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https://fichtnergmbh-my.sharepoint.com/personal/flaizd_fis_fichtnergroup_com/Documents/Masterarbeit/Repository/Master-Thesis/OPTIMIZER/data/"/>
    </mc:Choice>
  </mc:AlternateContent>
  <xr:revisionPtr revIDLastSave="5867" documentId="8_{895454B4-1BCE-41B4-968E-071268255748}" xr6:coauthVersionLast="47" xr6:coauthVersionMax="47" xr10:uidLastSave="{6D07E0F9-F005-4553-BB3A-94225D6EBB22}"/>
  <bookViews>
    <workbookView xWindow="15360" yWindow="0" windowWidth="15360" windowHeight="16680" tabRatio="890" firstSheet="5" activeTab="9" xr2:uid="{DC1798DA-AB3E-424B-AF11-11BD3C4F88F6}"/>
  </bookViews>
  <sheets>
    <sheet name="01-General" sheetId="1" r:id="rId1"/>
    <sheet name="02-CST Ref" sheetId="4" r:id="rId2"/>
    <sheet name="03-CST Ref Future" sheetId="9" r:id="rId3"/>
    <sheet name="04-Green fuels" sheetId="17" r:id="rId4"/>
    <sheet name="06- ESM Green fuels" sheetId="18" r:id="rId5"/>
    <sheet name="05- TMY_CSP_PV_Wind" sheetId="21" r:id="rId6"/>
    <sheet name="07- Economy of Scale" sheetId="19" r:id="rId7"/>
    <sheet name="08-Process heat (draft)" sheetId="6" r:id="rId8"/>
    <sheet name="07-Learning rates" sheetId="12" state="hidden" r:id="rId9"/>
    <sheet name="09-Other technologies" sheetId="22" r:id="rId10"/>
    <sheet name="10-Locations" sheetId="14" r:id="rId11"/>
    <sheet name="11-Regional cost factors" sheetId="16" r:id="rId12"/>
  </sheets>
  <externalReferences>
    <externalReference r:id="rId13"/>
    <externalReference r:id="rId14"/>
    <externalReference r:id="rId15"/>
    <externalReference r:id="rId16"/>
  </externalReferences>
  <definedNames>
    <definedName name="AUD_per_EUR">'[1]For economic calcs.'!$D$3</definedName>
    <definedName name="FA_DebtPortion" localSheetId="1">'02-CST Ref'!#REF!</definedName>
    <definedName name="FA_DebtPortion" localSheetId="2">'03-CST Ref Future'!#REF!</definedName>
    <definedName name="FA_DebtPortion" localSheetId="3">'04-Green fuels'!#REF!</definedName>
    <definedName name="FA_DebtPortion" localSheetId="6">'07- Economy of Scale'!#REF!</definedName>
    <definedName name="FA_DebtPortion" localSheetId="8">'07-Learning rates'!#REF!</definedName>
    <definedName name="FA_DebtPortion" localSheetId="7">'08-Process heat (draft)'!#REF!</definedName>
    <definedName name="FA_DebtPortion" localSheetId="9">'09-Other technologies'!#REF!</definedName>
    <definedName name="FA_DebtPortion" localSheetId="10">'10-Locations'!#REF!</definedName>
    <definedName name="FA_DebtPortion" localSheetId="11">'11-Regional cost factors'!#REF!</definedName>
    <definedName name="FA_DebtPortion">'01-General'!#REF!</definedName>
    <definedName name="FA_EquityShare" localSheetId="1">'02-CST Ref'!#REF!</definedName>
    <definedName name="FA_EquityShare" localSheetId="2">'03-CST Ref Future'!#REF!</definedName>
    <definedName name="FA_EquityShare" localSheetId="3">'04-Green fuels'!#REF!</definedName>
    <definedName name="FA_EquityShare" localSheetId="6">'07- Economy of Scale'!#REF!</definedName>
    <definedName name="FA_EquityShare" localSheetId="8">'07-Learning rates'!#REF!</definedName>
    <definedName name="FA_EquityShare" localSheetId="7">'08-Process heat (draft)'!#REF!</definedName>
    <definedName name="FA_EquityShare" localSheetId="9">'09-Other technologies'!#REF!</definedName>
    <definedName name="FA_EquityShare" localSheetId="10">'10-Locations'!#REF!</definedName>
    <definedName name="FA_EquityShare" localSheetId="11">'11-Regional cost factors'!#REF!</definedName>
    <definedName name="FA_EquityShare">'01-General'!#REF!</definedName>
    <definedName name="FA_InterestRateLoan" localSheetId="1">'02-CST Ref'!#REF!</definedName>
    <definedName name="FA_InterestRateLoan" localSheetId="2">'03-CST Ref Future'!#REF!</definedName>
    <definedName name="FA_InterestRateLoan" localSheetId="3">'04-Green fuels'!#REF!</definedName>
    <definedName name="FA_InterestRateLoan" localSheetId="6">'07- Economy of Scale'!#REF!</definedName>
    <definedName name="FA_InterestRateLoan" localSheetId="8">'07-Learning rates'!#REF!</definedName>
    <definedName name="FA_InterestRateLoan" localSheetId="7">'08-Process heat (draft)'!#REF!</definedName>
    <definedName name="FA_InterestRateLoan" localSheetId="9">'09-Other technologies'!#REF!</definedName>
    <definedName name="FA_InterestRateLoan" localSheetId="10">'10-Locations'!#REF!</definedName>
    <definedName name="FA_InterestRateLoan" localSheetId="11">'11-Regional cost factors'!#REF!</definedName>
    <definedName name="FA_InterestRateLoan">'01-General'!#REF!</definedName>
    <definedName name="kg_H2_in_Nm3">[2]H2_Convert_Tool!$F$23</definedName>
    <definedName name="spec_CAPEX_method" localSheetId="5">[3]Settings!$C$2</definedName>
    <definedName name="spec_CAPEX_method">[4]Settings!$C$2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22" l="1"/>
  <c r="D15" i="17"/>
  <c r="C13" i="17" l="1"/>
  <c r="G7" i="4" l="1"/>
  <c r="G4" i="4"/>
  <c r="G6" i="4"/>
  <c r="D17" i="4"/>
  <c r="E9" i="4"/>
  <c r="D13" i="17"/>
  <c r="M17" i="16"/>
  <c r="D56" i="17"/>
  <c r="G33" i="17"/>
  <c r="H36" i="17"/>
  <c r="D19" i="4"/>
  <c r="D18" i="4"/>
  <c r="D45" i="17"/>
  <c r="D46" i="22"/>
  <c r="D68" i="17"/>
  <c r="D22" i="17"/>
  <c r="D20" i="4"/>
  <c r="D156" i="22"/>
  <c r="D111" i="22"/>
  <c r="D103" i="22"/>
  <c r="D242" i="22"/>
  <c r="D240" i="22"/>
  <c r="D232" i="22"/>
  <c r="D230" i="22"/>
  <c r="D199" i="22"/>
  <c r="D197" i="22"/>
  <c r="D189" i="22"/>
  <c r="D187" i="22"/>
  <c r="D154" i="22"/>
  <c r="D146" i="22"/>
  <c r="D144" i="22"/>
  <c r="D115" i="22"/>
  <c r="D116" i="22"/>
  <c r="D114" i="22"/>
  <c r="D113" i="22"/>
  <c r="D105" i="22"/>
  <c r="D106" i="22"/>
  <c r="D104" i="22"/>
  <c r="D101" i="22"/>
  <c r="D102" i="22" s="1"/>
  <c r="O15" i="16"/>
  <c r="Q23" i="16"/>
  <c r="Q22" i="16"/>
  <c r="Q21" i="16"/>
  <c r="Q20" i="16"/>
  <c r="Q19" i="16"/>
  <c r="Q18" i="16"/>
  <c r="Q17" i="16"/>
  <c r="Q16" i="16"/>
  <c r="Q15" i="16"/>
  <c r="Q14" i="16"/>
  <c r="Q13" i="16"/>
  <c r="Q12" i="16"/>
  <c r="Q11" i="16"/>
  <c r="Q10" i="16"/>
  <c r="Q9" i="16"/>
  <c r="Q8" i="16"/>
  <c r="Q7" i="16"/>
  <c r="Q6" i="16"/>
  <c r="O23" i="16"/>
  <c r="O22" i="16"/>
  <c r="O21" i="16"/>
  <c r="O20" i="16"/>
  <c r="O19" i="16"/>
  <c r="O18" i="16"/>
  <c r="O16" i="16"/>
  <c r="O14" i="16"/>
  <c r="O13" i="16"/>
  <c r="O12" i="16"/>
  <c r="O11" i="16"/>
  <c r="O10" i="16"/>
  <c r="O9" i="16"/>
  <c r="O8" i="16"/>
  <c r="O7" i="16"/>
  <c r="O6" i="16"/>
  <c r="O5" i="16"/>
  <c r="O4" i="16"/>
  <c r="O3" i="16"/>
  <c r="O17" i="16"/>
  <c r="C19" i="4"/>
  <c r="C241" i="22"/>
  <c r="D241" i="22"/>
  <c r="C112" i="22"/>
  <c r="D112" i="22" s="1"/>
  <c r="C102" i="22"/>
  <c r="C20" i="22"/>
  <c r="D20" i="22"/>
  <c r="D19" i="22"/>
  <c r="F8" i="21"/>
  <c r="F12" i="21"/>
  <c r="C29" i="1"/>
  <c r="B54" i="6"/>
  <c r="B53" i="6"/>
  <c r="C53" i="6"/>
  <c r="C55" i="6"/>
  <c r="C40" i="6"/>
  <c r="C10" i="6"/>
  <c r="B24" i="6"/>
  <c r="B23" i="6"/>
  <c r="C23" i="6"/>
  <c r="C25" i="6"/>
  <c r="I248" i="22"/>
  <c r="I249" i="22" s="1"/>
  <c r="C47" i="22"/>
  <c r="D47" i="22" s="1"/>
  <c r="H242" i="22"/>
  <c r="B250" i="22"/>
  <c r="B246" i="22"/>
  <c r="B236" i="22"/>
  <c r="C231" i="22"/>
  <c r="D231" i="22"/>
  <c r="B207" i="22"/>
  <c r="B203" i="22"/>
  <c r="C198" i="22"/>
  <c r="D198" i="22"/>
  <c r="B193" i="22"/>
  <c r="D203" i="22" s="1"/>
  <c r="E189" i="22"/>
  <c r="E187" i="22" s="1"/>
  <c r="C188" i="22"/>
  <c r="D188" i="22" s="1"/>
  <c r="B164" i="22"/>
  <c r="B160" i="22"/>
  <c r="D160" i="22" s="1"/>
  <c r="H157" i="22"/>
  <c r="C155" i="22"/>
  <c r="D155" i="22"/>
  <c r="B150" i="22"/>
  <c r="D150" i="22" s="1"/>
  <c r="D152" i="22" s="1"/>
  <c r="C145" i="22"/>
  <c r="D145" i="22"/>
  <c r="B121" i="22"/>
  <c r="B117" i="22"/>
  <c r="B107" i="22"/>
  <c r="D107" i="22" s="1"/>
  <c r="D109" i="22" s="1"/>
  <c r="B80" i="22"/>
  <c r="B78" i="22"/>
  <c r="C78" i="22" s="1"/>
  <c r="B54" i="22"/>
  <c r="B51" i="22"/>
  <c r="C51" i="22" s="1"/>
  <c r="C52" i="22" s="1"/>
  <c r="B28" i="22"/>
  <c r="B24" i="22"/>
  <c r="C164" i="22" s="1"/>
  <c r="D236" i="22"/>
  <c r="D238" i="22" s="1"/>
  <c r="E6" i="21"/>
  <c r="C15" i="17"/>
  <c r="M23" i="16"/>
  <c r="K23" i="16"/>
  <c r="J23" i="16"/>
  <c r="I23" i="16"/>
  <c r="H23" i="16"/>
  <c r="G23" i="16"/>
  <c r="F23" i="16"/>
  <c r="E23" i="16"/>
  <c r="M22" i="16"/>
  <c r="K22" i="16"/>
  <c r="J22" i="16"/>
  <c r="I22" i="16"/>
  <c r="H22" i="16"/>
  <c r="G22" i="16"/>
  <c r="F22" i="16"/>
  <c r="E22" i="16"/>
  <c r="M21" i="16"/>
  <c r="K21" i="16"/>
  <c r="J21" i="16"/>
  <c r="I21" i="16"/>
  <c r="H21" i="16"/>
  <c r="G21" i="16"/>
  <c r="F21" i="16"/>
  <c r="E21" i="16"/>
  <c r="M20" i="16"/>
  <c r="K20" i="16"/>
  <c r="J20" i="16"/>
  <c r="I20" i="16"/>
  <c r="H20" i="16"/>
  <c r="G20" i="16"/>
  <c r="F20" i="16"/>
  <c r="E20" i="16"/>
  <c r="M19" i="16"/>
  <c r="K19" i="16"/>
  <c r="J19" i="16"/>
  <c r="I19" i="16"/>
  <c r="H19" i="16"/>
  <c r="G19" i="16"/>
  <c r="F19" i="16"/>
  <c r="E19" i="16"/>
  <c r="M18" i="16"/>
  <c r="K18" i="16"/>
  <c r="J18" i="16"/>
  <c r="I18" i="16"/>
  <c r="H18" i="16"/>
  <c r="G18" i="16"/>
  <c r="F18" i="16"/>
  <c r="E18" i="16"/>
  <c r="K17" i="16"/>
  <c r="J17" i="16"/>
  <c r="I17" i="16"/>
  <c r="H17" i="16"/>
  <c r="G17" i="16"/>
  <c r="F17" i="16"/>
  <c r="E17" i="16"/>
  <c r="M16" i="16"/>
  <c r="K16" i="16"/>
  <c r="J16" i="16"/>
  <c r="I16" i="16"/>
  <c r="H16" i="16"/>
  <c r="G16" i="16"/>
  <c r="F16" i="16"/>
  <c r="E16" i="16"/>
  <c r="M15" i="16"/>
  <c r="K15" i="16"/>
  <c r="J15" i="16"/>
  <c r="I15" i="16"/>
  <c r="H15" i="16"/>
  <c r="G15" i="16"/>
  <c r="F15" i="16"/>
  <c r="E15" i="16"/>
  <c r="M14" i="16"/>
  <c r="K14" i="16"/>
  <c r="J14" i="16"/>
  <c r="I14" i="16"/>
  <c r="H14" i="16"/>
  <c r="G14" i="16"/>
  <c r="F14" i="16"/>
  <c r="E14" i="16"/>
  <c r="M13" i="16"/>
  <c r="K13" i="16"/>
  <c r="J13" i="16"/>
  <c r="I13" i="16"/>
  <c r="H13" i="16"/>
  <c r="G13" i="16"/>
  <c r="F13" i="16"/>
  <c r="E13" i="16"/>
  <c r="M12" i="16"/>
  <c r="K12" i="16"/>
  <c r="J12" i="16"/>
  <c r="I12" i="16"/>
  <c r="H12" i="16"/>
  <c r="G12" i="16"/>
  <c r="F12" i="16"/>
  <c r="E12" i="16"/>
  <c r="M11" i="16"/>
  <c r="K11" i="16"/>
  <c r="J11" i="16"/>
  <c r="I11" i="16"/>
  <c r="H11" i="16"/>
  <c r="G11" i="16"/>
  <c r="F11" i="16"/>
  <c r="E11" i="16"/>
  <c r="M10" i="16"/>
  <c r="K10" i="16"/>
  <c r="J10" i="16"/>
  <c r="I10" i="16"/>
  <c r="H10" i="16"/>
  <c r="G10" i="16"/>
  <c r="F10" i="16"/>
  <c r="E10" i="16"/>
  <c r="M9" i="16"/>
  <c r="K9" i="16"/>
  <c r="J9" i="16"/>
  <c r="I9" i="16"/>
  <c r="H9" i="16"/>
  <c r="G9" i="16"/>
  <c r="F9" i="16"/>
  <c r="E9" i="16"/>
  <c r="M8" i="16"/>
  <c r="K8" i="16"/>
  <c r="J8" i="16"/>
  <c r="I8" i="16"/>
  <c r="H8" i="16"/>
  <c r="G8" i="16"/>
  <c r="F8" i="16"/>
  <c r="E8" i="16"/>
  <c r="M7" i="16"/>
  <c r="K7" i="16"/>
  <c r="J7" i="16"/>
  <c r="I7" i="16"/>
  <c r="H7" i="16"/>
  <c r="G7" i="16"/>
  <c r="F7" i="16"/>
  <c r="E7" i="16"/>
  <c r="M6" i="16"/>
  <c r="K6" i="16"/>
  <c r="J6" i="16"/>
  <c r="I6" i="16"/>
  <c r="H6" i="16"/>
  <c r="G6" i="16"/>
  <c r="F6" i="16"/>
  <c r="E6" i="16"/>
  <c r="M5" i="16"/>
  <c r="K5" i="16"/>
  <c r="J5" i="16"/>
  <c r="I5" i="16"/>
  <c r="H5" i="16"/>
  <c r="G5" i="16"/>
  <c r="F5" i="16"/>
  <c r="E5" i="16"/>
  <c r="M4" i="16"/>
  <c r="K4" i="16"/>
  <c r="J4" i="16"/>
  <c r="I4" i="16"/>
  <c r="H4" i="16"/>
  <c r="G4" i="16"/>
  <c r="F4" i="16"/>
  <c r="E4" i="16"/>
  <c r="M3" i="16"/>
  <c r="K3" i="16"/>
  <c r="J3" i="16"/>
  <c r="I3" i="16"/>
  <c r="H3" i="16"/>
  <c r="G3" i="16"/>
  <c r="F3" i="16"/>
  <c r="E3" i="16"/>
  <c r="P14" i="18"/>
  <c r="P15" i="18"/>
  <c r="C203" i="22"/>
  <c r="C204" i="22" s="1"/>
  <c r="C193" i="22"/>
  <c r="C195" i="22" s="1"/>
  <c r="C150" i="22"/>
  <c r="C151" i="22" s="1"/>
  <c r="C153" i="22" s="1"/>
  <c r="C160" i="22"/>
  <c r="C161" i="22" s="1"/>
  <c r="C107" i="22"/>
  <c r="C109" i="22" s="1"/>
  <c r="C117" i="22"/>
  <c r="C119" i="22" s="1"/>
  <c r="D117" i="22"/>
  <c r="D118" i="22" s="1"/>
  <c r="C54" i="6"/>
  <c r="C56" i="6"/>
  <c r="C24" i="6"/>
  <c r="C26" i="6"/>
  <c r="S7" i="21"/>
  <c r="Q7" i="21"/>
  <c r="O6" i="21"/>
  <c r="K6" i="21"/>
  <c r="C194" i="22"/>
  <c r="C152" i="22"/>
  <c r="O8" i="21"/>
  <c r="O7959" i="21"/>
  <c r="N8771" i="21"/>
  <c r="N8772" i="21"/>
  <c r="N8770" i="21"/>
  <c r="J8769" i="21"/>
  <c r="K8769" i="21"/>
  <c r="J8768" i="21"/>
  <c r="K8768" i="21"/>
  <c r="O8767" i="21"/>
  <c r="J8767" i="21"/>
  <c r="K8767" i="21"/>
  <c r="J8766" i="21"/>
  <c r="K8766" i="21"/>
  <c r="J8765" i="21"/>
  <c r="K8765" i="21"/>
  <c r="J8764" i="21"/>
  <c r="K8764" i="21"/>
  <c r="O8763" i="21"/>
  <c r="J8763" i="21"/>
  <c r="K8763" i="21"/>
  <c r="J8762" i="21"/>
  <c r="K8762" i="21"/>
  <c r="J8761" i="21"/>
  <c r="K8761" i="21"/>
  <c r="J8760" i="21"/>
  <c r="K8760" i="21"/>
  <c r="O8759" i="21"/>
  <c r="J8759" i="21"/>
  <c r="K8759" i="21"/>
  <c r="J8758" i="21"/>
  <c r="K8758" i="21"/>
  <c r="J8757" i="21"/>
  <c r="K8757" i="21"/>
  <c r="J8756" i="21"/>
  <c r="K8756" i="21"/>
  <c r="O8755" i="21"/>
  <c r="J8755" i="21"/>
  <c r="K8755" i="21"/>
  <c r="J8754" i="21"/>
  <c r="K8754" i="21"/>
  <c r="J8753" i="21"/>
  <c r="K8753" i="21"/>
  <c r="J8752" i="21"/>
  <c r="K8752" i="21"/>
  <c r="O8751" i="21"/>
  <c r="J8751" i="21"/>
  <c r="K8751" i="21"/>
  <c r="J8750" i="21"/>
  <c r="K8750" i="21"/>
  <c r="J8749" i="21"/>
  <c r="K8749" i="21"/>
  <c r="J8748" i="21"/>
  <c r="K8748" i="21"/>
  <c r="O8747" i="21"/>
  <c r="J8747" i="21"/>
  <c r="K8747" i="21"/>
  <c r="J8746" i="21"/>
  <c r="K8746" i="21"/>
  <c r="J8745" i="21"/>
  <c r="K8745" i="21"/>
  <c r="J8744" i="21"/>
  <c r="K8744" i="21"/>
  <c r="O8743" i="21"/>
  <c r="J8743" i="21"/>
  <c r="K8743" i="21"/>
  <c r="J8742" i="21"/>
  <c r="K8742" i="21"/>
  <c r="J8741" i="21"/>
  <c r="K8741" i="21"/>
  <c r="J8740" i="21"/>
  <c r="K8740" i="21"/>
  <c r="O8739" i="21"/>
  <c r="J8739" i="21"/>
  <c r="K8739" i="21"/>
  <c r="J8738" i="21"/>
  <c r="K8738" i="21"/>
  <c r="J8737" i="21"/>
  <c r="K8737" i="21"/>
  <c r="J8736" i="21"/>
  <c r="K8736" i="21"/>
  <c r="O8735" i="21"/>
  <c r="J8735" i="21"/>
  <c r="K8735" i="21"/>
  <c r="J8734" i="21"/>
  <c r="K8734" i="21"/>
  <c r="J8733" i="21"/>
  <c r="K8733" i="21"/>
  <c r="J8732" i="21"/>
  <c r="K8732" i="21"/>
  <c r="O8731" i="21"/>
  <c r="J8731" i="21"/>
  <c r="K8731" i="21"/>
  <c r="J8730" i="21"/>
  <c r="K8730" i="21"/>
  <c r="J8729" i="21"/>
  <c r="K8729" i="21"/>
  <c r="J8728" i="21"/>
  <c r="K8728" i="21"/>
  <c r="O8727" i="21"/>
  <c r="J8727" i="21"/>
  <c r="K8727" i="21"/>
  <c r="J8726" i="21"/>
  <c r="K8726" i="21"/>
  <c r="J8725" i="21"/>
  <c r="K8725" i="21"/>
  <c r="J8724" i="21"/>
  <c r="K8724" i="21"/>
  <c r="O8723" i="21"/>
  <c r="J8723" i="21"/>
  <c r="K8723" i="21"/>
  <c r="J8722" i="21"/>
  <c r="K8722" i="21"/>
  <c r="J8721" i="21"/>
  <c r="K8721" i="21"/>
  <c r="J8720" i="21"/>
  <c r="K8720" i="21"/>
  <c r="O8719" i="21"/>
  <c r="J8719" i="21"/>
  <c r="K8719" i="21"/>
  <c r="J8718" i="21"/>
  <c r="K8718" i="21"/>
  <c r="J8717" i="21"/>
  <c r="K8717" i="21"/>
  <c r="J8716" i="21"/>
  <c r="K8716" i="21"/>
  <c r="O8715" i="21"/>
  <c r="J8715" i="21"/>
  <c r="K8715" i="21"/>
  <c r="J8714" i="21"/>
  <c r="K8714" i="21"/>
  <c r="J8713" i="21"/>
  <c r="K8713" i="21"/>
  <c r="J8712" i="21"/>
  <c r="K8712" i="21"/>
  <c r="O8711" i="21"/>
  <c r="J8711" i="21"/>
  <c r="K8711" i="21"/>
  <c r="J8710" i="21"/>
  <c r="K8710" i="21"/>
  <c r="J8709" i="21"/>
  <c r="K8709" i="21"/>
  <c r="J8708" i="21"/>
  <c r="K8708" i="21"/>
  <c r="O8707" i="21"/>
  <c r="J8707" i="21"/>
  <c r="K8707" i="21"/>
  <c r="J8706" i="21"/>
  <c r="K8706" i="21"/>
  <c r="J8705" i="21"/>
  <c r="K8705" i="21"/>
  <c r="J8704" i="21"/>
  <c r="K8704" i="21"/>
  <c r="O8703" i="21"/>
  <c r="J8703" i="21"/>
  <c r="K8703" i="21"/>
  <c r="J8702" i="21"/>
  <c r="K8702" i="21"/>
  <c r="J8701" i="21"/>
  <c r="K8701" i="21"/>
  <c r="J8700" i="21"/>
  <c r="K8700" i="21"/>
  <c r="O8699" i="21"/>
  <c r="J8699" i="21"/>
  <c r="K8699" i="21"/>
  <c r="J8698" i="21"/>
  <c r="K8698" i="21"/>
  <c r="J8697" i="21"/>
  <c r="K8697" i="21"/>
  <c r="J8696" i="21"/>
  <c r="K8696" i="21"/>
  <c r="O8695" i="21"/>
  <c r="J8695" i="21"/>
  <c r="K8695" i="21"/>
  <c r="J8694" i="21"/>
  <c r="K8694" i="21"/>
  <c r="J8693" i="21"/>
  <c r="K8693" i="21"/>
  <c r="J8692" i="21"/>
  <c r="K8692" i="21"/>
  <c r="O8691" i="21"/>
  <c r="J8691" i="21"/>
  <c r="K8691" i="21"/>
  <c r="J8690" i="21"/>
  <c r="K8690" i="21"/>
  <c r="J8689" i="21"/>
  <c r="K8689" i="21"/>
  <c r="J8688" i="21"/>
  <c r="K8688" i="21"/>
  <c r="O8687" i="21"/>
  <c r="J8687" i="21"/>
  <c r="K8687" i="21"/>
  <c r="J8686" i="21"/>
  <c r="K8686" i="21"/>
  <c r="J8685" i="21"/>
  <c r="K8685" i="21"/>
  <c r="J8684" i="21"/>
  <c r="K8684" i="21"/>
  <c r="O8683" i="21"/>
  <c r="J8683" i="21"/>
  <c r="K8683" i="21"/>
  <c r="J8682" i="21"/>
  <c r="K8682" i="21"/>
  <c r="J8681" i="21"/>
  <c r="K8681" i="21"/>
  <c r="J8680" i="21"/>
  <c r="K8680" i="21"/>
  <c r="O8679" i="21"/>
  <c r="J8679" i="21"/>
  <c r="K8679" i="21"/>
  <c r="J8678" i="21"/>
  <c r="K8678" i="21"/>
  <c r="J8677" i="21"/>
  <c r="K8677" i="21"/>
  <c r="J8676" i="21"/>
  <c r="K8676" i="21"/>
  <c r="O8675" i="21"/>
  <c r="J8675" i="21"/>
  <c r="K8675" i="21"/>
  <c r="J8674" i="21"/>
  <c r="K8674" i="21"/>
  <c r="J8673" i="21"/>
  <c r="K8673" i="21"/>
  <c r="J8672" i="21"/>
  <c r="K8672" i="21"/>
  <c r="O8671" i="21"/>
  <c r="J8671" i="21"/>
  <c r="K8671" i="21"/>
  <c r="J8670" i="21"/>
  <c r="K8670" i="21"/>
  <c r="J8669" i="21"/>
  <c r="K8669" i="21"/>
  <c r="J8668" i="21"/>
  <c r="K8668" i="21"/>
  <c r="O8667" i="21"/>
  <c r="J8667" i="21"/>
  <c r="K8667" i="21"/>
  <c r="J8666" i="21"/>
  <c r="K8666" i="21"/>
  <c r="J8665" i="21"/>
  <c r="K8665" i="21"/>
  <c r="J8664" i="21"/>
  <c r="K8664" i="21"/>
  <c r="O8663" i="21"/>
  <c r="J8663" i="21"/>
  <c r="K8663" i="21"/>
  <c r="J8662" i="21"/>
  <c r="K8662" i="21"/>
  <c r="J8661" i="21"/>
  <c r="K8661" i="21"/>
  <c r="J8660" i="21"/>
  <c r="K8660" i="21"/>
  <c r="O8659" i="21"/>
  <c r="J8659" i="21"/>
  <c r="K8659" i="21"/>
  <c r="J8658" i="21"/>
  <c r="K8658" i="21"/>
  <c r="J8657" i="21"/>
  <c r="K8657" i="21"/>
  <c r="J8656" i="21"/>
  <c r="K8656" i="21"/>
  <c r="O8655" i="21"/>
  <c r="J8655" i="21"/>
  <c r="K8655" i="21"/>
  <c r="J8654" i="21"/>
  <c r="K8654" i="21"/>
  <c r="J8653" i="21"/>
  <c r="K8653" i="21"/>
  <c r="J8652" i="21"/>
  <c r="K8652" i="21"/>
  <c r="O8651" i="21"/>
  <c r="J8651" i="21"/>
  <c r="K8651" i="21"/>
  <c r="J8650" i="21"/>
  <c r="K8650" i="21"/>
  <c r="J8649" i="21"/>
  <c r="K8649" i="21"/>
  <c r="J8648" i="21"/>
  <c r="K8648" i="21"/>
  <c r="O8647" i="21"/>
  <c r="J8647" i="21"/>
  <c r="K8647" i="21"/>
  <c r="J8646" i="21"/>
  <c r="K8646" i="21"/>
  <c r="J8645" i="21"/>
  <c r="K8645" i="21"/>
  <c r="J8644" i="21"/>
  <c r="K8644" i="21"/>
  <c r="O8643" i="21"/>
  <c r="J8643" i="21"/>
  <c r="K8643" i="21"/>
  <c r="J8642" i="21"/>
  <c r="K8642" i="21"/>
  <c r="J8641" i="21"/>
  <c r="K8641" i="21"/>
  <c r="J8640" i="21"/>
  <c r="K8640" i="21"/>
  <c r="O8639" i="21"/>
  <c r="J8639" i="21"/>
  <c r="K8639" i="21"/>
  <c r="J8638" i="21"/>
  <c r="K8638" i="21"/>
  <c r="J8637" i="21"/>
  <c r="K8637" i="21"/>
  <c r="J8636" i="21"/>
  <c r="K8636" i="21"/>
  <c r="O8635" i="21"/>
  <c r="J8635" i="21"/>
  <c r="K8635" i="21"/>
  <c r="J8634" i="21"/>
  <c r="K8634" i="21"/>
  <c r="J8633" i="21"/>
  <c r="K8633" i="21"/>
  <c r="J8632" i="21"/>
  <c r="K8632" i="21"/>
  <c r="O8631" i="21"/>
  <c r="J8631" i="21"/>
  <c r="K8631" i="21"/>
  <c r="J8630" i="21"/>
  <c r="K8630" i="21"/>
  <c r="J8629" i="21"/>
  <c r="K8629" i="21"/>
  <c r="J8628" i="21"/>
  <c r="K8628" i="21"/>
  <c r="O8627" i="21"/>
  <c r="J8627" i="21"/>
  <c r="K8627" i="21"/>
  <c r="J8626" i="21"/>
  <c r="K8626" i="21"/>
  <c r="J8625" i="21"/>
  <c r="K8625" i="21"/>
  <c r="J8624" i="21"/>
  <c r="K8624" i="21"/>
  <c r="O8623" i="21"/>
  <c r="J8623" i="21"/>
  <c r="K8623" i="21"/>
  <c r="J8622" i="21"/>
  <c r="K8622" i="21"/>
  <c r="J8621" i="21"/>
  <c r="K8621" i="21"/>
  <c r="J8620" i="21"/>
  <c r="K8620" i="21"/>
  <c r="O8619" i="21"/>
  <c r="J8619" i="21"/>
  <c r="K8619" i="21"/>
  <c r="J8618" i="21"/>
  <c r="K8618" i="21"/>
  <c r="J8617" i="21"/>
  <c r="K8617" i="21"/>
  <c r="J8616" i="21"/>
  <c r="K8616" i="21"/>
  <c r="O8615" i="21"/>
  <c r="J8615" i="21"/>
  <c r="K8615" i="21"/>
  <c r="J8614" i="21"/>
  <c r="K8614" i="21"/>
  <c r="J8613" i="21"/>
  <c r="K8613" i="21"/>
  <c r="J8612" i="21"/>
  <c r="K8612" i="21"/>
  <c r="O8611" i="21"/>
  <c r="J8611" i="21"/>
  <c r="K8611" i="21"/>
  <c r="J8610" i="21"/>
  <c r="K8610" i="21"/>
  <c r="J8609" i="21"/>
  <c r="K8609" i="21"/>
  <c r="J8608" i="21"/>
  <c r="K8608" i="21"/>
  <c r="O8607" i="21"/>
  <c r="J8607" i="21"/>
  <c r="K8607" i="21"/>
  <c r="J8606" i="21"/>
  <c r="K8606" i="21"/>
  <c r="J8605" i="21"/>
  <c r="K8605" i="21"/>
  <c r="J8604" i="21"/>
  <c r="K8604" i="21"/>
  <c r="O8603" i="21"/>
  <c r="J8603" i="21"/>
  <c r="K8603" i="21"/>
  <c r="J8602" i="21"/>
  <c r="K8602" i="21"/>
  <c r="J8601" i="21"/>
  <c r="K8601" i="21"/>
  <c r="J8600" i="21"/>
  <c r="K8600" i="21"/>
  <c r="O8599" i="21"/>
  <c r="J8599" i="21"/>
  <c r="K8599" i="21"/>
  <c r="J8598" i="21"/>
  <c r="K8598" i="21"/>
  <c r="J8597" i="21"/>
  <c r="K8597" i="21"/>
  <c r="J8596" i="21"/>
  <c r="K8596" i="21"/>
  <c r="O8595" i="21"/>
  <c r="J8595" i="21"/>
  <c r="K8595" i="21"/>
  <c r="J8594" i="21"/>
  <c r="K8594" i="21"/>
  <c r="J8593" i="21"/>
  <c r="K8593" i="21"/>
  <c r="J8592" i="21"/>
  <c r="K8592" i="21"/>
  <c r="O8591" i="21"/>
  <c r="J8591" i="21"/>
  <c r="K8591" i="21"/>
  <c r="J8590" i="21"/>
  <c r="K8590" i="21"/>
  <c r="J8589" i="21"/>
  <c r="K8589" i="21"/>
  <c r="J8588" i="21"/>
  <c r="K8588" i="21"/>
  <c r="O8587" i="21"/>
  <c r="J8587" i="21"/>
  <c r="K8587" i="21"/>
  <c r="J8586" i="21"/>
  <c r="K8586" i="21"/>
  <c r="J8585" i="21"/>
  <c r="K8585" i="21"/>
  <c r="J8584" i="21"/>
  <c r="K8584" i="21"/>
  <c r="O8583" i="21"/>
  <c r="J8583" i="21"/>
  <c r="K8583" i="21"/>
  <c r="J8582" i="21"/>
  <c r="K8582" i="21"/>
  <c r="J8581" i="21"/>
  <c r="K8581" i="21"/>
  <c r="J8580" i="21"/>
  <c r="K8580" i="21"/>
  <c r="O8579" i="21"/>
  <c r="J8579" i="21"/>
  <c r="K8579" i="21"/>
  <c r="J8578" i="21"/>
  <c r="K8578" i="21"/>
  <c r="J8577" i="21"/>
  <c r="K8577" i="21"/>
  <c r="J8576" i="21"/>
  <c r="K8576" i="21"/>
  <c r="O8575" i="21"/>
  <c r="J8575" i="21"/>
  <c r="K8575" i="21"/>
  <c r="J8574" i="21"/>
  <c r="K8574" i="21"/>
  <c r="J8573" i="21"/>
  <c r="K8573" i="21"/>
  <c r="J8572" i="21"/>
  <c r="K8572" i="21"/>
  <c r="O8571" i="21"/>
  <c r="J8571" i="21"/>
  <c r="K8571" i="21"/>
  <c r="J8570" i="21"/>
  <c r="K8570" i="21"/>
  <c r="J8569" i="21"/>
  <c r="K8569" i="21"/>
  <c r="J8568" i="21"/>
  <c r="K8568" i="21"/>
  <c r="O8567" i="21"/>
  <c r="J8567" i="21"/>
  <c r="K8567" i="21"/>
  <c r="J8566" i="21"/>
  <c r="K8566" i="21"/>
  <c r="J8565" i="21"/>
  <c r="K8565" i="21"/>
  <c r="J8564" i="21"/>
  <c r="K8564" i="21"/>
  <c r="O8563" i="21"/>
  <c r="J8563" i="21"/>
  <c r="K8563" i="21"/>
  <c r="J8562" i="21"/>
  <c r="K8562" i="21"/>
  <c r="J8561" i="21"/>
  <c r="K8561" i="21"/>
  <c r="J8560" i="21"/>
  <c r="K8560" i="21"/>
  <c r="O8559" i="21"/>
  <c r="J8559" i="21"/>
  <c r="K8559" i="21"/>
  <c r="J8558" i="21"/>
  <c r="K8558" i="21"/>
  <c r="J8557" i="21"/>
  <c r="K8557" i="21"/>
  <c r="J8556" i="21"/>
  <c r="K8556" i="21"/>
  <c r="O8555" i="21"/>
  <c r="J8555" i="21"/>
  <c r="K8555" i="21"/>
  <c r="J8554" i="21"/>
  <c r="K8554" i="21"/>
  <c r="J8553" i="21"/>
  <c r="K8553" i="21"/>
  <c r="J8552" i="21"/>
  <c r="K8552" i="21"/>
  <c r="O8551" i="21"/>
  <c r="J8551" i="21"/>
  <c r="K8551" i="21"/>
  <c r="J8550" i="21"/>
  <c r="K8550" i="21"/>
  <c r="J8549" i="21"/>
  <c r="K8549" i="21"/>
  <c r="J8548" i="21"/>
  <c r="K8548" i="21"/>
  <c r="O8547" i="21"/>
  <c r="J8547" i="21"/>
  <c r="K8547" i="21"/>
  <c r="J8546" i="21"/>
  <c r="K8546" i="21"/>
  <c r="J8545" i="21"/>
  <c r="K8545" i="21"/>
  <c r="J8544" i="21"/>
  <c r="K8544" i="21"/>
  <c r="O8543" i="21"/>
  <c r="J8543" i="21"/>
  <c r="K8543" i="21"/>
  <c r="J8542" i="21"/>
  <c r="K8542" i="21"/>
  <c r="J8541" i="21"/>
  <c r="K8541" i="21"/>
  <c r="J8540" i="21"/>
  <c r="K8540" i="21"/>
  <c r="O8539" i="21"/>
  <c r="J8539" i="21"/>
  <c r="K8539" i="21"/>
  <c r="J8538" i="21"/>
  <c r="K8538" i="21"/>
  <c r="J8537" i="21"/>
  <c r="K8537" i="21"/>
  <c r="J8536" i="21"/>
  <c r="K8536" i="21"/>
  <c r="O8535" i="21"/>
  <c r="J8535" i="21"/>
  <c r="K8535" i="21"/>
  <c r="J8534" i="21"/>
  <c r="K8534" i="21"/>
  <c r="J8533" i="21"/>
  <c r="K8533" i="21"/>
  <c r="J8532" i="21"/>
  <c r="K8532" i="21"/>
  <c r="O8531" i="21"/>
  <c r="J8531" i="21"/>
  <c r="K8531" i="21"/>
  <c r="J8530" i="21"/>
  <c r="K8530" i="21"/>
  <c r="J8529" i="21"/>
  <c r="K8529" i="21"/>
  <c r="J8528" i="21"/>
  <c r="K8528" i="21"/>
  <c r="O8527" i="21"/>
  <c r="J8527" i="21"/>
  <c r="K8527" i="21"/>
  <c r="J8526" i="21"/>
  <c r="K8526" i="21"/>
  <c r="J8525" i="21"/>
  <c r="K8525" i="21"/>
  <c r="J8524" i="21"/>
  <c r="K8524" i="21"/>
  <c r="O8523" i="21"/>
  <c r="J8523" i="21"/>
  <c r="K8523" i="21"/>
  <c r="J8522" i="21"/>
  <c r="K8522" i="21"/>
  <c r="J8521" i="21"/>
  <c r="K8521" i="21"/>
  <c r="J8520" i="21"/>
  <c r="K8520" i="21"/>
  <c r="O8519" i="21"/>
  <c r="J8519" i="21"/>
  <c r="K8519" i="21"/>
  <c r="J8518" i="21"/>
  <c r="K8518" i="21"/>
  <c r="J8517" i="21"/>
  <c r="K8517" i="21"/>
  <c r="J8516" i="21"/>
  <c r="K8516" i="21"/>
  <c r="O8515" i="21"/>
  <c r="J8515" i="21"/>
  <c r="K8515" i="21"/>
  <c r="J8514" i="21"/>
  <c r="K8514" i="21"/>
  <c r="J8513" i="21"/>
  <c r="K8513" i="21"/>
  <c r="J8512" i="21"/>
  <c r="K8512" i="21"/>
  <c r="O8511" i="21"/>
  <c r="J8511" i="21"/>
  <c r="K8511" i="21"/>
  <c r="J8510" i="21"/>
  <c r="K8510" i="21"/>
  <c r="J8509" i="21"/>
  <c r="K8509" i="21"/>
  <c r="J8508" i="21"/>
  <c r="K8508" i="21"/>
  <c r="O8507" i="21"/>
  <c r="J8507" i="21"/>
  <c r="K8507" i="21"/>
  <c r="J8506" i="21"/>
  <c r="K8506" i="21"/>
  <c r="J8505" i="21"/>
  <c r="K8505" i="21"/>
  <c r="J8504" i="21"/>
  <c r="K8504" i="21"/>
  <c r="O8503" i="21"/>
  <c r="J8503" i="21"/>
  <c r="K8503" i="21"/>
  <c r="J8502" i="21"/>
  <c r="K8502" i="21"/>
  <c r="J8501" i="21"/>
  <c r="K8501" i="21"/>
  <c r="J8500" i="21"/>
  <c r="K8500" i="21"/>
  <c r="O8499" i="21"/>
  <c r="J8499" i="21"/>
  <c r="K8499" i="21"/>
  <c r="J8498" i="21"/>
  <c r="K8498" i="21"/>
  <c r="J8497" i="21"/>
  <c r="K8497" i="21"/>
  <c r="J8496" i="21"/>
  <c r="K8496" i="21"/>
  <c r="O8495" i="21"/>
  <c r="J8495" i="21"/>
  <c r="K8495" i="21"/>
  <c r="J8494" i="21"/>
  <c r="K8494" i="21"/>
  <c r="J8493" i="21"/>
  <c r="K8493" i="21"/>
  <c r="J8492" i="21"/>
  <c r="K8492" i="21"/>
  <c r="O8491" i="21"/>
  <c r="J8491" i="21"/>
  <c r="K8491" i="21"/>
  <c r="J8490" i="21"/>
  <c r="K8490" i="21"/>
  <c r="J8489" i="21"/>
  <c r="K8489" i="21"/>
  <c r="J8488" i="21"/>
  <c r="K8488" i="21"/>
  <c r="O8487" i="21"/>
  <c r="J8487" i="21"/>
  <c r="K8487" i="21"/>
  <c r="J8486" i="21"/>
  <c r="K8486" i="21"/>
  <c r="J8485" i="21"/>
  <c r="K8485" i="21"/>
  <c r="J8484" i="21"/>
  <c r="K8484" i="21"/>
  <c r="O8483" i="21"/>
  <c r="J8483" i="21"/>
  <c r="K8483" i="21"/>
  <c r="J8482" i="21"/>
  <c r="K8482" i="21"/>
  <c r="J8481" i="21"/>
  <c r="K8481" i="21"/>
  <c r="J8480" i="21"/>
  <c r="K8480" i="21"/>
  <c r="O8479" i="21"/>
  <c r="J8479" i="21"/>
  <c r="K8479" i="21"/>
  <c r="J8478" i="21"/>
  <c r="K8478" i="21"/>
  <c r="J8477" i="21"/>
  <c r="K8477" i="21"/>
  <c r="J8476" i="21"/>
  <c r="K8476" i="21"/>
  <c r="O8475" i="21"/>
  <c r="J8475" i="21"/>
  <c r="K8475" i="21"/>
  <c r="J8474" i="21"/>
  <c r="K8474" i="21"/>
  <c r="J8473" i="21"/>
  <c r="K8473" i="21"/>
  <c r="J8472" i="21"/>
  <c r="K8472" i="21"/>
  <c r="O8471" i="21"/>
  <c r="J8471" i="21"/>
  <c r="K8471" i="21"/>
  <c r="J8470" i="21"/>
  <c r="K8470" i="21"/>
  <c r="J8469" i="21"/>
  <c r="K8469" i="21"/>
  <c r="J8468" i="21"/>
  <c r="K8468" i="21"/>
  <c r="O8467" i="21"/>
  <c r="J8467" i="21"/>
  <c r="K8467" i="21"/>
  <c r="J8466" i="21"/>
  <c r="K8466" i="21"/>
  <c r="J8465" i="21"/>
  <c r="K8465" i="21"/>
  <c r="J8464" i="21"/>
  <c r="K8464" i="21"/>
  <c r="O8463" i="21"/>
  <c r="J8463" i="21"/>
  <c r="K8463" i="21"/>
  <c r="J8462" i="21"/>
  <c r="K8462" i="21"/>
  <c r="J8461" i="21"/>
  <c r="K8461" i="21"/>
  <c r="J8460" i="21"/>
  <c r="K8460" i="21"/>
  <c r="O8459" i="21"/>
  <c r="J8459" i="21"/>
  <c r="K8459" i="21"/>
  <c r="J8458" i="21"/>
  <c r="K8458" i="21"/>
  <c r="J8457" i="21"/>
  <c r="K8457" i="21"/>
  <c r="J8456" i="21"/>
  <c r="K8456" i="21"/>
  <c r="O8455" i="21"/>
  <c r="J8455" i="21"/>
  <c r="K8455" i="21"/>
  <c r="J8454" i="21"/>
  <c r="K8454" i="21"/>
  <c r="J8453" i="21"/>
  <c r="K8453" i="21"/>
  <c r="J8452" i="21"/>
  <c r="K8452" i="21"/>
  <c r="O8451" i="21"/>
  <c r="J8451" i="21"/>
  <c r="K8451" i="21"/>
  <c r="J8450" i="21"/>
  <c r="K8450" i="21"/>
  <c r="J8449" i="21"/>
  <c r="K8449" i="21"/>
  <c r="J8448" i="21"/>
  <c r="K8448" i="21"/>
  <c r="O8447" i="21"/>
  <c r="J8447" i="21"/>
  <c r="K8447" i="21"/>
  <c r="J8446" i="21"/>
  <c r="K8446" i="21"/>
  <c r="J8445" i="21"/>
  <c r="K8445" i="21"/>
  <c r="J8444" i="21"/>
  <c r="K8444" i="21"/>
  <c r="O8443" i="21"/>
  <c r="J8443" i="21"/>
  <c r="K8443" i="21"/>
  <c r="J8442" i="21"/>
  <c r="K8442" i="21"/>
  <c r="J8441" i="21"/>
  <c r="K8441" i="21"/>
  <c r="J8440" i="21"/>
  <c r="K8440" i="21"/>
  <c r="O8439" i="21"/>
  <c r="J8439" i="21"/>
  <c r="K8439" i="21"/>
  <c r="J8438" i="21"/>
  <c r="K8438" i="21"/>
  <c r="J8437" i="21"/>
  <c r="K8437" i="21"/>
  <c r="J8436" i="21"/>
  <c r="K8436" i="21"/>
  <c r="O8435" i="21"/>
  <c r="J8435" i="21"/>
  <c r="K8435" i="21"/>
  <c r="J8434" i="21"/>
  <c r="K8434" i="21"/>
  <c r="J8433" i="21"/>
  <c r="K8433" i="21"/>
  <c r="O8432" i="21"/>
  <c r="J8432" i="21"/>
  <c r="K8432" i="21"/>
  <c r="O8431" i="21"/>
  <c r="J8431" i="21"/>
  <c r="K8431" i="21"/>
  <c r="O8430" i="21"/>
  <c r="J8430" i="21"/>
  <c r="K8430" i="21"/>
  <c r="O8429" i="21"/>
  <c r="J8429" i="21"/>
  <c r="K8429" i="21"/>
  <c r="O8428" i="21"/>
  <c r="J8428" i="21"/>
  <c r="K8428" i="21"/>
  <c r="O8427" i="21"/>
  <c r="J8427" i="21"/>
  <c r="K8427" i="21"/>
  <c r="O8426" i="21"/>
  <c r="J8426" i="21"/>
  <c r="K8426" i="21"/>
  <c r="O8425" i="21"/>
  <c r="J8425" i="21"/>
  <c r="K8425" i="21"/>
  <c r="O8424" i="21"/>
  <c r="J8424" i="21"/>
  <c r="K8424" i="21"/>
  <c r="O8423" i="21"/>
  <c r="J8423" i="21"/>
  <c r="K8423" i="21"/>
  <c r="O8422" i="21"/>
  <c r="J8422" i="21"/>
  <c r="K8422" i="21"/>
  <c r="O8421" i="21"/>
  <c r="J8421" i="21"/>
  <c r="K8421" i="21"/>
  <c r="O8420" i="21"/>
  <c r="J8420" i="21"/>
  <c r="K8420" i="21"/>
  <c r="O8419" i="21"/>
  <c r="J8419" i="21"/>
  <c r="K8419" i="21"/>
  <c r="O8418" i="21"/>
  <c r="J8418" i="21"/>
  <c r="K8418" i="21"/>
  <c r="O8417" i="21"/>
  <c r="J8417" i="21"/>
  <c r="K8417" i="21"/>
  <c r="O8416" i="21"/>
  <c r="J8416" i="21"/>
  <c r="K8416" i="21"/>
  <c r="O8415" i="21"/>
  <c r="J8415" i="21"/>
  <c r="K8415" i="21"/>
  <c r="O8414" i="21"/>
  <c r="J8414" i="21"/>
  <c r="K8414" i="21"/>
  <c r="O8413" i="21"/>
  <c r="J8413" i="21"/>
  <c r="K8413" i="21"/>
  <c r="O8412" i="21"/>
  <c r="J8412" i="21"/>
  <c r="K8412" i="21"/>
  <c r="O8411" i="21"/>
  <c r="J8411" i="21"/>
  <c r="K8411" i="21"/>
  <c r="O8410" i="21"/>
  <c r="J8410" i="21"/>
  <c r="K8410" i="21"/>
  <c r="O8409" i="21"/>
  <c r="J8409" i="21"/>
  <c r="K8409" i="21"/>
  <c r="O8408" i="21"/>
  <c r="J8408" i="21"/>
  <c r="K8408" i="21"/>
  <c r="O8407" i="21"/>
  <c r="J8407" i="21"/>
  <c r="K8407" i="21"/>
  <c r="O8406" i="21"/>
  <c r="J8406" i="21"/>
  <c r="K8406" i="21"/>
  <c r="O8405" i="21"/>
  <c r="J8405" i="21"/>
  <c r="K8405" i="21"/>
  <c r="O8404" i="21"/>
  <c r="J8404" i="21"/>
  <c r="K8404" i="21"/>
  <c r="O8403" i="21"/>
  <c r="J8403" i="21"/>
  <c r="K8403" i="21"/>
  <c r="O8402" i="21"/>
  <c r="J8402" i="21"/>
  <c r="K8402" i="21"/>
  <c r="O8401" i="21"/>
  <c r="J8401" i="21"/>
  <c r="K8401" i="21"/>
  <c r="O8400" i="21"/>
  <c r="J8400" i="21"/>
  <c r="K8400" i="21"/>
  <c r="O8399" i="21"/>
  <c r="J8399" i="21"/>
  <c r="K8399" i="21"/>
  <c r="O8398" i="21"/>
  <c r="J8398" i="21"/>
  <c r="K8398" i="21"/>
  <c r="O8397" i="21"/>
  <c r="J8397" i="21"/>
  <c r="K8397" i="21"/>
  <c r="O8396" i="21"/>
  <c r="J8396" i="21"/>
  <c r="K8396" i="21"/>
  <c r="O8395" i="21"/>
  <c r="J8395" i="21"/>
  <c r="K8395" i="21"/>
  <c r="O8394" i="21"/>
  <c r="J8394" i="21"/>
  <c r="K8394" i="21"/>
  <c r="O8393" i="21"/>
  <c r="J8393" i="21"/>
  <c r="K8393" i="21"/>
  <c r="O8392" i="21"/>
  <c r="J8392" i="21"/>
  <c r="K8392" i="21"/>
  <c r="O8391" i="21"/>
  <c r="J8391" i="21"/>
  <c r="K8391" i="21"/>
  <c r="O8390" i="21"/>
  <c r="J8390" i="21"/>
  <c r="K8390" i="21"/>
  <c r="O8389" i="21"/>
  <c r="J8389" i="21"/>
  <c r="K8389" i="21"/>
  <c r="O8388" i="21"/>
  <c r="J8388" i="21"/>
  <c r="K8388" i="21"/>
  <c r="O8387" i="21"/>
  <c r="J8387" i="21"/>
  <c r="K8387" i="21"/>
  <c r="O8386" i="21"/>
  <c r="J8386" i="21"/>
  <c r="K8386" i="21"/>
  <c r="O8385" i="21"/>
  <c r="J8385" i="21"/>
  <c r="K8385" i="21"/>
  <c r="O8384" i="21"/>
  <c r="J8384" i="21"/>
  <c r="K8384" i="21"/>
  <c r="O8383" i="21"/>
  <c r="J8383" i="21"/>
  <c r="K8383" i="21"/>
  <c r="O8382" i="21"/>
  <c r="J8382" i="21"/>
  <c r="K8382" i="21"/>
  <c r="O8381" i="21"/>
  <c r="J8381" i="21"/>
  <c r="K8381" i="21"/>
  <c r="O8380" i="21"/>
  <c r="J8380" i="21"/>
  <c r="K8380" i="21"/>
  <c r="O8379" i="21"/>
  <c r="J8379" i="21"/>
  <c r="K8379" i="21"/>
  <c r="O8378" i="21"/>
  <c r="J8378" i="21"/>
  <c r="K8378" i="21"/>
  <c r="O8377" i="21"/>
  <c r="J8377" i="21"/>
  <c r="K8377" i="21"/>
  <c r="O8376" i="21"/>
  <c r="J8376" i="21"/>
  <c r="K8376" i="21"/>
  <c r="O8375" i="21"/>
  <c r="J8375" i="21"/>
  <c r="K8375" i="21"/>
  <c r="O8374" i="21"/>
  <c r="J8374" i="21"/>
  <c r="K8374" i="21"/>
  <c r="O8373" i="21"/>
  <c r="J8373" i="21"/>
  <c r="K8373" i="21"/>
  <c r="O8372" i="21"/>
  <c r="J8372" i="21"/>
  <c r="K8372" i="21"/>
  <c r="O8371" i="21"/>
  <c r="J8371" i="21"/>
  <c r="K8371" i="21"/>
  <c r="O8370" i="21"/>
  <c r="J8370" i="21"/>
  <c r="K8370" i="21"/>
  <c r="O8369" i="21"/>
  <c r="J8369" i="21"/>
  <c r="K8369" i="21"/>
  <c r="O8368" i="21"/>
  <c r="J8368" i="21"/>
  <c r="K8368" i="21"/>
  <c r="O8367" i="21"/>
  <c r="J8367" i="21"/>
  <c r="K8367" i="21"/>
  <c r="O8366" i="21"/>
  <c r="J8366" i="21"/>
  <c r="K8366" i="21"/>
  <c r="O8365" i="21"/>
  <c r="J8365" i="21"/>
  <c r="K8365" i="21"/>
  <c r="O8364" i="21"/>
  <c r="J8364" i="21"/>
  <c r="K8364" i="21"/>
  <c r="O8363" i="21"/>
  <c r="J8363" i="21"/>
  <c r="K8363" i="21"/>
  <c r="O8362" i="21"/>
  <c r="J8362" i="21"/>
  <c r="K8362" i="21"/>
  <c r="O8361" i="21"/>
  <c r="J8361" i="21"/>
  <c r="K8361" i="21"/>
  <c r="O8360" i="21"/>
  <c r="J8360" i="21"/>
  <c r="K8360" i="21"/>
  <c r="O8359" i="21"/>
  <c r="J8359" i="21"/>
  <c r="K8359" i="21"/>
  <c r="O8358" i="21"/>
  <c r="J8358" i="21"/>
  <c r="K8358" i="21"/>
  <c r="O8357" i="21"/>
  <c r="J8357" i="21"/>
  <c r="K8357" i="21"/>
  <c r="O8356" i="21"/>
  <c r="J8356" i="21"/>
  <c r="K8356" i="21"/>
  <c r="O8355" i="21"/>
  <c r="J8355" i="21"/>
  <c r="K8355" i="21"/>
  <c r="O8354" i="21"/>
  <c r="J8354" i="21"/>
  <c r="K8354" i="21"/>
  <c r="O8353" i="21"/>
  <c r="J8353" i="21"/>
  <c r="K8353" i="21"/>
  <c r="O8352" i="21"/>
  <c r="J8352" i="21"/>
  <c r="K8352" i="21"/>
  <c r="O8351" i="21"/>
  <c r="J8351" i="21"/>
  <c r="K8351" i="21"/>
  <c r="O8350" i="21"/>
  <c r="J8350" i="21"/>
  <c r="K8350" i="21"/>
  <c r="O8349" i="21"/>
  <c r="J8349" i="21"/>
  <c r="K8349" i="21"/>
  <c r="O8348" i="21"/>
  <c r="J8348" i="21"/>
  <c r="K8348" i="21"/>
  <c r="O8347" i="21"/>
  <c r="J8347" i="21"/>
  <c r="K8347" i="21"/>
  <c r="O8346" i="21"/>
  <c r="J8346" i="21"/>
  <c r="K8346" i="21"/>
  <c r="O8345" i="21"/>
  <c r="J8345" i="21"/>
  <c r="K8345" i="21"/>
  <c r="O8344" i="21"/>
  <c r="J8344" i="21"/>
  <c r="K8344" i="21"/>
  <c r="O8343" i="21"/>
  <c r="J8343" i="21"/>
  <c r="K8343" i="21"/>
  <c r="O8342" i="21"/>
  <c r="J8342" i="21"/>
  <c r="K8342" i="21"/>
  <c r="O8341" i="21"/>
  <c r="J8341" i="21"/>
  <c r="K8341" i="21"/>
  <c r="O8340" i="21"/>
  <c r="J8340" i="21"/>
  <c r="K8340" i="21"/>
  <c r="O8339" i="21"/>
  <c r="J8339" i="21"/>
  <c r="K8339" i="21"/>
  <c r="O8338" i="21"/>
  <c r="J8338" i="21"/>
  <c r="K8338" i="21"/>
  <c r="O8337" i="21"/>
  <c r="J8337" i="21"/>
  <c r="K8337" i="21"/>
  <c r="O8336" i="21"/>
  <c r="J8336" i="21"/>
  <c r="K8336" i="21"/>
  <c r="O8335" i="21"/>
  <c r="J8335" i="21"/>
  <c r="K8335" i="21"/>
  <c r="O8334" i="21"/>
  <c r="J8334" i="21"/>
  <c r="K8334" i="21"/>
  <c r="O8333" i="21"/>
  <c r="J8333" i="21"/>
  <c r="K8333" i="21"/>
  <c r="O8332" i="21"/>
  <c r="J8332" i="21"/>
  <c r="K8332" i="21"/>
  <c r="O8331" i="21"/>
  <c r="J8331" i="21"/>
  <c r="K8331" i="21"/>
  <c r="O8330" i="21"/>
  <c r="J8330" i="21"/>
  <c r="K8330" i="21"/>
  <c r="O8329" i="21"/>
  <c r="J8329" i="21"/>
  <c r="K8329" i="21"/>
  <c r="O8328" i="21"/>
  <c r="J8328" i="21"/>
  <c r="K8328" i="21"/>
  <c r="O8327" i="21"/>
  <c r="J8327" i="21"/>
  <c r="K8327" i="21"/>
  <c r="O8326" i="21"/>
  <c r="J8326" i="21"/>
  <c r="K8326" i="21"/>
  <c r="O8325" i="21"/>
  <c r="J8325" i="21"/>
  <c r="K8325" i="21"/>
  <c r="O8324" i="21"/>
  <c r="J8324" i="21"/>
  <c r="K8324" i="21"/>
  <c r="O8323" i="21"/>
  <c r="J8323" i="21"/>
  <c r="K8323" i="21"/>
  <c r="O8322" i="21"/>
  <c r="J8322" i="21"/>
  <c r="K8322" i="21"/>
  <c r="O8321" i="21"/>
  <c r="J8321" i="21"/>
  <c r="K8321" i="21"/>
  <c r="O8320" i="21"/>
  <c r="J8320" i="21"/>
  <c r="K8320" i="21"/>
  <c r="O8319" i="21"/>
  <c r="J8319" i="21"/>
  <c r="K8319" i="21"/>
  <c r="O8318" i="21"/>
  <c r="J8318" i="21"/>
  <c r="K8318" i="21"/>
  <c r="O8317" i="21"/>
  <c r="J8317" i="21"/>
  <c r="K8317" i="21"/>
  <c r="O8316" i="21"/>
  <c r="J8316" i="21"/>
  <c r="K8316" i="21"/>
  <c r="O8315" i="21"/>
  <c r="J8315" i="21"/>
  <c r="K8315" i="21"/>
  <c r="O8314" i="21"/>
  <c r="J8314" i="21"/>
  <c r="K8314" i="21"/>
  <c r="O8313" i="21"/>
  <c r="J8313" i="21"/>
  <c r="K8313" i="21"/>
  <c r="O8312" i="21"/>
  <c r="J8312" i="21"/>
  <c r="K8312" i="21"/>
  <c r="O8311" i="21"/>
  <c r="J8311" i="21"/>
  <c r="K8311" i="21"/>
  <c r="O8310" i="21"/>
  <c r="J8310" i="21"/>
  <c r="K8310" i="21"/>
  <c r="O8309" i="21"/>
  <c r="J8309" i="21"/>
  <c r="K8309" i="21"/>
  <c r="O8308" i="21"/>
  <c r="J8308" i="21"/>
  <c r="K8308" i="21"/>
  <c r="O8307" i="21"/>
  <c r="J8307" i="21"/>
  <c r="K8307" i="21"/>
  <c r="O8306" i="21"/>
  <c r="J8306" i="21"/>
  <c r="K8306" i="21"/>
  <c r="O8305" i="21"/>
  <c r="J8305" i="21"/>
  <c r="K8305" i="21"/>
  <c r="O8304" i="21"/>
  <c r="J8304" i="21"/>
  <c r="K8304" i="21"/>
  <c r="O8303" i="21"/>
  <c r="J8303" i="21"/>
  <c r="K8303" i="21"/>
  <c r="O8302" i="21"/>
  <c r="J8302" i="21"/>
  <c r="K8302" i="21"/>
  <c r="O8301" i="21"/>
  <c r="J8301" i="21"/>
  <c r="K8301" i="21"/>
  <c r="O8300" i="21"/>
  <c r="J8300" i="21"/>
  <c r="K8300" i="21"/>
  <c r="O8299" i="21"/>
  <c r="J8299" i="21"/>
  <c r="K8299" i="21"/>
  <c r="O8298" i="21"/>
  <c r="J8298" i="21"/>
  <c r="K8298" i="21"/>
  <c r="O8297" i="21"/>
  <c r="J8297" i="21"/>
  <c r="K8297" i="21"/>
  <c r="O8296" i="21"/>
  <c r="J8296" i="21"/>
  <c r="K8296" i="21"/>
  <c r="O8295" i="21"/>
  <c r="J8295" i="21"/>
  <c r="K8295" i="21"/>
  <c r="O8294" i="21"/>
  <c r="J8294" i="21"/>
  <c r="K8294" i="21"/>
  <c r="O8293" i="21"/>
  <c r="J8293" i="21"/>
  <c r="K8293" i="21"/>
  <c r="O8292" i="21"/>
  <c r="J8292" i="21"/>
  <c r="K8292" i="21"/>
  <c r="O8291" i="21"/>
  <c r="J8291" i="21"/>
  <c r="K8291" i="21"/>
  <c r="O8290" i="21"/>
  <c r="J8290" i="21"/>
  <c r="K8290" i="21"/>
  <c r="O8289" i="21"/>
  <c r="J8289" i="21"/>
  <c r="K8289" i="21"/>
  <c r="O8288" i="21"/>
  <c r="J8288" i="21"/>
  <c r="K8288" i="21"/>
  <c r="O8287" i="21"/>
  <c r="J8287" i="21"/>
  <c r="K8287" i="21"/>
  <c r="O8286" i="21"/>
  <c r="J8286" i="21"/>
  <c r="K8286" i="21"/>
  <c r="O8285" i="21"/>
  <c r="J8285" i="21"/>
  <c r="K8285" i="21"/>
  <c r="O8284" i="21"/>
  <c r="J8284" i="21"/>
  <c r="K8284" i="21"/>
  <c r="O8283" i="21"/>
  <c r="J8283" i="21"/>
  <c r="K8283" i="21"/>
  <c r="O8282" i="21"/>
  <c r="J8282" i="21"/>
  <c r="K8282" i="21"/>
  <c r="O8281" i="21"/>
  <c r="J8281" i="21"/>
  <c r="K8281" i="21"/>
  <c r="O8280" i="21"/>
  <c r="J8280" i="21"/>
  <c r="K8280" i="21"/>
  <c r="O8279" i="21"/>
  <c r="J8279" i="21"/>
  <c r="K8279" i="21"/>
  <c r="O8278" i="21"/>
  <c r="J8278" i="21"/>
  <c r="K8278" i="21"/>
  <c r="O8277" i="21"/>
  <c r="J8277" i="21"/>
  <c r="K8277" i="21"/>
  <c r="O8276" i="21"/>
  <c r="J8276" i="21"/>
  <c r="K8276" i="21"/>
  <c r="O8275" i="21"/>
  <c r="J8275" i="21"/>
  <c r="K8275" i="21"/>
  <c r="O8274" i="21"/>
  <c r="J8274" i="21"/>
  <c r="K8274" i="21"/>
  <c r="O8273" i="21"/>
  <c r="J8273" i="21"/>
  <c r="K8273" i="21"/>
  <c r="O8272" i="21"/>
  <c r="J8272" i="21"/>
  <c r="K8272" i="21"/>
  <c r="O8271" i="21"/>
  <c r="J8271" i="21"/>
  <c r="K8271" i="21"/>
  <c r="O8270" i="21"/>
  <c r="J8270" i="21"/>
  <c r="K8270" i="21"/>
  <c r="O8269" i="21"/>
  <c r="J8269" i="21"/>
  <c r="K8269" i="21"/>
  <c r="O8268" i="21"/>
  <c r="J8268" i="21"/>
  <c r="K8268" i="21"/>
  <c r="O8267" i="21"/>
  <c r="J8267" i="21"/>
  <c r="K8267" i="21"/>
  <c r="O8266" i="21"/>
  <c r="J8266" i="21"/>
  <c r="K8266" i="21"/>
  <c r="O8265" i="21"/>
  <c r="J8265" i="21"/>
  <c r="K8265" i="21"/>
  <c r="O8264" i="21"/>
  <c r="J8264" i="21"/>
  <c r="K8264" i="21"/>
  <c r="O8263" i="21"/>
  <c r="J8263" i="21"/>
  <c r="K8263" i="21"/>
  <c r="O8262" i="21"/>
  <c r="J8262" i="21"/>
  <c r="K8262" i="21"/>
  <c r="O8261" i="21"/>
  <c r="J8261" i="21"/>
  <c r="K8261" i="21"/>
  <c r="O8260" i="21"/>
  <c r="J8260" i="21"/>
  <c r="K8260" i="21"/>
  <c r="O8259" i="21"/>
  <c r="J8259" i="21"/>
  <c r="K8259" i="21"/>
  <c r="O8258" i="21"/>
  <c r="J8258" i="21"/>
  <c r="K8258" i="21"/>
  <c r="O8257" i="21"/>
  <c r="J8257" i="21"/>
  <c r="K8257" i="21"/>
  <c r="O8256" i="21"/>
  <c r="J8256" i="21"/>
  <c r="K8256" i="21"/>
  <c r="O8255" i="21"/>
  <c r="J8255" i="21"/>
  <c r="K8255" i="21"/>
  <c r="O8254" i="21"/>
  <c r="J8254" i="21"/>
  <c r="K8254" i="21"/>
  <c r="O8253" i="21"/>
  <c r="J8253" i="21"/>
  <c r="K8253" i="21"/>
  <c r="O8252" i="21"/>
  <c r="J8252" i="21"/>
  <c r="K8252" i="21"/>
  <c r="O8251" i="21"/>
  <c r="J8251" i="21"/>
  <c r="K8251" i="21"/>
  <c r="O8250" i="21"/>
  <c r="J8250" i="21"/>
  <c r="K8250" i="21"/>
  <c r="O8249" i="21"/>
  <c r="J8249" i="21"/>
  <c r="K8249" i="21"/>
  <c r="O8248" i="21"/>
  <c r="J8248" i="21"/>
  <c r="K8248" i="21"/>
  <c r="O8247" i="21"/>
  <c r="J8247" i="21"/>
  <c r="K8247" i="21"/>
  <c r="O8246" i="21"/>
  <c r="J8246" i="21"/>
  <c r="K8246" i="21"/>
  <c r="O8245" i="21"/>
  <c r="J8245" i="21"/>
  <c r="K8245" i="21"/>
  <c r="O8244" i="21"/>
  <c r="J8244" i="21"/>
  <c r="K8244" i="21"/>
  <c r="O8243" i="21"/>
  <c r="J8243" i="21"/>
  <c r="K8243" i="21"/>
  <c r="O8242" i="21"/>
  <c r="J8242" i="21"/>
  <c r="K8242" i="21"/>
  <c r="O8241" i="21"/>
  <c r="J8241" i="21"/>
  <c r="K8241" i="21"/>
  <c r="O8240" i="21"/>
  <c r="J8240" i="21"/>
  <c r="K8240" i="21"/>
  <c r="O8239" i="21"/>
  <c r="J8239" i="21"/>
  <c r="K8239" i="21"/>
  <c r="O8238" i="21"/>
  <c r="J8238" i="21"/>
  <c r="K8238" i="21"/>
  <c r="O8237" i="21"/>
  <c r="J8237" i="21"/>
  <c r="K8237" i="21"/>
  <c r="O8236" i="21"/>
  <c r="J8236" i="21"/>
  <c r="K8236" i="21"/>
  <c r="O8235" i="21"/>
  <c r="J8235" i="21"/>
  <c r="K8235" i="21"/>
  <c r="O8234" i="21"/>
  <c r="J8234" i="21"/>
  <c r="K8234" i="21"/>
  <c r="O8233" i="21"/>
  <c r="J8233" i="21"/>
  <c r="K8233" i="21"/>
  <c r="O8232" i="21"/>
  <c r="J8232" i="21"/>
  <c r="K8232" i="21"/>
  <c r="O8231" i="21"/>
  <c r="J8231" i="21"/>
  <c r="K8231" i="21"/>
  <c r="O8230" i="21"/>
  <c r="J8230" i="21"/>
  <c r="K8230" i="21"/>
  <c r="O8229" i="21"/>
  <c r="J8229" i="21"/>
  <c r="K8229" i="21"/>
  <c r="O8228" i="21"/>
  <c r="J8228" i="21"/>
  <c r="K8228" i="21"/>
  <c r="O8227" i="21"/>
  <c r="J8227" i="21"/>
  <c r="K8227" i="21"/>
  <c r="O8226" i="21"/>
  <c r="J8226" i="21"/>
  <c r="K8226" i="21"/>
  <c r="O8225" i="21"/>
  <c r="J8225" i="21"/>
  <c r="K8225" i="21"/>
  <c r="O8224" i="21"/>
  <c r="J8224" i="21"/>
  <c r="K8224" i="21"/>
  <c r="O8223" i="21"/>
  <c r="J8223" i="21"/>
  <c r="K8223" i="21"/>
  <c r="O8222" i="21"/>
  <c r="J8222" i="21"/>
  <c r="K8222" i="21"/>
  <c r="O8221" i="21"/>
  <c r="J8221" i="21"/>
  <c r="K8221" i="21"/>
  <c r="O8220" i="21"/>
  <c r="J8220" i="21"/>
  <c r="K8220" i="21"/>
  <c r="O8219" i="21"/>
  <c r="J8219" i="21"/>
  <c r="K8219" i="21"/>
  <c r="O8218" i="21"/>
  <c r="J8218" i="21"/>
  <c r="K8218" i="21"/>
  <c r="O8217" i="21"/>
  <c r="J8217" i="21"/>
  <c r="K8217" i="21"/>
  <c r="O8216" i="21"/>
  <c r="J8216" i="21"/>
  <c r="K8216" i="21"/>
  <c r="O8215" i="21"/>
  <c r="J8215" i="21"/>
  <c r="K8215" i="21"/>
  <c r="O8214" i="21"/>
  <c r="J8214" i="21"/>
  <c r="K8214" i="21"/>
  <c r="O8213" i="21"/>
  <c r="J8213" i="21"/>
  <c r="K8213" i="21"/>
  <c r="O8212" i="21"/>
  <c r="J8212" i="21"/>
  <c r="K8212" i="21"/>
  <c r="O8211" i="21"/>
  <c r="J8211" i="21"/>
  <c r="K8211" i="21"/>
  <c r="O8210" i="21"/>
  <c r="J8210" i="21"/>
  <c r="K8210" i="21"/>
  <c r="O8209" i="21"/>
  <c r="J8209" i="21"/>
  <c r="K8209" i="21"/>
  <c r="O8208" i="21"/>
  <c r="J8208" i="21"/>
  <c r="K8208" i="21"/>
  <c r="O8207" i="21"/>
  <c r="J8207" i="21"/>
  <c r="K8207" i="21"/>
  <c r="O8206" i="21"/>
  <c r="J8206" i="21"/>
  <c r="K8206" i="21"/>
  <c r="O8205" i="21"/>
  <c r="J8205" i="21"/>
  <c r="K8205" i="21"/>
  <c r="O8204" i="21"/>
  <c r="J8204" i="21"/>
  <c r="K8204" i="21"/>
  <c r="O8203" i="21"/>
  <c r="J8203" i="21"/>
  <c r="K8203" i="21"/>
  <c r="O8202" i="21"/>
  <c r="J8202" i="21"/>
  <c r="K8202" i="21"/>
  <c r="O8201" i="21"/>
  <c r="J8201" i="21"/>
  <c r="K8201" i="21"/>
  <c r="O8200" i="21"/>
  <c r="J8200" i="21"/>
  <c r="K8200" i="21"/>
  <c r="O8199" i="21"/>
  <c r="J8199" i="21"/>
  <c r="K8199" i="21"/>
  <c r="O8198" i="21"/>
  <c r="J8198" i="21"/>
  <c r="K8198" i="21"/>
  <c r="O8197" i="21"/>
  <c r="J8197" i="21"/>
  <c r="K8197" i="21"/>
  <c r="O8196" i="21"/>
  <c r="J8196" i="21"/>
  <c r="K8196" i="21"/>
  <c r="O8195" i="21"/>
  <c r="J8195" i="21"/>
  <c r="K8195" i="21"/>
  <c r="O8194" i="21"/>
  <c r="J8194" i="21"/>
  <c r="K8194" i="21"/>
  <c r="O8193" i="21"/>
  <c r="J8193" i="21"/>
  <c r="K8193" i="21"/>
  <c r="O8192" i="21"/>
  <c r="J8192" i="21"/>
  <c r="K8192" i="21"/>
  <c r="O8191" i="21"/>
  <c r="J8191" i="21"/>
  <c r="K8191" i="21"/>
  <c r="O8190" i="21"/>
  <c r="J8190" i="21"/>
  <c r="K8190" i="21"/>
  <c r="O8189" i="21"/>
  <c r="J8189" i="21"/>
  <c r="K8189" i="21"/>
  <c r="O8188" i="21"/>
  <c r="J8188" i="21"/>
  <c r="K8188" i="21"/>
  <c r="O8187" i="21"/>
  <c r="J8187" i="21"/>
  <c r="K8187" i="21"/>
  <c r="O8186" i="21"/>
  <c r="J8186" i="21"/>
  <c r="K8186" i="21"/>
  <c r="O8185" i="21"/>
  <c r="J8185" i="21"/>
  <c r="K8185" i="21"/>
  <c r="O8184" i="21"/>
  <c r="J8184" i="21"/>
  <c r="K8184" i="21"/>
  <c r="O8183" i="21"/>
  <c r="J8183" i="21"/>
  <c r="K8183" i="21"/>
  <c r="O8182" i="21"/>
  <c r="J8182" i="21"/>
  <c r="K8182" i="21"/>
  <c r="O8181" i="21"/>
  <c r="J8181" i="21"/>
  <c r="K8181" i="21"/>
  <c r="O8180" i="21"/>
  <c r="J8180" i="21"/>
  <c r="K8180" i="21"/>
  <c r="O8179" i="21"/>
  <c r="J8179" i="21"/>
  <c r="K8179" i="21"/>
  <c r="O8178" i="21"/>
  <c r="J8178" i="21"/>
  <c r="K8178" i="21"/>
  <c r="O8177" i="21"/>
  <c r="J8177" i="21"/>
  <c r="K8177" i="21"/>
  <c r="O8176" i="21"/>
  <c r="J8176" i="21"/>
  <c r="K8176" i="21"/>
  <c r="O8175" i="21"/>
  <c r="J8175" i="21"/>
  <c r="K8175" i="21"/>
  <c r="O8174" i="21"/>
  <c r="J8174" i="21"/>
  <c r="K8174" i="21"/>
  <c r="O8173" i="21"/>
  <c r="J8173" i="21"/>
  <c r="K8173" i="21"/>
  <c r="O8172" i="21"/>
  <c r="J8172" i="21"/>
  <c r="K8172" i="21"/>
  <c r="O8171" i="21"/>
  <c r="J8171" i="21"/>
  <c r="K8171" i="21"/>
  <c r="O8170" i="21"/>
  <c r="J8170" i="21"/>
  <c r="K8170" i="21"/>
  <c r="O8169" i="21"/>
  <c r="J8169" i="21"/>
  <c r="K8169" i="21"/>
  <c r="O8168" i="21"/>
  <c r="J8168" i="21"/>
  <c r="K8168" i="21"/>
  <c r="O8167" i="21"/>
  <c r="J8167" i="21"/>
  <c r="K8167" i="21"/>
  <c r="O8166" i="21"/>
  <c r="J8166" i="21"/>
  <c r="K8166" i="21"/>
  <c r="O8165" i="21"/>
  <c r="J8165" i="21"/>
  <c r="K8165" i="21"/>
  <c r="O8164" i="21"/>
  <c r="J8164" i="21"/>
  <c r="K8164" i="21"/>
  <c r="O8163" i="21"/>
  <c r="J8163" i="21"/>
  <c r="K8163" i="21"/>
  <c r="O8162" i="21"/>
  <c r="J8162" i="21"/>
  <c r="K8162" i="21"/>
  <c r="O8161" i="21"/>
  <c r="J8161" i="21"/>
  <c r="K8161" i="21"/>
  <c r="O8160" i="21"/>
  <c r="J8160" i="21"/>
  <c r="K8160" i="21"/>
  <c r="O8159" i="21"/>
  <c r="J8159" i="21"/>
  <c r="K8159" i="21"/>
  <c r="O8158" i="21"/>
  <c r="J8158" i="21"/>
  <c r="K8158" i="21"/>
  <c r="O8157" i="21"/>
  <c r="J8157" i="21"/>
  <c r="K8157" i="21"/>
  <c r="O8156" i="21"/>
  <c r="J8156" i="21"/>
  <c r="K8156" i="21"/>
  <c r="O8155" i="21"/>
  <c r="J8155" i="21"/>
  <c r="K8155" i="21"/>
  <c r="O8154" i="21"/>
  <c r="J8154" i="21"/>
  <c r="K8154" i="21"/>
  <c r="O8153" i="21"/>
  <c r="J8153" i="21"/>
  <c r="K8153" i="21"/>
  <c r="O8152" i="21"/>
  <c r="J8152" i="21"/>
  <c r="K8152" i="21"/>
  <c r="O8151" i="21"/>
  <c r="J8151" i="21"/>
  <c r="K8151" i="21"/>
  <c r="O8150" i="21"/>
  <c r="J8150" i="21"/>
  <c r="K8150" i="21"/>
  <c r="O8149" i="21"/>
  <c r="J8149" i="21"/>
  <c r="K8149" i="21"/>
  <c r="O8148" i="21"/>
  <c r="J8148" i="21"/>
  <c r="K8148" i="21"/>
  <c r="O8147" i="21"/>
  <c r="J8147" i="21"/>
  <c r="K8147" i="21"/>
  <c r="O8146" i="21"/>
  <c r="J8146" i="21"/>
  <c r="K8146" i="21"/>
  <c r="O8145" i="21"/>
  <c r="J8145" i="21"/>
  <c r="K8145" i="21"/>
  <c r="O8144" i="21"/>
  <c r="J8144" i="21"/>
  <c r="K8144" i="21"/>
  <c r="O8143" i="21"/>
  <c r="J8143" i="21"/>
  <c r="K8143" i="21"/>
  <c r="O8142" i="21"/>
  <c r="J8142" i="21"/>
  <c r="K8142" i="21"/>
  <c r="O8141" i="21"/>
  <c r="J8141" i="21"/>
  <c r="K8141" i="21"/>
  <c r="O8140" i="21"/>
  <c r="J8140" i="21"/>
  <c r="K8140" i="21"/>
  <c r="O8139" i="21"/>
  <c r="J8139" i="21"/>
  <c r="K8139" i="21"/>
  <c r="O8138" i="21"/>
  <c r="J8138" i="21"/>
  <c r="K8138" i="21"/>
  <c r="O8137" i="21"/>
  <c r="J8137" i="21"/>
  <c r="K8137" i="21"/>
  <c r="O8136" i="21"/>
  <c r="J8136" i="21"/>
  <c r="K8136" i="21"/>
  <c r="O8135" i="21"/>
  <c r="J8135" i="21"/>
  <c r="K8135" i="21"/>
  <c r="O8134" i="21"/>
  <c r="J8134" i="21"/>
  <c r="K8134" i="21"/>
  <c r="O8133" i="21"/>
  <c r="J8133" i="21"/>
  <c r="K8133" i="21"/>
  <c r="O8132" i="21"/>
  <c r="J8132" i="21"/>
  <c r="K8132" i="21"/>
  <c r="O8131" i="21"/>
  <c r="J8131" i="21"/>
  <c r="K8131" i="21"/>
  <c r="O8130" i="21"/>
  <c r="J8130" i="21"/>
  <c r="K8130" i="21"/>
  <c r="O8129" i="21"/>
  <c r="J8129" i="21"/>
  <c r="K8129" i="21"/>
  <c r="O8128" i="21"/>
  <c r="J8128" i="21"/>
  <c r="K8128" i="21"/>
  <c r="O8127" i="21"/>
  <c r="J8127" i="21"/>
  <c r="K8127" i="21"/>
  <c r="O8126" i="21"/>
  <c r="J8126" i="21"/>
  <c r="K8126" i="21"/>
  <c r="O8125" i="21"/>
  <c r="J8125" i="21"/>
  <c r="K8125" i="21"/>
  <c r="O8124" i="21"/>
  <c r="J8124" i="21"/>
  <c r="K8124" i="21"/>
  <c r="O8123" i="21"/>
  <c r="J8123" i="21"/>
  <c r="K8123" i="21"/>
  <c r="O8122" i="21"/>
  <c r="J8122" i="21"/>
  <c r="K8122" i="21"/>
  <c r="O8121" i="21"/>
  <c r="J8121" i="21"/>
  <c r="K8121" i="21"/>
  <c r="O8120" i="21"/>
  <c r="J8120" i="21"/>
  <c r="K8120" i="21"/>
  <c r="O8119" i="21"/>
  <c r="J8119" i="21"/>
  <c r="K8119" i="21"/>
  <c r="O8118" i="21"/>
  <c r="J8118" i="21"/>
  <c r="K8118" i="21"/>
  <c r="O8117" i="21"/>
  <c r="J8117" i="21"/>
  <c r="K8117" i="21"/>
  <c r="O8116" i="21"/>
  <c r="J8116" i="21"/>
  <c r="K8116" i="21"/>
  <c r="O8115" i="21"/>
  <c r="J8115" i="21"/>
  <c r="K8115" i="21"/>
  <c r="O8114" i="21"/>
  <c r="J8114" i="21"/>
  <c r="K8114" i="21"/>
  <c r="O8113" i="21"/>
  <c r="J8113" i="21"/>
  <c r="K8113" i="21"/>
  <c r="O8112" i="21"/>
  <c r="J8112" i="21"/>
  <c r="K8112" i="21"/>
  <c r="O8111" i="21"/>
  <c r="J8111" i="21"/>
  <c r="K8111" i="21"/>
  <c r="O8110" i="21"/>
  <c r="J8110" i="21"/>
  <c r="K8110" i="21"/>
  <c r="O8109" i="21"/>
  <c r="J8109" i="21"/>
  <c r="K8109" i="21"/>
  <c r="O8108" i="21"/>
  <c r="J8108" i="21"/>
  <c r="K8108" i="21"/>
  <c r="O8107" i="21"/>
  <c r="J8107" i="21"/>
  <c r="K8107" i="21"/>
  <c r="O8106" i="21"/>
  <c r="J8106" i="21"/>
  <c r="K8106" i="21"/>
  <c r="O8105" i="21"/>
  <c r="J8105" i="21"/>
  <c r="K8105" i="21"/>
  <c r="O8104" i="21"/>
  <c r="J8104" i="21"/>
  <c r="K8104" i="21"/>
  <c r="O8103" i="21"/>
  <c r="J8103" i="21"/>
  <c r="K8103" i="21"/>
  <c r="O8102" i="21"/>
  <c r="J8102" i="21"/>
  <c r="K8102" i="21"/>
  <c r="O8101" i="21"/>
  <c r="J8101" i="21"/>
  <c r="K8101" i="21"/>
  <c r="O8100" i="21"/>
  <c r="J8100" i="21"/>
  <c r="K8100" i="21"/>
  <c r="O8099" i="21"/>
  <c r="J8099" i="21"/>
  <c r="K8099" i="21"/>
  <c r="O8098" i="21"/>
  <c r="J8098" i="21"/>
  <c r="K8098" i="21"/>
  <c r="O8097" i="21"/>
  <c r="J8097" i="21"/>
  <c r="K8097" i="21"/>
  <c r="O8096" i="21"/>
  <c r="J8096" i="21"/>
  <c r="K8096" i="21"/>
  <c r="O8095" i="21"/>
  <c r="J8095" i="21"/>
  <c r="K8095" i="21"/>
  <c r="O8094" i="21"/>
  <c r="J8094" i="21"/>
  <c r="K8094" i="21"/>
  <c r="O8093" i="21"/>
  <c r="J8093" i="21"/>
  <c r="K8093" i="21"/>
  <c r="O8092" i="21"/>
  <c r="J8092" i="21"/>
  <c r="K8092" i="21"/>
  <c r="O8091" i="21"/>
  <c r="J8091" i="21"/>
  <c r="K8091" i="21"/>
  <c r="O8090" i="21"/>
  <c r="J8090" i="21"/>
  <c r="K8090" i="21"/>
  <c r="O8089" i="21"/>
  <c r="J8089" i="21"/>
  <c r="K8089" i="21"/>
  <c r="O8088" i="21"/>
  <c r="J8088" i="21"/>
  <c r="K8088" i="21"/>
  <c r="O8087" i="21"/>
  <c r="J8087" i="21"/>
  <c r="K8087" i="21"/>
  <c r="O8086" i="21"/>
  <c r="J8086" i="21"/>
  <c r="K8086" i="21"/>
  <c r="O8085" i="21"/>
  <c r="J8085" i="21"/>
  <c r="K8085" i="21"/>
  <c r="O8084" i="21"/>
  <c r="J8084" i="21"/>
  <c r="K8084" i="21"/>
  <c r="O8083" i="21"/>
  <c r="J8083" i="21"/>
  <c r="K8083" i="21"/>
  <c r="O8082" i="21"/>
  <c r="J8082" i="21"/>
  <c r="K8082" i="21"/>
  <c r="O8081" i="21"/>
  <c r="J8081" i="21"/>
  <c r="K8081" i="21"/>
  <c r="O8080" i="21"/>
  <c r="J8080" i="21"/>
  <c r="K8080" i="21"/>
  <c r="O8079" i="21"/>
  <c r="J8079" i="21"/>
  <c r="K8079" i="21"/>
  <c r="O8078" i="21"/>
  <c r="J8078" i="21"/>
  <c r="K8078" i="21"/>
  <c r="O8077" i="21"/>
  <c r="J8077" i="21"/>
  <c r="K8077" i="21"/>
  <c r="O8076" i="21"/>
  <c r="J8076" i="21"/>
  <c r="K8076" i="21"/>
  <c r="O8075" i="21"/>
  <c r="J8075" i="21"/>
  <c r="K8075" i="21"/>
  <c r="O8074" i="21"/>
  <c r="J8074" i="21"/>
  <c r="K8074" i="21"/>
  <c r="O8073" i="21"/>
  <c r="J8073" i="21"/>
  <c r="K8073" i="21"/>
  <c r="O8072" i="21"/>
  <c r="J8072" i="21"/>
  <c r="K8072" i="21"/>
  <c r="O8071" i="21"/>
  <c r="J8071" i="21"/>
  <c r="K8071" i="21"/>
  <c r="O8070" i="21"/>
  <c r="J8070" i="21"/>
  <c r="K8070" i="21"/>
  <c r="O8069" i="21"/>
  <c r="J8069" i="21"/>
  <c r="K8069" i="21"/>
  <c r="O8068" i="21"/>
  <c r="J8068" i="21"/>
  <c r="K8068" i="21"/>
  <c r="O8067" i="21"/>
  <c r="J8067" i="21"/>
  <c r="K8067" i="21"/>
  <c r="O8066" i="21"/>
  <c r="J8066" i="21"/>
  <c r="K8066" i="21"/>
  <c r="O8065" i="21"/>
  <c r="J8065" i="21"/>
  <c r="K8065" i="21"/>
  <c r="O8064" i="21"/>
  <c r="J8064" i="21"/>
  <c r="K8064" i="21"/>
  <c r="O8063" i="21"/>
  <c r="J8063" i="21"/>
  <c r="K8063" i="21"/>
  <c r="O8062" i="21"/>
  <c r="J8062" i="21"/>
  <c r="K8062" i="21"/>
  <c r="O8061" i="21"/>
  <c r="J8061" i="21"/>
  <c r="K8061" i="21"/>
  <c r="O8060" i="21"/>
  <c r="J8060" i="21"/>
  <c r="K8060" i="21"/>
  <c r="O8059" i="21"/>
  <c r="J8059" i="21"/>
  <c r="K8059" i="21"/>
  <c r="O8058" i="21"/>
  <c r="J8058" i="21"/>
  <c r="K8058" i="21"/>
  <c r="O8057" i="21"/>
  <c r="J8057" i="21"/>
  <c r="K8057" i="21"/>
  <c r="O8056" i="21"/>
  <c r="J8056" i="21"/>
  <c r="K8056" i="21"/>
  <c r="O8055" i="21"/>
  <c r="J8055" i="21"/>
  <c r="K8055" i="21"/>
  <c r="O8054" i="21"/>
  <c r="J8054" i="21"/>
  <c r="K8054" i="21"/>
  <c r="O8053" i="21"/>
  <c r="J8053" i="21"/>
  <c r="K8053" i="21"/>
  <c r="O8052" i="21"/>
  <c r="J8052" i="21"/>
  <c r="K8052" i="21"/>
  <c r="O8051" i="21"/>
  <c r="J8051" i="21"/>
  <c r="K8051" i="21"/>
  <c r="O8050" i="21"/>
  <c r="J8050" i="21"/>
  <c r="K8050" i="21"/>
  <c r="O8049" i="21"/>
  <c r="J8049" i="21"/>
  <c r="K8049" i="21"/>
  <c r="O8048" i="21"/>
  <c r="J8048" i="21"/>
  <c r="K8048" i="21"/>
  <c r="O8047" i="21"/>
  <c r="J8047" i="21"/>
  <c r="K8047" i="21"/>
  <c r="O8046" i="21"/>
  <c r="J8046" i="21"/>
  <c r="K8046" i="21"/>
  <c r="O8045" i="21"/>
  <c r="J8045" i="21"/>
  <c r="K8045" i="21"/>
  <c r="O8044" i="21"/>
  <c r="J8044" i="21"/>
  <c r="K8044" i="21"/>
  <c r="O8043" i="21"/>
  <c r="J8043" i="21"/>
  <c r="K8043" i="21"/>
  <c r="O8042" i="21"/>
  <c r="J8042" i="21"/>
  <c r="K8042" i="21"/>
  <c r="O8041" i="21"/>
  <c r="J8041" i="21"/>
  <c r="K8041" i="21"/>
  <c r="O8040" i="21"/>
  <c r="J8040" i="21"/>
  <c r="K8040" i="21"/>
  <c r="O8039" i="21"/>
  <c r="J8039" i="21"/>
  <c r="K8039" i="21"/>
  <c r="O8038" i="21"/>
  <c r="J8038" i="21"/>
  <c r="K8038" i="21"/>
  <c r="O8037" i="21"/>
  <c r="J8037" i="21"/>
  <c r="K8037" i="21"/>
  <c r="O8036" i="21"/>
  <c r="J8036" i="21"/>
  <c r="K8036" i="21"/>
  <c r="O8035" i="21"/>
  <c r="J8035" i="21"/>
  <c r="K8035" i="21"/>
  <c r="O8034" i="21"/>
  <c r="J8034" i="21"/>
  <c r="K8034" i="21"/>
  <c r="O8033" i="21"/>
  <c r="J8033" i="21"/>
  <c r="K8033" i="21"/>
  <c r="O8032" i="21"/>
  <c r="J8032" i="21"/>
  <c r="K8032" i="21"/>
  <c r="O8031" i="21"/>
  <c r="J8031" i="21"/>
  <c r="K8031" i="21"/>
  <c r="O8030" i="21"/>
  <c r="J8030" i="21"/>
  <c r="K8030" i="21"/>
  <c r="O8029" i="21"/>
  <c r="J8029" i="21"/>
  <c r="K8029" i="21"/>
  <c r="O8028" i="21"/>
  <c r="J8028" i="21"/>
  <c r="K8028" i="21"/>
  <c r="O8027" i="21"/>
  <c r="J8027" i="21"/>
  <c r="K8027" i="21"/>
  <c r="O8026" i="21"/>
  <c r="J8026" i="21"/>
  <c r="K8026" i="21"/>
  <c r="O8025" i="21"/>
  <c r="J8025" i="21"/>
  <c r="K8025" i="21"/>
  <c r="O8024" i="21"/>
  <c r="J8024" i="21"/>
  <c r="K8024" i="21"/>
  <c r="O8023" i="21"/>
  <c r="J8023" i="21"/>
  <c r="K8023" i="21"/>
  <c r="O8022" i="21"/>
  <c r="J8022" i="21"/>
  <c r="K8022" i="21"/>
  <c r="O8021" i="21"/>
  <c r="J8021" i="21"/>
  <c r="K8021" i="21"/>
  <c r="O8020" i="21"/>
  <c r="J8020" i="21"/>
  <c r="K8020" i="21"/>
  <c r="O8019" i="21"/>
  <c r="J8019" i="21"/>
  <c r="K8019" i="21"/>
  <c r="O8018" i="21"/>
  <c r="J8018" i="21"/>
  <c r="K8018" i="21"/>
  <c r="O8017" i="21"/>
  <c r="J8017" i="21"/>
  <c r="K8017" i="21"/>
  <c r="O8016" i="21"/>
  <c r="J8016" i="21"/>
  <c r="K8016" i="21"/>
  <c r="O8015" i="21"/>
  <c r="J8015" i="21"/>
  <c r="K8015" i="21"/>
  <c r="O8014" i="21"/>
  <c r="J8014" i="21"/>
  <c r="K8014" i="21"/>
  <c r="O8013" i="21"/>
  <c r="J8013" i="21"/>
  <c r="K8013" i="21"/>
  <c r="O8012" i="21"/>
  <c r="J8012" i="21"/>
  <c r="K8012" i="21"/>
  <c r="O8011" i="21"/>
  <c r="J8011" i="21"/>
  <c r="K8011" i="21"/>
  <c r="O8010" i="21"/>
  <c r="J8010" i="21"/>
  <c r="K8010" i="21"/>
  <c r="O8009" i="21"/>
  <c r="J8009" i="21"/>
  <c r="K8009" i="21"/>
  <c r="O8008" i="21"/>
  <c r="J8008" i="21"/>
  <c r="K8008" i="21"/>
  <c r="O8007" i="21"/>
  <c r="J8007" i="21"/>
  <c r="K8007" i="21"/>
  <c r="O8006" i="21"/>
  <c r="J8006" i="21"/>
  <c r="K8006" i="21"/>
  <c r="O8005" i="21"/>
  <c r="J8005" i="21"/>
  <c r="K8005" i="21"/>
  <c r="O8004" i="21"/>
  <c r="J8004" i="21"/>
  <c r="K8004" i="21"/>
  <c r="O8003" i="21"/>
  <c r="J8003" i="21"/>
  <c r="K8003" i="21"/>
  <c r="O8002" i="21"/>
  <c r="J8002" i="21"/>
  <c r="K8002" i="21"/>
  <c r="O8001" i="21"/>
  <c r="J8001" i="21"/>
  <c r="K8001" i="21"/>
  <c r="O8000" i="21"/>
  <c r="J8000" i="21"/>
  <c r="K8000" i="21"/>
  <c r="O7999" i="21"/>
  <c r="J7999" i="21"/>
  <c r="K7999" i="21"/>
  <c r="O7998" i="21"/>
  <c r="J7998" i="21"/>
  <c r="K7998" i="21"/>
  <c r="O7997" i="21"/>
  <c r="J7997" i="21"/>
  <c r="K7997" i="21"/>
  <c r="O7996" i="21"/>
  <c r="J7996" i="21"/>
  <c r="K7996" i="21"/>
  <c r="O7995" i="21"/>
  <c r="J7995" i="21"/>
  <c r="K7995" i="21"/>
  <c r="O7994" i="21"/>
  <c r="J7994" i="21"/>
  <c r="K7994" i="21"/>
  <c r="O7993" i="21"/>
  <c r="J7993" i="21"/>
  <c r="K7993" i="21"/>
  <c r="O7992" i="21"/>
  <c r="J7992" i="21"/>
  <c r="K7992" i="21"/>
  <c r="O7991" i="21"/>
  <c r="J7991" i="21"/>
  <c r="K7991" i="21"/>
  <c r="O7990" i="21"/>
  <c r="J7990" i="21"/>
  <c r="K7990" i="21"/>
  <c r="O7989" i="21"/>
  <c r="J7989" i="21"/>
  <c r="K7989" i="21"/>
  <c r="O7988" i="21"/>
  <c r="J7988" i="21"/>
  <c r="K7988" i="21"/>
  <c r="O7987" i="21"/>
  <c r="J7987" i="21"/>
  <c r="K7987" i="21"/>
  <c r="O7986" i="21"/>
  <c r="J7986" i="21"/>
  <c r="K7986" i="21"/>
  <c r="O7985" i="21"/>
  <c r="J7985" i="21"/>
  <c r="K7985" i="21"/>
  <c r="O7984" i="21"/>
  <c r="J7984" i="21"/>
  <c r="K7984" i="21"/>
  <c r="O7983" i="21"/>
  <c r="J7983" i="21"/>
  <c r="K7983" i="21"/>
  <c r="O7982" i="21"/>
  <c r="J7982" i="21"/>
  <c r="K7982" i="21"/>
  <c r="O7981" i="21"/>
  <c r="J7981" i="21"/>
  <c r="K7981" i="21"/>
  <c r="O7980" i="21"/>
  <c r="J7980" i="21"/>
  <c r="K7980" i="21"/>
  <c r="O7979" i="21"/>
  <c r="J7979" i="21"/>
  <c r="K7979" i="21"/>
  <c r="O7978" i="21"/>
  <c r="J7978" i="21"/>
  <c r="K7978" i="21"/>
  <c r="O7977" i="21"/>
  <c r="J7977" i="21"/>
  <c r="K7977" i="21"/>
  <c r="O7976" i="21"/>
  <c r="J7976" i="21"/>
  <c r="K7976" i="21"/>
  <c r="O7975" i="21"/>
  <c r="J7975" i="21"/>
  <c r="K7975" i="21"/>
  <c r="O7974" i="21"/>
  <c r="J7974" i="21"/>
  <c r="K7974" i="21"/>
  <c r="O7973" i="21"/>
  <c r="J7973" i="21"/>
  <c r="K7973" i="21"/>
  <c r="O7972" i="21"/>
  <c r="J7972" i="21"/>
  <c r="K7972" i="21"/>
  <c r="O7971" i="21"/>
  <c r="J7971" i="21"/>
  <c r="K7971" i="21"/>
  <c r="O7970" i="21"/>
  <c r="J7970" i="21"/>
  <c r="K7970" i="21"/>
  <c r="O7969" i="21"/>
  <c r="J7969" i="21"/>
  <c r="K7969" i="21"/>
  <c r="O7968" i="21"/>
  <c r="J7968" i="21"/>
  <c r="K7968" i="21"/>
  <c r="O7967" i="21"/>
  <c r="J7967" i="21"/>
  <c r="K7967" i="21"/>
  <c r="O7966" i="21"/>
  <c r="J7966" i="21"/>
  <c r="K7966" i="21"/>
  <c r="O7965" i="21"/>
  <c r="J7965" i="21"/>
  <c r="K7965" i="21"/>
  <c r="O7964" i="21"/>
  <c r="J7964" i="21"/>
  <c r="K7964" i="21"/>
  <c r="O7963" i="21"/>
  <c r="J7963" i="21"/>
  <c r="K7963" i="21"/>
  <c r="O7962" i="21"/>
  <c r="K7962" i="21"/>
  <c r="J7962" i="21"/>
  <c r="J7961" i="21"/>
  <c r="K7961" i="21"/>
  <c r="J7960" i="21"/>
  <c r="K7960" i="21"/>
  <c r="J7959" i="21"/>
  <c r="K7959" i="21"/>
  <c r="J7958" i="21"/>
  <c r="K7958" i="21"/>
  <c r="J7957" i="21"/>
  <c r="K7957" i="21"/>
  <c r="J7956" i="21"/>
  <c r="K7956" i="21"/>
  <c r="J7955" i="21"/>
  <c r="K7955" i="21"/>
  <c r="J7954" i="21"/>
  <c r="K7954" i="21"/>
  <c r="J7953" i="21"/>
  <c r="K7953" i="21"/>
  <c r="O7952" i="21"/>
  <c r="J7952" i="21"/>
  <c r="K7952" i="21"/>
  <c r="J7951" i="21"/>
  <c r="K7951" i="21"/>
  <c r="O7950" i="21"/>
  <c r="J7950" i="21"/>
  <c r="K7950" i="21"/>
  <c r="J7949" i="21"/>
  <c r="K7949" i="21"/>
  <c r="O7948" i="21"/>
  <c r="J7948" i="21"/>
  <c r="K7948" i="21"/>
  <c r="J7947" i="21"/>
  <c r="K7947" i="21"/>
  <c r="O7946" i="21"/>
  <c r="J7946" i="21"/>
  <c r="K7946" i="21"/>
  <c r="J7945" i="21"/>
  <c r="K7945" i="21"/>
  <c r="O7944" i="21"/>
  <c r="J7944" i="21"/>
  <c r="K7944" i="21"/>
  <c r="O7943" i="21"/>
  <c r="J7943" i="21"/>
  <c r="K7943" i="21"/>
  <c r="O7942" i="21"/>
  <c r="J7942" i="21"/>
  <c r="K7942" i="21"/>
  <c r="O7941" i="21"/>
  <c r="J7941" i="21"/>
  <c r="K7941" i="21"/>
  <c r="O7940" i="21"/>
  <c r="J7940" i="21"/>
  <c r="K7940" i="21"/>
  <c r="O7939" i="21"/>
  <c r="J7939" i="21"/>
  <c r="K7939" i="21"/>
  <c r="O7938" i="21"/>
  <c r="J7938" i="21"/>
  <c r="K7938" i="21"/>
  <c r="O7937" i="21"/>
  <c r="J7937" i="21"/>
  <c r="K7937" i="21"/>
  <c r="O7936" i="21"/>
  <c r="J7936" i="21"/>
  <c r="K7936" i="21"/>
  <c r="O7935" i="21"/>
  <c r="J7935" i="21"/>
  <c r="K7935" i="21"/>
  <c r="O7934" i="21"/>
  <c r="J7934" i="21"/>
  <c r="K7934" i="21"/>
  <c r="O7933" i="21"/>
  <c r="J7933" i="21"/>
  <c r="K7933" i="21"/>
  <c r="O7932" i="21"/>
  <c r="J7932" i="21"/>
  <c r="K7932" i="21"/>
  <c r="O7931" i="21"/>
  <c r="J7931" i="21"/>
  <c r="K7931" i="21"/>
  <c r="O7930" i="21"/>
  <c r="J7930" i="21"/>
  <c r="K7930" i="21"/>
  <c r="O7929" i="21"/>
  <c r="J7929" i="21"/>
  <c r="K7929" i="21"/>
  <c r="O7928" i="21"/>
  <c r="J7928" i="21"/>
  <c r="K7928" i="21"/>
  <c r="O7927" i="21"/>
  <c r="J7927" i="21"/>
  <c r="K7927" i="21"/>
  <c r="O7926" i="21"/>
  <c r="J7926" i="21"/>
  <c r="K7926" i="21"/>
  <c r="O7925" i="21"/>
  <c r="J7925" i="21"/>
  <c r="K7925" i="21"/>
  <c r="O7924" i="21"/>
  <c r="J7924" i="21"/>
  <c r="K7924" i="21"/>
  <c r="O7923" i="21"/>
  <c r="J7923" i="21"/>
  <c r="K7923" i="21"/>
  <c r="O7922" i="21"/>
  <c r="J7922" i="21"/>
  <c r="K7922" i="21"/>
  <c r="O7921" i="21"/>
  <c r="J7921" i="21"/>
  <c r="K7921" i="21"/>
  <c r="O7920" i="21"/>
  <c r="J7920" i="21"/>
  <c r="K7920" i="21"/>
  <c r="O7919" i="21"/>
  <c r="J7919" i="21"/>
  <c r="K7919" i="21"/>
  <c r="O7918" i="21"/>
  <c r="J7918" i="21"/>
  <c r="K7918" i="21"/>
  <c r="O7917" i="21"/>
  <c r="J7917" i="21"/>
  <c r="K7917" i="21"/>
  <c r="O7916" i="21"/>
  <c r="J7916" i="21"/>
  <c r="K7916" i="21"/>
  <c r="O7915" i="21"/>
  <c r="J7915" i="21"/>
  <c r="K7915" i="21"/>
  <c r="O7914" i="21"/>
  <c r="J7914" i="21"/>
  <c r="K7914" i="21"/>
  <c r="O7913" i="21"/>
  <c r="J7913" i="21"/>
  <c r="K7913" i="21"/>
  <c r="O7912" i="21"/>
  <c r="J7912" i="21"/>
  <c r="K7912" i="21"/>
  <c r="O7911" i="21"/>
  <c r="J7911" i="21"/>
  <c r="K7911" i="21"/>
  <c r="O7910" i="21"/>
  <c r="J7910" i="21"/>
  <c r="K7910" i="21"/>
  <c r="O7909" i="21"/>
  <c r="J7909" i="21"/>
  <c r="K7909" i="21"/>
  <c r="O7908" i="21"/>
  <c r="J7908" i="21"/>
  <c r="K7908" i="21"/>
  <c r="O7907" i="21"/>
  <c r="J7907" i="21"/>
  <c r="K7907" i="21"/>
  <c r="O7906" i="21"/>
  <c r="J7906" i="21"/>
  <c r="K7906" i="21"/>
  <c r="O7905" i="21"/>
  <c r="J7905" i="21"/>
  <c r="K7905" i="21"/>
  <c r="O7904" i="21"/>
  <c r="J7904" i="21"/>
  <c r="K7904" i="21"/>
  <c r="O7903" i="21"/>
  <c r="J7903" i="21"/>
  <c r="K7903" i="21"/>
  <c r="O7902" i="21"/>
  <c r="J7902" i="21"/>
  <c r="K7902" i="21"/>
  <c r="O7901" i="21"/>
  <c r="J7901" i="21"/>
  <c r="K7901" i="21"/>
  <c r="O7900" i="21"/>
  <c r="J7900" i="21"/>
  <c r="K7900" i="21"/>
  <c r="O7899" i="21"/>
  <c r="J7899" i="21"/>
  <c r="K7899" i="21"/>
  <c r="O7898" i="21"/>
  <c r="J7898" i="21"/>
  <c r="K7898" i="21"/>
  <c r="O7897" i="21"/>
  <c r="J7897" i="21"/>
  <c r="K7897" i="21"/>
  <c r="O7896" i="21"/>
  <c r="J7896" i="21"/>
  <c r="K7896" i="21"/>
  <c r="O7895" i="21"/>
  <c r="J7895" i="21"/>
  <c r="K7895" i="21"/>
  <c r="O7894" i="21"/>
  <c r="J7894" i="21"/>
  <c r="K7894" i="21"/>
  <c r="O7893" i="21"/>
  <c r="J7893" i="21"/>
  <c r="K7893" i="21"/>
  <c r="O7892" i="21"/>
  <c r="J7892" i="21"/>
  <c r="K7892" i="21"/>
  <c r="O7891" i="21"/>
  <c r="J7891" i="21"/>
  <c r="K7891" i="21"/>
  <c r="O7890" i="21"/>
  <c r="J7890" i="21"/>
  <c r="K7890" i="21"/>
  <c r="O7889" i="21"/>
  <c r="J7889" i="21"/>
  <c r="K7889" i="21"/>
  <c r="O7888" i="21"/>
  <c r="J7888" i="21"/>
  <c r="K7888" i="21"/>
  <c r="O7887" i="21"/>
  <c r="J7887" i="21"/>
  <c r="K7887" i="21"/>
  <c r="O7886" i="21"/>
  <c r="J7886" i="21"/>
  <c r="K7886" i="21"/>
  <c r="O7885" i="21"/>
  <c r="J7885" i="21"/>
  <c r="K7885" i="21"/>
  <c r="O7884" i="21"/>
  <c r="J7884" i="21"/>
  <c r="K7884" i="21"/>
  <c r="O7883" i="21"/>
  <c r="J7883" i="21"/>
  <c r="K7883" i="21"/>
  <c r="O7882" i="21"/>
  <c r="J7882" i="21"/>
  <c r="K7882" i="21"/>
  <c r="O7881" i="21"/>
  <c r="J7881" i="21"/>
  <c r="K7881" i="21"/>
  <c r="O7880" i="21"/>
  <c r="J7880" i="21"/>
  <c r="K7880" i="21"/>
  <c r="O7879" i="21"/>
  <c r="J7879" i="21"/>
  <c r="K7879" i="21"/>
  <c r="O7878" i="21"/>
  <c r="J7878" i="21"/>
  <c r="K7878" i="21"/>
  <c r="O7877" i="21"/>
  <c r="J7877" i="21"/>
  <c r="K7877" i="21"/>
  <c r="O7876" i="21"/>
  <c r="J7876" i="21"/>
  <c r="K7876" i="21"/>
  <c r="O7875" i="21"/>
  <c r="J7875" i="21"/>
  <c r="K7875" i="21"/>
  <c r="O7874" i="21"/>
  <c r="J7874" i="21"/>
  <c r="K7874" i="21"/>
  <c r="O7873" i="21"/>
  <c r="J7873" i="21"/>
  <c r="K7873" i="21"/>
  <c r="O7872" i="21"/>
  <c r="J7872" i="21"/>
  <c r="K7872" i="21"/>
  <c r="O7871" i="21"/>
  <c r="J7871" i="21"/>
  <c r="K7871" i="21"/>
  <c r="O7870" i="21"/>
  <c r="J7870" i="21"/>
  <c r="K7870" i="21"/>
  <c r="O7869" i="21"/>
  <c r="J7869" i="21"/>
  <c r="K7869" i="21"/>
  <c r="O7868" i="21"/>
  <c r="J7868" i="21"/>
  <c r="K7868" i="21"/>
  <c r="O7867" i="21"/>
  <c r="J7867" i="21"/>
  <c r="K7867" i="21"/>
  <c r="O7866" i="21"/>
  <c r="J7866" i="21"/>
  <c r="K7866" i="21"/>
  <c r="O7865" i="21"/>
  <c r="J7865" i="21"/>
  <c r="K7865" i="21"/>
  <c r="O7864" i="21"/>
  <c r="J7864" i="21"/>
  <c r="K7864" i="21"/>
  <c r="O7863" i="21"/>
  <c r="J7863" i="21"/>
  <c r="K7863" i="21"/>
  <c r="O7862" i="21"/>
  <c r="J7862" i="21"/>
  <c r="K7862" i="21"/>
  <c r="O7861" i="21"/>
  <c r="J7861" i="21"/>
  <c r="K7861" i="21"/>
  <c r="O7860" i="21"/>
  <c r="J7860" i="21"/>
  <c r="K7860" i="21"/>
  <c r="O7859" i="21"/>
  <c r="J7859" i="21"/>
  <c r="K7859" i="21"/>
  <c r="O7858" i="21"/>
  <c r="J7858" i="21"/>
  <c r="K7858" i="21"/>
  <c r="O7857" i="21"/>
  <c r="J7857" i="21"/>
  <c r="K7857" i="21"/>
  <c r="O7856" i="21"/>
  <c r="J7856" i="21"/>
  <c r="K7856" i="21"/>
  <c r="O7855" i="21"/>
  <c r="J7855" i="21"/>
  <c r="K7855" i="21"/>
  <c r="O7854" i="21"/>
  <c r="J7854" i="21"/>
  <c r="K7854" i="21"/>
  <c r="O7853" i="21"/>
  <c r="J7853" i="21"/>
  <c r="K7853" i="21"/>
  <c r="O7852" i="21"/>
  <c r="J7852" i="21"/>
  <c r="K7852" i="21"/>
  <c r="O7851" i="21"/>
  <c r="J7851" i="21"/>
  <c r="K7851" i="21"/>
  <c r="O7850" i="21"/>
  <c r="J7850" i="21"/>
  <c r="K7850" i="21"/>
  <c r="O7849" i="21"/>
  <c r="J7849" i="21"/>
  <c r="K7849" i="21"/>
  <c r="O7848" i="21"/>
  <c r="J7848" i="21"/>
  <c r="K7848" i="21"/>
  <c r="O7847" i="21"/>
  <c r="J7847" i="21"/>
  <c r="K7847" i="21"/>
  <c r="O7846" i="21"/>
  <c r="J7846" i="21"/>
  <c r="K7846" i="21"/>
  <c r="O7845" i="21"/>
  <c r="J7845" i="21"/>
  <c r="K7845" i="21"/>
  <c r="O7844" i="21"/>
  <c r="J7844" i="21"/>
  <c r="K7844" i="21"/>
  <c r="O7843" i="21"/>
  <c r="J7843" i="21"/>
  <c r="K7843" i="21"/>
  <c r="O7842" i="21"/>
  <c r="J7842" i="21"/>
  <c r="K7842" i="21"/>
  <c r="O7841" i="21"/>
  <c r="J7841" i="21"/>
  <c r="K7841" i="21"/>
  <c r="O7840" i="21"/>
  <c r="J7840" i="21"/>
  <c r="K7840" i="21"/>
  <c r="O7839" i="21"/>
  <c r="J7839" i="21"/>
  <c r="K7839" i="21"/>
  <c r="O7838" i="21"/>
  <c r="J7838" i="21"/>
  <c r="K7838" i="21"/>
  <c r="O7837" i="21"/>
  <c r="J7837" i="21"/>
  <c r="K7837" i="21"/>
  <c r="O7836" i="21"/>
  <c r="J7836" i="21"/>
  <c r="K7836" i="21"/>
  <c r="O7835" i="21"/>
  <c r="J7835" i="21"/>
  <c r="K7835" i="21"/>
  <c r="O7834" i="21"/>
  <c r="J7834" i="21"/>
  <c r="K7834" i="21"/>
  <c r="O7833" i="21"/>
  <c r="J7833" i="21"/>
  <c r="K7833" i="21"/>
  <c r="O7832" i="21"/>
  <c r="J7832" i="21"/>
  <c r="K7832" i="21"/>
  <c r="O7831" i="21"/>
  <c r="J7831" i="21"/>
  <c r="K7831" i="21"/>
  <c r="O7830" i="21"/>
  <c r="J7830" i="21"/>
  <c r="K7830" i="21"/>
  <c r="O7829" i="21"/>
  <c r="J7829" i="21"/>
  <c r="K7829" i="21"/>
  <c r="O7828" i="21"/>
  <c r="J7828" i="21"/>
  <c r="K7828" i="21"/>
  <c r="O7827" i="21"/>
  <c r="J7827" i="21"/>
  <c r="K7827" i="21"/>
  <c r="O7826" i="21"/>
  <c r="J7826" i="21"/>
  <c r="K7826" i="21"/>
  <c r="O7825" i="21"/>
  <c r="J7825" i="21"/>
  <c r="K7825" i="21"/>
  <c r="O7824" i="21"/>
  <c r="J7824" i="21"/>
  <c r="K7824" i="21"/>
  <c r="O7823" i="21"/>
  <c r="J7823" i="21"/>
  <c r="K7823" i="21"/>
  <c r="O7822" i="21"/>
  <c r="J7822" i="21"/>
  <c r="K7822" i="21"/>
  <c r="O7821" i="21"/>
  <c r="J7821" i="21"/>
  <c r="K7821" i="21"/>
  <c r="O7820" i="21"/>
  <c r="J7820" i="21"/>
  <c r="K7820" i="21"/>
  <c r="O7819" i="21"/>
  <c r="J7819" i="21"/>
  <c r="K7819" i="21"/>
  <c r="O7818" i="21"/>
  <c r="J7818" i="21"/>
  <c r="K7818" i="21"/>
  <c r="O7817" i="21"/>
  <c r="J7817" i="21"/>
  <c r="K7817" i="21"/>
  <c r="O7816" i="21"/>
  <c r="J7816" i="21"/>
  <c r="K7816" i="21"/>
  <c r="O7815" i="21"/>
  <c r="J7815" i="21"/>
  <c r="K7815" i="21"/>
  <c r="O7814" i="21"/>
  <c r="J7814" i="21"/>
  <c r="K7814" i="21"/>
  <c r="O7813" i="21"/>
  <c r="J7813" i="21"/>
  <c r="K7813" i="21"/>
  <c r="O7812" i="21"/>
  <c r="J7812" i="21"/>
  <c r="K7812" i="21"/>
  <c r="O7811" i="21"/>
  <c r="J7811" i="21"/>
  <c r="K7811" i="21"/>
  <c r="O7810" i="21"/>
  <c r="J7810" i="21"/>
  <c r="K7810" i="21"/>
  <c r="O7809" i="21"/>
  <c r="J7809" i="21"/>
  <c r="K7809" i="21"/>
  <c r="O7808" i="21"/>
  <c r="J7808" i="21"/>
  <c r="K7808" i="21"/>
  <c r="O7807" i="21"/>
  <c r="J7807" i="21"/>
  <c r="K7807" i="21"/>
  <c r="O7806" i="21"/>
  <c r="J7806" i="21"/>
  <c r="K7806" i="21"/>
  <c r="O7805" i="21"/>
  <c r="J7805" i="21"/>
  <c r="K7805" i="21"/>
  <c r="O7804" i="21"/>
  <c r="J7804" i="21"/>
  <c r="K7804" i="21"/>
  <c r="O7803" i="21"/>
  <c r="J7803" i="21"/>
  <c r="K7803" i="21"/>
  <c r="O7802" i="21"/>
  <c r="J7802" i="21"/>
  <c r="K7802" i="21"/>
  <c r="O7801" i="21"/>
  <c r="J7801" i="21"/>
  <c r="K7801" i="21"/>
  <c r="O7800" i="21"/>
  <c r="J7800" i="21"/>
  <c r="K7800" i="21"/>
  <c r="O7799" i="21"/>
  <c r="J7799" i="21"/>
  <c r="K7799" i="21"/>
  <c r="O7798" i="21"/>
  <c r="J7798" i="21"/>
  <c r="K7798" i="21"/>
  <c r="O7797" i="21"/>
  <c r="J7797" i="21"/>
  <c r="K7797" i="21"/>
  <c r="O7796" i="21"/>
  <c r="J7796" i="21"/>
  <c r="K7796" i="21"/>
  <c r="O7795" i="21"/>
  <c r="J7795" i="21"/>
  <c r="K7795" i="21"/>
  <c r="O7794" i="21"/>
  <c r="J7794" i="21"/>
  <c r="K7794" i="21"/>
  <c r="O7793" i="21"/>
  <c r="J7793" i="21"/>
  <c r="K7793" i="21"/>
  <c r="O7792" i="21"/>
  <c r="J7792" i="21"/>
  <c r="K7792" i="21"/>
  <c r="O7791" i="21"/>
  <c r="J7791" i="21"/>
  <c r="K7791" i="21"/>
  <c r="O7790" i="21"/>
  <c r="J7790" i="21"/>
  <c r="K7790" i="21"/>
  <c r="O7789" i="21"/>
  <c r="J7789" i="21"/>
  <c r="K7789" i="21"/>
  <c r="O7788" i="21"/>
  <c r="J7788" i="21"/>
  <c r="K7788" i="21"/>
  <c r="O7787" i="21"/>
  <c r="J7787" i="21"/>
  <c r="K7787" i="21"/>
  <c r="O7786" i="21"/>
  <c r="J7786" i="21"/>
  <c r="K7786" i="21"/>
  <c r="O7785" i="21"/>
  <c r="J7785" i="21"/>
  <c r="K7785" i="21"/>
  <c r="O7784" i="21"/>
  <c r="J7784" i="21"/>
  <c r="K7784" i="21"/>
  <c r="O7783" i="21"/>
  <c r="J7783" i="21"/>
  <c r="K7783" i="21"/>
  <c r="O7782" i="21"/>
  <c r="J7782" i="21"/>
  <c r="K7782" i="21"/>
  <c r="O7781" i="21"/>
  <c r="J7781" i="21"/>
  <c r="K7781" i="21"/>
  <c r="O7780" i="21"/>
  <c r="J7780" i="21"/>
  <c r="K7780" i="21"/>
  <c r="O7779" i="21"/>
  <c r="J7779" i="21"/>
  <c r="K7779" i="21"/>
  <c r="O7778" i="21"/>
  <c r="J7778" i="21"/>
  <c r="K7778" i="21"/>
  <c r="O7777" i="21"/>
  <c r="J7777" i="21"/>
  <c r="K7777" i="21"/>
  <c r="O7776" i="21"/>
  <c r="J7776" i="21"/>
  <c r="K7776" i="21"/>
  <c r="O7775" i="21"/>
  <c r="J7775" i="21"/>
  <c r="K7775" i="21"/>
  <c r="O7774" i="21"/>
  <c r="J7774" i="21"/>
  <c r="K7774" i="21"/>
  <c r="O7773" i="21"/>
  <c r="J7773" i="21"/>
  <c r="K7773" i="21"/>
  <c r="O7772" i="21"/>
  <c r="J7772" i="21"/>
  <c r="K7772" i="21"/>
  <c r="O7771" i="21"/>
  <c r="J7771" i="21"/>
  <c r="K7771" i="21"/>
  <c r="O7770" i="21"/>
  <c r="J7770" i="21"/>
  <c r="K7770" i="21"/>
  <c r="O7769" i="21"/>
  <c r="J7769" i="21"/>
  <c r="K7769" i="21"/>
  <c r="O7768" i="21"/>
  <c r="J7768" i="21"/>
  <c r="K7768" i="21"/>
  <c r="O7767" i="21"/>
  <c r="J7767" i="21"/>
  <c r="K7767" i="21"/>
  <c r="O7766" i="21"/>
  <c r="J7766" i="21"/>
  <c r="K7766" i="21"/>
  <c r="O7765" i="21"/>
  <c r="J7765" i="21"/>
  <c r="K7765" i="21"/>
  <c r="O7764" i="21"/>
  <c r="J7764" i="21"/>
  <c r="K7764" i="21"/>
  <c r="O7763" i="21"/>
  <c r="J7763" i="21"/>
  <c r="K7763" i="21"/>
  <c r="O7762" i="21"/>
  <c r="J7762" i="21"/>
  <c r="K7762" i="21"/>
  <c r="O7761" i="21"/>
  <c r="J7761" i="21"/>
  <c r="K7761" i="21"/>
  <c r="O7760" i="21"/>
  <c r="J7760" i="21"/>
  <c r="K7760" i="21"/>
  <c r="O7759" i="21"/>
  <c r="J7759" i="21"/>
  <c r="K7759" i="21"/>
  <c r="O7758" i="21"/>
  <c r="J7758" i="21"/>
  <c r="K7758" i="21"/>
  <c r="O7757" i="21"/>
  <c r="J7757" i="21"/>
  <c r="K7757" i="21"/>
  <c r="O7756" i="21"/>
  <c r="J7756" i="21"/>
  <c r="K7756" i="21"/>
  <c r="O7755" i="21"/>
  <c r="J7755" i="21"/>
  <c r="K7755" i="21"/>
  <c r="O7754" i="21"/>
  <c r="J7754" i="21"/>
  <c r="K7754" i="21"/>
  <c r="O7753" i="21"/>
  <c r="J7753" i="21"/>
  <c r="K7753" i="21"/>
  <c r="O7752" i="21"/>
  <c r="J7752" i="21"/>
  <c r="K7752" i="21"/>
  <c r="O7751" i="21"/>
  <c r="J7751" i="21"/>
  <c r="K7751" i="21"/>
  <c r="O7750" i="21"/>
  <c r="J7750" i="21"/>
  <c r="K7750" i="21"/>
  <c r="O7749" i="21"/>
  <c r="J7749" i="21"/>
  <c r="K7749" i="21"/>
  <c r="O7748" i="21"/>
  <c r="J7748" i="21"/>
  <c r="K7748" i="21"/>
  <c r="O7747" i="21"/>
  <c r="J7747" i="21"/>
  <c r="K7747" i="21"/>
  <c r="O7746" i="21"/>
  <c r="J7746" i="21"/>
  <c r="K7746" i="21"/>
  <c r="O7745" i="21"/>
  <c r="J7745" i="21"/>
  <c r="K7745" i="21"/>
  <c r="O7744" i="21"/>
  <c r="J7744" i="21"/>
  <c r="K7744" i="21"/>
  <c r="O7743" i="21"/>
  <c r="J7743" i="21"/>
  <c r="K7743" i="21"/>
  <c r="O7742" i="21"/>
  <c r="J7742" i="21"/>
  <c r="K7742" i="21"/>
  <c r="O7741" i="21"/>
  <c r="J7741" i="21"/>
  <c r="K7741" i="21"/>
  <c r="O7740" i="21"/>
  <c r="J7740" i="21"/>
  <c r="K7740" i="21"/>
  <c r="O7739" i="21"/>
  <c r="J7739" i="21"/>
  <c r="K7739" i="21"/>
  <c r="O7738" i="21"/>
  <c r="J7738" i="21"/>
  <c r="K7738" i="21"/>
  <c r="O7737" i="21"/>
  <c r="J7737" i="21"/>
  <c r="K7737" i="21"/>
  <c r="O7736" i="21"/>
  <c r="J7736" i="21"/>
  <c r="K7736" i="21"/>
  <c r="O7735" i="21"/>
  <c r="J7735" i="21"/>
  <c r="K7735" i="21"/>
  <c r="O7734" i="21"/>
  <c r="J7734" i="21"/>
  <c r="K7734" i="21"/>
  <c r="O7733" i="21"/>
  <c r="J7733" i="21"/>
  <c r="K7733" i="21"/>
  <c r="O7732" i="21"/>
  <c r="J7732" i="21"/>
  <c r="K7732" i="21"/>
  <c r="O7731" i="21"/>
  <c r="J7731" i="21"/>
  <c r="K7731" i="21"/>
  <c r="O7730" i="21"/>
  <c r="J7730" i="21"/>
  <c r="K7730" i="21"/>
  <c r="O7729" i="21"/>
  <c r="J7729" i="21"/>
  <c r="K7729" i="21"/>
  <c r="O7728" i="21"/>
  <c r="J7728" i="21"/>
  <c r="K7728" i="21"/>
  <c r="O7727" i="21"/>
  <c r="J7727" i="21"/>
  <c r="K7727" i="21"/>
  <c r="O7726" i="21"/>
  <c r="J7726" i="21"/>
  <c r="K7726" i="21"/>
  <c r="O7725" i="21"/>
  <c r="J7725" i="21"/>
  <c r="K7725" i="21"/>
  <c r="O7724" i="21"/>
  <c r="J7724" i="21"/>
  <c r="K7724" i="21"/>
  <c r="O7723" i="21"/>
  <c r="J7723" i="21"/>
  <c r="K7723" i="21"/>
  <c r="O7722" i="21"/>
  <c r="J7722" i="21"/>
  <c r="K7722" i="21"/>
  <c r="O7721" i="21"/>
  <c r="J7721" i="21"/>
  <c r="K7721" i="21"/>
  <c r="O7720" i="21"/>
  <c r="J7720" i="21"/>
  <c r="K7720" i="21"/>
  <c r="O7719" i="21"/>
  <c r="J7719" i="21"/>
  <c r="K7719" i="21"/>
  <c r="O7718" i="21"/>
  <c r="J7718" i="21"/>
  <c r="K7718" i="21"/>
  <c r="O7717" i="21"/>
  <c r="J7717" i="21"/>
  <c r="K7717" i="21"/>
  <c r="O7716" i="21"/>
  <c r="J7716" i="21"/>
  <c r="K7716" i="21"/>
  <c r="O7715" i="21"/>
  <c r="J7715" i="21"/>
  <c r="K7715" i="21"/>
  <c r="O7714" i="21"/>
  <c r="J7714" i="21"/>
  <c r="K7714" i="21"/>
  <c r="O7713" i="21"/>
  <c r="J7713" i="21"/>
  <c r="K7713" i="21"/>
  <c r="O7712" i="21"/>
  <c r="J7712" i="21"/>
  <c r="K7712" i="21"/>
  <c r="O7711" i="21"/>
  <c r="J7711" i="21"/>
  <c r="K7711" i="21"/>
  <c r="O7710" i="21"/>
  <c r="J7710" i="21"/>
  <c r="K7710" i="21"/>
  <c r="O7709" i="21"/>
  <c r="J7709" i="21"/>
  <c r="K7709" i="21"/>
  <c r="O7708" i="21"/>
  <c r="J7708" i="21"/>
  <c r="K7708" i="21"/>
  <c r="O7707" i="21"/>
  <c r="J7707" i="21"/>
  <c r="K7707" i="21"/>
  <c r="O7706" i="21"/>
  <c r="J7706" i="21"/>
  <c r="K7706" i="21"/>
  <c r="O7705" i="21"/>
  <c r="J7705" i="21"/>
  <c r="K7705" i="21"/>
  <c r="O7704" i="21"/>
  <c r="J7704" i="21"/>
  <c r="K7704" i="21"/>
  <c r="O7703" i="21"/>
  <c r="J7703" i="21"/>
  <c r="K7703" i="21"/>
  <c r="O7702" i="21"/>
  <c r="J7702" i="21"/>
  <c r="K7702" i="21"/>
  <c r="O7701" i="21"/>
  <c r="J7701" i="21"/>
  <c r="K7701" i="21"/>
  <c r="O7700" i="21"/>
  <c r="J7700" i="21"/>
  <c r="K7700" i="21"/>
  <c r="O7699" i="21"/>
  <c r="J7699" i="21"/>
  <c r="K7699" i="21"/>
  <c r="O7698" i="21"/>
  <c r="J7698" i="21"/>
  <c r="K7698" i="21"/>
  <c r="O7697" i="21"/>
  <c r="J7697" i="21"/>
  <c r="K7697" i="21"/>
  <c r="O7696" i="21"/>
  <c r="J7696" i="21"/>
  <c r="K7696" i="21"/>
  <c r="O7695" i="21"/>
  <c r="J7695" i="21"/>
  <c r="K7695" i="21"/>
  <c r="O7694" i="21"/>
  <c r="J7694" i="21"/>
  <c r="K7694" i="21"/>
  <c r="O7693" i="21"/>
  <c r="J7693" i="21"/>
  <c r="K7693" i="21"/>
  <c r="O7692" i="21"/>
  <c r="J7692" i="21"/>
  <c r="K7692" i="21"/>
  <c r="O7691" i="21"/>
  <c r="J7691" i="21"/>
  <c r="K7691" i="21"/>
  <c r="O7690" i="21"/>
  <c r="J7690" i="21"/>
  <c r="K7690" i="21"/>
  <c r="O7689" i="21"/>
  <c r="J7689" i="21"/>
  <c r="K7689" i="21"/>
  <c r="O7688" i="21"/>
  <c r="J7688" i="21"/>
  <c r="K7688" i="21"/>
  <c r="O7687" i="21"/>
  <c r="J7687" i="21"/>
  <c r="K7687" i="21"/>
  <c r="O7686" i="21"/>
  <c r="J7686" i="21"/>
  <c r="K7686" i="21"/>
  <c r="O7685" i="21"/>
  <c r="J7685" i="21"/>
  <c r="K7685" i="21"/>
  <c r="O7684" i="21"/>
  <c r="J7684" i="21"/>
  <c r="K7684" i="21"/>
  <c r="O7683" i="21"/>
  <c r="J7683" i="21"/>
  <c r="K7683" i="21"/>
  <c r="O7682" i="21"/>
  <c r="J7682" i="21"/>
  <c r="K7682" i="21"/>
  <c r="O7681" i="21"/>
  <c r="J7681" i="21"/>
  <c r="K7681" i="21"/>
  <c r="O7680" i="21"/>
  <c r="J7680" i="21"/>
  <c r="K7680" i="21"/>
  <c r="O7679" i="21"/>
  <c r="J7679" i="21"/>
  <c r="K7679" i="21"/>
  <c r="O7678" i="21"/>
  <c r="J7678" i="21"/>
  <c r="K7678" i="21"/>
  <c r="O7677" i="21"/>
  <c r="J7677" i="21"/>
  <c r="K7677" i="21"/>
  <c r="O7676" i="21"/>
  <c r="J7676" i="21"/>
  <c r="K7676" i="21"/>
  <c r="O7675" i="21"/>
  <c r="J7675" i="21"/>
  <c r="K7675" i="21"/>
  <c r="O7674" i="21"/>
  <c r="J7674" i="21"/>
  <c r="K7674" i="21"/>
  <c r="O7673" i="21"/>
  <c r="J7673" i="21"/>
  <c r="K7673" i="21"/>
  <c r="O7672" i="21"/>
  <c r="J7672" i="21"/>
  <c r="K7672" i="21"/>
  <c r="O7671" i="21"/>
  <c r="J7671" i="21"/>
  <c r="K7671" i="21"/>
  <c r="O7670" i="21"/>
  <c r="J7670" i="21"/>
  <c r="K7670" i="21"/>
  <c r="O7669" i="21"/>
  <c r="J7669" i="21"/>
  <c r="K7669" i="21"/>
  <c r="O7668" i="21"/>
  <c r="J7668" i="21"/>
  <c r="K7668" i="21"/>
  <c r="O7667" i="21"/>
  <c r="J7667" i="21"/>
  <c r="K7667" i="21"/>
  <c r="O7666" i="21"/>
  <c r="J7666" i="21"/>
  <c r="K7666" i="21"/>
  <c r="O7665" i="21"/>
  <c r="J7665" i="21"/>
  <c r="K7665" i="21"/>
  <c r="O7664" i="21"/>
  <c r="J7664" i="21"/>
  <c r="K7664" i="21"/>
  <c r="O7663" i="21"/>
  <c r="J7663" i="21"/>
  <c r="K7663" i="21"/>
  <c r="O7662" i="21"/>
  <c r="J7662" i="21"/>
  <c r="K7662" i="21"/>
  <c r="O7661" i="21"/>
  <c r="J7661" i="21"/>
  <c r="K7661" i="21"/>
  <c r="O7660" i="21"/>
  <c r="J7660" i="21"/>
  <c r="K7660" i="21"/>
  <c r="O7659" i="21"/>
  <c r="J7659" i="21"/>
  <c r="K7659" i="21"/>
  <c r="O7658" i="21"/>
  <c r="J7658" i="21"/>
  <c r="K7658" i="21"/>
  <c r="O7657" i="21"/>
  <c r="J7657" i="21"/>
  <c r="K7657" i="21"/>
  <c r="O7656" i="21"/>
  <c r="J7656" i="21"/>
  <c r="K7656" i="21"/>
  <c r="O7655" i="21"/>
  <c r="J7655" i="21"/>
  <c r="K7655" i="21"/>
  <c r="O7654" i="21"/>
  <c r="J7654" i="21"/>
  <c r="K7654" i="21"/>
  <c r="O7653" i="21"/>
  <c r="J7653" i="21"/>
  <c r="K7653" i="21"/>
  <c r="O7652" i="21"/>
  <c r="J7652" i="21"/>
  <c r="K7652" i="21"/>
  <c r="O7651" i="21"/>
  <c r="J7651" i="21"/>
  <c r="K7651" i="21"/>
  <c r="O7650" i="21"/>
  <c r="J7650" i="21"/>
  <c r="K7650" i="21"/>
  <c r="O7649" i="21"/>
  <c r="J7649" i="21"/>
  <c r="K7649" i="21"/>
  <c r="O7648" i="21"/>
  <c r="J7648" i="21"/>
  <c r="K7648" i="21"/>
  <c r="O7647" i="21"/>
  <c r="J7647" i="21"/>
  <c r="K7647" i="21"/>
  <c r="O7646" i="21"/>
  <c r="J7646" i="21"/>
  <c r="K7646" i="21"/>
  <c r="O7645" i="21"/>
  <c r="J7645" i="21"/>
  <c r="K7645" i="21"/>
  <c r="O7644" i="21"/>
  <c r="J7644" i="21"/>
  <c r="K7644" i="21"/>
  <c r="O7643" i="21"/>
  <c r="J7643" i="21"/>
  <c r="K7643" i="21"/>
  <c r="O7642" i="21"/>
  <c r="J7642" i="21"/>
  <c r="K7642" i="21"/>
  <c r="O7641" i="21"/>
  <c r="J7641" i="21"/>
  <c r="K7641" i="21"/>
  <c r="O7640" i="21"/>
  <c r="J7640" i="21"/>
  <c r="K7640" i="21"/>
  <c r="O7639" i="21"/>
  <c r="J7639" i="21"/>
  <c r="K7639" i="21"/>
  <c r="O7638" i="21"/>
  <c r="J7638" i="21"/>
  <c r="K7638" i="21"/>
  <c r="O7637" i="21"/>
  <c r="J7637" i="21"/>
  <c r="K7637" i="21"/>
  <c r="O7636" i="21"/>
  <c r="J7636" i="21"/>
  <c r="K7636" i="21"/>
  <c r="O7635" i="21"/>
  <c r="J7635" i="21"/>
  <c r="K7635" i="21"/>
  <c r="O7634" i="21"/>
  <c r="J7634" i="21"/>
  <c r="K7634" i="21"/>
  <c r="O7633" i="21"/>
  <c r="J7633" i="21"/>
  <c r="K7633" i="21"/>
  <c r="O7632" i="21"/>
  <c r="J7632" i="21"/>
  <c r="K7632" i="21"/>
  <c r="O7631" i="21"/>
  <c r="J7631" i="21"/>
  <c r="K7631" i="21"/>
  <c r="O7630" i="21"/>
  <c r="J7630" i="21"/>
  <c r="K7630" i="21"/>
  <c r="O7629" i="21"/>
  <c r="J7629" i="21"/>
  <c r="K7629" i="21"/>
  <c r="O7628" i="21"/>
  <c r="J7628" i="21"/>
  <c r="K7628" i="21"/>
  <c r="O7627" i="21"/>
  <c r="J7627" i="21"/>
  <c r="K7627" i="21"/>
  <c r="O7626" i="21"/>
  <c r="J7626" i="21"/>
  <c r="K7626" i="21"/>
  <c r="O7625" i="21"/>
  <c r="J7625" i="21"/>
  <c r="K7625" i="21"/>
  <c r="O7624" i="21"/>
  <c r="J7624" i="21"/>
  <c r="K7624" i="21"/>
  <c r="O7623" i="21"/>
  <c r="J7623" i="21"/>
  <c r="K7623" i="21"/>
  <c r="O7622" i="21"/>
  <c r="J7622" i="21"/>
  <c r="K7622" i="21"/>
  <c r="O7621" i="21"/>
  <c r="J7621" i="21"/>
  <c r="K7621" i="21"/>
  <c r="O7620" i="21"/>
  <c r="J7620" i="21"/>
  <c r="K7620" i="21"/>
  <c r="O7619" i="21"/>
  <c r="J7619" i="21"/>
  <c r="K7619" i="21"/>
  <c r="O7618" i="21"/>
  <c r="J7618" i="21"/>
  <c r="K7618" i="21"/>
  <c r="O7617" i="21"/>
  <c r="J7617" i="21"/>
  <c r="K7617" i="21"/>
  <c r="O7616" i="21"/>
  <c r="J7616" i="21"/>
  <c r="K7616" i="21"/>
  <c r="O7615" i="21"/>
  <c r="J7615" i="21"/>
  <c r="K7615" i="21"/>
  <c r="O7614" i="21"/>
  <c r="J7614" i="21"/>
  <c r="K7614" i="21"/>
  <c r="O7613" i="21"/>
  <c r="J7613" i="21"/>
  <c r="K7613" i="21"/>
  <c r="O7612" i="21"/>
  <c r="J7612" i="21"/>
  <c r="K7612" i="21"/>
  <c r="O7611" i="21"/>
  <c r="J7611" i="21"/>
  <c r="K7611" i="21"/>
  <c r="O7610" i="21"/>
  <c r="J7610" i="21"/>
  <c r="K7610" i="21"/>
  <c r="O7609" i="21"/>
  <c r="J7609" i="21"/>
  <c r="K7609" i="21"/>
  <c r="O7608" i="21"/>
  <c r="J7608" i="21"/>
  <c r="K7608" i="21"/>
  <c r="O7607" i="21"/>
  <c r="J7607" i="21"/>
  <c r="K7607" i="21"/>
  <c r="O7606" i="21"/>
  <c r="J7606" i="21"/>
  <c r="K7606" i="21"/>
  <c r="O7605" i="21"/>
  <c r="J7605" i="21"/>
  <c r="K7605" i="21"/>
  <c r="O7604" i="21"/>
  <c r="J7604" i="21"/>
  <c r="K7604" i="21"/>
  <c r="O7603" i="21"/>
  <c r="J7603" i="21"/>
  <c r="K7603" i="21"/>
  <c r="O7602" i="21"/>
  <c r="J7602" i="21"/>
  <c r="K7602" i="21"/>
  <c r="O7601" i="21"/>
  <c r="J7601" i="21"/>
  <c r="K7601" i="21"/>
  <c r="O7600" i="21"/>
  <c r="J7600" i="21"/>
  <c r="K7600" i="21"/>
  <c r="O7599" i="21"/>
  <c r="J7599" i="21"/>
  <c r="K7599" i="21"/>
  <c r="O7598" i="21"/>
  <c r="J7598" i="21"/>
  <c r="K7598" i="21"/>
  <c r="O7597" i="21"/>
  <c r="J7597" i="21"/>
  <c r="K7597" i="21"/>
  <c r="O7596" i="21"/>
  <c r="J7596" i="21"/>
  <c r="K7596" i="21"/>
  <c r="O7595" i="21"/>
  <c r="J7595" i="21"/>
  <c r="K7595" i="21"/>
  <c r="O7594" i="21"/>
  <c r="J7594" i="21"/>
  <c r="K7594" i="21"/>
  <c r="O7593" i="21"/>
  <c r="J7593" i="21"/>
  <c r="K7593" i="21"/>
  <c r="O7592" i="21"/>
  <c r="J7592" i="21"/>
  <c r="K7592" i="21"/>
  <c r="O7591" i="21"/>
  <c r="J7591" i="21"/>
  <c r="K7591" i="21"/>
  <c r="O7590" i="21"/>
  <c r="K7590" i="21"/>
  <c r="J7590" i="21"/>
  <c r="O7589" i="21"/>
  <c r="J7589" i="21"/>
  <c r="K7589" i="21"/>
  <c r="O7588" i="21"/>
  <c r="J7588" i="21"/>
  <c r="K7588" i="21"/>
  <c r="O7587" i="21"/>
  <c r="J7587" i="21"/>
  <c r="K7587" i="21"/>
  <c r="O7586" i="21"/>
  <c r="J7586" i="21"/>
  <c r="K7586" i="21"/>
  <c r="O7585" i="21"/>
  <c r="J7585" i="21"/>
  <c r="K7585" i="21"/>
  <c r="O7584" i="21"/>
  <c r="J7584" i="21"/>
  <c r="K7584" i="21"/>
  <c r="O7583" i="21"/>
  <c r="J7583" i="21"/>
  <c r="K7583" i="21"/>
  <c r="O7582" i="21"/>
  <c r="J7582" i="21"/>
  <c r="K7582" i="21"/>
  <c r="O7581" i="21"/>
  <c r="J7581" i="21"/>
  <c r="K7581" i="21"/>
  <c r="O7580" i="21"/>
  <c r="J7580" i="21"/>
  <c r="K7580" i="21"/>
  <c r="O7579" i="21"/>
  <c r="J7579" i="21"/>
  <c r="K7579" i="21"/>
  <c r="O7578" i="21"/>
  <c r="J7578" i="21"/>
  <c r="K7578" i="21"/>
  <c r="O7577" i="21"/>
  <c r="J7577" i="21"/>
  <c r="K7577" i="21"/>
  <c r="O7576" i="21"/>
  <c r="J7576" i="21"/>
  <c r="K7576" i="21"/>
  <c r="O7575" i="21"/>
  <c r="J7575" i="21"/>
  <c r="K7575" i="21"/>
  <c r="O7574" i="21"/>
  <c r="J7574" i="21"/>
  <c r="K7574" i="21"/>
  <c r="O7573" i="21"/>
  <c r="J7573" i="21"/>
  <c r="K7573" i="21"/>
  <c r="O7572" i="21"/>
  <c r="J7572" i="21"/>
  <c r="K7572" i="21"/>
  <c r="O7571" i="21"/>
  <c r="J7571" i="21"/>
  <c r="K7571" i="21"/>
  <c r="O7570" i="21"/>
  <c r="J7570" i="21"/>
  <c r="K7570" i="21"/>
  <c r="O7569" i="21"/>
  <c r="J7569" i="21"/>
  <c r="K7569" i="21"/>
  <c r="O7568" i="21"/>
  <c r="J7568" i="21"/>
  <c r="K7568" i="21"/>
  <c r="O7567" i="21"/>
  <c r="J7567" i="21"/>
  <c r="K7567" i="21"/>
  <c r="O7566" i="21"/>
  <c r="J7566" i="21"/>
  <c r="K7566" i="21"/>
  <c r="O7565" i="21"/>
  <c r="J7565" i="21"/>
  <c r="K7565" i="21"/>
  <c r="O7564" i="21"/>
  <c r="J7564" i="21"/>
  <c r="K7564" i="21"/>
  <c r="O7563" i="21"/>
  <c r="J7563" i="21"/>
  <c r="K7563" i="21"/>
  <c r="O7562" i="21"/>
  <c r="J7562" i="21"/>
  <c r="K7562" i="21"/>
  <c r="O7561" i="21"/>
  <c r="J7561" i="21"/>
  <c r="K7561" i="21"/>
  <c r="O7560" i="21"/>
  <c r="J7560" i="21"/>
  <c r="K7560" i="21"/>
  <c r="O7559" i="21"/>
  <c r="J7559" i="21"/>
  <c r="K7559" i="21"/>
  <c r="O7558" i="21"/>
  <c r="J7558" i="21"/>
  <c r="K7558" i="21"/>
  <c r="O7557" i="21"/>
  <c r="J7557" i="21"/>
  <c r="K7557" i="21"/>
  <c r="O7556" i="21"/>
  <c r="J7556" i="21"/>
  <c r="K7556" i="21"/>
  <c r="O7555" i="21"/>
  <c r="J7555" i="21"/>
  <c r="K7555" i="21"/>
  <c r="O7554" i="21"/>
  <c r="J7554" i="21"/>
  <c r="K7554" i="21"/>
  <c r="O7553" i="21"/>
  <c r="J7553" i="21"/>
  <c r="K7553" i="21"/>
  <c r="O7552" i="21"/>
  <c r="J7552" i="21"/>
  <c r="K7552" i="21"/>
  <c r="O7551" i="21"/>
  <c r="J7551" i="21"/>
  <c r="K7551" i="21"/>
  <c r="O7550" i="21"/>
  <c r="J7550" i="21"/>
  <c r="K7550" i="21"/>
  <c r="O7549" i="21"/>
  <c r="J7549" i="21"/>
  <c r="K7549" i="21"/>
  <c r="O7548" i="21"/>
  <c r="J7548" i="21"/>
  <c r="K7548" i="21"/>
  <c r="O7547" i="21"/>
  <c r="J7547" i="21"/>
  <c r="K7547" i="21"/>
  <c r="O7546" i="21"/>
  <c r="J7546" i="21"/>
  <c r="K7546" i="21"/>
  <c r="O7545" i="21"/>
  <c r="J7545" i="21"/>
  <c r="K7545" i="21"/>
  <c r="O7544" i="21"/>
  <c r="J7544" i="21"/>
  <c r="K7544" i="21"/>
  <c r="O7543" i="21"/>
  <c r="J7543" i="21"/>
  <c r="K7543" i="21"/>
  <c r="O7542" i="21"/>
  <c r="J7542" i="21"/>
  <c r="K7542" i="21"/>
  <c r="O7541" i="21"/>
  <c r="J7541" i="21"/>
  <c r="K7541" i="21"/>
  <c r="O7540" i="21"/>
  <c r="J7540" i="21"/>
  <c r="K7540" i="21"/>
  <c r="O7539" i="21"/>
  <c r="J7539" i="21"/>
  <c r="K7539" i="21"/>
  <c r="O7538" i="21"/>
  <c r="J7538" i="21"/>
  <c r="K7538" i="21"/>
  <c r="O7537" i="21"/>
  <c r="J7537" i="21"/>
  <c r="K7537" i="21"/>
  <c r="O7536" i="21"/>
  <c r="J7536" i="21"/>
  <c r="K7536" i="21"/>
  <c r="O7535" i="21"/>
  <c r="J7535" i="21"/>
  <c r="K7535" i="21"/>
  <c r="O7534" i="21"/>
  <c r="J7534" i="21"/>
  <c r="K7534" i="21"/>
  <c r="O7533" i="21"/>
  <c r="J7533" i="21"/>
  <c r="K7533" i="21"/>
  <c r="O7532" i="21"/>
  <c r="J7532" i="21"/>
  <c r="K7532" i="21"/>
  <c r="O7531" i="21"/>
  <c r="J7531" i="21"/>
  <c r="K7531" i="21"/>
  <c r="O7530" i="21"/>
  <c r="J7530" i="21"/>
  <c r="K7530" i="21"/>
  <c r="O7529" i="21"/>
  <c r="J7529" i="21"/>
  <c r="K7529" i="21"/>
  <c r="O7528" i="21"/>
  <c r="J7528" i="21"/>
  <c r="K7528" i="21"/>
  <c r="O7527" i="21"/>
  <c r="J7527" i="21"/>
  <c r="K7527" i="21"/>
  <c r="O7526" i="21"/>
  <c r="J7526" i="21"/>
  <c r="K7526" i="21"/>
  <c r="O7525" i="21"/>
  <c r="J7525" i="21"/>
  <c r="K7525" i="21"/>
  <c r="O7524" i="21"/>
  <c r="J7524" i="21"/>
  <c r="K7524" i="21"/>
  <c r="O7523" i="21"/>
  <c r="J7523" i="21"/>
  <c r="K7523" i="21"/>
  <c r="O7522" i="21"/>
  <c r="J7522" i="21"/>
  <c r="K7522" i="21"/>
  <c r="O7521" i="21"/>
  <c r="J7521" i="21"/>
  <c r="K7521" i="21"/>
  <c r="O7520" i="21"/>
  <c r="J7520" i="21"/>
  <c r="K7520" i="21"/>
  <c r="O7519" i="21"/>
  <c r="J7519" i="21"/>
  <c r="K7519" i="21"/>
  <c r="O7518" i="21"/>
  <c r="J7518" i="21"/>
  <c r="K7518" i="21"/>
  <c r="O7517" i="21"/>
  <c r="J7517" i="21"/>
  <c r="K7517" i="21"/>
  <c r="O7516" i="21"/>
  <c r="J7516" i="21"/>
  <c r="K7516" i="21"/>
  <c r="O7515" i="21"/>
  <c r="J7515" i="21"/>
  <c r="K7515" i="21"/>
  <c r="O7514" i="21"/>
  <c r="J7514" i="21"/>
  <c r="K7514" i="21"/>
  <c r="O7513" i="21"/>
  <c r="J7513" i="21"/>
  <c r="K7513" i="21"/>
  <c r="O7512" i="21"/>
  <c r="J7512" i="21"/>
  <c r="K7512" i="21"/>
  <c r="O7511" i="21"/>
  <c r="J7511" i="21"/>
  <c r="K7511" i="21"/>
  <c r="O7510" i="21"/>
  <c r="J7510" i="21"/>
  <c r="K7510" i="21"/>
  <c r="O7509" i="21"/>
  <c r="J7509" i="21"/>
  <c r="K7509" i="21"/>
  <c r="O7508" i="21"/>
  <c r="J7508" i="21"/>
  <c r="K7508" i="21"/>
  <c r="O7507" i="21"/>
  <c r="J7507" i="21"/>
  <c r="K7507" i="21"/>
  <c r="O7506" i="21"/>
  <c r="J7506" i="21"/>
  <c r="K7506" i="21"/>
  <c r="O7505" i="21"/>
  <c r="J7505" i="21"/>
  <c r="K7505" i="21"/>
  <c r="O7504" i="21"/>
  <c r="J7504" i="21"/>
  <c r="K7504" i="21"/>
  <c r="O7503" i="21"/>
  <c r="J7503" i="21"/>
  <c r="K7503" i="21"/>
  <c r="O7502" i="21"/>
  <c r="J7502" i="21"/>
  <c r="K7502" i="21"/>
  <c r="O7501" i="21"/>
  <c r="J7501" i="21"/>
  <c r="K7501" i="21"/>
  <c r="O7500" i="21"/>
  <c r="J7500" i="21"/>
  <c r="K7500" i="21"/>
  <c r="O7499" i="21"/>
  <c r="J7499" i="21"/>
  <c r="K7499" i="21"/>
  <c r="O7498" i="21"/>
  <c r="J7498" i="21"/>
  <c r="K7498" i="21"/>
  <c r="O7497" i="21"/>
  <c r="J7497" i="21"/>
  <c r="K7497" i="21"/>
  <c r="O7496" i="21"/>
  <c r="J7496" i="21"/>
  <c r="K7496" i="21"/>
  <c r="O7495" i="21"/>
  <c r="J7495" i="21"/>
  <c r="K7495" i="21"/>
  <c r="O7494" i="21"/>
  <c r="J7494" i="21"/>
  <c r="K7494" i="21"/>
  <c r="O7493" i="21"/>
  <c r="J7493" i="21"/>
  <c r="K7493" i="21"/>
  <c r="O7492" i="21"/>
  <c r="J7492" i="21"/>
  <c r="K7492" i="21"/>
  <c r="O7491" i="21"/>
  <c r="J7491" i="21"/>
  <c r="K7491" i="21"/>
  <c r="O7490" i="21"/>
  <c r="J7490" i="21"/>
  <c r="K7490" i="21"/>
  <c r="O7489" i="21"/>
  <c r="J7489" i="21"/>
  <c r="K7489" i="21"/>
  <c r="O7488" i="21"/>
  <c r="J7488" i="21"/>
  <c r="K7488" i="21"/>
  <c r="O7487" i="21"/>
  <c r="J7487" i="21"/>
  <c r="K7487" i="21"/>
  <c r="O7486" i="21"/>
  <c r="J7486" i="21"/>
  <c r="K7486" i="21"/>
  <c r="O7485" i="21"/>
  <c r="J7485" i="21"/>
  <c r="K7485" i="21"/>
  <c r="O7484" i="21"/>
  <c r="J7484" i="21"/>
  <c r="K7484" i="21"/>
  <c r="O7483" i="21"/>
  <c r="J7483" i="21"/>
  <c r="K7483" i="21"/>
  <c r="O7482" i="21"/>
  <c r="J7482" i="21"/>
  <c r="K7482" i="21"/>
  <c r="O7481" i="21"/>
  <c r="J7481" i="21"/>
  <c r="K7481" i="21"/>
  <c r="O7480" i="21"/>
  <c r="J7480" i="21"/>
  <c r="K7480" i="21"/>
  <c r="O7479" i="21"/>
  <c r="J7479" i="21"/>
  <c r="K7479" i="21"/>
  <c r="O7478" i="21"/>
  <c r="J7478" i="21"/>
  <c r="K7478" i="21"/>
  <c r="O7477" i="21"/>
  <c r="J7477" i="21"/>
  <c r="K7477" i="21"/>
  <c r="O7476" i="21"/>
  <c r="J7476" i="21"/>
  <c r="K7476" i="21"/>
  <c r="O7475" i="21"/>
  <c r="J7475" i="21"/>
  <c r="K7475" i="21"/>
  <c r="O7474" i="21"/>
  <c r="J7474" i="21"/>
  <c r="K7474" i="21"/>
  <c r="O7473" i="21"/>
  <c r="J7473" i="21"/>
  <c r="K7473" i="21"/>
  <c r="O7472" i="21"/>
  <c r="J7472" i="21"/>
  <c r="K7472" i="21"/>
  <c r="O7471" i="21"/>
  <c r="J7471" i="21"/>
  <c r="K7471" i="21"/>
  <c r="O7470" i="21"/>
  <c r="J7470" i="21"/>
  <c r="K7470" i="21"/>
  <c r="O7469" i="21"/>
  <c r="J7469" i="21"/>
  <c r="K7469" i="21"/>
  <c r="O7468" i="21"/>
  <c r="J7468" i="21"/>
  <c r="K7468" i="21"/>
  <c r="O7467" i="21"/>
  <c r="J7467" i="21"/>
  <c r="K7467" i="21"/>
  <c r="O7466" i="21"/>
  <c r="J7466" i="21"/>
  <c r="K7466" i="21"/>
  <c r="O7465" i="21"/>
  <c r="J7465" i="21"/>
  <c r="K7465" i="21"/>
  <c r="O7464" i="21"/>
  <c r="J7464" i="21"/>
  <c r="K7464" i="21"/>
  <c r="O7463" i="21"/>
  <c r="J7463" i="21"/>
  <c r="K7463" i="21"/>
  <c r="O7462" i="21"/>
  <c r="J7462" i="21"/>
  <c r="K7462" i="21"/>
  <c r="O7461" i="21"/>
  <c r="J7461" i="21"/>
  <c r="K7461" i="21"/>
  <c r="O7460" i="21"/>
  <c r="J7460" i="21"/>
  <c r="K7460" i="21"/>
  <c r="O7459" i="21"/>
  <c r="J7459" i="21"/>
  <c r="K7459" i="21"/>
  <c r="O7458" i="21"/>
  <c r="J7458" i="21"/>
  <c r="K7458" i="21"/>
  <c r="O7457" i="21"/>
  <c r="J7457" i="21"/>
  <c r="K7457" i="21"/>
  <c r="O7456" i="21"/>
  <c r="J7456" i="21"/>
  <c r="K7456" i="21"/>
  <c r="O7455" i="21"/>
  <c r="J7455" i="21"/>
  <c r="K7455" i="21"/>
  <c r="O7454" i="21"/>
  <c r="J7454" i="21"/>
  <c r="K7454" i="21"/>
  <c r="O7453" i="21"/>
  <c r="J7453" i="21"/>
  <c r="K7453" i="21"/>
  <c r="O7452" i="21"/>
  <c r="J7452" i="21"/>
  <c r="K7452" i="21"/>
  <c r="O7451" i="21"/>
  <c r="J7451" i="21"/>
  <c r="K7451" i="21"/>
  <c r="O7450" i="21"/>
  <c r="J7450" i="21"/>
  <c r="K7450" i="21"/>
  <c r="O7449" i="21"/>
  <c r="J7449" i="21"/>
  <c r="K7449" i="21"/>
  <c r="O7448" i="21"/>
  <c r="J7448" i="21"/>
  <c r="K7448" i="21"/>
  <c r="O7447" i="21"/>
  <c r="J7447" i="21"/>
  <c r="K7447" i="21"/>
  <c r="O7446" i="21"/>
  <c r="J7446" i="21"/>
  <c r="K7446" i="21"/>
  <c r="O7445" i="21"/>
  <c r="J7445" i="21"/>
  <c r="K7445" i="21"/>
  <c r="O7444" i="21"/>
  <c r="J7444" i="21"/>
  <c r="K7444" i="21"/>
  <c r="O7443" i="21"/>
  <c r="J7443" i="21"/>
  <c r="K7443" i="21"/>
  <c r="O7442" i="21"/>
  <c r="J7442" i="21"/>
  <c r="K7442" i="21"/>
  <c r="O7441" i="21"/>
  <c r="J7441" i="21"/>
  <c r="K7441" i="21"/>
  <c r="O7440" i="21"/>
  <c r="J7440" i="21"/>
  <c r="K7440" i="21"/>
  <c r="O7439" i="21"/>
  <c r="J7439" i="21"/>
  <c r="K7439" i="21"/>
  <c r="O7438" i="21"/>
  <c r="J7438" i="21"/>
  <c r="K7438" i="21"/>
  <c r="O7437" i="21"/>
  <c r="J7437" i="21"/>
  <c r="K7437" i="21"/>
  <c r="O7436" i="21"/>
  <c r="J7436" i="21"/>
  <c r="K7436" i="21"/>
  <c r="O7435" i="21"/>
  <c r="J7435" i="21"/>
  <c r="K7435" i="21"/>
  <c r="O7434" i="21"/>
  <c r="J7434" i="21"/>
  <c r="K7434" i="21"/>
  <c r="O7433" i="21"/>
  <c r="J7433" i="21"/>
  <c r="K7433" i="21"/>
  <c r="O7432" i="21"/>
  <c r="J7432" i="21"/>
  <c r="K7432" i="21"/>
  <c r="O7431" i="21"/>
  <c r="J7431" i="21"/>
  <c r="K7431" i="21"/>
  <c r="O7430" i="21"/>
  <c r="J7430" i="21"/>
  <c r="K7430" i="21"/>
  <c r="O7429" i="21"/>
  <c r="J7429" i="21"/>
  <c r="K7429" i="21"/>
  <c r="O7428" i="21"/>
  <c r="J7428" i="21"/>
  <c r="K7428" i="21"/>
  <c r="O7427" i="21"/>
  <c r="J7427" i="21"/>
  <c r="K7427" i="21"/>
  <c r="O7426" i="21"/>
  <c r="J7426" i="21"/>
  <c r="K7426" i="21"/>
  <c r="O7425" i="21"/>
  <c r="J7425" i="21"/>
  <c r="K7425" i="21"/>
  <c r="O7424" i="21"/>
  <c r="J7424" i="21"/>
  <c r="K7424" i="21"/>
  <c r="O7423" i="21"/>
  <c r="J7423" i="21"/>
  <c r="K7423" i="21"/>
  <c r="O7422" i="21"/>
  <c r="J7422" i="21"/>
  <c r="K7422" i="21"/>
  <c r="O7421" i="21"/>
  <c r="J7421" i="21"/>
  <c r="K7421" i="21"/>
  <c r="O7420" i="21"/>
  <c r="J7420" i="21"/>
  <c r="K7420" i="21"/>
  <c r="O7419" i="21"/>
  <c r="J7419" i="21"/>
  <c r="K7419" i="21"/>
  <c r="O7418" i="21"/>
  <c r="J7418" i="21"/>
  <c r="K7418" i="21"/>
  <c r="O7417" i="21"/>
  <c r="J7417" i="21"/>
  <c r="K7417" i="21"/>
  <c r="O7416" i="21"/>
  <c r="J7416" i="21"/>
  <c r="K7416" i="21"/>
  <c r="O7415" i="21"/>
  <c r="J7415" i="21"/>
  <c r="K7415" i="21"/>
  <c r="O7414" i="21"/>
  <c r="J7414" i="21"/>
  <c r="K7414" i="21"/>
  <c r="O7413" i="21"/>
  <c r="J7413" i="21"/>
  <c r="K7413" i="21"/>
  <c r="O7412" i="21"/>
  <c r="J7412" i="21"/>
  <c r="K7412" i="21"/>
  <c r="O7411" i="21"/>
  <c r="J7411" i="21"/>
  <c r="K7411" i="21"/>
  <c r="O7410" i="21"/>
  <c r="J7410" i="21"/>
  <c r="K7410" i="21"/>
  <c r="O7409" i="21"/>
  <c r="J7409" i="21"/>
  <c r="K7409" i="21"/>
  <c r="O7408" i="21"/>
  <c r="J7408" i="21"/>
  <c r="K7408" i="21"/>
  <c r="O7407" i="21"/>
  <c r="J7407" i="21"/>
  <c r="K7407" i="21"/>
  <c r="O7406" i="21"/>
  <c r="J7406" i="21"/>
  <c r="K7406" i="21"/>
  <c r="O7405" i="21"/>
  <c r="J7405" i="21"/>
  <c r="K7405" i="21"/>
  <c r="O7404" i="21"/>
  <c r="J7404" i="21"/>
  <c r="K7404" i="21"/>
  <c r="O7403" i="21"/>
  <c r="J7403" i="21"/>
  <c r="K7403" i="21"/>
  <c r="O7402" i="21"/>
  <c r="J7402" i="21"/>
  <c r="K7402" i="21"/>
  <c r="O7401" i="21"/>
  <c r="J7401" i="21"/>
  <c r="K7401" i="21"/>
  <c r="O7400" i="21"/>
  <c r="J7400" i="21"/>
  <c r="K7400" i="21"/>
  <c r="O7399" i="21"/>
  <c r="J7399" i="21"/>
  <c r="K7399" i="21"/>
  <c r="O7398" i="21"/>
  <c r="J7398" i="21"/>
  <c r="K7398" i="21"/>
  <c r="O7397" i="21"/>
  <c r="J7397" i="21"/>
  <c r="K7397" i="21"/>
  <c r="O7396" i="21"/>
  <c r="J7396" i="21"/>
  <c r="K7396" i="21"/>
  <c r="O7395" i="21"/>
  <c r="J7395" i="21"/>
  <c r="K7395" i="21"/>
  <c r="O7394" i="21"/>
  <c r="J7394" i="21"/>
  <c r="K7394" i="21"/>
  <c r="O7393" i="21"/>
  <c r="J7393" i="21"/>
  <c r="K7393" i="21"/>
  <c r="O7392" i="21"/>
  <c r="J7392" i="21"/>
  <c r="K7392" i="21"/>
  <c r="O7391" i="21"/>
  <c r="J7391" i="21"/>
  <c r="K7391" i="21"/>
  <c r="O7390" i="21"/>
  <c r="J7390" i="21"/>
  <c r="K7390" i="21"/>
  <c r="O7389" i="21"/>
  <c r="J7389" i="21"/>
  <c r="K7389" i="21"/>
  <c r="O7388" i="21"/>
  <c r="J7388" i="21"/>
  <c r="K7388" i="21"/>
  <c r="O7387" i="21"/>
  <c r="J7387" i="21"/>
  <c r="K7387" i="21"/>
  <c r="O7386" i="21"/>
  <c r="J7386" i="21"/>
  <c r="K7386" i="21"/>
  <c r="O7385" i="21"/>
  <c r="J7385" i="21"/>
  <c r="K7385" i="21"/>
  <c r="O7384" i="21"/>
  <c r="J7384" i="21"/>
  <c r="K7384" i="21"/>
  <c r="O7383" i="21"/>
  <c r="J7383" i="21"/>
  <c r="K7383" i="21"/>
  <c r="O7382" i="21"/>
  <c r="J7382" i="21"/>
  <c r="K7382" i="21"/>
  <c r="O7381" i="21"/>
  <c r="J7381" i="21"/>
  <c r="K7381" i="21"/>
  <c r="O7380" i="21"/>
  <c r="J7380" i="21"/>
  <c r="K7380" i="21"/>
  <c r="O7379" i="21"/>
  <c r="J7379" i="21"/>
  <c r="K7379" i="21"/>
  <c r="O7378" i="21"/>
  <c r="J7378" i="21"/>
  <c r="K7378" i="21"/>
  <c r="O7377" i="21"/>
  <c r="J7377" i="21"/>
  <c r="K7377" i="21"/>
  <c r="O7376" i="21"/>
  <c r="J7376" i="21"/>
  <c r="K7376" i="21"/>
  <c r="O7375" i="21"/>
  <c r="J7375" i="21"/>
  <c r="K7375" i="21"/>
  <c r="O7374" i="21"/>
  <c r="J7374" i="21"/>
  <c r="K7374" i="21"/>
  <c r="O7373" i="21"/>
  <c r="J7373" i="21"/>
  <c r="K7373" i="21"/>
  <c r="O7372" i="21"/>
  <c r="J7372" i="21"/>
  <c r="K7372" i="21"/>
  <c r="O7371" i="21"/>
  <c r="J7371" i="21"/>
  <c r="K7371" i="21"/>
  <c r="O7370" i="21"/>
  <c r="J7370" i="21"/>
  <c r="K7370" i="21"/>
  <c r="O7369" i="21"/>
  <c r="J7369" i="21"/>
  <c r="K7369" i="21"/>
  <c r="O7368" i="21"/>
  <c r="J7368" i="21"/>
  <c r="K7368" i="21"/>
  <c r="O7367" i="21"/>
  <c r="J7367" i="21"/>
  <c r="K7367" i="21"/>
  <c r="O7366" i="21"/>
  <c r="J7366" i="21"/>
  <c r="K7366" i="21"/>
  <c r="O7365" i="21"/>
  <c r="J7365" i="21"/>
  <c r="K7365" i="21"/>
  <c r="O7364" i="21"/>
  <c r="J7364" i="21"/>
  <c r="K7364" i="21"/>
  <c r="O7363" i="21"/>
  <c r="J7363" i="21"/>
  <c r="K7363" i="21"/>
  <c r="O7362" i="21"/>
  <c r="J7362" i="21"/>
  <c r="K7362" i="21"/>
  <c r="O7361" i="21"/>
  <c r="J7361" i="21"/>
  <c r="K7361" i="21"/>
  <c r="O7360" i="21"/>
  <c r="J7360" i="21"/>
  <c r="K7360" i="21"/>
  <c r="O7359" i="21"/>
  <c r="J7359" i="21"/>
  <c r="K7359" i="21"/>
  <c r="O7358" i="21"/>
  <c r="J7358" i="21"/>
  <c r="K7358" i="21"/>
  <c r="O7357" i="21"/>
  <c r="J7357" i="21"/>
  <c r="K7357" i="21"/>
  <c r="O7356" i="21"/>
  <c r="J7356" i="21"/>
  <c r="K7356" i="21"/>
  <c r="O7355" i="21"/>
  <c r="J7355" i="21"/>
  <c r="K7355" i="21"/>
  <c r="O7354" i="21"/>
  <c r="J7354" i="21"/>
  <c r="K7354" i="21"/>
  <c r="O7353" i="21"/>
  <c r="J7353" i="21"/>
  <c r="K7353" i="21"/>
  <c r="O7352" i="21"/>
  <c r="J7352" i="21"/>
  <c r="K7352" i="21"/>
  <c r="O7351" i="21"/>
  <c r="J7351" i="21"/>
  <c r="K7351" i="21"/>
  <c r="O7350" i="21"/>
  <c r="J7350" i="21"/>
  <c r="K7350" i="21"/>
  <c r="O7349" i="21"/>
  <c r="J7349" i="21"/>
  <c r="K7349" i="21"/>
  <c r="O7348" i="21"/>
  <c r="J7348" i="21"/>
  <c r="K7348" i="21"/>
  <c r="O7347" i="21"/>
  <c r="J7347" i="21"/>
  <c r="K7347" i="21"/>
  <c r="O7346" i="21"/>
  <c r="J7346" i="21"/>
  <c r="K7346" i="21"/>
  <c r="O7345" i="21"/>
  <c r="J7345" i="21"/>
  <c r="K7345" i="21"/>
  <c r="O7344" i="21"/>
  <c r="J7344" i="21"/>
  <c r="K7344" i="21"/>
  <c r="O7343" i="21"/>
  <c r="J7343" i="21"/>
  <c r="K7343" i="21"/>
  <c r="O7342" i="21"/>
  <c r="J7342" i="21"/>
  <c r="K7342" i="21"/>
  <c r="O7341" i="21"/>
  <c r="J7341" i="21"/>
  <c r="K7341" i="21"/>
  <c r="O7340" i="21"/>
  <c r="J7340" i="21"/>
  <c r="K7340" i="21"/>
  <c r="O7339" i="21"/>
  <c r="J7339" i="21"/>
  <c r="K7339" i="21"/>
  <c r="O7338" i="21"/>
  <c r="J7338" i="21"/>
  <c r="K7338" i="21"/>
  <c r="O7337" i="21"/>
  <c r="J7337" i="21"/>
  <c r="K7337" i="21"/>
  <c r="O7336" i="21"/>
  <c r="J7336" i="21"/>
  <c r="K7336" i="21"/>
  <c r="O7335" i="21"/>
  <c r="J7335" i="21"/>
  <c r="K7335" i="21"/>
  <c r="O7334" i="21"/>
  <c r="J7334" i="21"/>
  <c r="K7334" i="21"/>
  <c r="O7333" i="21"/>
  <c r="J7333" i="21"/>
  <c r="K7333" i="21"/>
  <c r="O7332" i="21"/>
  <c r="J7332" i="21"/>
  <c r="K7332" i="21"/>
  <c r="O7331" i="21"/>
  <c r="J7331" i="21"/>
  <c r="K7331" i="21"/>
  <c r="O7330" i="21"/>
  <c r="J7330" i="21"/>
  <c r="K7330" i="21"/>
  <c r="O7329" i="21"/>
  <c r="J7329" i="21"/>
  <c r="K7329" i="21"/>
  <c r="O7328" i="21"/>
  <c r="J7328" i="21"/>
  <c r="K7328" i="21"/>
  <c r="O7327" i="21"/>
  <c r="J7327" i="21"/>
  <c r="K7327" i="21"/>
  <c r="O7326" i="21"/>
  <c r="J7326" i="21"/>
  <c r="K7326" i="21"/>
  <c r="O7325" i="21"/>
  <c r="J7325" i="21"/>
  <c r="K7325" i="21"/>
  <c r="O7324" i="21"/>
  <c r="J7324" i="21"/>
  <c r="K7324" i="21"/>
  <c r="O7323" i="21"/>
  <c r="J7323" i="21"/>
  <c r="K7323" i="21"/>
  <c r="O7322" i="21"/>
  <c r="J7322" i="21"/>
  <c r="K7322" i="21"/>
  <c r="O7321" i="21"/>
  <c r="J7321" i="21"/>
  <c r="K7321" i="21"/>
  <c r="O7320" i="21"/>
  <c r="J7320" i="21"/>
  <c r="K7320" i="21"/>
  <c r="O7319" i="21"/>
  <c r="J7319" i="21"/>
  <c r="K7319" i="21"/>
  <c r="O7318" i="21"/>
  <c r="J7318" i="21"/>
  <c r="K7318" i="21"/>
  <c r="O7317" i="21"/>
  <c r="J7317" i="21"/>
  <c r="K7317" i="21"/>
  <c r="O7316" i="21"/>
  <c r="J7316" i="21"/>
  <c r="K7316" i="21"/>
  <c r="O7315" i="21"/>
  <c r="J7315" i="21"/>
  <c r="K7315" i="21"/>
  <c r="O7314" i="21"/>
  <c r="J7314" i="21"/>
  <c r="K7314" i="21"/>
  <c r="O7313" i="21"/>
  <c r="J7313" i="21"/>
  <c r="K7313" i="21"/>
  <c r="O7312" i="21"/>
  <c r="J7312" i="21"/>
  <c r="K7312" i="21"/>
  <c r="O7311" i="21"/>
  <c r="J7311" i="21"/>
  <c r="K7311" i="21"/>
  <c r="O7310" i="21"/>
  <c r="J7310" i="21"/>
  <c r="K7310" i="21"/>
  <c r="O7309" i="21"/>
  <c r="J7309" i="21"/>
  <c r="K7309" i="21"/>
  <c r="O7308" i="21"/>
  <c r="J7308" i="21"/>
  <c r="K7308" i="21"/>
  <c r="O7307" i="21"/>
  <c r="J7307" i="21"/>
  <c r="K7307" i="21"/>
  <c r="O7306" i="21"/>
  <c r="J7306" i="21"/>
  <c r="K7306" i="21"/>
  <c r="O7305" i="21"/>
  <c r="J7305" i="21"/>
  <c r="K7305" i="21"/>
  <c r="O7304" i="21"/>
  <c r="J7304" i="21"/>
  <c r="K7304" i="21"/>
  <c r="O7303" i="21"/>
  <c r="J7303" i="21"/>
  <c r="K7303" i="21"/>
  <c r="O7302" i="21"/>
  <c r="J7302" i="21"/>
  <c r="K7302" i="21"/>
  <c r="O7301" i="21"/>
  <c r="J7301" i="21"/>
  <c r="K7301" i="21"/>
  <c r="O7300" i="21"/>
  <c r="J7300" i="21"/>
  <c r="K7300" i="21"/>
  <c r="O7299" i="21"/>
  <c r="J7299" i="21"/>
  <c r="K7299" i="21"/>
  <c r="O7298" i="21"/>
  <c r="J7298" i="21"/>
  <c r="K7298" i="21"/>
  <c r="O7297" i="21"/>
  <c r="J7297" i="21"/>
  <c r="K7297" i="21"/>
  <c r="O7296" i="21"/>
  <c r="J7296" i="21"/>
  <c r="K7296" i="21"/>
  <c r="O7295" i="21"/>
  <c r="J7295" i="21"/>
  <c r="K7295" i="21"/>
  <c r="O7294" i="21"/>
  <c r="J7294" i="21"/>
  <c r="K7294" i="21"/>
  <c r="O7293" i="21"/>
  <c r="J7293" i="21"/>
  <c r="K7293" i="21"/>
  <c r="O7292" i="21"/>
  <c r="J7292" i="21"/>
  <c r="K7292" i="21"/>
  <c r="O7291" i="21"/>
  <c r="J7291" i="21"/>
  <c r="K7291" i="21"/>
  <c r="O7290" i="21"/>
  <c r="J7290" i="21"/>
  <c r="K7290" i="21"/>
  <c r="O7289" i="21"/>
  <c r="J7289" i="21"/>
  <c r="K7289" i="21"/>
  <c r="O7288" i="21"/>
  <c r="J7288" i="21"/>
  <c r="K7288" i="21"/>
  <c r="O7287" i="21"/>
  <c r="J7287" i="21"/>
  <c r="K7287" i="21"/>
  <c r="O7286" i="21"/>
  <c r="J7286" i="21"/>
  <c r="K7286" i="21"/>
  <c r="O7285" i="21"/>
  <c r="J7285" i="21"/>
  <c r="K7285" i="21"/>
  <c r="O7284" i="21"/>
  <c r="J7284" i="21"/>
  <c r="K7284" i="21"/>
  <c r="O7283" i="21"/>
  <c r="J7283" i="21"/>
  <c r="K7283" i="21"/>
  <c r="O7282" i="21"/>
  <c r="J7282" i="21"/>
  <c r="K7282" i="21"/>
  <c r="O7281" i="21"/>
  <c r="J7281" i="21"/>
  <c r="K7281" i="21"/>
  <c r="O7280" i="21"/>
  <c r="J7280" i="21"/>
  <c r="K7280" i="21"/>
  <c r="O7279" i="21"/>
  <c r="J7279" i="21"/>
  <c r="K7279" i="21"/>
  <c r="O7278" i="21"/>
  <c r="J7278" i="21"/>
  <c r="K7278" i="21"/>
  <c r="O7277" i="21"/>
  <c r="J7277" i="21"/>
  <c r="K7277" i="21"/>
  <c r="O7276" i="21"/>
  <c r="J7276" i="21"/>
  <c r="K7276" i="21"/>
  <c r="O7275" i="21"/>
  <c r="J7275" i="21"/>
  <c r="K7275" i="21"/>
  <c r="O7274" i="21"/>
  <c r="J7274" i="21"/>
  <c r="K7274" i="21"/>
  <c r="O7273" i="21"/>
  <c r="J7273" i="21"/>
  <c r="K7273" i="21"/>
  <c r="O7272" i="21"/>
  <c r="J7272" i="21"/>
  <c r="K7272" i="21"/>
  <c r="O7271" i="21"/>
  <c r="J7271" i="21"/>
  <c r="K7271" i="21"/>
  <c r="O7270" i="21"/>
  <c r="J7270" i="21"/>
  <c r="K7270" i="21"/>
  <c r="O7269" i="21"/>
  <c r="J7269" i="21"/>
  <c r="K7269" i="21"/>
  <c r="O7268" i="21"/>
  <c r="J7268" i="21"/>
  <c r="K7268" i="21"/>
  <c r="O7267" i="21"/>
  <c r="J7267" i="21"/>
  <c r="K7267" i="21"/>
  <c r="O7266" i="21"/>
  <c r="J7266" i="21"/>
  <c r="K7266" i="21"/>
  <c r="O7265" i="21"/>
  <c r="J7265" i="21"/>
  <c r="K7265" i="21"/>
  <c r="O7264" i="21"/>
  <c r="J7264" i="21"/>
  <c r="K7264" i="21"/>
  <c r="O7263" i="21"/>
  <c r="J7263" i="21"/>
  <c r="K7263" i="21"/>
  <c r="O7262" i="21"/>
  <c r="J7262" i="21"/>
  <c r="K7262" i="21"/>
  <c r="O7261" i="21"/>
  <c r="J7261" i="21"/>
  <c r="K7261" i="21"/>
  <c r="O7260" i="21"/>
  <c r="J7260" i="21"/>
  <c r="K7260" i="21"/>
  <c r="O7259" i="21"/>
  <c r="J7259" i="21"/>
  <c r="K7259" i="21"/>
  <c r="O7258" i="21"/>
  <c r="J7258" i="21"/>
  <c r="K7258" i="21"/>
  <c r="O7257" i="21"/>
  <c r="J7257" i="21"/>
  <c r="K7257" i="21"/>
  <c r="O7256" i="21"/>
  <c r="J7256" i="21"/>
  <c r="K7256" i="21"/>
  <c r="O7255" i="21"/>
  <c r="J7255" i="21"/>
  <c r="K7255" i="21"/>
  <c r="O7254" i="21"/>
  <c r="J7254" i="21"/>
  <c r="K7254" i="21"/>
  <c r="O7253" i="21"/>
  <c r="J7253" i="21"/>
  <c r="K7253" i="21"/>
  <c r="O7252" i="21"/>
  <c r="J7252" i="21"/>
  <c r="K7252" i="21"/>
  <c r="O7251" i="21"/>
  <c r="J7251" i="21"/>
  <c r="K7251" i="21"/>
  <c r="O7250" i="21"/>
  <c r="J7250" i="21"/>
  <c r="K7250" i="21"/>
  <c r="O7249" i="21"/>
  <c r="J7249" i="21"/>
  <c r="K7249" i="21"/>
  <c r="O7248" i="21"/>
  <c r="J7248" i="21"/>
  <c r="K7248" i="21"/>
  <c r="O7247" i="21"/>
  <c r="J7247" i="21"/>
  <c r="K7247" i="21"/>
  <c r="O7246" i="21"/>
  <c r="J7246" i="21"/>
  <c r="K7246" i="21"/>
  <c r="O7245" i="21"/>
  <c r="J7245" i="21"/>
  <c r="K7245" i="21"/>
  <c r="O7244" i="21"/>
  <c r="J7244" i="21"/>
  <c r="K7244" i="21"/>
  <c r="O7243" i="21"/>
  <c r="J7243" i="21"/>
  <c r="K7243" i="21"/>
  <c r="O7242" i="21"/>
  <c r="J7242" i="21"/>
  <c r="K7242" i="21"/>
  <c r="O7241" i="21"/>
  <c r="J7241" i="21"/>
  <c r="K7241" i="21"/>
  <c r="O7240" i="21"/>
  <c r="J7240" i="21"/>
  <c r="K7240" i="21"/>
  <c r="O7239" i="21"/>
  <c r="J7239" i="21"/>
  <c r="K7239" i="21"/>
  <c r="O7238" i="21"/>
  <c r="J7238" i="21"/>
  <c r="K7238" i="21"/>
  <c r="O7237" i="21"/>
  <c r="J7237" i="21"/>
  <c r="K7237" i="21"/>
  <c r="O7236" i="21"/>
  <c r="J7236" i="21"/>
  <c r="K7236" i="21"/>
  <c r="O7235" i="21"/>
  <c r="J7235" i="21"/>
  <c r="K7235" i="21"/>
  <c r="O7234" i="21"/>
  <c r="J7234" i="21"/>
  <c r="K7234" i="21"/>
  <c r="O7233" i="21"/>
  <c r="J7233" i="21"/>
  <c r="K7233" i="21"/>
  <c r="O7232" i="21"/>
  <c r="J7232" i="21"/>
  <c r="K7232" i="21"/>
  <c r="O7231" i="21"/>
  <c r="J7231" i="21"/>
  <c r="K7231" i="21"/>
  <c r="O7230" i="21"/>
  <c r="J7230" i="21"/>
  <c r="K7230" i="21"/>
  <c r="O7229" i="21"/>
  <c r="J7229" i="21"/>
  <c r="K7229" i="21"/>
  <c r="O7228" i="21"/>
  <c r="J7228" i="21"/>
  <c r="K7228" i="21"/>
  <c r="O7227" i="21"/>
  <c r="J7227" i="21"/>
  <c r="K7227" i="21"/>
  <c r="O7226" i="21"/>
  <c r="J7226" i="21"/>
  <c r="K7226" i="21"/>
  <c r="O7225" i="21"/>
  <c r="J7225" i="21"/>
  <c r="K7225" i="21"/>
  <c r="O7224" i="21"/>
  <c r="J7224" i="21"/>
  <c r="K7224" i="21"/>
  <c r="O7223" i="21"/>
  <c r="J7223" i="21"/>
  <c r="K7223" i="21"/>
  <c r="O7222" i="21"/>
  <c r="J7222" i="21"/>
  <c r="K7222" i="21"/>
  <c r="O7221" i="21"/>
  <c r="J7221" i="21"/>
  <c r="K7221" i="21"/>
  <c r="O7220" i="21"/>
  <c r="J7220" i="21"/>
  <c r="K7220" i="21"/>
  <c r="O7219" i="21"/>
  <c r="J7219" i="21"/>
  <c r="K7219" i="21"/>
  <c r="O7218" i="21"/>
  <c r="J7218" i="21"/>
  <c r="K7218" i="21"/>
  <c r="O7217" i="21"/>
  <c r="J7217" i="21"/>
  <c r="K7217" i="21"/>
  <c r="O7216" i="21"/>
  <c r="J7216" i="21"/>
  <c r="K7216" i="21"/>
  <c r="O7215" i="21"/>
  <c r="J7215" i="21"/>
  <c r="K7215" i="21"/>
  <c r="O7214" i="21"/>
  <c r="J7214" i="21"/>
  <c r="K7214" i="21"/>
  <c r="O7213" i="21"/>
  <c r="J7213" i="21"/>
  <c r="K7213" i="21"/>
  <c r="O7212" i="21"/>
  <c r="J7212" i="21"/>
  <c r="K7212" i="21"/>
  <c r="O7211" i="21"/>
  <c r="J7211" i="21"/>
  <c r="K7211" i="21"/>
  <c r="O7210" i="21"/>
  <c r="J7210" i="21"/>
  <c r="K7210" i="21"/>
  <c r="O7209" i="21"/>
  <c r="J7209" i="21"/>
  <c r="K7209" i="21"/>
  <c r="O7208" i="21"/>
  <c r="J7208" i="21"/>
  <c r="K7208" i="21"/>
  <c r="O7207" i="21"/>
  <c r="J7207" i="21"/>
  <c r="K7207" i="21"/>
  <c r="O7206" i="21"/>
  <c r="J7206" i="21"/>
  <c r="K7206" i="21"/>
  <c r="O7205" i="21"/>
  <c r="J7205" i="21"/>
  <c r="K7205" i="21"/>
  <c r="O7204" i="21"/>
  <c r="J7204" i="21"/>
  <c r="K7204" i="21"/>
  <c r="O7203" i="21"/>
  <c r="J7203" i="21"/>
  <c r="K7203" i="21"/>
  <c r="O7202" i="21"/>
  <c r="J7202" i="21"/>
  <c r="K7202" i="21"/>
  <c r="O7201" i="21"/>
  <c r="J7201" i="21"/>
  <c r="K7201" i="21"/>
  <c r="O7200" i="21"/>
  <c r="J7200" i="21"/>
  <c r="K7200" i="21"/>
  <c r="O7199" i="21"/>
  <c r="J7199" i="21"/>
  <c r="K7199" i="21"/>
  <c r="O7198" i="21"/>
  <c r="J7198" i="21"/>
  <c r="K7198" i="21"/>
  <c r="O7197" i="21"/>
  <c r="J7197" i="21"/>
  <c r="K7197" i="21"/>
  <c r="O7196" i="21"/>
  <c r="J7196" i="21"/>
  <c r="K7196" i="21"/>
  <c r="O7195" i="21"/>
  <c r="J7195" i="21"/>
  <c r="K7195" i="21"/>
  <c r="O7194" i="21"/>
  <c r="J7194" i="21"/>
  <c r="K7194" i="21"/>
  <c r="O7193" i="21"/>
  <c r="J7193" i="21"/>
  <c r="K7193" i="21"/>
  <c r="O7192" i="21"/>
  <c r="J7192" i="21"/>
  <c r="K7192" i="21"/>
  <c r="O7191" i="21"/>
  <c r="J7191" i="21"/>
  <c r="K7191" i="21"/>
  <c r="O7190" i="21"/>
  <c r="J7190" i="21"/>
  <c r="K7190" i="21"/>
  <c r="O7189" i="21"/>
  <c r="J7189" i="21"/>
  <c r="K7189" i="21"/>
  <c r="O7188" i="21"/>
  <c r="J7188" i="21"/>
  <c r="K7188" i="21"/>
  <c r="O7187" i="21"/>
  <c r="J7187" i="21"/>
  <c r="K7187" i="21"/>
  <c r="O7186" i="21"/>
  <c r="J7186" i="21"/>
  <c r="K7186" i="21"/>
  <c r="O7185" i="21"/>
  <c r="J7185" i="21"/>
  <c r="K7185" i="21"/>
  <c r="O7184" i="21"/>
  <c r="J7184" i="21"/>
  <c r="K7184" i="21"/>
  <c r="O7183" i="21"/>
  <c r="J7183" i="21"/>
  <c r="K7183" i="21"/>
  <c r="O7182" i="21"/>
  <c r="J7182" i="21"/>
  <c r="K7182" i="21"/>
  <c r="O7181" i="21"/>
  <c r="J7181" i="21"/>
  <c r="K7181" i="21"/>
  <c r="O7180" i="21"/>
  <c r="J7180" i="21"/>
  <c r="K7180" i="21"/>
  <c r="O7179" i="21"/>
  <c r="J7179" i="21"/>
  <c r="K7179" i="21"/>
  <c r="O7178" i="21"/>
  <c r="J7178" i="21"/>
  <c r="K7178" i="21"/>
  <c r="O7177" i="21"/>
  <c r="J7177" i="21"/>
  <c r="K7177" i="21"/>
  <c r="O7176" i="21"/>
  <c r="J7176" i="21"/>
  <c r="K7176" i="21"/>
  <c r="O7175" i="21"/>
  <c r="J7175" i="21"/>
  <c r="K7175" i="21"/>
  <c r="O7174" i="21"/>
  <c r="J7174" i="21"/>
  <c r="K7174" i="21"/>
  <c r="O7173" i="21"/>
  <c r="J7173" i="21"/>
  <c r="K7173" i="21"/>
  <c r="O7172" i="21"/>
  <c r="J7172" i="21"/>
  <c r="K7172" i="21"/>
  <c r="O7171" i="21"/>
  <c r="J7171" i="21"/>
  <c r="K7171" i="21"/>
  <c r="O7170" i="21"/>
  <c r="J7170" i="21"/>
  <c r="K7170" i="21"/>
  <c r="O7169" i="21"/>
  <c r="J7169" i="21"/>
  <c r="K7169" i="21"/>
  <c r="O7168" i="21"/>
  <c r="J7168" i="21"/>
  <c r="K7168" i="21"/>
  <c r="O7167" i="21"/>
  <c r="J7167" i="21"/>
  <c r="K7167" i="21"/>
  <c r="O7166" i="21"/>
  <c r="J7166" i="21"/>
  <c r="K7166" i="21"/>
  <c r="O7165" i="21"/>
  <c r="J7165" i="21"/>
  <c r="K7165" i="21"/>
  <c r="O7164" i="21"/>
  <c r="J7164" i="21"/>
  <c r="K7164" i="21"/>
  <c r="O7163" i="21"/>
  <c r="J7163" i="21"/>
  <c r="K7163" i="21"/>
  <c r="O7162" i="21"/>
  <c r="J7162" i="21"/>
  <c r="K7162" i="21"/>
  <c r="O7161" i="21"/>
  <c r="J7161" i="21"/>
  <c r="K7161" i="21"/>
  <c r="O7160" i="21"/>
  <c r="J7160" i="21"/>
  <c r="K7160" i="21"/>
  <c r="O7159" i="21"/>
  <c r="J7159" i="21"/>
  <c r="K7159" i="21"/>
  <c r="O7158" i="21"/>
  <c r="J7158" i="21"/>
  <c r="K7158" i="21"/>
  <c r="O7157" i="21"/>
  <c r="J7157" i="21"/>
  <c r="K7157" i="21"/>
  <c r="O7156" i="21"/>
  <c r="J7156" i="21"/>
  <c r="K7156" i="21"/>
  <c r="O7155" i="21"/>
  <c r="J7155" i="21"/>
  <c r="K7155" i="21"/>
  <c r="O7154" i="21"/>
  <c r="J7154" i="21"/>
  <c r="K7154" i="21"/>
  <c r="O7153" i="21"/>
  <c r="J7153" i="21"/>
  <c r="K7153" i="21"/>
  <c r="O7152" i="21"/>
  <c r="J7152" i="21"/>
  <c r="K7152" i="21"/>
  <c r="O7151" i="21"/>
  <c r="J7151" i="21"/>
  <c r="K7151" i="21"/>
  <c r="O7150" i="21"/>
  <c r="J7150" i="21"/>
  <c r="K7150" i="21"/>
  <c r="O7149" i="21"/>
  <c r="J7149" i="21"/>
  <c r="K7149" i="21"/>
  <c r="O7148" i="21"/>
  <c r="J7148" i="21"/>
  <c r="K7148" i="21"/>
  <c r="O7147" i="21"/>
  <c r="J7147" i="21"/>
  <c r="K7147" i="21"/>
  <c r="O7146" i="21"/>
  <c r="J7146" i="21"/>
  <c r="K7146" i="21"/>
  <c r="O7145" i="21"/>
  <c r="J7145" i="21"/>
  <c r="K7145" i="21"/>
  <c r="O7144" i="21"/>
  <c r="J7144" i="21"/>
  <c r="K7144" i="21"/>
  <c r="O7143" i="21"/>
  <c r="J7143" i="21"/>
  <c r="K7143" i="21"/>
  <c r="O7142" i="21"/>
  <c r="J7142" i="21"/>
  <c r="K7142" i="21"/>
  <c r="O7141" i="21"/>
  <c r="J7141" i="21"/>
  <c r="K7141" i="21"/>
  <c r="O7140" i="21"/>
  <c r="J7140" i="21"/>
  <c r="K7140" i="21"/>
  <c r="O7139" i="21"/>
  <c r="J7139" i="21"/>
  <c r="K7139" i="21"/>
  <c r="O7138" i="21"/>
  <c r="J7138" i="21"/>
  <c r="K7138" i="21"/>
  <c r="O7137" i="21"/>
  <c r="J7137" i="21"/>
  <c r="K7137" i="21"/>
  <c r="O7136" i="21"/>
  <c r="J7136" i="21"/>
  <c r="K7136" i="21"/>
  <c r="O7135" i="21"/>
  <c r="J7135" i="21"/>
  <c r="K7135" i="21"/>
  <c r="O7134" i="21"/>
  <c r="J7134" i="21"/>
  <c r="K7134" i="21"/>
  <c r="O7133" i="21"/>
  <c r="J7133" i="21"/>
  <c r="K7133" i="21"/>
  <c r="O7132" i="21"/>
  <c r="J7132" i="21"/>
  <c r="K7132" i="21"/>
  <c r="O7131" i="21"/>
  <c r="J7131" i="21"/>
  <c r="K7131" i="21"/>
  <c r="O7130" i="21"/>
  <c r="J7130" i="21"/>
  <c r="K7130" i="21"/>
  <c r="O7129" i="21"/>
  <c r="J7129" i="21"/>
  <c r="K7129" i="21"/>
  <c r="O7128" i="21"/>
  <c r="J7128" i="21"/>
  <c r="K7128" i="21"/>
  <c r="O7127" i="21"/>
  <c r="J7127" i="21"/>
  <c r="K7127" i="21"/>
  <c r="O7126" i="21"/>
  <c r="J7126" i="21"/>
  <c r="K7126" i="21"/>
  <c r="O7125" i="21"/>
  <c r="J7125" i="21"/>
  <c r="K7125" i="21"/>
  <c r="O7124" i="21"/>
  <c r="J7124" i="21"/>
  <c r="K7124" i="21"/>
  <c r="O7123" i="21"/>
  <c r="J7123" i="21"/>
  <c r="K7123" i="21"/>
  <c r="O7122" i="21"/>
  <c r="J7122" i="21"/>
  <c r="K7122" i="21"/>
  <c r="O7121" i="21"/>
  <c r="J7121" i="21"/>
  <c r="K7121" i="21"/>
  <c r="O7120" i="21"/>
  <c r="J7120" i="21"/>
  <c r="K7120" i="21"/>
  <c r="O7119" i="21"/>
  <c r="J7119" i="21"/>
  <c r="K7119" i="21"/>
  <c r="O7118" i="21"/>
  <c r="J7118" i="21"/>
  <c r="K7118" i="21"/>
  <c r="O7117" i="21"/>
  <c r="J7117" i="21"/>
  <c r="K7117" i="21"/>
  <c r="O7116" i="21"/>
  <c r="J7116" i="21"/>
  <c r="K7116" i="21"/>
  <c r="O7115" i="21"/>
  <c r="J7115" i="21"/>
  <c r="K7115" i="21"/>
  <c r="O7114" i="21"/>
  <c r="J7114" i="21"/>
  <c r="K7114" i="21"/>
  <c r="O7113" i="21"/>
  <c r="J7113" i="21"/>
  <c r="K7113" i="21"/>
  <c r="O7112" i="21"/>
  <c r="J7112" i="21"/>
  <c r="K7112" i="21"/>
  <c r="O7111" i="21"/>
  <c r="J7111" i="21"/>
  <c r="K7111" i="21"/>
  <c r="O7110" i="21"/>
  <c r="J7110" i="21"/>
  <c r="K7110" i="21"/>
  <c r="O7109" i="21"/>
  <c r="J7109" i="21"/>
  <c r="K7109" i="21"/>
  <c r="O7108" i="21"/>
  <c r="J7108" i="21"/>
  <c r="K7108" i="21"/>
  <c r="O7107" i="21"/>
  <c r="J7107" i="21"/>
  <c r="K7107" i="21"/>
  <c r="O7106" i="21"/>
  <c r="J7106" i="21"/>
  <c r="K7106" i="21"/>
  <c r="O7105" i="21"/>
  <c r="J7105" i="21"/>
  <c r="K7105" i="21"/>
  <c r="O7104" i="21"/>
  <c r="J7104" i="21"/>
  <c r="K7104" i="21"/>
  <c r="O7103" i="21"/>
  <c r="J7103" i="21"/>
  <c r="K7103" i="21"/>
  <c r="O7102" i="21"/>
  <c r="J7102" i="21"/>
  <c r="K7102" i="21"/>
  <c r="O7101" i="21"/>
  <c r="J7101" i="21"/>
  <c r="K7101" i="21"/>
  <c r="O7100" i="21"/>
  <c r="J7100" i="21"/>
  <c r="K7100" i="21"/>
  <c r="O7099" i="21"/>
  <c r="J7099" i="21"/>
  <c r="K7099" i="21"/>
  <c r="O7098" i="21"/>
  <c r="J7098" i="21"/>
  <c r="K7098" i="21"/>
  <c r="O7097" i="21"/>
  <c r="J7097" i="21"/>
  <c r="K7097" i="21"/>
  <c r="O7096" i="21"/>
  <c r="J7096" i="21"/>
  <c r="K7096" i="21"/>
  <c r="O7095" i="21"/>
  <c r="J7095" i="21"/>
  <c r="K7095" i="21"/>
  <c r="O7094" i="21"/>
  <c r="J7094" i="21"/>
  <c r="K7094" i="21"/>
  <c r="O7093" i="21"/>
  <c r="J7093" i="21"/>
  <c r="K7093" i="21"/>
  <c r="O7092" i="21"/>
  <c r="J7092" i="21"/>
  <c r="K7092" i="21"/>
  <c r="O7091" i="21"/>
  <c r="J7091" i="21"/>
  <c r="K7091" i="21"/>
  <c r="O7090" i="21"/>
  <c r="J7090" i="21"/>
  <c r="K7090" i="21"/>
  <c r="O7089" i="21"/>
  <c r="J7089" i="21"/>
  <c r="K7089" i="21"/>
  <c r="O7088" i="21"/>
  <c r="J7088" i="21"/>
  <c r="K7088" i="21"/>
  <c r="O7087" i="21"/>
  <c r="J7087" i="21"/>
  <c r="K7087" i="21"/>
  <c r="O7086" i="21"/>
  <c r="J7086" i="21"/>
  <c r="K7086" i="21"/>
  <c r="O7085" i="21"/>
  <c r="J7085" i="21"/>
  <c r="K7085" i="21"/>
  <c r="O7084" i="21"/>
  <c r="J7084" i="21"/>
  <c r="K7084" i="21"/>
  <c r="O7083" i="21"/>
  <c r="J7083" i="21"/>
  <c r="K7083" i="21"/>
  <c r="O7082" i="21"/>
  <c r="J7082" i="21"/>
  <c r="K7082" i="21"/>
  <c r="O7081" i="21"/>
  <c r="J7081" i="21"/>
  <c r="K7081" i="21"/>
  <c r="O7080" i="21"/>
  <c r="J7080" i="21"/>
  <c r="K7080" i="21"/>
  <c r="O7079" i="21"/>
  <c r="J7079" i="21"/>
  <c r="K7079" i="21"/>
  <c r="O7078" i="21"/>
  <c r="J7078" i="21"/>
  <c r="K7078" i="21"/>
  <c r="O7077" i="21"/>
  <c r="J7077" i="21"/>
  <c r="K7077" i="21"/>
  <c r="O7076" i="21"/>
  <c r="J7076" i="21"/>
  <c r="K7076" i="21"/>
  <c r="O7075" i="21"/>
  <c r="J7075" i="21"/>
  <c r="K7075" i="21"/>
  <c r="O7074" i="21"/>
  <c r="J7074" i="21"/>
  <c r="K7074" i="21"/>
  <c r="O7073" i="21"/>
  <c r="J7073" i="21"/>
  <c r="K7073" i="21"/>
  <c r="O7072" i="21"/>
  <c r="J7072" i="21"/>
  <c r="K7072" i="21"/>
  <c r="O7071" i="21"/>
  <c r="J7071" i="21"/>
  <c r="K7071" i="21"/>
  <c r="O7070" i="21"/>
  <c r="J7070" i="21"/>
  <c r="K7070" i="21"/>
  <c r="O7069" i="21"/>
  <c r="J7069" i="21"/>
  <c r="K7069" i="21"/>
  <c r="O7068" i="21"/>
  <c r="J7068" i="21"/>
  <c r="K7068" i="21"/>
  <c r="O7067" i="21"/>
  <c r="J7067" i="21"/>
  <c r="K7067" i="21"/>
  <c r="O7066" i="21"/>
  <c r="J7066" i="21"/>
  <c r="K7066" i="21"/>
  <c r="O7065" i="21"/>
  <c r="J7065" i="21"/>
  <c r="K7065" i="21"/>
  <c r="O7064" i="21"/>
  <c r="J7064" i="21"/>
  <c r="K7064" i="21"/>
  <c r="O7063" i="21"/>
  <c r="J7063" i="21"/>
  <c r="K7063" i="21"/>
  <c r="O7062" i="21"/>
  <c r="J7062" i="21"/>
  <c r="K7062" i="21"/>
  <c r="O7061" i="21"/>
  <c r="J7061" i="21"/>
  <c r="K7061" i="21"/>
  <c r="O7060" i="21"/>
  <c r="J7060" i="21"/>
  <c r="K7060" i="21"/>
  <c r="O7059" i="21"/>
  <c r="J7059" i="21"/>
  <c r="K7059" i="21"/>
  <c r="O7058" i="21"/>
  <c r="J7058" i="21"/>
  <c r="K7058" i="21"/>
  <c r="O7057" i="21"/>
  <c r="J7057" i="21"/>
  <c r="K7057" i="21"/>
  <c r="O7056" i="21"/>
  <c r="J7056" i="21"/>
  <c r="K7056" i="21"/>
  <c r="O7055" i="21"/>
  <c r="J7055" i="21"/>
  <c r="K7055" i="21"/>
  <c r="O7054" i="21"/>
  <c r="J7054" i="21"/>
  <c r="K7054" i="21"/>
  <c r="O7053" i="21"/>
  <c r="J7053" i="21"/>
  <c r="K7053" i="21"/>
  <c r="O7052" i="21"/>
  <c r="J7052" i="21"/>
  <c r="K7052" i="21"/>
  <c r="O7051" i="21"/>
  <c r="J7051" i="21"/>
  <c r="K7051" i="21"/>
  <c r="O7050" i="21"/>
  <c r="J7050" i="21"/>
  <c r="K7050" i="21"/>
  <c r="O7049" i="21"/>
  <c r="J7049" i="21"/>
  <c r="K7049" i="21"/>
  <c r="O7048" i="21"/>
  <c r="J7048" i="21"/>
  <c r="K7048" i="21"/>
  <c r="O7047" i="21"/>
  <c r="J7047" i="21"/>
  <c r="K7047" i="21"/>
  <c r="O7046" i="21"/>
  <c r="J7046" i="21"/>
  <c r="K7046" i="21"/>
  <c r="O7045" i="21"/>
  <c r="J7045" i="21"/>
  <c r="K7045" i="21"/>
  <c r="O7044" i="21"/>
  <c r="J7044" i="21"/>
  <c r="K7044" i="21"/>
  <c r="O7043" i="21"/>
  <c r="J7043" i="21"/>
  <c r="K7043" i="21"/>
  <c r="O7042" i="21"/>
  <c r="J7042" i="21"/>
  <c r="K7042" i="21"/>
  <c r="O7041" i="21"/>
  <c r="J7041" i="21"/>
  <c r="K7041" i="21"/>
  <c r="O7040" i="21"/>
  <c r="J7040" i="21"/>
  <c r="K7040" i="21"/>
  <c r="O7039" i="21"/>
  <c r="J7039" i="21"/>
  <c r="K7039" i="21"/>
  <c r="O7038" i="21"/>
  <c r="J7038" i="21"/>
  <c r="K7038" i="21"/>
  <c r="O7037" i="21"/>
  <c r="J7037" i="21"/>
  <c r="K7037" i="21"/>
  <c r="O7036" i="21"/>
  <c r="J7036" i="21"/>
  <c r="K7036" i="21"/>
  <c r="O7035" i="21"/>
  <c r="J7035" i="21"/>
  <c r="K7035" i="21"/>
  <c r="O7034" i="21"/>
  <c r="J7034" i="21"/>
  <c r="K7034" i="21"/>
  <c r="O7033" i="21"/>
  <c r="J7033" i="21"/>
  <c r="K7033" i="21"/>
  <c r="O7032" i="21"/>
  <c r="J7032" i="21"/>
  <c r="K7032" i="21"/>
  <c r="O7031" i="21"/>
  <c r="J7031" i="21"/>
  <c r="K7031" i="21"/>
  <c r="O7030" i="21"/>
  <c r="J7030" i="21"/>
  <c r="K7030" i="21"/>
  <c r="O7029" i="21"/>
  <c r="J7029" i="21"/>
  <c r="K7029" i="21"/>
  <c r="O7028" i="21"/>
  <c r="J7028" i="21"/>
  <c r="K7028" i="21"/>
  <c r="O7027" i="21"/>
  <c r="J7027" i="21"/>
  <c r="K7027" i="21"/>
  <c r="O7026" i="21"/>
  <c r="J7026" i="21"/>
  <c r="K7026" i="21"/>
  <c r="O7025" i="21"/>
  <c r="J7025" i="21"/>
  <c r="K7025" i="21"/>
  <c r="O7024" i="21"/>
  <c r="J7024" i="21"/>
  <c r="K7024" i="21"/>
  <c r="O7023" i="21"/>
  <c r="J7023" i="21"/>
  <c r="K7023" i="21"/>
  <c r="O7022" i="21"/>
  <c r="J7022" i="21"/>
  <c r="K7022" i="21"/>
  <c r="O7021" i="21"/>
  <c r="J7021" i="21"/>
  <c r="K7021" i="21"/>
  <c r="O7020" i="21"/>
  <c r="J7020" i="21"/>
  <c r="K7020" i="21"/>
  <c r="O7019" i="21"/>
  <c r="J7019" i="21"/>
  <c r="K7019" i="21"/>
  <c r="O7018" i="21"/>
  <c r="J7018" i="21"/>
  <c r="K7018" i="21"/>
  <c r="O7017" i="21"/>
  <c r="J7017" i="21"/>
  <c r="K7017" i="21"/>
  <c r="O7016" i="21"/>
  <c r="J7016" i="21"/>
  <c r="K7016" i="21"/>
  <c r="O7015" i="21"/>
  <c r="J7015" i="21"/>
  <c r="K7015" i="21"/>
  <c r="O7014" i="21"/>
  <c r="J7014" i="21"/>
  <c r="K7014" i="21"/>
  <c r="O7013" i="21"/>
  <c r="J7013" i="21"/>
  <c r="K7013" i="21"/>
  <c r="O7012" i="21"/>
  <c r="J7012" i="21"/>
  <c r="K7012" i="21"/>
  <c r="O7011" i="21"/>
  <c r="J7011" i="21"/>
  <c r="K7011" i="21"/>
  <c r="O7010" i="21"/>
  <c r="J7010" i="21"/>
  <c r="K7010" i="21"/>
  <c r="O7009" i="21"/>
  <c r="J7009" i="21"/>
  <c r="K7009" i="21"/>
  <c r="O7008" i="21"/>
  <c r="J7008" i="21"/>
  <c r="K7008" i="21"/>
  <c r="O7007" i="21"/>
  <c r="J7007" i="21"/>
  <c r="K7007" i="21"/>
  <c r="O7006" i="21"/>
  <c r="J7006" i="21"/>
  <c r="K7006" i="21"/>
  <c r="O7005" i="21"/>
  <c r="J7005" i="21"/>
  <c r="K7005" i="21"/>
  <c r="O7004" i="21"/>
  <c r="J7004" i="21"/>
  <c r="K7004" i="21"/>
  <c r="O7003" i="21"/>
  <c r="J7003" i="21"/>
  <c r="K7003" i="21"/>
  <c r="O7002" i="21"/>
  <c r="J7002" i="21"/>
  <c r="K7002" i="21"/>
  <c r="O7001" i="21"/>
  <c r="J7001" i="21"/>
  <c r="K7001" i="21"/>
  <c r="O7000" i="21"/>
  <c r="J7000" i="21"/>
  <c r="K7000" i="21"/>
  <c r="O6999" i="21"/>
  <c r="J6999" i="21"/>
  <c r="K6999" i="21"/>
  <c r="O6998" i="21"/>
  <c r="J6998" i="21"/>
  <c r="K6998" i="21"/>
  <c r="O6997" i="21"/>
  <c r="J6997" i="21"/>
  <c r="K6997" i="21"/>
  <c r="O6996" i="21"/>
  <c r="J6996" i="21"/>
  <c r="K6996" i="21"/>
  <c r="O6995" i="21"/>
  <c r="J6995" i="21"/>
  <c r="K6995" i="21"/>
  <c r="O6994" i="21"/>
  <c r="J6994" i="21"/>
  <c r="K6994" i="21"/>
  <c r="O6993" i="21"/>
  <c r="J6993" i="21"/>
  <c r="K6993" i="21"/>
  <c r="O6992" i="21"/>
  <c r="J6992" i="21"/>
  <c r="K6992" i="21"/>
  <c r="O6991" i="21"/>
  <c r="J6991" i="21"/>
  <c r="K6991" i="21"/>
  <c r="O6990" i="21"/>
  <c r="J6990" i="21"/>
  <c r="K6990" i="21"/>
  <c r="O6989" i="21"/>
  <c r="J6989" i="21"/>
  <c r="K6989" i="21"/>
  <c r="O6988" i="21"/>
  <c r="J6988" i="21"/>
  <c r="K6988" i="21"/>
  <c r="O6987" i="21"/>
  <c r="J6987" i="21"/>
  <c r="K6987" i="21"/>
  <c r="O6986" i="21"/>
  <c r="J6986" i="21"/>
  <c r="K6986" i="21"/>
  <c r="O6985" i="21"/>
  <c r="J6985" i="21"/>
  <c r="K6985" i="21"/>
  <c r="O6984" i="21"/>
  <c r="J6984" i="21"/>
  <c r="K6984" i="21"/>
  <c r="O6983" i="21"/>
  <c r="J6983" i="21"/>
  <c r="K6983" i="21"/>
  <c r="O6982" i="21"/>
  <c r="J6982" i="21"/>
  <c r="K6982" i="21"/>
  <c r="O6981" i="21"/>
  <c r="J6981" i="21"/>
  <c r="K6981" i="21"/>
  <c r="O6980" i="21"/>
  <c r="J6980" i="21"/>
  <c r="K6980" i="21"/>
  <c r="O6979" i="21"/>
  <c r="J6979" i="21"/>
  <c r="K6979" i="21"/>
  <c r="O6978" i="21"/>
  <c r="J6978" i="21"/>
  <c r="K6978" i="21"/>
  <c r="O6977" i="21"/>
  <c r="J6977" i="21"/>
  <c r="K6977" i="21"/>
  <c r="O6976" i="21"/>
  <c r="J6976" i="21"/>
  <c r="K6976" i="21"/>
  <c r="O6975" i="21"/>
  <c r="J6975" i="21"/>
  <c r="K6975" i="21"/>
  <c r="O6974" i="21"/>
  <c r="J6974" i="21"/>
  <c r="K6974" i="21"/>
  <c r="O6973" i="21"/>
  <c r="J6973" i="21"/>
  <c r="K6973" i="21"/>
  <c r="O6972" i="21"/>
  <c r="J6972" i="21"/>
  <c r="K6972" i="21"/>
  <c r="O6971" i="21"/>
  <c r="J6971" i="21"/>
  <c r="K6971" i="21"/>
  <c r="O6970" i="21"/>
  <c r="J6970" i="21"/>
  <c r="K6970" i="21"/>
  <c r="O6969" i="21"/>
  <c r="J6969" i="21"/>
  <c r="K6969" i="21"/>
  <c r="O6968" i="21"/>
  <c r="J6968" i="21"/>
  <c r="K6968" i="21"/>
  <c r="O6967" i="21"/>
  <c r="J6967" i="21"/>
  <c r="K6967" i="21"/>
  <c r="O6966" i="21"/>
  <c r="J6966" i="21"/>
  <c r="K6966" i="21"/>
  <c r="O6965" i="21"/>
  <c r="J6965" i="21"/>
  <c r="K6965" i="21"/>
  <c r="O6964" i="21"/>
  <c r="J6964" i="21"/>
  <c r="K6964" i="21"/>
  <c r="O6963" i="21"/>
  <c r="J6963" i="21"/>
  <c r="K6963" i="21"/>
  <c r="O6962" i="21"/>
  <c r="J6962" i="21"/>
  <c r="K6962" i="21"/>
  <c r="O6961" i="21"/>
  <c r="J6961" i="21"/>
  <c r="K6961" i="21"/>
  <c r="O6960" i="21"/>
  <c r="J6960" i="21"/>
  <c r="K6960" i="21"/>
  <c r="O6959" i="21"/>
  <c r="J6959" i="21"/>
  <c r="K6959" i="21"/>
  <c r="O6958" i="21"/>
  <c r="J6958" i="21"/>
  <c r="K6958" i="21"/>
  <c r="O6957" i="21"/>
  <c r="J6957" i="21"/>
  <c r="K6957" i="21"/>
  <c r="O6956" i="21"/>
  <c r="J6956" i="21"/>
  <c r="K6956" i="21"/>
  <c r="O6955" i="21"/>
  <c r="J6955" i="21"/>
  <c r="K6955" i="21"/>
  <c r="O6954" i="21"/>
  <c r="J6954" i="21"/>
  <c r="K6954" i="21"/>
  <c r="O6953" i="21"/>
  <c r="J6953" i="21"/>
  <c r="K6953" i="21"/>
  <c r="O6952" i="21"/>
  <c r="J6952" i="21"/>
  <c r="K6952" i="21"/>
  <c r="O6951" i="21"/>
  <c r="J6951" i="21"/>
  <c r="K6951" i="21"/>
  <c r="O6950" i="21"/>
  <c r="J6950" i="21"/>
  <c r="K6950" i="21"/>
  <c r="O6949" i="21"/>
  <c r="J6949" i="21"/>
  <c r="K6949" i="21"/>
  <c r="O6948" i="21"/>
  <c r="J6948" i="21"/>
  <c r="K6948" i="21"/>
  <c r="O6947" i="21"/>
  <c r="J6947" i="21"/>
  <c r="K6947" i="21"/>
  <c r="O6946" i="21"/>
  <c r="J6946" i="21"/>
  <c r="K6946" i="21"/>
  <c r="O6945" i="21"/>
  <c r="J6945" i="21"/>
  <c r="K6945" i="21"/>
  <c r="O6944" i="21"/>
  <c r="J6944" i="21"/>
  <c r="K6944" i="21"/>
  <c r="O6943" i="21"/>
  <c r="J6943" i="21"/>
  <c r="K6943" i="21"/>
  <c r="O6942" i="21"/>
  <c r="J6942" i="21"/>
  <c r="K6942" i="21"/>
  <c r="O6941" i="21"/>
  <c r="J6941" i="21"/>
  <c r="K6941" i="21"/>
  <c r="O6940" i="21"/>
  <c r="J6940" i="21"/>
  <c r="K6940" i="21"/>
  <c r="O6939" i="21"/>
  <c r="J6939" i="21"/>
  <c r="K6939" i="21"/>
  <c r="O6938" i="21"/>
  <c r="J6938" i="21"/>
  <c r="K6938" i="21"/>
  <c r="O6937" i="21"/>
  <c r="J6937" i="21"/>
  <c r="K6937" i="21"/>
  <c r="O6936" i="21"/>
  <c r="J6936" i="21"/>
  <c r="K6936" i="21"/>
  <c r="O6935" i="21"/>
  <c r="J6935" i="21"/>
  <c r="K6935" i="21"/>
  <c r="O6934" i="21"/>
  <c r="J6934" i="21"/>
  <c r="K6934" i="21"/>
  <c r="O6933" i="21"/>
  <c r="J6933" i="21"/>
  <c r="K6933" i="21"/>
  <c r="O6932" i="21"/>
  <c r="J6932" i="21"/>
  <c r="K6932" i="21"/>
  <c r="O6931" i="21"/>
  <c r="J6931" i="21"/>
  <c r="K6931" i="21"/>
  <c r="O6930" i="21"/>
  <c r="J6930" i="21"/>
  <c r="K6930" i="21"/>
  <c r="O6929" i="21"/>
  <c r="J6929" i="21"/>
  <c r="K6929" i="21"/>
  <c r="O6928" i="21"/>
  <c r="J6928" i="21"/>
  <c r="K6928" i="21"/>
  <c r="O6927" i="21"/>
  <c r="J6927" i="21"/>
  <c r="K6927" i="21"/>
  <c r="O6926" i="21"/>
  <c r="J6926" i="21"/>
  <c r="K6926" i="21"/>
  <c r="O6925" i="21"/>
  <c r="J6925" i="21"/>
  <c r="K6925" i="21"/>
  <c r="O6924" i="21"/>
  <c r="J6924" i="21"/>
  <c r="K6924" i="21"/>
  <c r="O6923" i="21"/>
  <c r="J6923" i="21"/>
  <c r="K6923" i="21"/>
  <c r="O6922" i="21"/>
  <c r="J6922" i="21"/>
  <c r="K6922" i="21"/>
  <c r="O6921" i="21"/>
  <c r="J6921" i="21"/>
  <c r="K6921" i="21"/>
  <c r="O6920" i="21"/>
  <c r="J6920" i="21"/>
  <c r="K6920" i="21"/>
  <c r="O6919" i="21"/>
  <c r="J6919" i="21"/>
  <c r="K6919" i="21"/>
  <c r="O6918" i="21"/>
  <c r="J6918" i="21"/>
  <c r="K6918" i="21"/>
  <c r="O6917" i="21"/>
  <c r="J6917" i="21"/>
  <c r="K6917" i="21"/>
  <c r="O6916" i="21"/>
  <c r="J6916" i="21"/>
  <c r="K6916" i="21"/>
  <c r="O6915" i="21"/>
  <c r="J6915" i="21"/>
  <c r="K6915" i="21"/>
  <c r="O6914" i="21"/>
  <c r="J6914" i="21"/>
  <c r="K6914" i="21"/>
  <c r="O6913" i="21"/>
  <c r="J6913" i="21"/>
  <c r="K6913" i="21"/>
  <c r="O6912" i="21"/>
  <c r="J6912" i="21"/>
  <c r="K6912" i="21"/>
  <c r="O6911" i="21"/>
  <c r="J6911" i="21"/>
  <c r="K6911" i="21"/>
  <c r="O6910" i="21"/>
  <c r="J6910" i="21"/>
  <c r="K6910" i="21"/>
  <c r="O6909" i="21"/>
  <c r="J6909" i="21"/>
  <c r="K6909" i="21"/>
  <c r="O6908" i="21"/>
  <c r="J6908" i="21"/>
  <c r="K6908" i="21"/>
  <c r="O6907" i="21"/>
  <c r="J6907" i="21"/>
  <c r="K6907" i="21"/>
  <c r="O6906" i="21"/>
  <c r="J6906" i="21"/>
  <c r="K6906" i="21"/>
  <c r="O6905" i="21"/>
  <c r="J6905" i="21"/>
  <c r="K6905" i="21"/>
  <c r="O6904" i="21"/>
  <c r="J6904" i="21"/>
  <c r="K6904" i="21"/>
  <c r="O6903" i="21"/>
  <c r="J6903" i="21"/>
  <c r="K6903" i="21"/>
  <c r="O6902" i="21"/>
  <c r="J6902" i="21"/>
  <c r="K6902" i="21"/>
  <c r="O6901" i="21"/>
  <c r="J6901" i="21"/>
  <c r="K6901" i="21"/>
  <c r="O6900" i="21"/>
  <c r="J6900" i="21"/>
  <c r="K6900" i="21"/>
  <c r="O6899" i="21"/>
  <c r="J6899" i="21"/>
  <c r="K6899" i="21"/>
  <c r="O6898" i="21"/>
  <c r="J6898" i="21"/>
  <c r="K6898" i="21"/>
  <c r="O6897" i="21"/>
  <c r="J6897" i="21"/>
  <c r="K6897" i="21"/>
  <c r="O6896" i="21"/>
  <c r="J6896" i="21"/>
  <c r="K6896" i="21"/>
  <c r="O6895" i="21"/>
  <c r="J6895" i="21"/>
  <c r="K6895" i="21"/>
  <c r="O6894" i="21"/>
  <c r="J6894" i="21"/>
  <c r="K6894" i="21"/>
  <c r="O6893" i="21"/>
  <c r="J6893" i="21"/>
  <c r="K6893" i="21"/>
  <c r="O6892" i="21"/>
  <c r="J6892" i="21"/>
  <c r="K6892" i="21"/>
  <c r="O6891" i="21"/>
  <c r="J6891" i="21"/>
  <c r="K6891" i="21"/>
  <c r="O6890" i="21"/>
  <c r="J6890" i="21"/>
  <c r="K6890" i="21"/>
  <c r="O6889" i="21"/>
  <c r="J6889" i="21"/>
  <c r="K6889" i="21"/>
  <c r="O6888" i="21"/>
  <c r="J6888" i="21"/>
  <c r="K6888" i="21"/>
  <c r="O6887" i="21"/>
  <c r="J6887" i="21"/>
  <c r="K6887" i="21"/>
  <c r="O6886" i="21"/>
  <c r="J6886" i="21"/>
  <c r="K6886" i="21"/>
  <c r="O6885" i="21"/>
  <c r="J6885" i="21"/>
  <c r="K6885" i="21"/>
  <c r="O6884" i="21"/>
  <c r="J6884" i="21"/>
  <c r="K6884" i="21"/>
  <c r="O6883" i="21"/>
  <c r="J6883" i="21"/>
  <c r="K6883" i="21"/>
  <c r="O6882" i="21"/>
  <c r="J6882" i="21"/>
  <c r="K6882" i="21"/>
  <c r="O6881" i="21"/>
  <c r="J6881" i="21"/>
  <c r="K6881" i="21"/>
  <c r="O6880" i="21"/>
  <c r="J6880" i="21"/>
  <c r="K6880" i="21"/>
  <c r="O6879" i="21"/>
  <c r="J6879" i="21"/>
  <c r="K6879" i="21"/>
  <c r="O6878" i="21"/>
  <c r="J6878" i="21"/>
  <c r="K6878" i="21"/>
  <c r="O6877" i="21"/>
  <c r="J6877" i="21"/>
  <c r="K6877" i="21"/>
  <c r="O6876" i="21"/>
  <c r="J6876" i="21"/>
  <c r="K6876" i="21"/>
  <c r="O6875" i="21"/>
  <c r="J6875" i="21"/>
  <c r="K6875" i="21"/>
  <c r="O6874" i="21"/>
  <c r="J6874" i="21"/>
  <c r="K6874" i="21"/>
  <c r="O6873" i="21"/>
  <c r="J6873" i="21"/>
  <c r="K6873" i="21"/>
  <c r="O6872" i="21"/>
  <c r="J6872" i="21"/>
  <c r="K6872" i="21"/>
  <c r="O6871" i="21"/>
  <c r="J6871" i="21"/>
  <c r="K6871" i="21"/>
  <c r="O6870" i="21"/>
  <c r="J6870" i="21"/>
  <c r="K6870" i="21"/>
  <c r="O6869" i="21"/>
  <c r="J6869" i="21"/>
  <c r="K6869" i="21"/>
  <c r="O6868" i="21"/>
  <c r="J6868" i="21"/>
  <c r="K6868" i="21"/>
  <c r="O6867" i="21"/>
  <c r="J6867" i="21"/>
  <c r="K6867" i="21"/>
  <c r="O6866" i="21"/>
  <c r="J6866" i="21"/>
  <c r="K6866" i="21"/>
  <c r="O6865" i="21"/>
  <c r="J6865" i="21"/>
  <c r="K6865" i="21"/>
  <c r="O6864" i="21"/>
  <c r="J6864" i="21"/>
  <c r="K6864" i="21"/>
  <c r="O6863" i="21"/>
  <c r="J6863" i="21"/>
  <c r="K6863" i="21"/>
  <c r="O6862" i="21"/>
  <c r="J6862" i="21"/>
  <c r="K6862" i="21"/>
  <c r="O6861" i="21"/>
  <c r="J6861" i="21"/>
  <c r="K6861" i="21"/>
  <c r="O6860" i="21"/>
  <c r="J6860" i="21"/>
  <c r="K6860" i="21"/>
  <c r="O6859" i="21"/>
  <c r="J6859" i="21"/>
  <c r="K6859" i="21"/>
  <c r="O6858" i="21"/>
  <c r="J6858" i="21"/>
  <c r="K6858" i="21"/>
  <c r="O6857" i="21"/>
  <c r="J6857" i="21"/>
  <c r="K6857" i="21"/>
  <c r="O6856" i="21"/>
  <c r="J6856" i="21"/>
  <c r="K6856" i="21"/>
  <c r="O6855" i="21"/>
  <c r="J6855" i="21"/>
  <c r="K6855" i="21"/>
  <c r="O6854" i="21"/>
  <c r="J6854" i="21"/>
  <c r="K6854" i="21"/>
  <c r="O6853" i="21"/>
  <c r="J6853" i="21"/>
  <c r="K6853" i="21"/>
  <c r="O6852" i="21"/>
  <c r="J6852" i="21"/>
  <c r="K6852" i="21"/>
  <c r="O6851" i="21"/>
  <c r="J6851" i="21"/>
  <c r="K6851" i="21"/>
  <c r="O6850" i="21"/>
  <c r="J6850" i="21"/>
  <c r="K6850" i="21"/>
  <c r="O6849" i="21"/>
  <c r="J6849" i="21"/>
  <c r="K6849" i="21"/>
  <c r="O6848" i="21"/>
  <c r="J6848" i="21"/>
  <c r="K6848" i="21"/>
  <c r="O6847" i="21"/>
  <c r="J6847" i="21"/>
  <c r="K6847" i="21"/>
  <c r="O6846" i="21"/>
  <c r="J6846" i="21"/>
  <c r="K6846" i="21"/>
  <c r="O6845" i="21"/>
  <c r="J6845" i="21"/>
  <c r="K6845" i="21"/>
  <c r="O6844" i="21"/>
  <c r="J6844" i="21"/>
  <c r="K6844" i="21"/>
  <c r="O6843" i="21"/>
  <c r="J6843" i="21"/>
  <c r="K6843" i="21"/>
  <c r="O6842" i="21"/>
  <c r="J6842" i="21"/>
  <c r="K6842" i="21"/>
  <c r="O6841" i="21"/>
  <c r="J6841" i="21"/>
  <c r="K6841" i="21"/>
  <c r="O6840" i="21"/>
  <c r="J6840" i="21"/>
  <c r="K6840" i="21"/>
  <c r="O6839" i="21"/>
  <c r="J6839" i="21"/>
  <c r="K6839" i="21"/>
  <c r="O6838" i="21"/>
  <c r="J6838" i="21"/>
  <c r="K6838" i="21"/>
  <c r="O6837" i="21"/>
  <c r="J6837" i="21"/>
  <c r="K6837" i="21"/>
  <c r="O6836" i="21"/>
  <c r="J6836" i="21"/>
  <c r="K6836" i="21"/>
  <c r="O6835" i="21"/>
  <c r="J6835" i="21"/>
  <c r="K6835" i="21"/>
  <c r="O6834" i="21"/>
  <c r="J6834" i="21"/>
  <c r="K6834" i="21"/>
  <c r="O6833" i="21"/>
  <c r="J6833" i="21"/>
  <c r="K6833" i="21"/>
  <c r="O6832" i="21"/>
  <c r="J6832" i="21"/>
  <c r="K6832" i="21"/>
  <c r="O6831" i="21"/>
  <c r="J6831" i="21"/>
  <c r="K6831" i="21"/>
  <c r="O6830" i="21"/>
  <c r="J6830" i="21"/>
  <c r="K6830" i="21"/>
  <c r="O6829" i="21"/>
  <c r="J6829" i="21"/>
  <c r="K6829" i="21"/>
  <c r="O6828" i="21"/>
  <c r="J6828" i="21"/>
  <c r="K6828" i="21"/>
  <c r="O6827" i="21"/>
  <c r="J6827" i="21"/>
  <c r="K6827" i="21"/>
  <c r="O6826" i="21"/>
  <c r="J6826" i="21"/>
  <c r="K6826" i="21"/>
  <c r="O6825" i="21"/>
  <c r="J6825" i="21"/>
  <c r="K6825" i="21"/>
  <c r="O6824" i="21"/>
  <c r="J6824" i="21"/>
  <c r="K6824" i="21"/>
  <c r="O6823" i="21"/>
  <c r="J6823" i="21"/>
  <c r="K6823" i="21"/>
  <c r="O6822" i="21"/>
  <c r="J6822" i="21"/>
  <c r="K6822" i="21"/>
  <c r="O6821" i="21"/>
  <c r="J6821" i="21"/>
  <c r="K6821" i="21"/>
  <c r="O6820" i="21"/>
  <c r="J6820" i="21"/>
  <c r="K6820" i="21"/>
  <c r="O6819" i="21"/>
  <c r="J6819" i="21"/>
  <c r="K6819" i="21"/>
  <c r="O6818" i="21"/>
  <c r="J6818" i="21"/>
  <c r="K6818" i="21"/>
  <c r="O6817" i="21"/>
  <c r="J6817" i="21"/>
  <c r="K6817" i="21"/>
  <c r="O6816" i="21"/>
  <c r="J6816" i="21"/>
  <c r="K6816" i="21"/>
  <c r="O6815" i="21"/>
  <c r="J6815" i="21"/>
  <c r="K6815" i="21"/>
  <c r="O6814" i="21"/>
  <c r="J6814" i="21"/>
  <c r="K6814" i="21"/>
  <c r="O6813" i="21"/>
  <c r="J6813" i="21"/>
  <c r="K6813" i="21"/>
  <c r="O6812" i="21"/>
  <c r="J6812" i="21"/>
  <c r="K6812" i="21"/>
  <c r="O6811" i="21"/>
  <c r="J6811" i="21"/>
  <c r="K6811" i="21"/>
  <c r="O6810" i="21"/>
  <c r="J6810" i="21"/>
  <c r="K6810" i="21"/>
  <c r="O6809" i="21"/>
  <c r="J6809" i="21"/>
  <c r="K6809" i="21"/>
  <c r="O6808" i="21"/>
  <c r="J6808" i="21"/>
  <c r="K6808" i="21"/>
  <c r="O6807" i="21"/>
  <c r="J6807" i="21"/>
  <c r="K6807" i="21"/>
  <c r="O6806" i="21"/>
  <c r="J6806" i="21"/>
  <c r="K6806" i="21"/>
  <c r="O6805" i="21"/>
  <c r="J6805" i="21"/>
  <c r="K6805" i="21"/>
  <c r="O6804" i="21"/>
  <c r="J6804" i="21"/>
  <c r="K6804" i="21"/>
  <c r="O6803" i="21"/>
  <c r="J6803" i="21"/>
  <c r="K6803" i="21"/>
  <c r="O6802" i="21"/>
  <c r="J6802" i="21"/>
  <c r="K6802" i="21"/>
  <c r="O6801" i="21"/>
  <c r="J6801" i="21"/>
  <c r="K6801" i="21"/>
  <c r="O6800" i="21"/>
  <c r="J6800" i="21"/>
  <c r="K6800" i="21"/>
  <c r="O6799" i="21"/>
  <c r="J6799" i="21"/>
  <c r="K6799" i="21"/>
  <c r="O6798" i="21"/>
  <c r="J6798" i="21"/>
  <c r="K6798" i="21"/>
  <c r="O6797" i="21"/>
  <c r="J6797" i="21"/>
  <c r="K6797" i="21"/>
  <c r="O6796" i="21"/>
  <c r="J6796" i="21"/>
  <c r="K6796" i="21"/>
  <c r="O6795" i="21"/>
  <c r="J6795" i="21"/>
  <c r="K6795" i="21"/>
  <c r="O6794" i="21"/>
  <c r="J6794" i="21"/>
  <c r="K6794" i="21"/>
  <c r="O6793" i="21"/>
  <c r="J6793" i="21"/>
  <c r="K6793" i="21"/>
  <c r="O6792" i="21"/>
  <c r="J6792" i="21"/>
  <c r="K6792" i="21"/>
  <c r="O6791" i="21"/>
  <c r="J6791" i="21"/>
  <c r="K6791" i="21"/>
  <c r="O6790" i="21"/>
  <c r="J6790" i="21"/>
  <c r="K6790" i="21"/>
  <c r="O6789" i="21"/>
  <c r="J6789" i="21"/>
  <c r="K6789" i="21"/>
  <c r="O6788" i="21"/>
  <c r="J6788" i="21"/>
  <c r="K6788" i="21"/>
  <c r="O6787" i="21"/>
  <c r="J6787" i="21"/>
  <c r="K6787" i="21"/>
  <c r="O6786" i="21"/>
  <c r="J6786" i="21"/>
  <c r="K6786" i="21"/>
  <c r="O6785" i="21"/>
  <c r="J6785" i="21"/>
  <c r="K6785" i="21"/>
  <c r="O6784" i="21"/>
  <c r="J6784" i="21"/>
  <c r="K6784" i="21"/>
  <c r="O6783" i="21"/>
  <c r="J6783" i="21"/>
  <c r="K6783" i="21"/>
  <c r="O6782" i="21"/>
  <c r="J6782" i="21"/>
  <c r="K6782" i="21"/>
  <c r="O6781" i="21"/>
  <c r="J6781" i="21"/>
  <c r="K6781" i="21"/>
  <c r="O6780" i="21"/>
  <c r="J6780" i="21"/>
  <c r="K6780" i="21"/>
  <c r="O6779" i="21"/>
  <c r="J6779" i="21"/>
  <c r="K6779" i="21"/>
  <c r="O6778" i="21"/>
  <c r="J6778" i="21"/>
  <c r="K6778" i="21"/>
  <c r="O6777" i="21"/>
  <c r="J6777" i="21"/>
  <c r="K6777" i="21"/>
  <c r="O6776" i="21"/>
  <c r="J6776" i="21"/>
  <c r="K6776" i="21"/>
  <c r="O6775" i="21"/>
  <c r="J6775" i="21"/>
  <c r="K6775" i="21"/>
  <c r="O6774" i="21"/>
  <c r="J6774" i="21"/>
  <c r="K6774" i="21"/>
  <c r="O6773" i="21"/>
  <c r="J6773" i="21"/>
  <c r="K6773" i="21"/>
  <c r="O6772" i="21"/>
  <c r="J6772" i="21"/>
  <c r="K6772" i="21"/>
  <c r="O6771" i="21"/>
  <c r="J6771" i="21"/>
  <c r="K6771" i="21"/>
  <c r="O6770" i="21"/>
  <c r="J6770" i="21"/>
  <c r="K6770" i="21"/>
  <c r="O6769" i="21"/>
  <c r="J6769" i="21"/>
  <c r="K6769" i="21"/>
  <c r="O6768" i="21"/>
  <c r="J6768" i="21"/>
  <c r="K6768" i="21"/>
  <c r="O6767" i="21"/>
  <c r="J6767" i="21"/>
  <c r="K6767" i="21"/>
  <c r="O6766" i="21"/>
  <c r="J6766" i="21"/>
  <c r="K6766" i="21"/>
  <c r="O6765" i="21"/>
  <c r="J6765" i="21"/>
  <c r="K6765" i="21"/>
  <c r="O6764" i="21"/>
  <c r="J6764" i="21"/>
  <c r="K6764" i="21"/>
  <c r="O6763" i="21"/>
  <c r="J6763" i="21"/>
  <c r="K6763" i="21"/>
  <c r="O6762" i="21"/>
  <c r="J6762" i="21"/>
  <c r="K6762" i="21"/>
  <c r="O6761" i="21"/>
  <c r="J6761" i="21"/>
  <c r="K6761" i="21"/>
  <c r="O6760" i="21"/>
  <c r="J6760" i="21"/>
  <c r="K6760" i="21"/>
  <c r="O6759" i="21"/>
  <c r="J6759" i="21"/>
  <c r="K6759" i="21"/>
  <c r="O6758" i="21"/>
  <c r="J6758" i="21"/>
  <c r="K6758" i="21"/>
  <c r="O6757" i="21"/>
  <c r="J6757" i="21"/>
  <c r="K6757" i="21"/>
  <c r="O6756" i="21"/>
  <c r="J6756" i="21"/>
  <c r="K6756" i="21"/>
  <c r="O6755" i="21"/>
  <c r="J6755" i="21"/>
  <c r="K6755" i="21"/>
  <c r="O6754" i="21"/>
  <c r="J6754" i="21"/>
  <c r="K6754" i="21"/>
  <c r="O6753" i="21"/>
  <c r="J6753" i="21"/>
  <c r="K6753" i="21"/>
  <c r="O6752" i="21"/>
  <c r="J6752" i="21"/>
  <c r="K6752" i="21"/>
  <c r="O6751" i="21"/>
  <c r="J6751" i="21"/>
  <c r="K6751" i="21"/>
  <c r="O6750" i="21"/>
  <c r="J6750" i="21"/>
  <c r="K6750" i="21"/>
  <c r="O6749" i="21"/>
  <c r="J6749" i="21"/>
  <c r="K6749" i="21"/>
  <c r="O6748" i="21"/>
  <c r="J6748" i="21"/>
  <c r="K6748" i="21"/>
  <c r="O6747" i="21"/>
  <c r="J6747" i="21"/>
  <c r="K6747" i="21"/>
  <c r="O6746" i="21"/>
  <c r="J6746" i="21"/>
  <c r="K6746" i="21"/>
  <c r="O6745" i="21"/>
  <c r="J6745" i="21"/>
  <c r="K6745" i="21"/>
  <c r="O6744" i="21"/>
  <c r="J6744" i="21"/>
  <c r="K6744" i="21"/>
  <c r="O6743" i="21"/>
  <c r="J6743" i="21"/>
  <c r="K6743" i="21"/>
  <c r="O6742" i="21"/>
  <c r="J6742" i="21"/>
  <c r="K6742" i="21"/>
  <c r="O6741" i="21"/>
  <c r="J6741" i="21"/>
  <c r="K6741" i="21"/>
  <c r="O6740" i="21"/>
  <c r="J6740" i="21"/>
  <c r="K6740" i="21"/>
  <c r="O6739" i="21"/>
  <c r="J6739" i="21"/>
  <c r="K6739" i="21"/>
  <c r="O6738" i="21"/>
  <c r="J6738" i="21"/>
  <c r="K6738" i="21"/>
  <c r="O6737" i="21"/>
  <c r="J6737" i="21"/>
  <c r="K6737" i="21"/>
  <c r="O6736" i="21"/>
  <c r="J6736" i="21"/>
  <c r="K6736" i="21"/>
  <c r="O6735" i="21"/>
  <c r="J6735" i="21"/>
  <c r="K6735" i="21"/>
  <c r="O6734" i="21"/>
  <c r="J6734" i="21"/>
  <c r="K6734" i="21"/>
  <c r="O6733" i="21"/>
  <c r="J6733" i="21"/>
  <c r="K6733" i="21"/>
  <c r="O6732" i="21"/>
  <c r="J6732" i="21"/>
  <c r="K6732" i="21"/>
  <c r="O6731" i="21"/>
  <c r="J6731" i="21"/>
  <c r="K6731" i="21"/>
  <c r="O6730" i="21"/>
  <c r="J6730" i="21"/>
  <c r="K6730" i="21"/>
  <c r="O6729" i="21"/>
  <c r="J6729" i="21"/>
  <c r="K6729" i="21"/>
  <c r="O6728" i="21"/>
  <c r="J6728" i="21"/>
  <c r="K6728" i="21"/>
  <c r="O6727" i="21"/>
  <c r="J6727" i="21"/>
  <c r="K6727" i="21"/>
  <c r="O6726" i="21"/>
  <c r="J6726" i="21"/>
  <c r="K6726" i="21"/>
  <c r="O6725" i="21"/>
  <c r="J6725" i="21"/>
  <c r="K6725" i="21"/>
  <c r="O6724" i="21"/>
  <c r="J6724" i="21"/>
  <c r="K6724" i="21"/>
  <c r="O6723" i="21"/>
  <c r="J6723" i="21"/>
  <c r="K6723" i="21"/>
  <c r="O6722" i="21"/>
  <c r="J6722" i="21"/>
  <c r="K6722" i="21"/>
  <c r="O6721" i="21"/>
  <c r="J6721" i="21"/>
  <c r="K6721" i="21"/>
  <c r="O6720" i="21"/>
  <c r="J6720" i="21"/>
  <c r="K6720" i="21"/>
  <c r="O6719" i="21"/>
  <c r="J6719" i="21"/>
  <c r="K6719" i="21"/>
  <c r="O6718" i="21"/>
  <c r="J6718" i="21"/>
  <c r="K6718" i="21"/>
  <c r="O6717" i="21"/>
  <c r="J6717" i="21"/>
  <c r="K6717" i="21"/>
  <c r="O6716" i="21"/>
  <c r="J6716" i="21"/>
  <c r="K6716" i="21"/>
  <c r="O6715" i="21"/>
  <c r="J6715" i="21"/>
  <c r="K6715" i="21"/>
  <c r="O6714" i="21"/>
  <c r="J6714" i="21"/>
  <c r="K6714" i="21"/>
  <c r="O6713" i="21"/>
  <c r="J6713" i="21"/>
  <c r="K6713" i="21"/>
  <c r="O6712" i="21"/>
  <c r="J6712" i="21"/>
  <c r="K6712" i="21"/>
  <c r="O6711" i="21"/>
  <c r="J6711" i="21"/>
  <c r="K6711" i="21"/>
  <c r="O6710" i="21"/>
  <c r="J6710" i="21"/>
  <c r="K6710" i="21"/>
  <c r="O6709" i="21"/>
  <c r="J6709" i="21"/>
  <c r="K6709" i="21"/>
  <c r="O6708" i="21"/>
  <c r="J6708" i="21"/>
  <c r="K6708" i="21"/>
  <c r="O6707" i="21"/>
  <c r="J6707" i="21"/>
  <c r="K6707" i="21"/>
  <c r="O6706" i="21"/>
  <c r="J6706" i="21"/>
  <c r="K6706" i="21"/>
  <c r="O6705" i="21"/>
  <c r="J6705" i="21"/>
  <c r="K6705" i="21"/>
  <c r="O6704" i="21"/>
  <c r="J6704" i="21"/>
  <c r="K6704" i="21"/>
  <c r="O6703" i="21"/>
  <c r="J6703" i="21"/>
  <c r="K6703" i="21"/>
  <c r="O6702" i="21"/>
  <c r="J6702" i="21"/>
  <c r="K6702" i="21"/>
  <c r="O6701" i="21"/>
  <c r="J6701" i="21"/>
  <c r="K6701" i="21"/>
  <c r="O6700" i="21"/>
  <c r="J6700" i="21"/>
  <c r="K6700" i="21"/>
  <c r="O6699" i="21"/>
  <c r="J6699" i="21"/>
  <c r="K6699" i="21"/>
  <c r="O6698" i="21"/>
  <c r="J6698" i="21"/>
  <c r="K6698" i="21"/>
  <c r="O6697" i="21"/>
  <c r="J6697" i="21"/>
  <c r="K6697" i="21"/>
  <c r="O6696" i="21"/>
  <c r="J6696" i="21"/>
  <c r="K6696" i="21"/>
  <c r="O6695" i="21"/>
  <c r="J6695" i="21"/>
  <c r="K6695" i="21"/>
  <c r="O6694" i="21"/>
  <c r="J6694" i="21"/>
  <c r="K6694" i="21"/>
  <c r="O6693" i="21"/>
  <c r="J6693" i="21"/>
  <c r="K6693" i="21"/>
  <c r="O6692" i="21"/>
  <c r="J6692" i="21"/>
  <c r="K6692" i="21"/>
  <c r="O6691" i="21"/>
  <c r="J6691" i="21"/>
  <c r="K6691" i="21"/>
  <c r="O6690" i="21"/>
  <c r="J6690" i="21"/>
  <c r="K6690" i="21"/>
  <c r="O6689" i="21"/>
  <c r="J6689" i="21"/>
  <c r="K6689" i="21"/>
  <c r="O6688" i="21"/>
  <c r="J6688" i="21"/>
  <c r="K6688" i="21"/>
  <c r="O6687" i="21"/>
  <c r="J6687" i="21"/>
  <c r="K6687" i="21"/>
  <c r="O6686" i="21"/>
  <c r="J6686" i="21"/>
  <c r="K6686" i="21"/>
  <c r="O6685" i="21"/>
  <c r="J6685" i="21"/>
  <c r="K6685" i="21"/>
  <c r="O6684" i="21"/>
  <c r="J6684" i="21"/>
  <c r="K6684" i="21"/>
  <c r="O6683" i="21"/>
  <c r="J6683" i="21"/>
  <c r="K6683" i="21"/>
  <c r="O6682" i="21"/>
  <c r="J6682" i="21"/>
  <c r="K6682" i="21"/>
  <c r="O6681" i="21"/>
  <c r="J6681" i="21"/>
  <c r="K6681" i="21"/>
  <c r="O6680" i="21"/>
  <c r="J6680" i="21"/>
  <c r="K6680" i="21"/>
  <c r="O6679" i="21"/>
  <c r="J6679" i="21"/>
  <c r="K6679" i="21"/>
  <c r="O6678" i="21"/>
  <c r="J6678" i="21"/>
  <c r="K6678" i="21"/>
  <c r="O6677" i="21"/>
  <c r="J6677" i="21"/>
  <c r="K6677" i="21"/>
  <c r="O6676" i="21"/>
  <c r="J6676" i="21"/>
  <c r="K6676" i="21"/>
  <c r="O6675" i="21"/>
  <c r="J6675" i="21"/>
  <c r="K6675" i="21"/>
  <c r="O6674" i="21"/>
  <c r="J6674" i="21"/>
  <c r="K6674" i="21"/>
  <c r="O6673" i="21"/>
  <c r="J6673" i="21"/>
  <c r="K6673" i="21"/>
  <c r="O6672" i="21"/>
  <c r="J6672" i="21"/>
  <c r="K6672" i="21"/>
  <c r="O6671" i="21"/>
  <c r="J6671" i="21"/>
  <c r="K6671" i="21"/>
  <c r="O6670" i="21"/>
  <c r="J6670" i="21"/>
  <c r="K6670" i="21"/>
  <c r="O6669" i="21"/>
  <c r="J6669" i="21"/>
  <c r="K6669" i="21"/>
  <c r="O6668" i="21"/>
  <c r="J6668" i="21"/>
  <c r="K6668" i="21"/>
  <c r="O6667" i="21"/>
  <c r="J6667" i="21"/>
  <c r="K6667" i="21"/>
  <c r="O6666" i="21"/>
  <c r="J6666" i="21"/>
  <c r="K6666" i="21"/>
  <c r="O6665" i="21"/>
  <c r="J6665" i="21"/>
  <c r="K6665" i="21"/>
  <c r="O6664" i="21"/>
  <c r="J6664" i="21"/>
  <c r="K6664" i="21"/>
  <c r="O6663" i="21"/>
  <c r="J6663" i="21"/>
  <c r="K6663" i="21"/>
  <c r="O6662" i="21"/>
  <c r="J6662" i="21"/>
  <c r="K6662" i="21"/>
  <c r="O6661" i="21"/>
  <c r="J6661" i="21"/>
  <c r="K6661" i="21"/>
  <c r="O6660" i="21"/>
  <c r="J6660" i="21"/>
  <c r="K6660" i="21"/>
  <c r="O6659" i="21"/>
  <c r="J6659" i="21"/>
  <c r="K6659" i="21"/>
  <c r="O6658" i="21"/>
  <c r="J6658" i="21"/>
  <c r="K6658" i="21"/>
  <c r="O6657" i="21"/>
  <c r="J6657" i="21"/>
  <c r="K6657" i="21"/>
  <c r="O6656" i="21"/>
  <c r="J6656" i="21"/>
  <c r="K6656" i="21"/>
  <c r="O6655" i="21"/>
  <c r="J6655" i="21"/>
  <c r="K6655" i="21"/>
  <c r="O6654" i="21"/>
  <c r="J6654" i="21"/>
  <c r="K6654" i="21"/>
  <c r="O6653" i="21"/>
  <c r="J6653" i="21"/>
  <c r="K6653" i="21"/>
  <c r="O6652" i="21"/>
  <c r="J6652" i="21"/>
  <c r="K6652" i="21"/>
  <c r="O6651" i="21"/>
  <c r="J6651" i="21"/>
  <c r="K6651" i="21"/>
  <c r="O6650" i="21"/>
  <c r="J6650" i="21"/>
  <c r="K6650" i="21"/>
  <c r="O6649" i="21"/>
  <c r="J6649" i="21"/>
  <c r="K6649" i="21"/>
  <c r="O6648" i="21"/>
  <c r="J6648" i="21"/>
  <c r="K6648" i="21"/>
  <c r="O6647" i="21"/>
  <c r="J6647" i="21"/>
  <c r="K6647" i="21"/>
  <c r="O6646" i="21"/>
  <c r="J6646" i="21"/>
  <c r="K6646" i="21"/>
  <c r="O6645" i="21"/>
  <c r="J6645" i="21"/>
  <c r="K6645" i="21"/>
  <c r="O6644" i="21"/>
  <c r="J6644" i="21"/>
  <c r="K6644" i="21"/>
  <c r="O6643" i="21"/>
  <c r="J6643" i="21"/>
  <c r="K6643" i="21"/>
  <c r="O6642" i="21"/>
  <c r="J6642" i="21"/>
  <c r="K6642" i="21"/>
  <c r="O6641" i="21"/>
  <c r="J6641" i="21"/>
  <c r="K6641" i="21"/>
  <c r="O6640" i="21"/>
  <c r="J6640" i="21"/>
  <c r="K6640" i="21"/>
  <c r="O6639" i="21"/>
  <c r="J6639" i="21"/>
  <c r="K6639" i="21"/>
  <c r="O6638" i="21"/>
  <c r="J6638" i="21"/>
  <c r="K6638" i="21"/>
  <c r="O6637" i="21"/>
  <c r="J6637" i="21"/>
  <c r="K6637" i="21"/>
  <c r="O6636" i="21"/>
  <c r="J6636" i="21"/>
  <c r="K6636" i="21"/>
  <c r="O6635" i="21"/>
  <c r="J6635" i="21"/>
  <c r="K6635" i="21"/>
  <c r="O6634" i="21"/>
  <c r="J6634" i="21"/>
  <c r="K6634" i="21"/>
  <c r="O6633" i="21"/>
  <c r="J6633" i="21"/>
  <c r="K6633" i="21"/>
  <c r="O6632" i="21"/>
  <c r="J6632" i="21"/>
  <c r="K6632" i="21"/>
  <c r="O6631" i="21"/>
  <c r="J6631" i="21"/>
  <c r="K6631" i="21"/>
  <c r="O6630" i="21"/>
  <c r="J6630" i="21"/>
  <c r="K6630" i="21"/>
  <c r="O6629" i="21"/>
  <c r="J6629" i="21"/>
  <c r="K6629" i="21"/>
  <c r="O6628" i="21"/>
  <c r="J6628" i="21"/>
  <c r="K6628" i="21"/>
  <c r="O6627" i="21"/>
  <c r="J6627" i="21"/>
  <c r="K6627" i="21"/>
  <c r="O6626" i="21"/>
  <c r="J6626" i="21"/>
  <c r="K6626" i="21"/>
  <c r="O6625" i="21"/>
  <c r="J6625" i="21"/>
  <c r="K6625" i="21"/>
  <c r="O6624" i="21"/>
  <c r="J6624" i="21"/>
  <c r="K6624" i="21"/>
  <c r="O6623" i="21"/>
  <c r="J6623" i="21"/>
  <c r="K6623" i="21"/>
  <c r="O6622" i="21"/>
  <c r="J6622" i="21"/>
  <c r="K6622" i="21"/>
  <c r="O6621" i="21"/>
  <c r="J6621" i="21"/>
  <c r="K6621" i="21"/>
  <c r="O6620" i="21"/>
  <c r="J6620" i="21"/>
  <c r="K6620" i="21"/>
  <c r="O6619" i="21"/>
  <c r="J6619" i="21"/>
  <c r="K6619" i="21"/>
  <c r="O6618" i="21"/>
  <c r="J6618" i="21"/>
  <c r="K6618" i="21"/>
  <c r="O6617" i="21"/>
  <c r="J6617" i="21"/>
  <c r="K6617" i="21"/>
  <c r="O6616" i="21"/>
  <c r="J6616" i="21"/>
  <c r="K6616" i="21"/>
  <c r="O6615" i="21"/>
  <c r="J6615" i="21"/>
  <c r="K6615" i="21"/>
  <c r="O6614" i="21"/>
  <c r="J6614" i="21"/>
  <c r="K6614" i="21"/>
  <c r="O6613" i="21"/>
  <c r="J6613" i="21"/>
  <c r="K6613" i="21"/>
  <c r="O6612" i="21"/>
  <c r="J6612" i="21"/>
  <c r="K6612" i="21"/>
  <c r="O6611" i="21"/>
  <c r="J6611" i="21"/>
  <c r="K6611" i="21"/>
  <c r="O6610" i="21"/>
  <c r="J6610" i="21"/>
  <c r="K6610" i="21"/>
  <c r="O6609" i="21"/>
  <c r="J6609" i="21"/>
  <c r="K6609" i="21"/>
  <c r="O6608" i="21"/>
  <c r="J6608" i="21"/>
  <c r="K6608" i="21"/>
  <c r="O6607" i="21"/>
  <c r="J6607" i="21"/>
  <c r="K6607" i="21"/>
  <c r="O6606" i="21"/>
  <c r="J6606" i="21"/>
  <c r="K6606" i="21"/>
  <c r="O6605" i="21"/>
  <c r="J6605" i="21"/>
  <c r="K6605" i="21"/>
  <c r="O6604" i="21"/>
  <c r="J6604" i="21"/>
  <c r="K6604" i="21"/>
  <c r="O6603" i="21"/>
  <c r="J6603" i="21"/>
  <c r="K6603" i="21"/>
  <c r="O6602" i="21"/>
  <c r="J6602" i="21"/>
  <c r="K6602" i="21"/>
  <c r="O6601" i="21"/>
  <c r="J6601" i="21"/>
  <c r="K6601" i="21"/>
  <c r="O6600" i="21"/>
  <c r="J6600" i="21"/>
  <c r="K6600" i="21"/>
  <c r="O6599" i="21"/>
  <c r="J6599" i="21"/>
  <c r="K6599" i="21"/>
  <c r="O6598" i="21"/>
  <c r="J6598" i="21"/>
  <c r="K6598" i="21"/>
  <c r="O6597" i="21"/>
  <c r="J6597" i="21"/>
  <c r="K6597" i="21"/>
  <c r="O6596" i="21"/>
  <c r="J6596" i="21"/>
  <c r="K6596" i="21"/>
  <c r="O6595" i="21"/>
  <c r="J6595" i="21"/>
  <c r="K6595" i="21"/>
  <c r="O6594" i="21"/>
  <c r="J6594" i="21"/>
  <c r="K6594" i="21"/>
  <c r="O6593" i="21"/>
  <c r="J6593" i="21"/>
  <c r="K6593" i="21"/>
  <c r="O6592" i="21"/>
  <c r="J6592" i="21"/>
  <c r="K6592" i="21"/>
  <c r="O6591" i="21"/>
  <c r="J6591" i="21"/>
  <c r="K6591" i="21"/>
  <c r="O6590" i="21"/>
  <c r="J6590" i="21"/>
  <c r="K6590" i="21"/>
  <c r="O6589" i="21"/>
  <c r="J6589" i="21"/>
  <c r="K6589" i="21"/>
  <c r="O6588" i="21"/>
  <c r="J6588" i="21"/>
  <c r="K6588" i="21"/>
  <c r="O6587" i="21"/>
  <c r="J6587" i="21"/>
  <c r="K6587" i="21"/>
  <c r="O6586" i="21"/>
  <c r="J6586" i="21"/>
  <c r="K6586" i="21"/>
  <c r="O6585" i="21"/>
  <c r="J6585" i="21"/>
  <c r="K6585" i="21"/>
  <c r="O6584" i="21"/>
  <c r="J6584" i="21"/>
  <c r="K6584" i="21"/>
  <c r="O6583" i="21"/>
  <c r="J6583" i="21"/>
  <c r="K6583" i="21"/>
  <c r="O6582" i="21"/>
  <c r="J6582" i="21"/>
  <c r="K6582" i="21"/>
  <c r="O6581" i="21"/>
  <c r="J6581" i="21"/>
  <c r="K6581" i="21"/>
  <c r="O6580" i="21"/>
  <c r="J6580" i="21"/>
  <c r="K6580" i="21"/>
  <c r="O6579" i="21"/>
  <c r="J6579" i="21"/>
  <c r="K6579" i="21"/>
  <c r="O6578" i="21"/>
  <c r="J6578" i="21"/>
  <c r="K6578" i="21"/>
  <c r="O6577" i="21"/>
  <c r="J6577" i="21"/>
  <c r="K6577" i="21"/>
  <c r="O6576" i="21"/>
  <c r="J6576" i="21"/>
  <c r="K6576" i="21"/>
  <c r="O6575" i="21"/>
  <c r="J6575" i="21"/>
  <c r="K6575" i="21"/>
  <c r="O6574" i="21"/>
  <c r="J6574" i="21"/>
  <c r="K6574" i="21"/>
  <c r="O6573" i="21"/>
  <c r="J6573" i="21"/>
  <c r="K6573" i="21"/>
  <c r="O6572" i="21"/>
  <c r="J6572" i="21"/>
  <c r="K6572" i="21"/>
  <c r="O6571" i="21"/>
  <c r="J6571" i="21"/>
  <c r="K6571" i="21"/>
  <c r="O6570" i="21"/>
  <c r="J6570" i="21"/>
  <c r="K6570" i="21"/>
  <c r="O6569" i="21"/>
  <c r="J6569" i="21"/>
  <c r="K6569" i="21"/>
  <c r="O6568" i="21"/>
  <c r="J6568" i="21"/>
  <c r="K6568" i="21"/>
  <c r="O6567" i="21"/>
  <c r="J6567" i="21"/>
  <c r="K6567" i="21"/>
  <c r="O6566" i="21"/>
  <c r="J6566" i="21"/>
  <c r="K6566" i="21"/>
  <c r="O6565" i="21"/>
  <c r="J6565" i="21"/>
  <c r="K6565" i="21"/>
  <c r="O6564" i="21"/>
  <c r="J6564" i="21"/>
  <c r="K6564" i="21"/>
  <c r="O6563" i="21"/>
  <c r="J6563" i="21"/>
  <c r="K6563" i="21"/>
  <c r="O6562" i="21"/>
  <c r="J6562" i="21"/>
  <c r="K6562" i="21"/>
  <c r="O6561" i="21"/>
  <c r="J6561" i="21"/>
  <c r="K6561" i="21"/>
  <c r="O6560" i="21"/>
  <c r="J6560" i="21"/>
  <c r="K6560" i="21"/>
  <c r="O6559" i="21"/>
  <c r="J6559" i="21"/>
  <c r="K6559" i="21"/>
  <c r="O6558" i="21"/>
  <c r="J6558" i="21"/>
  <c r="K6558" i="21"/>
  <c r="O6557" i="21"/>
  <c r="J6557" i="21"/>
  <c r="K6557" i="21"/>
  <c r="O6556" i="21"/>
  <c r="J6556" i="21"/>
  <c r="K6556" i="21"/>
  <c r="O6555" i="21"/>
  <c r="J6555" i="21"/>
  <c r="K6555" i="21"/>
  <c r="O6554" i="21"/>
  <c r="J6554" i="21"/>
  <c r="K6554" i="21"/>
  <c r="O6553" i="21"/>
  <c r="J6553" i="21"/>
  <c r="K6553" i="21"/>
  <c r="O6552" i="21"/>
  <c r="J6552" i="21"/>
  <c r="K6552" i="21"/>
  <c r="O6551" i="21"/>
  <c r="J6551" i="21"/>
  <c r="K6551" i="21"/>
  <c r="O6550" i="21"/>
  <c r="J6550" i="21"/>
  <c r="K6550" i="21"/>
  <c r="O6549" i="21"/>
  <c r="J6549" i="21"/>
  <c r="K6549" i="21"/>
  <c r="O6548" i="21"/>
  <c r="J6548" i="21"/>
  <c r="K6548" i="21"/>
  <c r="O6547" i="21"/>
  <c r="J6547" i="21"/>
  <c r="K6547" i="21"/>
  <c r="O6546" i="21"/>
  <c r="J6546" i="21"/>
  <c r="K6546" i="21"/>
  <c r="O6545" i="21"/>
  <c r="J6545" i="21"/>
  <c r="K6545" i="21"/>
  <c r="O6544" i="21"/>
  <c r="J6544" i="21"/>
  <c r="K6544" i="21"/>
  <c r="O6543" i="21"/>
  <c r="J6543" i="21"/>
  <c r="K6543" i="21"/>
  <c r="O6542" i="21"/>
  <c r="J6542" i="21"/>
  <c r="K6542" i="21"/>
  <c r="O6541" i="21"/>
  <c r="J6541" i="21"/>
  <c r="K6541" i="21"/>
  <c r="O6540" i="21"/>
  <c r="J6540" i="21"/>
  <c r="K6540" i="21"/>
  <c r="O6539" i="21"/>
  <c r="J6539" i="21"/>
  <c r="K6539" i="21"/>
  <c r="O6538" i="21"/>
  <c r="J6538" i="21"/>
  <c r="K6538" i="21"/>
  <c r="O6537" i="21"/>
  <c r="J6537" i="21"/>
  <c r="K6537" i="21"/>
  <c r="O6536" i="21"/>
  <c r="J6536" i="21"/>
  <c r="K6536" i="21"/>
  <c r="O6535" i="21"/>
  <c r="J6535" i="21"/>
  <c r="K6535" i="21"/>
  <c r="O6534" i="21"/>
  <c r="J6534" i="21"/>
  <c r="K6534" i="21"/>
  <c r="O6533" i="21"/>
  <c r="J6533" i="21"/>
  <c r="K6533" i="21"/>
  <c r="O6532" i="21"/>
  <c r="J6532" i="21"/>
  <c r="K6532" i="21"/>
  <c r="O6531" i="21"/>
  <c r="J6531" i="21"/>
  <c r="K6531" i="21"/>
  <c r="O6530" i="21"/>
  <c r="J6530" i="21"/>
  <c r="K6530" i="21"/>
  <c r="O6529" i="21"/>
  <c r="J6529" i="21"/>
  <c r="K6529" i="21"/>
  <c r="O6528" i="21"/>
  <c r="J6528" i="21"/>
  <c r="K6528" i="21"/>
  <c r="O6527" i="21"/>
  <c r="J6527" i="21"/>
  <c r="K6527" i="21"/>
  <c r="O6526" i="21"/>
  <c r="J6526" i="21"/>
  <c r="K6526" i="21"/>
  <c r="O6525" i="21"/>
  <c r="J6525" i="21"/>
  <c r="K6525" i="21"/>
  <c r="O6524" i="21"/>
  <c r="J6524" i="21"/>
  <c r="K6524" i="21"/>
  <c r="O6523" i="21"/>
  <c r="J6523" i="21"/>
  <c r="K6523" i="21"/>
  <c r="O6522" i="21"/>
  <c r="J6522" i="21"/>
  <c r="K6522" i="21"/>
  <c r="O6521" i="21"/>
  <c r="J6521" i="21"/>
  <c r="K6521" i="21"/>
  <c r="O6520" i="21"/>
  <c r="J6520" i="21"/>
  <c r="K6520" i="21"/>
  <c r="O6519" i="21"/>
  <c r="J6519" i="21"/>
  <c r="K6519" i="21"/>
  <c r="O6518" i="21"/>
  <c r="J6518" i="21"/>
  <c r="K6518" i="21"/>
  <c r="O6517" i="21"/>
  <c r="J6517" i="21"/>
  <c r="K6517" i="21"/>
  <c r="O6516" i="21"/>
  <c r="J6516" i="21"/>
  <c r="K6516" i="21"/>
  <c r="O6515" i="21"/>
  <c r="J6515" i="21"/>
  <c r="K6515" i="21"/>
  <c r="O6514" i="21"/>
  <c r="J6514" i="21"/>
  <c r="K6514" i="21"/>
  <c r="O6513" i="21"/>
  <c r="J6513" i="21"/>
  <c r="K6513" i="21"/>
  <c r="O6512" i="21"/>
  <c r="J6512" i="21"/>
  <c r="K6512" i="21"/>
  <c r="O6511" i="21"/>
  <c r="J6511" i="21"/>
  <c r="K6511" i="21"/>
  <c r="O6510" i="21"/>
  <c r="J6510" i="21"/>
  <c r="K6510" i="21"/>
  <c r="O6509" i="21"/>
  <c r="J6509" i="21"/>
  <c r="K6509" i="21"/>
  <c r="O6508" i="21"/>
  <c r="J6508" i="21"/>
  <c r="K6508" i="21"/>
  <c r="O6507" i="21"/>
  <c r="J6507" i="21"/>
  <c r="K6507" i="21"/>
  <c r="O6506" i="21"/>
  <c r="J6506" i="21"/>
  <c r="K6506" i="21"/>
  <c r="O6505" i="21"/>
  <c r="J6505" i="21"/>
  <c r="K6505" i="21"/>
  <c r="O6504" i="21"/>
  <c r="J6504" i="21"/>
  <c r="K6504" i="21"/>
  <c r="O6503" i="21"/>
  <c r="J6503" i="21"/>
  <c r="K6503" i="21"/>
  <c r="O6502" i="21"/>
  <c r="J6502" i="21"/>
  <c r="K6502" i="21"/>
  <c r="O6501" i="21"/>
  <c r="J6501" i="21"/>
  <c r="K6501" i="21"/>
  <c r="O6500" i="21"/>
  <c r="J6500" i="21"/>
  <c r="K6500" i="21"/>
  <c r="O6499" i="21"/>
  <c r="J6499" i="21"/>
  <c r="K6499" i="21"/>
  <c r="O6498" i="21"/>
  <c r="J6498" i="21"/>
  <c r="K6498" i="21"/>
  <c r="O6497" i="21"/>
  <c r="J6497" i="21"/>
  <c r="K6497" i="21"/>
  <c r="O6496" i="21"/>
  <c r="J6496" i="21"/>
  <c r="K6496" i="21"/>
  <c r="O6495" i="21"/>
  <c r="J6495" i="21"/>
  <c r="K6495" i="21"/>
  <c r="O6494" i="21"/>
  <c r="J6494" i="21"/>
  <c r="K6494" i="21"/>
  <c r="O6493" i="21"/>
  <c r="J6493" i="21"/>
  <c r="K6493" i="21"/>
  <c r="O6492" i="21"/>
  <c r="J6492" i="21"/>
  <c r="K6492" i="21"/>
  <c r="O6491" i="21"/>
  <c r="J6491" i="21"/>
  <c r="K6491" i="21"/>
  <c r="O6490" i="21"/>
  <c r="J6490" i="21"/>
  <c r="K6490" i="21"/>
  <c r="O6489" i="21"/>
  <c r="J6489" i="21"/>
  <c r="K6489" i="21"/>
  <c r="O6488" i="21"/>
  <c r="J6488" i="21"/>
  <c r="K6488" i="21"/>
  <c r="O6487" i="21"/>
  <c r="J6487" i="21"/>
  <c r="K6487" i="21"/>
  <c r="O6486" i="21"/>
  <c r="J6486" i="21"/>
  <c r="K6486" i="21"/>
  <c r="O6485" i="21"/>
  <c r="J6485" i="21"/>
  <c r="K6485" i="21"/>
  <c r="O6484" i="21"/>
  <c r="J6484" i="21"/>
  <c r="K6484" i="21"/>
  <c r="O6483" i="21"/>
  <c r="J6483" i="21"/>
  <c r="K6483" i="21"/>
  <c r="O6482" i="21"/>
  <c r="J6482" i="21"/>
  <c r="K6482" i="21"/>
  <c r="O6481" i="21"/>
  <c r="J6481" i="21"/>
  <c r="K6481" i="21"/>
  <c r="O6480" i="21"/>
  <c r="J6480" i="21"/>
  <c r="K6480" i="21"/>
  <c r="O6479" i="21"/>
  <c r="J6479" i="21"/>
  <c r="K6479" i="21"/>
  <c r="O6478" i="21"/>
  <c r="J6478" i="21"/>
  <c r="K6478" i="21"/>
  <c r="O6477" i="21"/>
  <c r="J6477" i="21"/>
  <c r="K6477" i="21"/>
  <c r="O6476" i="21"/>
  <c r="J6476" i="21"/>
  <c r="K6476" i="21"/>
  <c r="O6475" i="21"/>
  <c r="J6475" i="21"/>
  <c r="K6475" i="21"/>
  <c r="O6474" i="21"/>
  <c r="J6474" i="21"/>
  <c r="K6474" i="21"/>
  <c r="O6473" i="21"/>
  <c r="J6473" i="21"/>
  <c r="K6473" i="21"/>
  <c r="O6472" i="21"/>
  <c r="J6472" i="21"/>
  <c r="K6472" i="21"/>
  <c r="O6471" i="21"/>
  <c r="J6471" i="21"/>
  <c r="K6471" i="21"/>
  <c r="O6470" i="21"/>
  <c r="J6470" i="21"/>
  <c r="K6470" i="21"/>
  <c r="O6469" i="21"/>
  <c r="J6469" i="21"/>
  <c r="K6469" i="21"/>
  <c r="O6468" i="21"/>
  <c r="J6468" i="21"/>
  <c r="K6468" i="21"/>
  <c r="O6467" i="21"/>
  <c r="J6467" i="21"/>
  <c r="K6467" i="21"/>
  <c r="O6466" i="21"/>
  <c r="J6466" i="21"/>
  <c r="K6466" i="21"/>
  <c r="O6465" i="21"/>
  <c r="J6465" i="21"/>
  <c r="K6465" i="21"/>
  <c r="O6464" i="21"/>
  <c r="J6464" i="21"/>
  <c r="K6464" i="21"/>
  <c r="O6463" i="21"/>
  <c r="J6463" i="21"/>
  <c r="K6463" i="21"/>
  <c r="O6462" i="21"/>
  <c r="J6462" i="21"/>
  <c r="K6462" i="21"/>
  <c r="O6461" i="21"/>
  <c r="J6461" i="21"/>
  <c r="K6461" i="21"/>
  <c r="O6460" i="21"/>
  <c r="J6460" i="21"/>
  <c r="K6460" i="21"/>
  <c r="O6459" i="21"/>
  <c r="J6459" i="21"/>
  <c r="K6459" i="21"/>
  <c r="O6458" i="21"/>
  <c r="J6458" i="21"/>
  <c r="K6458" i="21"/>
  <c r="O6457" i="21"/>
  <c r="J6457" i="21"/>
  <c r="K6457" i="21"/>
  <c r="O6456" i="21"/>
  <c r="J6456" i="21"/>
  <c r="K6456" i="21"/>
  <c r="O6455" i="21"/>
  <c r="J6455" i="21"/>
  <c r="K6455" i="21"/>
  <c r="O6454" i="21"/>
  <c r="J6454" i="21"/>
  <c r="K6454" i="21"/>
  <c r="O6453" i="21"/>
  <c r="J6453" i="21"/>
  <c r="K6453" i="21"/>
  <c r="O6452" i="21"/>
  <c r="J6452" i="21"/>
  <c r="K6452" i="21"/>
  <c r="O6451" i="21"/>
  <c r="J6451" i="21"/>
  <c r="K6451" i="21"/>
  <c r="O6450" i="21"/>
  <c r="J6450" i="21"/>
  <c r="K6450" i="21"/>
  <c r="O6449" i="21"/>
  <c r="J6449" i="21"/>
  <c r="K6449" i="21"/>
  <c r="O6448" i="21"/>
  <c r="J6448" i="21"/>
  <c r="K6448" i="21"/>
  <c r="O6447" i="21"/>
  <c r="J6447" i="21"/>
  <c r="K6447" i="21"/>
  <c r="O6446" i="21"/>
  <c r="J6446" i="21"/>
  <c r="K6446" i="21"/>
  <c r="O6445" i="21"/>
  <c r="J6445" i="21"/>
  <c r="K6445" i="21"/>
  <c r="O6444" i="21"/>
  <c r="J6444" i="21"/>
  <c r="K6444" i="21"/>
  <c r="O6443" i="21"/>
  <c r="J6443" i="21"/>
  <c r="K6443" i="21"/>
  <c r="O6442" i="21"/>
  <c r="J6442" i="21"/>
  <c r="K6442" i="21"/>
  <c r="O6441" i="21"/>
  <c r="J6441" i="21"/>
  <c r="K6441" i="21"/>
  <c r="O6440" i="21"/>
  <c r="J6440" i="21"/>
  <c r="K6440" i="21"/>
  <c r="O6439" i="21"/>
  <c r="J6439" i="21"/>
  <c r="K6439" i="21"/>
  <c r="O6438" i="21"/>
  <c r="J6438" i="21"/>
  <c r="K6438" i="21"/>
  <c r="O6437" i="21"/>
  <c r="J6437" i="21"/>
  <c r="K6437" i="21"/>
  <c r="O6436" i="21"/>
  <c r="J6436" i="21"/>
  <c r="K6436" i="21"/>
  <c r="O6435" i="21"/>
  <c r="J6435" i="21"/>
  <c r="K6435" i="21"/>
  <c r="O6434" i="21"/>
  <c r="J6434" i="21"/>
  <c r="K6434" i="21"/>
  <c r="O6433" i="21"/>
  <c r="J6433" i="21"/>
  <c r="K6433" i="21"/>
  <c r="O6432" i="21"/>
  <c r="J6432" i="21"/>
  <c r="K6432" i="21"/>
  <c r="O6431" i="21"/>
  <c r="J6431" i="21"/>
  <c r="K6431" i="21"/>
  <c r="O6430" i="21"/>
  <c r="J6430" i="21"/>
  <c r="K6430" i="21"/>
  <c r="O6429" i="21"/>
  <c r="J6429" i="21"/>
  <c r="K6429" i="21"/>
  <c r="O6428" i="21"/>
  <c r="J6428" i="21"/>
  <c r="K6428" i="21"/>
  <c r="O6427" i="21"/>
  <c r="J6427" i="21"/>
  <c r="K6427" i="21"/>
  <c r="O6426" i="21"/>
  <c r="J6426" i="21"/>
  <c r="K6426" i="21"/>
  <c r="O6425" i="21"/>
  <c r="J6425" i="21"/>
  <c r="K6425" i="21"/>
  <c r="O6424" i="21"/>
  <c r="J6424" i="21"/>
  <c r="K6424" i="21"/>
  <c r="O6423" i="21"/>
  <c r="J6423" i="21"/>
  <c r="K6423" i="21"/>
  <c r="O6422" i="21"/>
  <c r="J6422" i="21"/>
  <c r="K6422" i="21"/>
  <c r="O6421" i="21"/>
  <c r="J6421" i="21"/>
  <c r="K6421" i="21"/>
  <c r="O6420" i="21"/>
  <c r="J6420" i="21"/>
  <c r="K6420" i="21"/>
  <c r="O6419" i="21"/>
  <c r="J6419" i="21"/>
  <c r="K6419" i="21"/>
  <c r="O6418" i="21"/>
  <c r="J6418" i="21"/>
  <c r="K6418" i="21"/>
  <c r="O6417" i="21"/>
  <c r="J6417" i="21"/>
  <c r="K6417" i="21"/>
  <c r="O6416" i="21"/>
  <c r="J6416" i="21"/>
  <c r="K6416" i="21"/>
  <c r="O6415" i="21"/>
  <c r="J6415" i="21"/>
  <c r="K6415" i="21"/>
  <c r="O6414" i="21"/>
  <c r="J6414" i="21"/>
  <c r="K6414" i="21"/>
  <c r="O6413" i="21"/>
  <c r="J6413" i="21"/>
  <c r="K6413" i="21"/>
  <c r="O6412" i="21"/>
  <c r="J6412" i="21"/>
  <c r="K6412" i="21"/>
  <c r="O6411" i="21"/>
  <c r="J6411" i="21"/>
  <c r="K6411" i="21"/>
  <c r="O6410" i="21"/>
  <c r="J6410" i="21"/>
  <c r="K6410" i="21"/>
  <c r="O6409" i="21"/>
  <c r="J6409" i="21"/>
  <c r="K6409" i="21"/>
  <c r="O6408" i="21"/>
  <c r="J6408" i="21"/>
  <c r="K6408" i="21"/>
  <c r="O6407" i="21"/>
  <c r="J6407" i="21"/>
  <c r="K6407" i="21"/>
  <c r="O6406" i="21"/>
  <c r="J6406" i="21"/>
  <c r="K6406" i="21"/>
  <c r="O6405" i="21"/>
  <c r="J6405" i="21"/>
  <c r="K6405" i="21"/>
  <c r="O6404" i="21"/>
  <c r="J6404" i="21"/>
  <c r="K6404" i="21"/>
  <c r="O6403" i="21"/>
  <c r="J6403" i="21"/>
  <c r="K6403" i="21"/>
  <c r="O6402" i="21"/>
  <c r="J6402" i="21"/>
  <c r="K6402" i="21"/>
  <c r="O6401" i="21"/>
  <c r="J6401" i="21"/>
  <c r="K6401" i="21"/>
  <c r="O6400" i="21"/>
  <c r="J6400" i="21"/>
  <c r="K6400" i="21"/>
  <c r="O6399" i="21"/>
  <c r="J6399" i="21"/>
  <c r="K6399" i="21"/>
  <c r="O6398" i="21"/>
  <c r="J6398" i="21"/>
  <c r="K6398" i="21"/>
  <c r="O6397" i="21"/>
  <c r="J6397" i="21"/>
  <c r="K6397" i="21"/>
  <c r="O6396" i="21"/>
  <c r="J6396" i="21"/>
  <c r="K6396" i="21"/>
  <c r="O6395" i="21"/>
  <c r="J6395" i="21"/>
  <c r="K6395" i="21"/>
  <c r="O6394" i="21"/>
  <c r="J6394" i="21"/>
  <c r="K6394" i="21"/>
  <c r="O6393" i="21"/>
  <c r="J6393" i="21"/>
  <c r="K6393" i="21"/>
  <c r="O6392" i="21"/>
  <c r="J6392" i="21"/>
  <c r="K6392" i="21"/>
  <c r="O6391" i="21"/>
  <c r="J6391" i="21"/>
  <c r="K6391" i="21"/>
  <c r="O6390" i="21"/>
  <c r="J6390" i="21"/>
  <c r="K6390" i="21"/>
  <c r="O6389" i="21"/>
  <c r="J6389" i="21"/>
  <c r="K6389" i="21"/>
  <c r="O6388" i="21"/>
  <c r="J6388" i="21"/>
  <c r="K6388" i="21"/>
  <c r="O6387" i="21"/>
  <c r="J6387" i="21"/>
  <c r="K6387" i="21"/>
  <c r="O6386" i="21"/>
  <c r="J6386" i="21"/>
  <c r="K6386" i="21"/>
  <c r="O6385" i="21"/>
  <c r="J6385" i="21"/>
  <c r="K6385" i="21"/>
  <c r="O6384" i="21"/>
  <c r="J6384" i="21"/>
  <c r="K6384" i="21"/>
  <c r="O6383" i="21"/>
  <c r="J6383" i="21"/>
  <c r="K6383" i="21"/>
  <c r="O6382" i="21"/>
  <c r="J6382" i="21"/>
  <c r="K6382" i="21"/>
  <c r="O6381" i="21"/>
  <c r="J6381" i="21"/>
  <c r="K6381" i="21"/>
  <c r="O6380" i="21"/>
  <c r="J6380" i="21"/>
  <c r="K6380" i="21"/>
  <c r="O6379" i="21"/>
  <c r="J6379" i="21"/>
  <c r="K6379" i="21"/>
  <c r="O6378" i="21"/>
  <c r="J6378" i="21"/>
  <c r="K6378" i="21"/>
  <c r="O6377" i="21"/>
  <c r="J6377" i="21"/>
  <c r="K6377" i="21"/>
  <c r="O6376" i="21"/>
  <c r="J6376" i="21"/>
  <c r="K6376" i="21"/>
  <c r="O6375" i="21"/>
  <c r="J6375" i="21"/>
  <c r="K6375" i="21"/>
  <c r="O6374" i="21"/>
  <c r="J6374" i="21"/>
  <c r="K6374" i="21"/>
  <c r="O6373" i="21"/>
  <c r="J6373" i="21"/>
  <c r="K6373" i="21"/>
  <c r="O6372" i="21"/>
  <c r="J6372" i="21"/>
  <c r="K6372" i="21"/>
  <c r="O6371" i="21"/>
  <c r="J6371" i="21"/>
  <c r="K6371" i="21"/>
  <c r="O6370" i="21"/>
  <c r="J6370" i="21"/>
  <c r="K6370" i="21"/>
  <c r="O6369" i="21"/>
  <c r="J6369" i="21"/>
  <c r="K6369" i="21"/>
  <c r="O6368" i="21"/>
  <c r="J6368" i="21"/>
  <c r="K6368" i="21"/>
  <c r="O6367" i="21"/>
  <c r="J6367" i="21"/>
  <c r="K6367" i="21"/>
  <c r="O6366" i="21"/>
  <c r="J6366" i="21"/>
  <c r="K6366" i="21"/>
  <c r="O6365" i="21"/>
  <c r="J6365" i="21"/>
  <c r="K6365" i="21"/>
  <c r="O6364" i="21"/>
  <c r="J6364" i="21"/>
  <c r="K6364" i="21"/>
  <c r="O6363" i="21"/>
  <c r="J6363" i="21"/>
  <c r="K6363" i="21"/>
  <c r="O6362" i="21"/>
  <c r="J6362" i="21"/>
  <c r="K6362" i="21"/>
  <c r="O6361" i="21"/>
  <c r="J6361" i="21"/>
  <c r="K6361" i="21"/>
  <c r="O6360" i="21"/>
  <c r="J6360" i="21"/>
  <c r="K6360" i="21"/>
  <c r="O6359" i="21"/>
  <c r="J6359" i="21"/>
  <c r="K6359" i="21"/>
  <c r="O6358" i="21"/>
  <c r="J6358" i="21"/>
  <c r="K6358" i="21"/>
  <c r="O6357" i="21"/>
  <c r="J6357" i="21"/>
  <c r="K6357" i="21"/>
  <c r="O6356" i="21"/>
  <c r="J6356" i="21"/>
  <c r="K6356" i="21"/>
  <c r="O6355" i="21"/>
  <c r="J6355" i="21"/>
  <c r="K6355" i="21"/>
  <c r="O6354" i="21"/>
  <c r="J6354" i="21"/>
  <c r="K6354" i="21"/>
  <c r="O6353" i="21"/>
  <c r="J6353" i="21"/>
  <c r="K6353" i="21"/>
  <c r="O6352" i="21"/>
  <c r="J6352" i="21"/>
  <c r="K6352" i="21"/>
  <c r="O6351" i="21"/>
  <c r="J6351" i="21"/>
  <c r="K6351" i="21"/>
  <c r="O6350" i="21"/>
  <c r="J6350" i="21"/>
  <c r="K6350" i="21"/>
  <c r="O6349" i="21"/>
  <c r="J6349" i="21"/>
  <c r="K6349" i="21"/>
  <c r="O6348" i="21"/>
  <c r="J6348" i="21"/>
  <c r="K6348" i="21"/>
  <c r="O6347" i="21"/>
  <c r="J6347" i="21"/>
  <c r="K6347" i="21"/>
  <c r="O6346" i="21"/>
  <c r="J6346" i="21"/>
  <c r="K6346" i="21"/>
  <c r="O6345" i="21"/>
  <c r="J6345" i="21"/>
  <c r="K6345" i="21"/>
  <c r="O6344" i="21"/>
  <c r="J6344" i="21"/>
  <c r="K6344" i="21"/>
  <c r="O6343" i="21"/>
  <c r="J6343" i="21"/>
  <c r="K6343" i="21"/>
  <c r="O6342" i="21"/>
  <c r="J6342" i="21"/>
  <c r="K6342" i="21"/>
  <c r="O6341" i="21"/>
  <c r="J6341" i="21"/>
  <c r="K6341" i="21"/>
  <c r="O6340" i="21"/>
  <c r="J6340" i="21"/>
  <c r="K6340" i="21"/>
  <c r="O6339" i="21"/>
  <c r="J6339" i="21"/>
  <c r="K6339" i="21"/>
  <c r="O6338" i="21"/>
  <c r="J6338" i="21"/>
  <c r="K6338" i="21"/>
  <c r="O6337" i="21"/>
  <c r="J6337" i="21"/>
  <c r="K6337" i="21"/>
  <c r="O6336" i="21"/>
  <c r="J6336" i="21"/>
  <c r="K6336" i="21"/>
  <c r="O6335" i="21"/>
  <c r="J6335" i="21"/>
  <c r="K6335" i="21"/>
  <c r="O6334" i="21"/>
  <c r="J6334" i="21"/>
  <c r="K6334" i="21"/>
  <c r="O6333" i="21"/>
  <c r="J6333" i="21"/>
  <c r="K6333" i="21"/>
  <c r="O6332" i="21"/>
  <c r="J6332" i="21"/>
  <c r="K6332" i="21"/>
  <c r="O6331" i="21"/>
  <c r="J6331" i="21"/>
  <c r="K6331" i="21"/>
  <c r="O6330" i="21"/>
  <c r="J6330" i="21"/>
  <c r="K6330" i="21"/>
  <c r="O6329" i="21"/>
  <c r="J6329" i="21"/>
  <c r="K6329" i="21"/>
  <c r="O6328" i="21"/>
  <c r="J6328" i="21"/>
  <c r="K6328" i="21"/>
  <c r="O6327" i="21"/>
  <c r="J6327" i="21"/>
  <c r="K6327" i="21"/>
  <c r="O6326" i="21"/>
  <c r="J6326" i="21"/>
  <c r="K6326" i="21"/>
  <c r="O6325" i="21"/>
  <c r="J6325" i="21"/>
  <c r="K6325" i="21"/>
  <c r="O6324" i="21"/>
  <c r="J6324" i="21"/>
  <c r="K6324" i="21"/>
  <c r="O6323" i="21"/>
  <c r="J6323" i="21"/>
  <c r="K6323" i="21"/>
  <c r="O6322" i="21"/>
  <c r="J6322" i="21"/>
  <c r="K6322" i="21"/>
  <c r="O6321" i="21"/>
  <c r="J6321" i="21"/>
  <c r="K6321" i="21"/>
  <c r="O6320" i="21"/>
  <c r="J6320" i="21"/>
  <c r="K6320" i="21"/>
  <c r="O6319" i="21"/>
  <c r="J6319" i="21"/>
  <c r="K6319" i="21"/>
  <c r="O6318" i="21"/>
  <c r="J6318" i="21"/>
  <c r="K6318" i="21"/>
  <c r="O6317" i="21"/>
  <c r="J6317" i="21"/>
  <c r="K6317" i="21"/>
  <c r="O6316" i="21"/>
  <c r="J6316" i="21"/>
  <c r="K6316" i="21"/>
  <c r="O6315" i="21"/>
  <c r="J6315" i="21"/>
  <c r="K6315" i="21"/>
  <c r="O6314" i="21"/>
  <c r="J6314" i="21"/>
  <c r="K6314" i="21"/>
  <c r="O6313" i="21"/>
  <c r="J6313" i="21"/>
  <c r="K6313" i="21"/>
  <c r="O6312" i="21"/>
  <c r="J6312" i="21"/>
  <c r="K6312" i="21"/>
  <c r="O6311" i="21"/>
  <c r="J6311" i="21"/>
  <c r="K6311" i="21"/>
  <c r="O6310" i="21"/>
  <c r="J6310" i="21"/>
  <c r="K6310" i="21"/>
  <c r="O6309" i="21"/>
  <c r="J6309" i="21"/>
  <c r="K6309" i="21"/>
  <c r="O6308" i="21"/>
  <c r="J6308" i="21"/>
  <c r="K6308" i="21"/>
  <c r="O6307" i="21"/>
  <c r="J6307" i="21"/>
  <c r="K6307" i="21"/>
  <c r="O6306" i="21"/>
  <c r="J6306" i="21"/>
  <c r="K6306" i="21"/>
  <c r="O6305" i="21"/>
  <c r="J6305" i="21"/>
  <c r="K6305" i="21"/>
  <c r="O6304" i="21"/>
  <c r="J6304" i="21"/>
  <c r="K6304" i="21"/>
  <c r="O6303" i="21"/>
  <c r="J6303" i="21"/>
  <c r="K6303" i="21"/>
  <c r="O6302" i="21"/>
  <c r="J6302" i="21"/>
  <c r="K6302" i="21"/>
  <c r="O6301" i="21"/>
  <c r="J6301" i="21"/>
  <c r="K6301" i="21"/>
  <c r="O6300" i="21"/>
  <c r="K6300" i="21"/>
  <c r="J6300" i="21"/>
  <c r="O6299" i="21"/>
  <c r="J6299" i="21"/>
  <c r="K6299" i="21"/>
  <c r="O6298" i="21"/>
  <c r="J6298" i="21"/>
  <c r="K6298" i="21"/>
  <c r="O6297" i="21"/>
  <c r="J6297" i="21"/>
  <c r="K6297" i="21"/>
  <c r="O6296" i="21"/>
  <c r="J6296" i="21"/>
  <c r="K6296" i="21"/>
  <c r="O6295" i="21"/>
  <c r="J6295" i="21"/>
  <c r="K6295" i="21"/>
  <c r="O6294" i="21"/>
  <c r="J6294" i="21"/>
  <c r="K6294" i="21"/>
  <c r="O6293" i="21"/>
  <c r="J6293" i="21"/>
  <c r="K6293" i="21"/>
  <c r="O6292" i="21"/>
  <c r="J6292" i="21"/>
  <c r="K6292" i="21"/>
  <c r="O6291" i="21"/>
  <c r="J6291" i="21"/>
  <c r="K6291" i="21"/>
  <c r="O6290" i="21"/>
  <c r="J6290" i="21"/>
  <c r="K6290" i="21"/>
  <c r="O6289" i="21"/>
  <c r="J6289" i="21"/>
  <c r="K6289" i="21"/>
  <c r="O6288" i="21"/>
  <c r="J6288" i="21"/>
  <c r="K6288" i="21"/>
  <c r="O6287" i="21"/>
  <c r="J6287" i="21"/>
  <c r="K6287" i="21"/>
  <c r="O6286" i="21"/>
  <c r="J6286" i="21"/>
  <c r="K6286" i="21"/>
  <c r="O6285" i="21"/>
  <c r="J6285" i="21"/>
  <c r="K6285" i="21"/>
  <c r="O6284" i="21"/>
  <c r="J6284" i="21"/>
  <c r="K6284" i="21"/>
  <c r="O6283" i="21"/>
  <c r="J6283" i="21"/>
  <c r="K6283" i="21"/>
  <c r="O6282" i="21"/>
  <c r="J6282" i="21"/>
  <c r="K6282" i="21"/>
  <c r="O6281" i="21"/>
  <c r="J6281" i="21"/>
  <c r="K6281" i="21"/>
  <c r="O6280" i="21"/>
  <c r="J6280" i="21"/>
  <c r="K6280" i="21"/>
  <c r="O6279" i="21"/>
  <c r="J6279" i="21"/>
  <c r="K6279" i="21"/>
  <c r="O6278" i="21"/>
  <c r="J6278" i="21"/>
  <c r="K6278" i="21"/>
  <c r="O6277" i="21"/>
  <c r="J6277" i="21"/>
  <c r="K6277" i="21"/>
  <c r="O6276" i="21"/>
  <c r="J6276" i="21"/>
  <c r="K6276" i="21"/>
  <c r="O6275" i="21"/>
  <c r="J6275" i="21"/>
  <c r="K6275" i="21"/>
  <c r="O6274" i="21"/>
  <c r="J6274" i="21"/>
  <c r="K6274" i="21"/>
  <c r="O6273" i="21"/>
  <c r="J6273" i="21"/>
  <c r="K6273" i="21"/>
  <c r="O6272" i="21"/>
  <c r="J6272" i="21"/>
  <c r="K6272" i="21"/>
  <c r="O6271" i="21"/>
  <c r="J6271" i="21"/>
  <c r="K6271" i="21"/>
  <c r="O6270" i="21"/>
  <c r="J6270" i="21"/>
  <c r="K6270" i="21"/>
  <c r="O6269" i="21"/>
  <c r="J6269" i="21"/>
  <c r="K6269" i="21"/>
  <c r="O6268" i="21"/>
  <c r="J6268" i="21"/>
  <c r="K6268" i="21"/>
  <c r="O6267" i="21"/>
  <c r="J6267" i="21"/>
  <c r="K6267" i="21"/>
  <c r="O6266" i="21"/>
  <c r="J6266" i="21"/>
  <c r="K6266" i="21"/>
  <c r="O6265" i="21"/>
  <c r="J6265" i="21"/>
  <c r="K6265" i="21"/>
  <c r="O6264" i="21"/>
  <c r="J6264" i="21"/>
  <c r="K6264" i="21"/>
  <c r="O6263" i="21"/>
  <c r="J6263" i="21"/>
  <c r="K6263" i="21"/>
  <c r="O6262" i="21"/>
  <c r="J6262" i="21"/>
  <c r="K6262" i="21"/>
  <c r="O6261" i="21"/>
  <c r="J6261" i="21"/>
  <c r="K6261" i="21"/>
  <c r="O6260" i="21"/>
  <c r="J6260" i="21"/>
  <c r="K6260" i="21"/>
  <c r="O6259" i="21"/>
  <c r="J6259" i="21"/>
  <c r="K6259" i="21"/>
  <c r="O6258" i="21"/>
  <c r="J6258" i="21"/>
  <c r="K6258" i="21"/>
  <c r="O6257" i="21"/>
  <c r="J6257" i="21"/>
  <c r="K6257" i="21"/>
  <c r="O6256" i="21"/>
  <c r="J6256" i="21"/>
  <c r="K6256" i="21"/>
  <c r="O6255" i="21"/>
  <c r="J6255" i="21"/>
  <c r="K6255" i="21"/>
  <c r="O6254" i="21"/>
  <c r="J6254" i="21"/>
  <c r="K6254" i="21"/>
  <c r="O6253" i="21"/>
  <c r="J6253" i="21"/>
  <c r="K6253" i="21"/>
  <c r="O6252" i="21"/>
  <c r="J6252" i="21"/>
  <c r="K6252" i="21"/>
  <c r="O6251" i="21"/>
  <c r="J6251" i="21"/>
  <c r="K6251" i="21"/>
  <c r="O6250" i="21"/>
  <c r="J6250" i="21"/>
  <c r="K6250" i="21"/>
  <c r="O6249" i="21"/>
  <c r="J6249" i="21"/>
  <c r="K6249" i="21"/>
  <c r="O6248" i="21"/>
  <c r="J6248" i="21"/>
  <c r="K6248" i="21"/>
  <c r="O6247" i="21"/>
  <c r="J6247" i="21"/>
  <c r="K6247" i="21"/>
  <c r="O6246" i="21"/>
  <c r="J6246" i="21"/>
  <c r="K6246" i="21"/>
  <c r="O6245" i="21"/>
  <c r="J6245" i="21"/>
  <c r="K6245" i="21"/>
  <c r="O6244" i="21"/>
  <c r="J6244" i="21"/>
  <c r="K6244" i="21"/>
  <c r="O6243" i="21"/>
  <c r="J6243" i="21"/>
  <c r="K6243" i="21"/>
  <c r="O6242" i="21"/>
  <c r="J6242" i="21"/>
  <c r="K6242" i="21"/>
  <c r="O6241" i="21"/>
  <c r="J6241" i="21"/>
  <c r="K6241" i="21"/>
  <c r="O6240" i="21"/>
  <c r="J6240" i="21"/>
  <c r="K6240" i="21"/>
  <c r="O6239" i="21"/>
  <c r="J6239" i="21"/>
  <c r="K6239" i="21"/>
  <c r="O6238" i="21"/>
  <c r="J6238" i="21"/>
  <c r="K6238" i="21"/>
  <c r="O6237" i="21"/>
  <c r="J6237" i="21"/>
  <c r="K6237" i="21"/>
  <c r="O6236" i="21"/>
  <c r="J6236" i="21"/>
  <c r="K6236" i="21"/>
  <c r="O6235" i="21"/>
  <c r="J6235" i="21"/>
  <c r="K6235" i="21"/>
  <c r="O6234" i="21"/>
  <c r="J6234" i="21"/>
  <c r="K6234" i="21"/>
  <c r="O6233" i="21"/>
  <c r="J6233" i="21"/>
  <c r="K6233" i="21"/>
  <c r="O6232" i="21"/>
  <c r="J6232" i="21"/>
  <c r="K6232" i="21"/>
  <c r="O6231" i="21"/>
  <c r="J6231" i="21"/>
  <c r="K6231" i="21"/>
  <c r="O6230" i="21"/>
  <c r="J6230" i="21"/>
  <c r="K6230" i="21"/>
  <c r="O6229" i="21"/>
  <c r="J6229" i="21"/>
  <c r="K6229" i="21"/>
  <c r="O6228" i="21"/>
  <c r="J6228" i="21"/>
  <c r="K6228" i="21"/>
  <c r="O6227" i="21"/>
  <c r="J6227" i="21"/>
  <c r="K6227" i="21"/>
  <c r="O6226" i="21"/>
  <c r="J6226" i="21"/>
  <c r="K6226" i="21"/>
  <c r="O6225" i="21"/>
  <c r="J6225" i="21"/>
  <c r="K6225" i="21"/>
  <c r="O6224" i="21"/>
  <c r="J6224" i="21"/>
  <c r="K6224" i="21"/>
  <c r="O6223" i="21"/>
  <c r="J6223" i="21"/>
  <c r="K6223" i="21"/>
  <c r="O6222" i="21"/>
  <c r="J6222" i="21"/>
  <c r="K6222" i="21"/>
  <c r="O6221" i="21"/>
  <c r="J6221" i="21"/>
  <c r="K6221" i="21"/>
  <c r="O6220" i="21"/>
  <c r="J6220" i="21"/>
  <c r="K6220" i="21"/>
  <c r="O6219" i="21"/>
  <c r="J6219" i="21"/>
  <c r="K6219" i="21"/>
  <c r="O6218" i="21"/>
  <c r="J6218" i="21"/>
  <c r="K6218" i="21"/>
  <c r="O6217" i="21"/>
  <c r="J6217" i="21"/>
  <c r="K6217" i="21"/>
  <c r="O6216" i="21"/>
  <c r="J6216" i="21"/>
  <c r="K6216" i="21"/>
  <c r="O6215" i="21"/>
  <c r="J6215" i="21"/>
  <c r="K6215" i="21"/>
  <c r="O6214" i="21"/>
  <c r="J6214" i="21"/>
  <c r="K6214" i="21"/>
  <c r="O6213" i="21"/>
  <c r="J6213" i="21"/>
  <c r="K6213" i="21"/>
  <c r="O6212" i="21"/>
  <c r="J6212" i="21"/>
  <c r="K6212" i="21"/>
  <c r="O6211" i="21"/>
  <c r="J6211" i="21"/>
  <c r="K6211" i="21"/>
  <c r="O6210" i="21"/>
  <c r="J6210" i="21"/>
  <c r="K6210" i="21"/>
  <c r="O6209" i="21"/>
  <c r="J6209" i="21"/>
  <c r="K6209" i="21"/>
  <c r="O6208" i="21"/>
  <c r="J6208" i="21"/>
  <c r="K6208" i="21"/>
  <c r="O6207" i="21"/>
  <c r="J6207" i="21"/>
  <c r="K6207" i="21"/>
  <c r="O6206" i="21"/>
  <c r="J6206" i="21"/>
  <c r="K6206" i="21"/>
  <c r="O6205" i="21"/>
  <c r="J6205" i="21"/>
  <c r="K6205" i="21"/>
  <c r="O6204" i="21"/>
  <c r="J6204" i="21"/>
  <c r="K6204" i="21"/>
  <c r="O6203" i="21"/>
  <c r="J6203" i="21"/>
  <c r="K6203" i="21"/>
  <c r="O6202" i="21"/>
  <c r="J6202" i="21"/>
  <c r="K6202" i="21"/>
  <c r="O6201" i="21"/>
  <c r="J6201" i="21"/>
  <c r="K6201" i="21"/>
  <c r="O6200" i="21"/>
  <c r="J6200" i="21"/>
  <c r="K6200" i="21"/>
  <c r="O6199" i="21"/>
  <c r="J6199" i="21"/>
  <c r="K6199" i="21"/>
  <c r="O6198" i="21"/>
  <c r="J6198" i="21"/>
  <c r="K6198" i="21"/>
  <c r="O6197" i="21"/>
  <c r="J6197" i="21"/>
  <c r="K6197" i="21"/>
  <c r="O6196" i="21"/>
  <c r="J6196" i="21"/>
  <c r="K6196" i="21"/>
  <c r="O6195" i="21"/>
  <c r="J6195" i="21"/>
  <c r="K6195" i="21"/>
  <c r="O6194" i="21"/>
  <c r="J6194" i="21"/>
  <c r="K6194" i="21"/>
  <c r="O6193" i="21"/>
  <c r="J6193" i="21"/>
  <c r="K6193" i="21"/>
  <c r="O6192" i="21"/>
  <c r="J6192" i="21"/>
  <c r="K6192" i="21"/>
  <c r="O6191" i="21"/>
  <c r="J6191" i="21"/>
  <c r="K6191" i="21"/>
  <c r="O6190" i="21"/>
  <c r="J6190" i="21"/>
  <c r="K6190" i="21"/>
  <c r="O6189" i="21"/>
  <c r="J6189" i="21"/>
  <c r="K6189" i="21"/>
  <c r="O6188" i="21"/>
  <c r="J6188" i="21"/>
  <c r="K6188" i="21"/>
  <c r="O6187" i="21"/>
  <c r="J6187" i="21"/>
  <c r="K6187" i="21"/>
  <c r="O6186" i="21"/>
  <c r="J6186" i="21"/>
  <c r="K6186" i="21"/>
  <c r="O6185" i="21"/>
  <c r="J6185" i="21"/>
  <c r="K6185" i="21"/>
  <c r="O6184" i="21"/>
  <c r="J6184" i="21"/>
  <c r="K6184" i="21"/>
  <c r="O6183" i="21"/>
  <c r="J6183" i="21"/>
  <c r="K6183" i="21"/>
  <c r="O6182" i="21"/>
  <c r="J6182" i="21"/>
  <c r="K6182" i="21"/>
  <c r="O6181" i="21"/>
  <c r="J6181" i="21"/>
  <c r="K6181" i="21"/>
  <c r="O6180" i="21"/>
  <c r="J6180" i="21"/>
  <c r="K6180" i="21"/>
  <c r="O6179" i="21"/>
  <c r="J6179" i="21"/>
  <c r="K6179" i="21"/>
  <c r="O6178" i="21"/>
  <c r="J6178" i="21"/>
  <c r="K6178" i="21"/>
  <c r="O6177" i="21"/>
  <c r="J6177" i="21"/>
  <c r="K6177" i="21"/>
  <c r="O6176" i="21"/>
  <c r="J6176" i="21"/>
  <c r="K6176" i="21"/>
  <c r="O6175" i="21"/>
  <c r="J6175" i="21"/>
  <c r="K6175" i="21"/>
  <c r="O6174" i="21"/>
  <c r="J6174" i="21"/>
  <c r="K6174" i="21"/>
  <c r="O6173" i="21"/>
  <c r="J6173" i="21"/>
  <c r="K6173" i="21"/>
  <c r="O6172" i="21"/>
  <c r="J6172" i="21"/>
  <c r="K6172" i="21"/>
  <c r="O6171" i="21"/>
  <c r="J6171" i="21"/>
  <c r="K6171" i="21"/>
  <c r="O6170" i="21"/>
  <c r="J6170" i="21"/>
  <c r="K6170" i="21"/>
  <c r="O6169" i="21"/>
  <c r="J6169" i="21"/>
  <c r="K6169" i="21"/>
  <c r="O6168" i="21"/>
  <c r="J6168" i="21"/>
  <c r="K6168" i="21"/>
  <c r="O6167" i="21"/>
  <c r="J6167" i="21"/>
  <c r="K6167" i="21"/>
  <c r="O6166" i="21"/>
  <c r="J6166" i="21"/>
  <c r="K6166" i="21"/>
  <c r="O6165" i="21"/>
  <c r="J6165" i="21"/>
  <c r="K6165" i="21"/>
  <c r="O6164" i="21"/>
  <c r="J6164" i="21"/>
  <c r="K6164" i="21"/>
  <c r="O6163" i="21"/>
  <c r="J6163" i="21"/>
  <c r="K6163" i="21"/>
  <c r="O6162" i="21"/>
  <c r="J6162" i="21"/>
  <c r="K6162" i="21"/>
  <c r="O6161" i="21"/>
  <c r="J6161" i="21"/>
  <c r="K6161" i="21"/>
  <c r="O6160" i="21"/>
  <c r="J6160" i="21"/>
  <c r="K6160" i="21"/>
  <c r="O6159" i="21"/>
  <c r="J6159" i="21"/>
  <c r="K6159" i="21"/>
  <c r="O6158" i="21"/>
  <c r="J6158" i="21"/>
  <c r="K6158" i="21"/>
  <c r="O6157" i="21"/>
  <c r="J6157" i="21"/>
  <c r="K6157" i="21"/>
  <c r="O6156" i="21"/>
  <c r="J6156" i="21"/>
  <c r="K6156" i="21"/>
  <c r="O6155" i="21"/>
  <c r="J6155" i="21"/>
  <c r="K6155" i="21"/>
  <c r="O6154" i="21"/>
  <c r="J6154" i="21"/>
  <c r="K6154" i="21"/>
  <c r="O6153" i="21"/>
  <c r="J6153" i="21"/>
  <c r="K6153" i="21"/>
  <c r="O6152" i="21"/>
  <c r="J6152" i="21"/>
  <c r="K6152" i="21"/>
  <c r="O6151" i="21"/>
  <c r="J6151" i="21"/>
  <c r="K6151" i="21"/>
  <c r="O6150" i="21"/>
  <c r="J6150" i="21"/>
  <c r="K6150" i="21"/>
  <c r="O6149" i="21"/>
  <c r="J6149" i="21"/>
  <c r="K6149" i="21"/>
  <c r="O6148" i="21"/>
  <c r="J6148" i="21"/>
  <c r="K6148" i="21"/>
  <c r="O6147" i="21"/>
  <c r="J6147" i="21"/>
  <c r="K6147" i="21"/>
  <c r="O6146" i="21"/>
  <c r="J6146" i="21"/>
  <c r="K6146" i="21"/>
  <c r="O6145" i="21"/>
  <c r="J6145" i="21"/>
  <c r="K6145" i="21"/>
  <c r="O6144" i="21"/>
  <c r="J6144" i="21"/>
  <c r="K6144" i="21"/>
  <c r="O6143" i="21"/>
  <c r="J6143" i="21"/>
  <c r="K6143" i="21"/>
  <c r="O6142" i="21"/>
  <c r="J6142" i="21"/>
  <c r="K6142" i="21"/>
  <c r="O6141" i="21"/>
  <c r="J6141" i="21"/>
  <c r="K6141" i="21"/>
  <c r="O6140" i="21"/>
  <c r="J6140" i="21"/>
  <c r="K6140" i="21"/>
  <c r="O6139" i="21"/>
  <c r="J6139" i="21"/>
  <c r="K6139" i="21"/>
  <c r="O6138" i="21"/>
  <c r="J6138" i="21"/>
  <c r="K6138" i="21"/>
  <c r="O6137" i="21"/>
  <c r="J6137" i="21"/>
  <c r="K6137" i="21"/>
  <c r="O6136" i="21"/>
  <c r="J6136" i="21"/>
  <c r="K6136" i="21"/>
  <c r="O6135" i="21"/>
  <c r="J6135" i="21"/>
  <c r="K6135" i="21"/>
  <c r="O6134" i="21"/>
  <c r="J6134" i="21"/>
  <c r="K6134" i="21"/>
  <c r="O6133" i="21"/>
  <c r="J6133" i="21"/>
  <c r="K6133" i="21"/>
  <c r="O6132" i="21"/>
  <c r="J6132" i="21"/>
  <c r="K6132" i="21"/>
  <c r="O6131" i="21"/>
  <c r="J6131" i="21"/>
  <c r="K6131" i="21"/>
  <c r="O6130" i="21"/>
  <c r="J6130" i="21"/>
  <c r="K6130" i="21"/>
  <c r="O6129" i="21"/>
  <c r="J6129" i="21"/>
  <c r="K6129" i="21"/>
  <c r="O6128" i="21"/>
  <c r="J6128" i="21"/>
  <c r="K6128" i="21"/>
  <c r="O6127" i="21"/>
  <c r="J6127" i="21"/>
  <c r="K6127" i="21"/>
  <c r="O6126" i="21"/>
  <c r="J6126" i="21"/>
  <c r="K6126" i="21"/>
  <c r="O6125" i="21"/>
  <c r="J6125" i="21"/>
  <c r="K6125" i="21"/>
  <c r="O6124" i="21"/>
  <c r="J6124" i="21"/>
  <c r="K6124" i="21"/>
  <c r="O6123" i="21"/>
  <c r="J6123" i="21"/>
  <c r="K6123" i="21"/>
  <c r="O6122" i="21"/>
  <c r="J6122" i="21"/>
  <c r="K6122" i="21"/>
  <c r="O6121" i="21"/>
  <c r="J6121" i="21"/>
  <c r="K6121" i="21"/>
  <c r="O6120" i="21"/>
  <c r="J6120" i="21"/>
  <c r="K6120" i="21"/>
  <c r="O6119" i="21"/>
  <c r="J6119" i="21"/>
  <c r="K6119" i="21"/>
  <c r="O6118" i="21"/>
  <c r="J6118" i="21"/>
  <c r="K6118" i="21"/>
  <c r="O6117" i="21"/>
  <c r="J6117" i="21"/>
  <c r="K6117" i="21"/>
  <c r="O6116" i="21"/>
  <c r="J6116" i="21"/>
  <c r="K6116" i="21"/>
  <c r="O6115" i="21"/>
  <c r="J6115" i="21"/>
  <c r="K6115" i="21"/>
  <c r="O6114" i="21"/>
  <c r="J6114" i="21"/>
  <c r="K6114" i="21"/>
  <c r="O6113" i="21"/>
  <c r="J6113" i="21"/>
  <c r="K6113" i="21"/>
  <c r="O6112" i="21"/>
  <c r="J6112" i="21"/>
  <c r="K6112" i="21"/>
  <c r="O6111" i="21"/>
  <c r="J6111" i="21"/>
  <c r="K6111" i="21"/>
  <c r="O6110" i="21"/>
  <c r="J6110" i="21"/>
  <c r="K6110" i="21"/>
  <c r="O6109" i="21"/>
  <c r="J6109" i="21"/>
  <c r="K6109" i="21"/>
  <c r="O6108" i="21"/>
  <c r="J6108" i="21"/>
  <c r="K6108" i="21"/>
  <c r="O6107" i="21"/>
  <c r="J6107" i="21"/>
  <c r="K6107" i="21"/>
  <c r="O6106" i="21"/>
  <c r="J6106" i="21"/>
  <c r="K6106" i="21"/>
  <c r="O6105" i="21"/>
  <c r="J6105" i="21"/>
  <c r="K6105" i="21"/>
  <c r="O6104" i="21"/>
  <c r="J6104" i="21"/>
  <c r="K6104" i="21"/>
  <c r="O6103" i="21"/>
  <c r="J6103" i="21"/>
  <c r="K6103" i="21"/>
  <c r="O6102" i="21"/>
  <c r="J6102" i="21"/>
  <c r="K6102" i="21"/>
  <c r="O6101" i="21"/>
  <c r="J6101" i="21"/>
  <c r="K6101" i="21"/>
  <c r="O6100" i="21"/>
  <c r="J6100" i="21"/>
  <c r="K6100" i="21"/>
  <c r="O6099" i="21"/>
  <c r="J6099" i="21"/>
  <c r="K6099" i="21"/>
  <c r="O6098" i="21"/>
  <c r="J6098" i="21"/>
  <c r="K6098" i="21"/>
  <c r="O6097" i="21"/>
  <c r="J6097" i="21"/>
  <c r="K6097" i="21"/>
  <c r="O6096" i="21"/>
  <c r="J6096" i="21"/>
  <c r="K6096" i="21"/>
  <c r="O6095" i="21"/>
  <c r="J6095" i="21"/>
  <c r="K6095" i="21"/>
  <c r="O6094" i="21"/>
  <c r="J6094" i="21"/>
  <c r="K6094" i="21"/>
  <c r="O6093" i="21"/>
  <c r="J6093" i="21"/>
  <c r="K6093" i="21"/>
  <c r="O6092" i="21"/>
  <c r="J6092" i="21"/>
  <c r="K6092" i="21"/>
  <c r="O6091" i="21"/>
  <c r="J6091" i="21"/>
  <c r="K6091" i="21"/>
  <c r="O6090" i="21"/>
  <c r="J6090" i="21"/>
  <c r="K6090" i="21"/>
  <c r="O6089" i="21"/>
  <c r="J6089" i="21"/>
  <c r="K6089" i="21"/>
  <c r="O6088" i="21"/>
  <c r="J6088" i="21"/>
  <c r="K6088" i="21"/>
  <c r="O6087" i="21"/>
  <c r="J6087" i="21"/>
  <c r="K6087" i="21"/>
  <c r="O6086" i="21"/>
  <c r="J6086" i="21"/>
  <c r="K6086" i="21"/>
  <c r="O6085" i="21"/>
  <c r="J6085" i="21"/>
  <c r="K6085" i="21"/>
  <c r="O6084" i="21"/>
  <c r="J6084" i="21"/>
  <c r="K6084" i="21"/>
  <c r="O6083" i="21"/>
  <c r="J6083" i="21"/>
  <c r="K6083" i="21"/>
  <c r="O6082" i="21"/>
  <c r="J6082" i="21"/>
  <c r="K6082" i="21"/>
  <c r="O6081" i="21"/>
  <c r="J6081" i="21"/>
  <c r="K6081" i="21"/>
  <c r="O6080" i="21"/>
  <c r="J6080" i="21"/>
  <c r="K6080" i="21"/>
  <c r="O6079" i="21"/>
  <c r="J6079" i="21"/>
  <c r="K6079" i="21"/>
  <c r="O6078" i="21"/>
  <c r="J6078" i="21"/>
  <c r="K6078" i="21"/>
  <c r="O6077" i="21"/>
  <c r="J6077" i="21"/>
  <c r="K6077" i="21"/>
  <c r="O6076" i="21"/>
  <c r="J6076" i="21"/>
  <c r="K6076" i="21"/>
  <c r="O6075" i="21"/>
  <c r="J6075" i="21"/>
  <c r="K6075" i="21"/>
  <c r="O6074" i="21"/>
  <c r="J6074" i="21"/>
  <c r="K6074" i="21"/>
  <c r="O6073" i="21"/>
  <c r="J6073" i="21"/>
  <c r="K6073" i="21"/>
  <c r="O6072" i="21"/>
  <c r="J6072" i="21"/>
  <c r="K6072" i="21"/>
  <c r="O6071" i="21"/>
  <c r="J6071" i="21"/>
  <c r="K6071" i="21"/>
  <c r="O6070" i="21"/>
  <c r="J6070" i="21"/>
  <c r="K6070" i="21"/>
  <c r="O6069" i="21"/>
  <c r="J6069" i="21"/>
  <c r="K6069" i="21"/>
  <c r="O6068" i="21"/>
  <c r="J6068" i="21"/>
  <c r="K6068" i="21"/>
  <c r="O6067" i="21"/>
  <c r="J6067" i="21"/>
  <c r="K6067" i="21"/>
  <c r="O6066" i="21"/>
  <c r="J6066" i="21"/>
  <c r="K6066" i="21"/>
  <c r="O6065" i="21"/>
  <c r="J6065" i="21"/>
  <c r="K6065" i="21"/>
  <c r="O6064" i="21"/>
  <c r="J6064" i="21"/>
  <c r="K6064" i="21"/>
  <c r="O6063" i="21"/>
  <c r="J6063" i="21"/>
  <c r="K6063" i="21"/>
  <c r="O6062" i="21"/>
  <c r="J6062" i="21"/>
  <c r="K6062" i="21"/>
  <c r="O6061" i="21"/>
  <c r="J6061" i="21"/>
  <c r="K6061" i="21"/>
  <c r="O6060" i="21"/>
  <c r="J6060" i="21"/>
  <c r="K6060" i="21"/>
  <c r="O6059" i="21"/>
  <c r="J6059" i="21"/>
  <c r="K6059" i="21"/>
  <c r="O6058" i="21"/>
  <c r="J6058" i="21"/>
  <c r="K6058" i="21"/>
  <c r="O6057" i="21"/>
  <c r="J6057" i="21"/>
  <c r="K6057" i="21"/>
  <c r="O6056" i="21"/>
  <c r="J6056" i="21"/>
  <c r="K6056" i="21"/>
  <c r="O6055" i="21"/>
  <c r="J6055" i="21"/>
  <c r="K6055" i="21"/>
  <c r="O6054" i="21"/>
  <c r="J6054" i="21"/>
  <c r="K6054" i="21"/>
  <c r="O6053" i="21"/>
  <c r="J6053" i="21"/>
  <c r="K6053" i="21"/>
  <c r="O6052" i="21"/>
  <c r="J6052" i="21"/>
  <c r="K6052" i="21"/>
  <c r="O6051" i="21"/>
  <c r="J6051" i="21"/>
  <c r="K6051" i="21"/>
  <c r="O6050" i="21"/>
  <c r="J6050" i="21"/>
  <c r="K6050" i="21"/>
  <c r="O6049" i="21"/>
  <c r="J6049" i="21"/>
  <c r="K6049" i="21"/>
  <c r="O6048" i="21"/>
  <c r="J6048" i="21"/>
  <c r="K6048" i="21"/>
  <c r="O6047" i="21"/>
  <c r="J6047" i="21"/>
  <c r="K6047" i="21"/>
  <c r="O6046" i="21"/>
  <c r="J6046" i="21"/>
  <c r="K6046" i="21"/>
  <c r="O6045" i="21"/>
  <c r="J6045" i="21"/>
  <c r="K6045" i="21"/>
  <c r="O6044" i="21"/>
  <c r="J6044" i="21"/>
  <c r="K6044" i="21"/>
  <c r="O6043" i="21"/>
  <c r="J6043" i="21"/>
  <c r="K6043" i="21"/>
  <c r="O6042" i="21"/>
  <c r="J6042" i="21"/>
  <c r="K6042" i="21"/>
  <c r="O6041" i="21"/>
  <c r="J6041" i="21"/>
  <c r="K6041" i="21"/>
  <c r="O6040" i="21"/>
  <c r="J6040" i="21"/>
  <c r="K6040" i="21"/>
  <c r="O6039" i="21"/>
  <c r="J6039" i="21"/>
  <c r="K6039" i="21"/>
  <c r="O6038" i="21"/>
  <c r="J6038" i="21"/>
  <c r="K6038" i="21"/>
  <c r="O6037" i="21"/>
  <c r="J6037" i="21"/>
  <c r="K6037" i="21"/>
  <c r="O6036" i="21"/>
  <c r="J6036" i="21"/>
  <c r="K6036" i="21"/>
  <c r="O6035" i="21"/>
  <c r="J6035" i="21"/>
  <c r="K6035" i="21"/>
  <c r="O6034" i="21"/>
  <c r="J6034" i="21"/>
  <c r="K6034" i="21"/>
  <c r="O6033" i="21"/>
  <c r="J6033" i="21"/>
  <c r="K6033" i="21"/>
  <c r="O6032" i="21"/>
  <c r="J6032" i="21"/>
  <c r="K6032" i="21"/>
  <c r="O6031" i="21"/>
  <c r="J6031" i="21"/>
  <c r="K6031" i="21"/>
  <c r="O6030" i="21"/>
  <c r="J6030" i="21"/>
  <c r="K6030" i="21"/>
  <c r="O6029" i="21"/>
  <c r="J6029" i="21"/>
  <c r="K6029" i="21"/>
  <c r="O6028" i="21"/>
  <c r="J6028" i="21"/>
  <c r="K6028" i="21"/>
  <c r="O6027" i="21"/>
  <c r="J6027" i="21"/>
  <c r="K6027" i="21"/>
  <c r="O6026" i="21"/>
  <c r="J6026" i="21"/>
  <c r="K6026" i="21"/>
  <c r="O6025" i="21"/>
  <c r="J6025" i="21"/>
  <c r="K6025" i="21"/>
  <c r="O6024" i="21"/>
  <c r="J6024" i="21"/>
  <c r="K6024" i="21"/>
  <c r="O6023" i="21"/>
  <c r="J6023" i="21"/>
  <c r="K6023" i="21"/>
  <c r="O6022" i="21"/>
  <c r="J6022" i="21"/>
  <c r="K6022" i="21"/>
  <c r="O6021" i="21"/>
  <c r="J6021" i="21"/>
  <c r="K6021" i="21"/>
  <c r="O6020" i="21"/>
  <c r="J6020" i="21"/>
  <c r="K6020" i="21"/>
  <c r="O6019" i="21"/>
  <c r="J6019" i="21"/>
  <c r="K6019" i="21"/>
  <c r="O6018" i="21"/>
  <c r="J6018" i="21"/>
  <c r="K6018" i="21"/>
  <c r="O6017" i="21"/>
  <c r="J6017" i="21"/>
  <c r="K6017" i="21"/>
  <c r="O6016" i="21"/>
  <c r="J6016" i="21"/>
  <c r="K6016" i="21"/>
  <c r="O6015" i="21"/>
  <c r="J6015" i="21"/>
  <c r="K6015" i="21"/>
  <c r="O6014" i="21"/>
  <c r="J6014" i="21"/>
  <c r="K6014" i="21"/>
  <c r="O6013" i="21"/>
  <c r="J6013" i="21"/>
  <c r="K6013" i="21"/>
  <c r="O6012" i="21"/>
  <c r="J6012" i="21"/>
  <c r="K6012" i="21"/>
  <c r="O6011" i="21"/>
  <c r="J6011" i="21"/>
  <c r="K6011" i="21"/>
  <c r="O6010" i="21"/>
  <c r="J6010" i="21"/>
  <c r="K6010" i="21"/>
  <c r="O6009" i="21"/>
  <c r="J6009" i="21"/>
  <c r="K6009" i="21"/>
  <c r="O6008" i="21"/>
  <c r="J6008" i="21"/>
  <c r="K6008" i="21"/>
  <c r="O6007" i="21"/>
  <c r="J6007" i="21"/>
  <c r="K6007" i="21"/>
  <c r="O6006" i="21"/>
  <c r="J6006" i="21"/>
  <c r="K6006" i="21"/>
  <c r="O6005" i="21"/>
  <c r="J6005" i="21"/>
  <c r="K6005" i="21"/>
  <c r="O6004" i="21"/>
  <c r="J6004" i="21"/>
  <c r="K6004" i="21"/>
  <c r="O6003" i="21"/>
  <c r="J6003" i="21"/>
  <c r="K6003" i="21"/>
  <c r="O6002" i="21"/>
  <c r="J6002" i="21"/>
  <c r="K6002" i="21"/>
  <c r="O6001" i="21"/>
  <c r="J6001" i="21"/>
  <c r="K6001" i="21"/>
  <c r="O6000" i="21"/>
  <c r="J6000" i="21"/>
  <c r="K6000" i="21"/>
  <c r="O5999" i="21"/>
  <c r="J5999" i="21"/>
  <c r="K5999" i="21"/>
  <c r="O5998" i="21"/>
  <c r="J5998" i="21"/>
  <c r="K5998" i="21"/>
  <c r="O5997" i="21"/>
  <c r="J5997" i="21"/>
  <c r="K5997" i="21"/>
  <c r="O5996" i="21"/>
  <c r="J5996" i="21"/>
  <c r="K5996" i="21"/>
  <c r="O5995" i="21"/>
  <c r="J5995" i="21"/>
  <c r="K5995" i="21"/>
  <c r="O5994" i="21"/>
  <c r="J5994" i="21"/>
  <c r="K5994" i="21"/>
  <c r="O5993" i="21"/>
  <c r="J5993" i="21"/>
  <c r="K5993" i="21"/>
  <c r="O5992" i="21"/>
  <c r="J5992" i="21"/>
  <c r="K5992" i="21"/>
  <c r="O5991" i="21"/>
  <c r="J5991" i="21"/>
  <c r="K5991" i="21"/>
  <c r="O5990" i="21"/>
  <c r="J5990" i="21"/>
  <c r="K5990" i="21"/>
  <c r="O5989" i="21"/>
  <c r="J5989" i="21"/>
  <c r="K5989" i="21"/>
  <c r="O5988" i="21"/>
  <c r="J5988" i="21"/>
  <c r="K5988" i="21"/>
  <c r="O5987" i="21"/>
  <c r="J5987" i="21"/>
  <c r="K5987" i="21"/>
  <c r="O5986" i="21"/>
  <c r="J5986" i="21"/>
  <c r="K5986" i="21"/>
  <c r="O5985" i="21"/>
  <c r="J5985" i="21"/>
  <c r="K5985" i="21"/>
  <c r="O5984" i="21"/>
  <c r="J5984" i="21"/>
  <c r="K5984" i="21"/>
  <c r="O5983" i="21"/>
  <c r="J5983" i="21"/>
  <c r="K5983" i="21"/>
  <c r="O5982" i="21"/>
  <c r="J5982" i="21"/>
  <c r="K5982" i="21"/>
  <c r="O5981" i="21"/>
  <c r="J5981" i="21"/>
  <c r="K5981" i="21"/>
  <c r="O5980" i="21"/>
  <c r="J5980" i="21"/>
  <c r="K5980" i="21"/>
  <c r="O5979" i="21"/>
  <c r="J5979" i="21"/>
  <c r="K5979" i="21"/>
  <c r="O5978" i="21"/>
  <c r="J5978" i="21"/>
  <c r="K5978" i="21"/>
  <c r="O5977" i="21"/>
  <c r="J5977" i="21"/>
  <c r="K5977" i="21"/>
  <c r="O5976" i="21"/>
  <c r="J5976" i="21"/>
  <c r="K5976" i="21"/>
  <c r="O5975" i="21"/>
  <c r="J5975" i="21"/>
  <c r="K5975" i="21"/>
  <c r="O5974" i="21"/>
  <c r="J5974" i="21"/>
  <c r="K5974" i="21"/>
  <c r="O5973" i="21"/>
  <c r="J5973" i="21"/>
  <c r="K5973" i="21"/>
  <c r="O5972" i="21"/>
  <c r="J5972" i="21"/>
  <c r="K5972" i="21"/>
  <c r="O5971" i="21"/>
  <c r="J5971" i="21"/>
  <c r="K5971" i="21"/>
  <c r="O5970" i="21"/>
  <c r="J5970" i="21"/>
  <c r="K5970" i="21"/>
  <c r="O5969" i="21"/>
  <c r="J5969" i="21"/>
  <c r="K5969" i="21"/>
  <c r="O5968" i="21"/>
  <c r="J5968" i="21"/>
  <c r="K5968" i="21"/>
  <c r="O5967" i="21"/>
  <c r="J5967" i="21"/>
  <c r="K5967" i="21"/>
  <c r="O5966" i="21"/>
  <c r="J5966" i="21"/>
  <c r="K5966" i="21"/>
  <c r="O5965" i="21"/>
  <c r="J5965" i="21"/>
  <c r="K5965" i="21"/>
  <c r="O5964" i="21"/>
  <c r="J5964" i="21"/>
  <c r="K5964" i="21"/>
  <c r="O5963" i="21"/>
  <c r="J5963" i="21"/>
  <c r="K5963" i="21"/>
  <c r="O5962" i="21"/>
  <c r="J5962" i="21"/>
  <c r="K5962" i="21"/>
  <c r="O5961" i="21"/>
  <c r="J5961" i="21"/>
  <c r="K5961" i="21"/>
  <c r="O5960" i="21"/>
  <c r="J5960" i="21"/>
  <c r="K5960" i="21"/>
  <c r="O5959" i="21"/>
  <c r="J5959" i="21"/>
  <c r="K5959" i="21"/>
  <c r="O5958" i="21"/>
  <c r="J5958" i="21"/>
  <c r="K5958" i="21"/>
  <c r="O5957" i="21"/>
  <c r="J5957" i="21"/>
  <c r="K5957" i="21"/>
  <c r="O5956" i="21"/>
  <c r="J5956" i="21"/>
  <c r="K5956" i="21"/>
  <c r="O5955" i="21"/>
  <c r="J5955" i="21"/>
  <c r="K5955" i="21"/>
  <c r="O5954" i="21"/>
  <c r="J5954" i="21"/>
  <c r="K5954" i="21"/>
  <c r="O5953" i="21"/>
  <c r="J5953" i="21"/>
  <c r="K5953" i="21"/>
  <c r="O5952" i="21"/>
  <c r="J5952" i="21"/>
  <c r="K5952" i="21"/>
  <c r="O5951" i="21"/>
  <c r="J5951" i="21"/>
  <c r="K5951" i="21"/>
  <c r="O5950" i="21"/>
  <c r="J5950" i="21"/>
  <c r="K5950" i="21"/>
  <c r="O5949" i="21"/>
  <c r="J5949" i="21"/>
  <c r="K5949" i="21"/>
  <c r="O5948" i="21"/>
  <c r="J5948" i="21"/>
  <c r="K5948" i="21"/>
  <c r="O5947" i="21"/>
  <c r="J5947" i="21"/>
  <c r="K5947" i="21"/>
  <c r="O5946" i="21"/>
  <c r="J5946" i="21"/>
  <c r="K5946" i="21"/>
  <c r="O5945" i="21"/>
  <c r="J5945" i="21"/>
  <c r="K5945" i="21"/>
  <c r="O5944" i="21"/>
  <c r="J5944" i="21"/>
  <c r="K5944" i="21"/>
  <c r="O5943" i="21"/>
  <c r="J5943" i="21"/>
  <c r="K5943" i="21"/>
  <c r="O5942" i="21"/>
  <c r="J5942" i="21"/>
  <c r="K5942" i="21"/>
  <c r="O5941" i="21"/>
  <c r="J5941" i="21"/>
  <c r="K5941" i="21"/>
  <c r="O5940" i="21"/>
  <c r="J5940" i="21"/>
  <c r="K5940" i="21"/>
  <c r="O5939" i="21"/>
  <c r="J5939" i="21"/>
  <c r="K5939" i="21"/>
  <c r="O5938" i="21"/>
  <c r="J5938" i="21"/>
  <c r="K5938" i="21"/>
  <c r="O5937" i="21"/>
  <c r="J5937" i="21"/>
  <c r="K5937" i="21"/>
  <c r="O5936" i="21"/>
  <c r="J5936" i="21"/>
  <c r="K5936" i="21"/>
  <c r="O5935" i="21"/>
  <c r="J5935" i="21"/>
  <c r="K5935" i="21"/>
  <c r="O5934" i="21"/>
  <c r="J5934" i="21"/>
  <c r="K5934" i="21"/>
  <c r="O5933" i="21"/>
  <c r="J5933" i="21"/>
  <c r="K5933" i="21"/>
  <c r="O5932" i="21"/>
  <c r="J5932" i="21"/>
  <c r="K5932" i="21"/>
  <c r="O5931" i="21"/>
  <c r="J5931" i="21"/>
  <c r="K5931" i="21"/>
  <c r="O5930" i="21"/>
  <c r="J5930" i="21"/>
  <c r="K5930" i="21"/>
  <c r="O5929" i="21"/>
  <c r="J5929" i="21"/>
  <c r="K5929" i="21"/>
  <c r="O5928" i="21"/>
  <c r="J5928" i="21"/>
  <c r="K5928" i="21"/>
  <c r="O5927" i="21"/>
  <c r="J5927" i="21"/>
  <c r="K5927" i="21"/>
  <c r="O5926" i="21"/>
  <c r="J5926" i="21"/>
  <c r="K5926" i="21"/>
  <c r="O5925" i="21"/>
  <c r="J5925" i="21"/>
  <c r="K5925" i="21"/>
  <c r="O5924" i="21"/>
  <c r="J5924" i="21"/>
  <c r="K5924" i="21"/>
  <c r="O5923" i="21"/>
  <c r="J5923" i="21"/>
  <c r="K5923" i="21"/>
  <c r="O5922" i="21"/>
  <c r="J5922" i="21"/>
  <c r="K5922" i="21"/>
  <c r="O5921" i="21"/>
  <c r="J5921" i="21"/>
  <c r="K5921" i="21"/>
  <c r="O5920" i="21"/>
  <c r="J5920" i="21"/>
  <c r="K5920" i="21"/>
  <c r="O5919" i="21"/>
  <c r="J5919" i="21"/>
  <c r="K5919" i="21"/>
  <c r="O5918" i="21"/>
  <c r="J5918" i="21"/>
  <c r="K5918" i="21"/>
  <c r="O5917" i="21"/>
  <c r="J5917" i="21"/>
  <c r="K5917" i="21"/>
  <c r="O5916" i="21"/>
  <c r="J5916" i="21"/>
  <c r="K5916" i="21"/>
  <c r="O5915" i="21"/>
  <c r="J5915" i="21"/>
  <c r="K5915" i="21"/>
  <c r="O5914" i="21"/>
  <c r="J5914" i="21"/>
  <c r="K5914" i="21"/>
  <c r="O5913" i="21"/>
  <c r="J5913" i="21"/>
  <c r="K5913" i="21"/>
  <c r="O5912" i="21"/>
  <c r="J5912" i="21"/>
  <c r="K5912" i="21"/>
  <c r="O5911" i="21"/>
  <c r="J5911" i="21"/>
  <c r="K5911" i="21"/>
  <c r="O5910" i="21"/>
  <c r="J5910" i="21"/>
  <c r="K5910" i="21"/>
  <c r="O5909" i="21"/>
  <c r="J5909" i="21"/>
  <c r="K5909" i="21"/>
  <c r="O5908" i="21"/>
  <c r="J5908" i="21"/>
  <c r="K5908" i="21"/>
  <c r="O5907" i="21"/>
  <c r="J5907" i="21"/>
  <c r="K5907" i="21"/>
  <c r="O5906" i="21"/>
  <c r="J5906" i="21"/>
  <c r="K5906" i="21"/>
  <c r="O5905" i="21"/>
  <c r="J5905" i="21"/>
  <c r="K5905" i="21"/>
  <c r="O5904" i="21"/>
  <c r="J5904" i="21"/>
  <c r="K5904" i="21"/>
  <c r="O5903" i="21"/>
  <c r="J5903" i="21"/>
  <c r="K5903" i="21"/>
  <c r="O5902" i="21"/>
  <c r="J5902" i="21"/>
  <c r="K5902" i="21"/>
  <c r="O5901" i="21"/>
  <c r="J5901" i="21"/>
  <c r="K5901" i="21"/>
  <c r="O5900" i="21"/>
  <c r="J5900" i="21"/>
  <c r="K5900" i="21"/>
  <c r="O5899" i="21"/>
  <c r="J5899" i="21"/>
  <c r="K5899" i="21"/>
  <c r="O5898" i="21"/>
  <c r="J5898" i="21"/>
  <c r="K5898" i="21"/>
  <c r="O5897" i="21"/>
  <c r="J5897" i="21"/>
  <c r="K5897" i="21"/>
  <c r="O5896" i="21"/>
  <c r="J5896" i="21"/>
  <c r="K5896" i="21"/>
  <c r="O5895" i="21"/>
  <c r="J5895" i="21"/>
  <c r="K5895" i="21"/>
  <c r="O5894" i="21"/>
  <c r="J5894" i="21"/>
  <c r="K5894" i="21"/>
  <c r="O5893" i="21"/>
  <c r="J5893" i="21"/>
  <c r="K5893" i="21"/>
  <c r="O5892" i="21"/>
  <c r="J5892" i="21"/>
  <c r="K5892" i="21"/>
  <c r="O5891" i="21"/>
  <c r="J5891" i="21"/>
  <c r="K5891" i="21"/>
  <c r="O5890" i="21"/>
  <c r="J5890" i="21"/>
  <c r="K5890" i="21"/>
  <c r="O5889" i="21"/>
  <c r="J5889" i="21"/>
  <c r="K5889" i="21"/>
  <c r="O5888" i="21"/>
  <c r="J5888" i="21"/>
  <c r="K5888" i="21"/>
  <c r="O5887" i="21"/>
  <c r="J5887" i="21"/>
  <c r="K5887" i="21"/>
  <c r="O5886" i="21"/>
  <c r="J5886" i="21"/>
  <c r="K5886" i="21"/>
  <c r="O5885" i="21"/>
  <c r="J5885" i="21"/>
  <c r="K5885" i="21"/>
  <c r="O5884" i="21"/>
  <c r="J5884" i="21"/>
  <c r="K5884" i="21"/>
  <c r="O5883" i="21"/>
  <c r="J5883" i="21"/>
  <c r="K5883" i="21"/>
  <c r="O5882" i="21"/>
  <c r="J5882" i="21"/>
  <c r="K5882" i="21"/>
  <c r="O5881" i="21"/>
  <c r="J5881" i="21"/>
  <c r="K5881" i="21"/>
  <c r="O5880" i="21"/>
  <c r="J5880" i="21"/>
  <c r="K5880" i="21"/>
  <c r="O5879" i="21"/>
  <c r="J5879" i="21"/>
  <c r="K5879" i="21"/>
  <c r="O5878" i="21"/>
  <c r="J5878" i="21"/>
  <c r="K5878" i="21"/>
  <c r="O5877" i="21"/>
  <c r="J5877" i="21"/>
  <c r="K5877" i="21"/>
  <c r="O5876" i="21"/>
  <c r="J5876" i="21"/>
  <c r="K5876" i="21"/>
  <c r="O5875" i="21"/>
  <c r="J5875" i="21"/>
  <c r="K5875" i="21"/>
  <c r="O5874" i="21"/>
  <c r="J5874" i="21"/>
  <c r="K5874" i="21"/>
  <c r="O5873" i="21"/>
  <c r="J5873" i="21"/>
  <c r="K5873" i="21"/>
  <c r="O5872" i="21"/>
  <c r="J5872" i="21"/>
  <c r="K5872" i="21"/>
  <c r="O5871" i="21"/>
  <c r="J5871" i="21"/>
  <c r="K5871" i="21"/>
  <c r="O5870" i="21"/>
  <c r="J5870" i="21"/>
  <c r="K5870" i="21"/>
  <c r="O5869" i="21"/>
  <c r="J5869" i="21"/>
  <c r="K5869" i="21"/>
  <c r="O5868" i="21"/>
  <c r="J5868" i="21"/>
  <c r="K5868" i="21"/>
  <c r="O5867" i="21"/>
  <c r="J5867" i="21"/>
  <c r="K5867" i="21"/>
  <c r="O5866" i="21"/>
  <c r="J5866" i="21"/>
  <c r="K5866" i="21"/>
  <c r="O5865" i="21"/>
  <c r="J5865" i="21"/>
  <c r="K5865" i="21"/>
  <c r="O5864" i="21"/>
  <c r="J5864" i="21"/>
  <c r="K5864" i="21"/>
  <c r="O5863" i="21"/>
  <c r="J5863" i="21"/>
  <c r="K5863" i="21"/>
  <c r="O5862" i="21"/>
  <c r="J5862" i="21"/>
  <c r="K5862" i="21"/>
  <c r="O5861" i="21"/>
  <c r="J5861" i="21"/>
  <c r="K5861" i="21"/>
  <c r="O5860" i="21"/>
  <c r="J5860" i="21"/>
  <c r="K5860" i="21"/>
  <c r="O5859" i="21"/>
  <c r="J5859" i="21"/>
  <c r="K5859" i="21"/>
  <c r="O5858" i="21"/>
  <c r="J5858" i="21"/>
  <c r="K5858" i="21"/>
  <c r="O5857" i="21"/>
  <c r="J5857" i="21"/>
  <c r="K5857" i="21"/>
  <c r="O5856" i="21"/>
  <c r="J5856" i="21"/>
  <c r="K5856" i="21"/>
  <c r="O5855" i="21"/>
  <c r="J5855" i="21"/>
  <c r="K5855" i="21"/>
  <c r="O5854" i="21"/>
  <c r="J5854" i="21"/>
  <c r="K5854" i="21"/>
  <c r="O5853" i="21"/>
  <c r="J5853" i="21"/>
  <c r="K5853" i="21"/>
  <c r="O5852" i="21"/>
  <c r="J5852" i="21"/>
  <c r="K5852" i="21"/>
  <c r="O5851" i="21"/>
  <c r="J5851" i="21"/>
  <c r="K5851" i="21"/>
  <c r="O5850" i="21"/>
  <c r="J5850" i="21"/>
  <c r="K5850" i="21"/>
  <c r="O5849" i="21"/>
  <c r="J5849" i="21"/>
  <c r="K5849" i="21"/>
  <c r="O5848" i="21"/>
  <c r="J5848" i="21"/>
  <c r="K5848" i="21"/>
  <c r="O5847" i="21"/>
  <c r="J5847" i="21"/>
  <c r="K5847" i="21"/>
  <c r="O5846" i="21"/>
  <c r="J5846" i="21"/>
  <c r="K5846" i="21"/>
  <c r="O5845" i="21"/>
  <c r="J5845" i="21"/>
  <c r="K5845" i="21"/>
  <c r="O5844" i="21"/>
  <c r="J5844" i="21"/>
  <c r="K5844" i="21"/>
  <c r="O5843" i="21"/>
  <c r="J5843" i="21"/>
  <c r="K5843" i="21"/>
  <c r="O5842" i="21"/>
  <c r="J5842" i="21"/>
  <c r="K5842" i="21"/>
  <c r="O5841" i="21"/>
  <c r="J5841" i="21"/>
  <c r="K5841" i="21"/>
  <c r="O5840" i="21"/>
  <c r="J5840" i="21"/>
  <c r="K5840" i="21"/>
  <c r="O5839" i="21"/>
  <c r="J5839" i="21"/>
  <c r="K5839" i="21"/>
  <c r="O5838" i="21"/>
  <c r="J5838" i="21"/>
  <c r="K5838" i="21"/>
  <c r="O5837" i="21"/>
  <c r="J5837" i="21"/>
  <c r="K5837" i="21"/>
  <c r="O5836" i="21"/>
  <c r="J5836" i="21"/>
  <c r="K5836" i="21"/>
  <c r="O5835" i="21"/>
  <c r="J5835" i="21"/>
  <c r="K5835" i="21"/>
  <c r="O5834" i="21"/>
  <c r="J5834" i="21"/>
  <c r="K5834" i="21"/>
  <c r="O5833" i="21"/>
  <c r="J5833" i="21"/>
  <c r="K5833" i="21"/>
  <c r="O5832" i="21"/>
  <c r="J5832" i="21"/>
  <c r="K5832" i="21"/>
  <c r="O5831" i="21"/>
  <c r="J5831" i="21"/>
  <c r="K5831" i="21"/>
  <c r="O5830" i="21"/>
  <c r="J5830" i="21"/>
  <c r="K5830" i="21"/>
  <c r="O5829" i="21"/>
  <c r="J5829" i="21"/>
  <c r="K5829" i="21"/>
  <c r="O5828" i="21"/>
  <c r="J5828" i="21"/>
  <c r="K5828" i="21"/>
  <c r="O5827" i="21"/>
  <c r="J5827" i="21"/>
  <c r="K5827" i="21"/>
  <c r="O5826" i="21"/>
  <c r="J5826" i="21"/>
  <c r="K5826" i="21"/>
  <c r="O5825" i="21"/>
  <c r="J5825" i="21"/>
  <c r="K5825" i="21"/>
  <c r="O5824" i="21"/>
  <c r="J5824" i="21"/>
  <c r="K5824" i="21"/>
  <c r="O5823" i="21"/>
  <c r="J5823" i="21"/>
  <c r="K5823" i="21"/>
  <c r="O5822" i="21"/>
  <c r="J5822" i="21"/>
  <c r="K5822" i="21"/>
  <c r="O5821" i="21"/>
  <c r="J5821" i="21"/>
  <c r="K5821" i="21"/>
  <c r="O5820" i="21"/>
  <c r="J5820" i="21"/>
  <c r="K5820" i="21"/>
  <c r="O5819" i="21"/>
  <c r="J5819" i="21"/>
  <c r="K5819" i="21"/>
  <c r="O5818" i="21"/>
  <c r="J5818" i="21"/>
  <c r="K5818" i="21"/>
  <c r="O5817" i="21"/>
  <c r="J5817" i="21"/>
  <c r="K5817" i="21"/>
  <c r="O5816" i="21"/>
  <c r="J5816" i="21"/>
  <c r="K5816" i="21"/>
  <c r="O5815" i="21"/>
  <c r="J5815" i="21"/>
  <c r="K5815" i="21"/>
  <c r="O5814" i="21"/>
  <c r="J5814" i="21"/>
  <c r="K5814" i="21"/>
  <c r="O5813" i="21"/>
  <c r="J5813" i="21"/>
  <c r="K5813" i="21"/>
  <c r="O5812" i="21"/>
  <c r="J5812" i="21"/>
  <c r="K5812" i="21"/>
  <c r="O5811" i="21"/>
  <c r="J5811" i="21"/>
  <c r="K5811" i="21"/>
  <c r="O5810" i="21"/>
  <c r="J5810" i="21"/>
  <c r="K5810" i="21"/>
  <c r="O5809" i="21"/>
  <c r="J5809" i="21"/>
  <c r="K5809" i="21"/>
  <c r="O5808" i="21"/>
  <c r="J5808" i="21"/>
  <c r="K5808" i="21"/>
  <c r="O5807" i="21"/>
  <c r="J5807" i="21"/>
  <c r="K5807" i="21"/>
  <c r="O5806" i="21"/>
  <c r="J5806" i="21"/>
  <c r="K5806" i="21"/>
  <c r="O5805" i="21"/>
  <c r="J5805" i="21"/>
  <c r="K5805" i="21"/>
  <c r="O5804" i="21"/>
  <c r="J5804" i="21"/>
  <c r="K5804" i="21"/>
  <c r="O5803" i="21"/>
  <c r="J5803" i="21"/>
  <c r="K5803" i="21"/>
  <c r="O5802" i="21"/>
  <c r="J5802" i="21"/>
  <c r="K5802" i="21"/>
  <c r="O5801" i="21"/>
  <c r="J5801" i="21"/>
  <c r="K5801" i="21"/>
  <c r="O5800" i="21"/>
  <c r="J5800" i="21"/>
  <c r="K5800" i="21"/>
  <c r="O5799" i="21"/>
  <c r="J5799" i="21"/>
  <c r="K5799" i="21"/>
  <c r="O5798" i="21"/>
  <c r="J5798" i="21"/>
  <c r="K5798" i="21"/>
  <c r="O5797" i="21"/>
  <c r="J5797" i="21"/>
  <c r="K5797" i="21"/>
  <c r="O5796" i="21"/>
  <c r="J5796" i="21"/>
  <c r="K5796" i="21"/>
  <c r="O5795" i="21"/>
  <c r="J5795" i="21"/>
  <c r="K5795" i="21"/>
  <c r="O5794" i="21"/>
  <c r="J5794" i="21"/>
  <c r="K5794" i="21"/>
  <c r="O5793" i="21"/>
  <c r="J5793" i="21"/>
  <c r="K5793" i="21"/>
  <c r="O5792" i="21"/>
  <c r="J5792" i="21"/>
  <c r="K5792" i="21"/>
  <c r="O5791" i="21"/>
  <c r="J5791" i="21"/>
  <c r="K5791" i="21"/>
  <c r="O5790" i="21"/>
  <c r="J5790" i="21"/>
  <c r="K5790" i="21"/>
  <c r="O5789" i="21"/>
  <c r="J5789" i="21"/>
  <c r="K5789" i="21"/>
  <c r="O5788" i="21"/>
  <c r="J5788" i="21"/>
  <c r="K5788" i="21"/>
  <c r="O5787" i="21"/>
  <c r="J5787" i="21"/>
  <c r="K5787" i="21"/>
  <c r="O5786" i="21"/>
  <c r="J5786" i="21"/>
  <c r="K5786" i="21"/>
  <c r="O5785" i="21"/>
  <c r="J5785" i="21"/>
  <c r="K5785" i="21"/>
  <c r="O5784" i="21"/>
  <c r="J5784" i="21"/>
  <c r="K5784" i="21"/>
  <c r="O5783" i="21"/>
  <c r="J5783" i="21"/>
  <c r="K5783" i="21"/>
  <c r="O5782" i="21"/>
  <c r="J5782" i="21"/>
  <c r="K5782" i="21"/>
  <c r="O5781" i="21"/>
  <c r="J5781" i="21"/>
  <c r="K5781" i="21"/>
  <c r="O5780" i="21"/>
  <c r="J5780" i="21"/>
  <c r="K5780" i="21"/>
  <c r="O5779" i="21"/>
  <c r="J5779" i="21"/>
  <c r="K5779" i="21"/>
  <c r="O5778" i="21"/>
  <c r="J5778" i="21"/>
  <c r="K5778" i="21"/>
  <c r="O5777" i="21"/>
  <c r="J5777" i="21"/>
  <c r="K5777" i="21"/>
  <c r="O5776" i="21"/>
  <c r="J5776" i="21"/>
  <c r="K5776" i="21"/>
  <c r="O5775" i="21"/>
  <c r="J5775" i="21"/>
  <c r="K5775" i="21"/>
  <c r="O5774" i="21"/>
  <c r="J5774" i="21"/>
  <c r="K5774" i="21"/>
  <c r="O5773" i="21"/>
  <c r="J5773" i="21"/>
  <c r="K5773" i="21"/>
  <c r="O5772" i="21"/>
  <c r="J5772" i="21"/>
  <c r="K5772" i="21"/>
  <c r="O5771" i="21"/>
  <c r="J5771" i="21"/>
  <c r="K5771" i="21"/>
  <c r="O5770" i="21"/>
  <c r="J5770" i="21"/>
  <c r="K5770" i="21"/>
  <c r="O5769" i="21"/>
  <c r="J5769" i="21"/>
  <c r="K5769" i="21"/>
  <c r="O5768" i="21"/>
  <c r="J5768" i="21"/>
  <c r="K5768" i="21"/>
  <c r="O5767" i="21"/>
  <c r="J5767" i="21"/>
  <c r="K5767" i="21"/>
  <c r="O5766" i="21"/>
  <c r="J5766" i="21"/>
  <c r="K5766" i="21"/>
  <c r="O5765" i="21"/>
  <c r="J5765" i="21"/>
  <c r="K5765" i="21"/>
  <c r="O5764" i="21"/>
  <c r="J5764" i="21"/>
  <c r="K5764" i="21"/>
  <c r="O5763" i="21"/>
  <c r="J5763" i="21"/>
  <c r="K5763" i="21"/>
  <c r="O5762" i="21"/>
  <c r="J5762" i="21"/>
  <c r="K5762" i="21"/>
  <c r="O5761" i="21"/>
  <c r="J5761" i="21"/>
  <c r="K5761" i="21"/>
  <c r="O5760" i="21"/>
  <c r="J5760" i="21"/>
  <c r="K5760" i="21"/>
  <c r="O5759" i="21"/>
  <c r="J5759" i="21"/>
  <c r="K5759" i="21"/>
  <c r="O5758" i="21"/>
  <c r="J5758" i="21"/>
  <c r="K5758" i="21"/>
  <c r="O5757" i="21"/>
  <c r="J5757" i="21"/>
  <c r="K5757" i="21"/>
  <c r="O5756" i="21"/>
  <c r="J5756" i="21"/>
  <c r="K5756" i="21"/>
  <c r="O5755" i="21"/>
  <c r="J5755" i="21"/>
  <c r="K5755" i="21"/>
  <c r="O5754" i="21"/>
  <c r="J5754" i="21"/>
  <c r="K5754" i="21"/>
  <c r="O5753" i="21"/>
  <c r="J5753" i="21"/>
  <c r="K5753" i="21"/>
  <c r="O5752" i="21"/>
  <c r="J5752" i="21"/>
  <c r="K5752" i="21"/>
  <c r="O5751" i="21"/>
  <c r="J5751" i="21"/>
  <c r="K5751" i="21"/>
  <c r="O5750" i="21"/>
  <c r="J5750" i="21"/>
  <c r="K5750" i="21"/>
  <c r="O5749" i="21"/>
  <c r="J5749" i="21"/>
  <c r="K5749" i="21"/>
  <c r="O5748" i="21"/>
  <c r="J5748" i="21"/>
  <c r="K5748" i="21"/>
  <c r="O5747" i="21"/>
  <c r="J5747" i="21"/>
  <c r="K5747" i="21"/>
  <c r="O5746" i="21"/>
  <c r="J5746" i="21"/>
  <c r="K5746" i="21"/>
  <c r="O5745" i="21"/>
  <c r="J5745" i="21"/>
  <c r="K5745" i="21"/>
  <c r="O5744" i="21"/>
  <c r="J5744" i="21"/>
  <c r="K5744" i="21"/>
  <c r="O5743" i="21"/>
  <c r="J5743" i="21"/>
  <c r="K5743" i="21"/>
  <c r="O5742" i="21"/>
  <c r="J5742" i="21"/>
  <c r="K5742" i="21"/>
  <c r="O5741" i="21"/>
  <c r="J5741" i="21"/>
  <c r="K5741" i="21"/>
  <c r="O5740" i="21"/>
  <c r="J5740" i="21"/>
  <c r="K5740" i="21"/>
  <c r="O5739" i="21"/>
  <c r="J5739" i="21"/>
  <c r="K5739" i="21"/>
  <c r="O5738" i="21"/>
  <c r="J5738" i="21"/>
  <c r="K5738" i="21"/>
  <c r="O5737" i="21"/>
  <c r="J5737" i="21"/>
  <c r="K5737" i="21"/>
  <c r="O5736" i="21"/>
  <c r="J5736" i="21"/>
  <c r="K5736" i="21"/>
  <c r="O5735" i="21"/>
  <c r="J5735" i="21"/>
  <c r="K5735" i="21"/>
  <c r="O5734" i="21"/>
  <c r="J5734" i="21"/>
  <c r="K5734" i="21"/>
  <c r="O5733" i="21"/>
  <c r="J5733" i="21"/>
  <c r="K5733" i="21"/>
  <c r="O5732" i="21"/>
  <c r="J5732" i="21"/>
  <c r="K5732" i="21"/>
  <c r="O5731" i="21"/>
  <c r="J5731" i="21"/>
  <c r="K5731" i="21"/>
  <c r="O5730" i="21"/>
  <c r="J5730" i="21"/>
  <c r="K5730" i="21"/>
  <c r="O5729" i="21"/>
  <c r="J5729" i="21"/>
  <c r="K5729" i="21"/>
  <c r="O5728" i="21"/>
  <c r="J5728" i="21"/>
  <c r="K5728" i="21"/>
  <c r="O5727" i="21"/>
  <c r="J5727" i="21"/>
  <c r="K5727" i="21"/>
  <c r="O5726" i="21"/>
  <c r="J5726" i="21"/>
  <c r="K5726" i="21"/>
  <c r="O5725" i="21"/>
  <c r="J5725" i="21"/>
  <c r="K5725" i="21"/>
  <c r="O5724" i="21"/>
  <c r="J5724" i="21"/>
  <c r="K5724" i="21"/>
  <c r="O5723" i="21"/>
  <c r="J5723" i="21"/>
  <c r="K5723" i="21"/>
  <c r="O5722" i="21"/>
  <c r="J5722" i="21"/>
  <c r="K5722" i="21"/>
  <c r="O5721" i="21"/>
  <c r="J5721" i="21"/>
  <c r="K5721" i="21"/>
  <c r="O5720" i="21"/>
  <c r="J5720" i="21"/>
  <c r="K5720" i="21"/>
  <c r="O5719" i="21"/>
  <c r="J5719" i="21"/>
  <c r="K5719" i="21"/>
  <c r="O5718" i="21"/>
  <c r="J5718" i="21"/>
  <c r="K5718" i="21"/>
  <c r="O5717" i="21"/>
  <c r="J5717" i="21"/>
  <c r="K5717" i="21"/>
  <c r="O5716" i="21"/>
  <c r="J5716" i="21"/>
  <c r="K5716" i="21"/>
  <c r="O5715" i="21"/>
  <c r="J5715" i="21"/>
  <c r="K5715" i="21"/>
  <c r="O5714" i="21"/>
  <c r="J5714" i="21"/>
  <c r="K5714" i="21"/>
  <c r="O5713" i="21"/>
  <c r="J5713" i="21"/>
  <c r="K5713" i="21"/>
  <c r="O5712" i="21"/>
  <c r="J5712" i="21"/>
  <c r="K5712" i="21"/>
  <c r="O5711" i="21"/>
  <c r="J5711" i="21"/>
  <c r="K5711" i="21"/>
  <c r="O5710" i="21"/>
  <c r="J5710" i="21"/>
  <c r="K5710" i="21"/>
  <c r="O5709" i="21"/>
  <c r="J5709" i="21"/>
  <c r="K5709" i="21"/>
  <c r="O5708" i="21"/>
  <c r="J5708" i="21"/>
  <c r="K5708" i="21"/>
  <c r="O5707" i="21"/>
  <c r="J5707" i="21"/>
  <c r="K5707" i="21"/>
  <c r="O5706" i="21"/>
  <c r="J5706" i="21"/>
  <c r="K5706" i="21"/>
  <c r="O5705" i="21"/>
  <c r="J5705" i="21"/>
  <c r="K5705" i="21"/>
  <c r="O5704" i="21"/>
  <c r="J5704" i="21"/>
  <c r="K5704" i="21"/>
  <c r="O5703" i="21"/>
  <c r="J5703" i="21"/>
  <c r="K5703" i="21"/>
  <c r="O5702" i="21"/>
  <c r="J5702" i="21"/>
  <c r="K5702" i="21"/>
  <c r="O5701" i="21"/>
  <c r="J5701" i="21"/>
  <c r="K5701" i="21"/>
  <c r="O5700" i="21"/>
  <c r="J5700" i="21"/>
  <c r="K5700" i="21"/>
  <c r="O5699" i="21"/>
  <c r="J5699" i="21"/>
  <c r="K5699" i="21"/>
  <c r="O5698" i="21"/>
  <c r="J5698" i="21"/>
  <c r="K5698" i="21"/>
  <c r="O5697" i="21"/>
  <c r="J5697" i="21"/>
  <c r="K5697" i="21"/>
  <c r="O5696" i="21"/>
  <c r="J5696" i="21"/>
  <c r="K5696" i="21"/>
  <c r="O5695" i="21"/>
  <c r="J5695" i="21"/>
  <c r="K5695" i="21"/>
  <c r="O5694" i="21"/>
  <c r="J5694" i="21"/>
  <c r="K5694" i="21"/>
  <c r="O5693" i="21"/>
  <c r="J5693" i="21"/>
  <c r="K5693" i="21"/>
  <c r="O5692" i="21"/>
  <c r="J5692" i="21"/>
  <c r="K5692" i="21"/>
  <c r="O5691" i="21"/>
  <c r="J5691" i="21"/>
  <c r="K5691" i="21"/>
  <c r="O5690" i="21"/>
  <c r="J5690" i="21"/>
  <c r="K5690" i="21"/>
  <c r="O5689" i="21"/>
  <c r="J5689" i="21"/>
  <c r="K5689" i="21"/>
  <c r="O5688" i="21"/>
  <c r="J5688" i="21"/>
  <c r="K5688" i="21"/>
  <c r="O5687" i="21"/>
  <c r="J5687" i="21"/>
  <c r="K5687" i="21"/>
  <c r="O5686" i="21"/>
  <c r="J5686" i="21"/>
  <c r="K5686" i="21"/>
  <c r="O5685" i="21"/>
  <c r="J5685" i="21"/>
  <c r="K5685" i="21"/>
  <c r="O5684" i="21"/>
  <c r="J5684" i="21"/>
  <c r="K5684" i="21"/>
  <c r="O5683" i="21"/>
  <c r="J5683" i="21"/>
  <c r="K5683" i="21"/>
  <c r="O5682" i="21"/>
  <c r="J5682" i="21"/>
  <c r="K5682" i="21"/>
  <c r="O5681" i="21"/>
  <c r="J5681" i="21"/>
  <c r="K5681" i="21"/>
  <c r="O5680" i="21"/>
  <c r="J5680" i="21"/>
  <c r="K5680" i="21"/>
  <c r="O5679" i="21"/>
  <c r="J5679" i="21"/>
  <c r="K5679" i="21"/>
  <c r="O5678" i="21"/>
  <c r="J5678" i="21"/>
  <c r="K5678" i="21"/>
  <c r="O5677" i="21"/>
  <c r="J5677" i="21"/>
  <c r="K5677" i="21"/>
  <c r="O5676" i="21"/>
  <c r="J5676" i="21"/>
  <c r="K5676" i="21"/>
  <c r="O5675" i="21"/>
  <c r="J5675" i="21"/>
  <c r="K5675" i="21"/>
  <c r="O5674" i="21"/>
  <c r="J5674" i="21"/>
  <c r="K5674" i="21"/>
  <c r="O5673" i="21"/>
  <c r="J5673" i="21"/>
  <c r="K5673" i="21"/>
  <c r="O5672" i="21"/>
  <c r="J5672" i="21"/>
  <c r="K5672" i="21"/>
  <c r="O5671" i="21"/>
  <c r="J5671" i="21"/>
  <c r="K5671" i="21"/>
  <c r="O5670" i="21"/>
  <c r="J5670" i="21"/>
  <c r="K5670" i="21"/>
  <c r="O5669" i="21"/>
  <c r="J5669" i="21"/>
  <c r="K5669" i="21"/>
  <c r="O5668" i="21"/>
  <c r="J5668" i="21"/>
  <c r="K5668" i="21"/>
  <c r="O5667" i="21"/>
  <c r="J5667" i="21"/>
  <c r="K5667" i="21"/>
  <c r="O5666" i="21"/>
  <c r="J5666" i="21"/>
  <c r="K5666" i="21"/>
  <c r="O5665" i="21"/>
  <c r="J5665" i="21"/>
  <c r="K5665" i="21"/>
  <c r="O5664" i="21"/>
  <c r="J5664" i="21"/>
  <c r="K5664" i="21"/>
  <c r="O5663" i="21"/>
  <c r="J5663" i="21"/>
  <c r="K5663" i="21"/>
  <c r="O5662" i="21"/>
  <c r="J5662" i="21"/>
  <c r="K5662" i="21"/>
  <c r="O5661" i="21"/>
  <c r="J5661" i="21"/>
  <c r="K5661" i="21"/>
  <c r="O5660" i="21"/>
  <c r="J5660" i="21"/>
  <c r="K5660" i="21"/>
  <c r="O5659" i="21"/>
  <c r="J5659" i="21"/>
  <c r="K5659" i="21"/>
  <c r="O5658" i="21"/>
  <c r="J5658" i="21"/>
  <c r="K5658" i="21"/>
  <c r="O5657" i="21"/>
  <c r="J5657" i="21"/>
  <c r="K5657" i="21"/>
  <c r="O5656" i="21"/>
  <c r="J5656" i="21"/>
  <c r="K5656" i="21"/>
  <c r="O5655" i="21"/>
  <c r="J5655" i="21"/>
  <c r="K5655" i="21"/>
  <c r="O5654" i="21"/>
  <c r="J5654" i="21"/>
  <c r="K5654" i="21"/>
  <c r="O5653" i="21"/>
  <c r="J5653" i="21"/>
  <c r="K5653" i="21"/>
  <c r="O5652" i="21"/>
  <c r="J5652" i="21"/>
  <c r="K5652" i="21"/>
  <c r="O5651" i="21"/>
  <c r="J5651" i="21"/>
  <c r="K5651" i="21"/>
  <c r="O5650" i="21"/>
  <c r="J5650" i="21"/>
  <c r="K5650" i="21"/>
  <c r="O5649" i="21"/>
  <c r="J5649" i="21"/>
  <c r="K5649" i="21"/>
  <c r="O5648" i="21"/>
  <c r="J5648" i="21"/>
  <c r="K5648" i="21"/>
  <c r="O5647" i="21"/>
  <c r="J5647" i="21"/>
  <c r="K5647" i="21"/>
  <c r="O5646" i="21"/>
  <c r="J5646" i="21"/>
  <c r="K5646" i="21"/>
  <c r="O5645" i="21"/>
  <c r="J5645" i="21"/>
  <c r="K5645" i="21"/>
  <c r="O5644" i="21"/>
  <c r="J5644" i="21"/>
  <c r="K5644" i="21"/>
  <c r="O5643" i="21"/>
  <c r="J5643" i="21"/>
  <c r="K5643" i="21"/>
  <c r="O5642" i="21"/>
  <c r="J5642" i="21"/>
  <c r="K5642" i="21"/>
  <c r="O5641" i="21"/>
  <c r="J5641" i="21"/>
  <c r="K5641" i="21"/>
  <c r="O5640" i="21"/>
  <c r="J5640" i="21"/>
  <c r="K5640" i="21"/>
  <c r="O5639" i="21"/>
  <c r="J5639" i="21"/>
  <c r="K5639" i="21"/>
  <c r="O5638" i="21"/>
  <c r="J5638" i="21"/>
  <c r="K5638" i="21"/>
  <c r="O5637" i="21"/>
  <c r="J5637" i="21"/>
  <c r="K5637" i="21"/>
  <c r="O5636" i="21"/>
  <c r="J5636" i="21"/>
  <c r="K5636" i="21"/>
  <c r="O5635" i="21"/>
  <c r="J5635" i="21"/>
  <c r="K5635" i="21"/>
  <c r="O5634" i="21"/>
  <c r="J5634" i="21"/>
  <c r="K5634" i="21"/>
  <c r="O5633" i="21"/>
  <c r="J5633" i="21"/>
  <c r="K5633" i="21"/>
  <c r="O5632" i="21"/>
  <c r="J5632" i="21"/>
  <c r="K5632" i="21"/>
  <c r="O5631" i="21"/>
  <c r="J5631" i="21"/>
  <c r="K5631" i="21"/>
  <c r="O5630" i="21"/>
  <c r="J5630" i="21"/>
  <c r="K5630" i="21"/>
  <c r="O5629" i="21"/>
  <c r="J5629" i="21"/>
  <c r="K5629" i="21"/>
  <c r="O5628" i="21"/>
  <c r="J5628" i="21"/>
  <c r="K5628" i="21"/>
  <c r="O5627" i="21"/>
  <c r="J5627" i="21"/>
  <c r="K5627" i="21"/>
  <c r="O5626" i="21"/>
  <c r="J5626" i="21"/>
  <c r="K5626" i="21"/>
  <c r="O5625" i="21"/>
  <c r="J5625" i="21"/>
  <c r="K5625" i="21"/>
  <c r="O5624" i="21"/>
  <c r="J5624" i="21"/>
  <c r="K5624" i="21"/>
  <c r="O5623" i="21"/>
  <c r="J5623" i="21"/>
  <c r="K5623" i="21"/>
  <c r="O5622" i="21"/>
  <c r="J5622" i="21"/>
  <c r="K5622" i="21"/>
  <c r="O5621" i="21"/>
  <c r="J5621" i="21"/>
  <c r="K5621" i="21"/>
  <c r="O5620" i="21"/>
  <c r="J5620" i="21"/>
  <c r="K5620" i="21"/>
  <c r="O5619" i="21"/>
  <c r="J5619" i="21"/>
  <c r="K5619" i="21"/>
  <c r="O5618" i="21"/>
  <c r="J5618" i="21"/>
  <c r="K5618" i="21"/>
  <c r="O5617" i="21"/>
  <c r="J5617" i="21"/>
  <c r="K5617" i="21"/>
  <c r="O5616" i="21"/>
  <c r="J5616" i="21"/>
  <c r="K5616" i="21"/>
  <c r="O5615" i="21"/>
  <c r="J5615" i="21"/>
  <c r="K5615" i="21"/>
  <c r="O5614" i="21"/>
  <c r="J5614" i="21"/>
  <c r="K5614" i="21"/>
  <c r="O5613" i="21"/>
  <c r="J5613" i="21"/>
  <c r="K5613" i="21"/>
  <c r="O5612" i="21"/>
  <c r="J5612" i="21"/>
  <c r="K5612" i="21"/>
  <c r="O5611" i="21"/>
  <c r="J5611" i="21"/>
  <c r="K5611" i="21"/>
  <c r="O5610" i="21"/>
  <c r="J5610" i="21"/>
  <c r="K5610" i="21"/>
  <c r="O5609" i="21"/>
  <c r="J5609" i="21"/>
  <c r="K5609" i="21"/>
  <c r="O5608" i="21"/>
  <c r="J5608" i="21"/>
  <c r="K5608" i="21"/>
  <c r="O5607" i="21"/>
  <c r="J5607" i="21"/>
  <c r="K5607" i="21"/>
  <c r="O5606" i="21"/>
  <c r="J5606" i="21"/>
  <c r="K5606" i="21"/>
  <c r="O5605" i="21"/>
  <c r="J5605" i="21"/>
  <c r="K5605" i="21"/>
  <c r="O5604" i="21"/>
  <c r="J5604" i="21"/>
  <c r="K5604" i="21"/>
  <c r="O5603" i="21"/>
  <c r="J5603" i="21"/>
  <c r="K5603" i="21"/>
  <c r="O5602" i="21"/>
  <c r="J5602" i="21"/>
  <c r="K5602" i="21"/>
  <c r="O5601" i="21"/>
  <c r="J5601" i="21"/>
  <c r="K5601" i="21"/>
  <c r="O5600" i="21"/>
  <c r="J5600" i="21"/>
  <c r="K5600" i="21"/>
  <c r="O5599" i="21"/>
  <c r="J5599" i="21"/>
  <c r="K5599" i="21"/>
  <c r="O5598" i="21"/>
  <c r="J5598" i="21"/>
  <c r="K5598" i="21"/>
  <c r="O5597" i="21"/>
  <c r="J5597" i="21"/>
  <c r="K5597" i="21"/>
  <c r="O5596" i="21"/>
  <c r="J5596" i="21"/>
  <c r="K5596" i="21"/>
  <c r="O5595" i="21"/>
  <c r="J5595" i="21"/>
  <c r="K5595" i="21"/>
  <c r="O5594" i="21"/>
  <c r="J5594" i="21"/>
  <c r="K5594" i="21"/>
  <c r="O5593" i="21"/>
  <c r="J5593" i="21"/>
  <c r="K5593" i="21"/>
  <c r="O5592" i="21"/>
  <c r="J5592" i="21"/>
  <c r="K5592" i="21"/>
  <c r="O5591" i="21"/>
  <c r="J5591" i="21"/>
  <c r="K5591" i="21"/>
  <c r="O5590" i="21"/>
  <c r="J5590" i="21"/>
  <c r="K5590" i="21"/>
  <c r="O5589" i="21"/>
  <c r="J5589" i="21"/>
  <c r="K5589" i="21"/>
  <c r="O5588" i="21"/>
  <c r="J5588" i="21"/>
  <c r="K5588" i="21"/>
  <c r="O5587" i="21"/>
  <c r="J5587" i="21"/>
  <c r="K5587" i="21"/>
  <c r="O5586" i="21"/>
  <c r="J5586" i="21"/>
  <c r="K5586" i="21"/>
  <c r="O5585" i="21"/>
  <c r="J5585" i="21"/>
  <c r="K5585" i="21"/>
  <c r="O5584" i="21"/>
  <c r="J5584" i="21"/>
  <c r="K5584" i="21"/>
  <c r="O5583" i="21"/>
  <c r="J5583" i="21"/>
  <c r="K5583" i="21"/>
  <c r="O5582" i="21"/>
  <c r="J5582" i="21"/>
  <c r="K5582" i="21"/>
  <c r="O5581" i="21"/>
  <c r="J5581" i="21"/>
  <c r="K5581" i="21"/>
  <c r="O5580" i="21"/>
  <c r="J5580" i="21"/>
  <c r="K5580" i="21"/>
  <c r="O5579" i="21"/>
  <c r="J5579" i="21"/>
  <c r="K5579" i="21"/>
  <c r="O5578" i="21"/>
  <c r="J5578" i="21"/>
  <c r="K5578" i="21"/>
  <c r="O5577" i="21"/>
  <c r="J5577" i="21"/>
  <c r="K5577" i="21"/>
  <c r="O5576" i="21"/>
  <c r="J5576" i="21"/>
  <c r="K5576" i="21"/>
  <c r="O5575" i="21"/>
  <c r="J5575" i="21"/>
  <c r="K5575" i="21"/>
  <c r="O5574" i="21"/>
  <c r="J5574" i="21"/>
  <c r="K5574" i="21"/>
  <c r="O5573" i="21"/>
  <c r="J5573" i="21"/>
  <c r="K5573" i="21"/>
  <c r="O5572" i="21"/>
  <c r="J5572" i="21"/>
  <c r="K5572" i="21"/>
  <c r="O5571" i="21"/>
  <c r="J5571" i="21"/>
  <c r="K5571" i="21"/>
  <c r="O5570" i="21"/>
  <c r="J5570" i="21"/>
  <c r="K5570" i="21"/>
  <c r="O5569" i="21"/>
  <c r="J5569" i="21"/>
  <c r="K5569" i="21"/>
  <c r="O5568" i="21"/>
  <c r="J5568" i="21"/>
  <c r="K5568" i="21"/>
  <c r="O5567" i="21"/>
  <c r="J5567" i="21"/>
  <c r="K5567" i="21"/>
  <c r="O5566" i="21"/>
  <c r="J5566" i="21"/>
  <c r="K5566" i="21"/>
  <c r="O5565" i="21"/>
  <c r="J5565" i="21"/>
  <c r="K5565" i="21"/>
  <c r="O5564" i="21"/>
  <c r="J5564" i="21"/>
  <c r="K5564" i="21"/>
  <c r="O5563" i="21"/>
  <c r="J5563" i="21"/>
  <c r="K5563" i="21"/>
  <c r="O5562" i="21"/>
  <c r="J5562" i="21"/>
  <c r="K5562" i="21"/>
  <c r="O5561" i="21"/>
  <c r="J5561" i="21"/>
  <c r="K5561" i="21"/>
  <c r="O5560" i="21"/>
  <c r="J5560" i="21"/>
  <c r="K5560" i="21"/>
  <c r="O5559" i="21"/>
  <c r="J5559" i="21"/>
  <c r="K5559" i="21"/>
  <c r="O5558" i="21"/>
  <c r="J5558" i="21"/>
  <c r="K5558" i="21"/>
  <c r="O5557" i="21"/>
  <c r="J5557" i="21"/>
  <c r="K5557" i="21"/>
  <c r="O5556" i="21"/>
  <c r="J5556" i="21"/>
  <c r="K5556" i="21"/>
  <c r="O5555" i="21"/>
  <c r="J5555" i="21"/>
  <c r="K5555" i="21"/>
  <c r="O5554" i="21"/>
  <c r="J5554" i="21"/>
  <c r="K5554" i="21"/>
  <c r="O5553" i="21"/>
  <c r="J5553" i="21"/>
  <c r="K5553" i="21"/>
  <c r="O5552" i="21"/>
  <c r="J5552" i="21"/>
  <c r="K5552" i="21"/>
  <c r="O5551" i="21"/>
  <c r="J5551" i="21"/>
  <c r="K5551" i="21"/>
  <c r="O5550" i="21"/>
  <c r="J5550" i="21"/>
  <c r="K5550" i="21"/>
  <c r="O5549" i="21"/>
  <c r="J5549" i="21"/>
  <c r="K5549" i="21"/>
  <c r="O5548" i="21"/>
  <c r="J5548" i="21"/>
  <c r="K5548" i="21"/>
  <c r="O5547" i="21"/>
  <c r="J5547" i="21"/>
  <c r="K5547" i="21"/>
  <c r="O5546" i="21"/>
  <c r="J5546" i="21"/>
  <c r="K5546" i="21"/>
  <c r="O5545" i="21"/>
  <c r="J5545" i="21"/>
  <c r="K5545" i="21"/>
  <c r="O5544" i="21"/>
  <c r="J5544" i="21"/>
  <c r="K5544" i="21"/>
  <c r="O5543" i="21"/>
  <c r="J5543" i="21"/>
  <c r="K5543" i="21"/>
  <c r="O5542" i="21"/>
  <c r="J5542" i="21"/>
  <c r="K5542" i="21"/>
  <c r="O5541" i="21"/>
  <c r="J5541" i="21"/>
  <c r="K5541" i="21"/>
  <c r="O5540" i="21"/>
  <c r="J5540" i="21"/>
  <c r="K5540" i="21"/>
  <c r="O5539" i="21"/>
  <c r="J5539" i="21"/>
  <c r="K5539" i="21"/>
  <c r="O5538" i="21"/>
  <c r="J5538" i="21"/>
  <c r="K5538" i="21"/>
  <c r="O5537" i="21"/>
  <c r="J5537" i="21"/>
  <c r="K5537" i="21"/>
  <c r="O5536" i="21"/>
  <c r="J5536" i="21"/>
  <c r="K5536" i="21"/>
  <c r="O5535" i="21"/>
  <c r="J5535" i="21"/>
  <c r="K5535" i="21"/>
  <c r="O5534" i="21"/>
  <c r="J5534" i="21"/>
  <c r="K5534" i="21"/>
  <c r="O5533" i="21"/>
  <c r="J5533" i="21"/>
  <c r="K5533" i="21"/>
  <c r="O5532" i="21"/>
  <c r="J5532" i="21"/>
  <c r="K5532" i="21"/>
  <c r="O5531" i="21"/>
  <c r="J5531" i="21"/>
  <c r="K5531" i="21"/>
  <c r="O5530" i="21"/>
  <c r="J5530" i="21"/>
  <c r="K5530" i="21"/>
  <c r="O5529" i="21"/>
  <c r="J5529" i="21"/>
  <c r="K5529" i="21"/>
  <c r="O5528" i="21"/>
  <c r="J5528" i="21"/>
  <c r="K5528" i="21"/>
  <c r="O5527" i="21"/>
  <c r="J5527" i="21"/>
  <c r="K5527" i="21"/>
  <c r="O5526" i="21"/>
  <c r="J5526" i="21"/>
  <c r="K5526" i="21"/>
  <c r="O5525" i="21"/>
  <c r="J5525" i="21"/>
  <c r="K5525" i="21"/>
  <c r="O5524" i="21"/>
  <c r="J5524" i="21"/>
  <c r="K5524" i="21"/>
  <c r="O5523" i="21"/>
  <c r="J5523" i="21"/>
  <c r="K5523" i="21"/>
  <c r="O5522" i="21"/>
  <c r="J5522" i="21"/>
  <c r="K5522" i="21"/>
  <c r="O5521" i="21"/>
  <c r="J5521" i="21"/>
  <c r="K5521" i="21"/>
  <c r="O5520" i="21"/>
  <c r="J5520" i="21"/>
  <c r="K5520" i="21"/>
  <c r="O5519" i="21"/>
  <c r="J5519" i="21"/>
  <c r="K5519" i="21"/>
  <c r="O5518" i="21"/>
  <c r="J5518" i="21"/>
  <c r="K5518" i="21"/>
  <c r="O5517" i="21"/>
  <c r="J5517" i="21"/>
  <c r="K5517" i="21"/>
  <c r="O5516" i="21"/>
  <c r="J5516" i="21"/>
  <c r="K5516" i="21"/>
  <c r="O5515" i="21"/>
  <c r="J5515" i="21"/>
  <c r="K5515" i="21"/>
  <c r="O5514" i="21"/>
  <c r="J5514" i="21"/>
  <c r="K5514" i="21"/>
  <c r="O5513" i="21"/>
  <c r="J5513" i="21"/>
  <c r="K5513" i="21"/>
  <c r="O5512" i="21"/>
  <c r="J5512" i="21"/>
  <c r="K5512" i="21"/>
  <c r="O5511" i="21"/>
  <c r="J5511" i="21"/>
  <c r="K5511" i="21"/>
  <c r="O5510" i="21"/>
  <c r="J5510" i="21"/>
  <c r="K5510" i="21"/>
  <c r="O5509" i="21"/>
  <c r="J5509" i="21"/>
  <c r="K5509" i="21"/>
  <c r="O5508" i="21"/>
  <c r="J5508" i="21"/>
  <c r="K5508" i="21"/>
  <c r="O5507" i="21"/>
  <c r="J5507" i="21"/>
  <c r="K5507" i="21"/>
  <c r="O5506" i="21"/>
  <c r="J5506" i="21"/>
  <c r="K5506" i="21"/>
  <c r="O5505" i="21"/>
  <c r="J5505" i="21"/>
  <c r="K5505" i="21"/>
  <c r="O5504" i="21"/>
  <c r="J5504" i="21"/>
  <c r="K5504" i="21"/>
  <c r="O5503" i="21"/>
  <c r="J5503" i="21"/>
  <c r="K5503" i="21"/>
  <c r="O5502" i="21"/>
  <c r="J5502" i="21"/>
  <c r="K5502" i="21"/>
  <c r="O5501" i="21"/>
  <c r="J5501" i="21"/>
  <c r="K5501" i="21"/>
  <c r="O5500" i="21"/>
  <c r="J5500" i="21"/>
  <c r="K5500" i="21"/>
  <c r="O5499" i="21"/>
  <c r="J5499" i="21"/>
  <c r="K5499" i="21"/>
  <c r="O5498" i="21"/>
  <c r="J5498" i="21"/>
  <c r="K5498" i="21"/>
  <c r="O5497" i="21"/>
  <c r="J5497" i="21"/>
  <c r="K5497" i="21"/>
  <c r="O5496" i="21"/>
  <c r="J5496" i="21"/>
  <c r="K5496" i="21"/>
  <c r="O5495" i="21"/>
  <c r="J5495" i="21"/>
  <c r="K5495" i="21"/>
  <c r="O5494" i="21"/>
  <c r="J5494" i="21"/>
  <c r="K5494" i="21"/>
  <c r="O5493" i="21"/>
  <c r="J5493" i="21"/>
  <c r="K5493" i="21"/>
  <c r="O5492" i="21"/>
  <c r="J5492" i="21"/>
  <c r="K5492" i="21"/>
  <c r="O5491" i="21"/>
  <c r="J5491" i="21"/>
  <c r="K5491" i="21"/>
  <c r="O5490" i="21"/>
  <c r="J5490" i="21"/>
  <c r="K5490" i="21"/>
  <c r="O5489" i="21"/>
  <c r="J5489" i="21"/>
  <c r="K5489" i="21"/>
  <c r="O5488" i="21"/>
  <c r="J5488" i="21"/>
  <c r="K5488" i="21"/>
  <c r="O5487" i="21"/>
  <c r="J5487" i="21"/>
  <c r="K5487" i="21"/>
  <c r="O5486" i="21"/>
  <c r="J5486" i="21"/>
  <c r="K5486" i="21"/>
  <c r="O5485" i="21"/>
  <c r="J5485" i="21"/>
  <c r="K5485" i="21"/>
  <c r="O5484" i="21"/>
  <c r="J5484" i="21"/>
  <c r="K5484" i="21"/>
  <c r="O5483" i="21"/>
  <c r="J5483" i="21"/>
  <c r="K5483" i="21"/>
  <c r="O5482" i="21"/>
  <c r="J5482" i="21"/>
  <c r="K5482" i="21"/>
  <c r="O5481" i="21"/>
  <c r="J5481" i="21"/>
  <c r="K5481" i="21"/>
  <c r="O5480" i="21"/>
  <c r="J5480" i="21"/>
  <c r="K5480" i="21"/>
  <c r="O5479" i="21"/>
  <c r="J5479" i="21"/>
  <c r="K5479" i="21"/>
  <c r="O5478" i="21"/>
  <c r="J5478" i="21"/>
  <c r="K5478" i="21"/>
  <c r="O5477" i="21"/>
  <c r="J5477" i="21"/>
  <c r="K5477" i="21"/>
  <c r="O5476" i="21"/>
  <c r="J5476" i="21"/>
  <c r="K5476" i="21"/>
  <c r="O5475" i="21"/>
  <c r="J5475" i="21"/>
  <c r="K5475" i="21"/>
  <c r="O5474" i="21"/>
  <c r="J5474" i="21"/>
  <c r="K5474" i="21"/>
  <c r="O5473" i="21"/>
  <c r="J5473" i="21"/>
  <c r="K5473" i="21"/>
  <c r="O5472" i="21"/>
  <c r="J5472" i="21"/>
  <c r="K5472" i="21"/>
  <c r="O5471" i="21"/>
  <c r="J5471" i="21"/>
  <c r="K5471" i="21"/>
  <c r="O5470" i="21"/>
  <c r="J5470" i="21"/>
  <c r="K5470" i="21"/>
  <c r="O5469" i="21"/>
  <c r="J5469" i="21"/>
  <c r="K5469" i="21"/>
  <c r="O5468" i="21"/>
  <c r="J5468" i="21"/>
  <c r="K5468" i="21"/>
  <c r="O5467" i="21"/>
  <c r="J5467" i="21"/>
  <c r="K5467" i="21"/>
  <c r="O5466" i="21"/>
  <c r="J5466" i="21"/>
  <c r="K5466" i="21"/>
  <c r="O5465" i="21"/>
  <c r="J5465" i="21"/>
  <c r="K5465" i="21"/>
  <c r="O5464" i="21"/>
  <c r="J5464" i="21"/>
  <c r="K5464" i="21"/>
  <c r="O5463" i="21"/>
  <c r="J5463" i="21"/>
  <c r="K5463" i="21"/>
  <c r="O5462" i="21"/>
  <c r="J5462" i="21"/>
  <c r="K5462" i="21"/>
  <c r="O5461" i="21"/>
  <c r="J5461" i="21"/>
  <c r="K5461" i="21"/>
  <c r="O5460" i="21"/>
  <c r="J5460" i="21"/>
  <c r="K5460" i="21"/>
  <c r="O5459" i="21"/>
  <c r="J5459" i="21"/>
  <c r="K5459" i="21"/>
  <c r="O5458" i="21"/>
  <c r="J5458" i="21"/>
  <c r="K5458" i="21"/>
  <c r="O5457" i="21"/>
  <c r="J5457" i="21"/>
  <c r="K5457" i="21"/>
  <c r="O5456" i="21"/>
  <c r="J5456" i="21"/>
  <c r="K5456" i="21"/>
  <c r="O5455" i="21"/>
  <c r="J5455" i="21"/>
  <c r="K5455" i="21"/>
  <c r="O5454" i="21"/>
  <c r="J5454" i="21"/>
  <c r="K5454" i="21"/>
  <c r="O5453" i="21"/>
  <c r="J5453" i="21"/>
  <c r="K5453" i="21"/>
  <c r="O5452" i="21"/>
  <c r="J5452" i="21"/>
  <c r="K5452" i="21"/>
  <c r="O5451" i="21"/>
  <c r="J5451" i="21"/>
  <c r="K5451" i="21"/>
  <c r="O5450" i="21"/>
  <c r="J5450" i="21"/>
  <c r="K5450" i="21"/>
  <c r="O5449" i="21"/>
  <c r="J5449" i="21"/>
  <c r="K5449" i="21"/>
  <c r="O5448" i="21"/>
  <c r="J5448" i="21"/>
  <c r="K5448" i="21"/>
  <c r="O5447" i="21"/>
  <c r="J5447" i="21"/>
  <c r="K5447" i="21"/>
  <c r="O5446" i="21"/>
  <c r="J5446" i="21"/>
  <c r="K5446" i="21"/>
  <c r="O5445" i="21"/>
  <c r="J5445" i="21"/>
  <c r="K5445" i="21"/>
  <c r="O5444" i="21"/>
  <c r="J5444" i="21"/>
  <c r="K5444" i="21"/>
  <c r="O5443" i="21"/>
  <c r="J5443" i="21"/>
  <c r="K5443" i="21"/>
  <c r="O5442" i="21"/>
  <c r="J5442" i="21"/>
  <c r="K5442" i="21"/>
  <c r="O5441" i="21"/>
  <c r="J5441" i="21"/>
  <c r="K5441" i="21"/>
  <c r="O5440" i="21"/>
  <c r="J5440" i="21"/>
  <c r="K5440" i="21"/>
  <c r="O5439" i="21"/>
  <c r="J5439" i="21"/>
  <c r="K5439" i="21"/>
  <c r="O5438" i="21"/>
  <c r="J5438" i="21"/>
  <c r="K5438" i="21"/>
  <c r="O5437" i="21"/>
  <c r="J5437" i="21"/>
  <c r="K5437" i="21"/>
  <c r="O5436" i="21"/>
  <c r="J5436" i="21"/>
  <c r="K5436" i="21"/>
  <c r="O5435" i="21"/>
  <c r="J5435" i="21"/>
  <c r="K5435" i="21"/>
  <c r="O5434" i="21"/>
  <c r="J5434" i="21"/>
  <c r="K5434" i="21"/>
  <c r="O5433" i="21"/>
  <c r="J5433" i="21"/>
  <c r="K5433" i="21"/>
  <c r="O5432" i="21"/>
  <c r="J5432" i="21"/>
  <c r="K5432" i="21"/>
  <c r="O5431" i="21"/>
  <c r="J5431" i="21"/>
  <c r="K5431" i="21"/>
  <c r="O5430" i="21"/>
  <c r="J5430" i="21"/>
  <c r="K5430" i="21"/>
  <c r="O5429" i="21"/>
  <c r="J5429" i="21"/>
  <c r="K5429" i="21"/>
  <c r="O5428" i="21"/>
  <c r="J5428" i="21"/>
  <c r="K5428" i="21"/>
  <c r="O5427" i="21"/>
  <c r="J5427" i="21"/>
  <c r="K5427" i="21"/>
  <c r="O5426" i="21"/>
  <c r="J5426" i="21"/>
  <c r="K5426" i="21"/>
  <c r="O5425" i="21"/>
  <c r="J5425" i="21"/>
  <c r="K5425" i="21"/>
  <c r="O5424" i="21"/>
  <c r="J5424" i="21"/>
  <c r="K5424" i="21"/>
  <c r="O5423" i="21"/>
  <c r="J5423" i="21"/>
  <c r="K5423" i="21"/>
  <c r="O5422" i="21"/>
  <c r="J5422" i="21"/>
  <c r="K5422" i="21"/>
  <c r="O5421" i="21"/>
  <c r="J5421" i="21"/>
  <c r="K5421" i="21"/>
  <c r="O5420" i="21"/>
  <c r="J5420" i="21"/>
  <c r="K5420" i="21"/>
  <c r="O5419" i="21"/>
  <c r="J5419" i="21"/>
  <c r="K5419" i="21"/>
  <c r="O5418" i="21"/>
  <c r="J5418" i="21"/>
  <c r="K5418" i="21"/>
  <c r="O5417" i="21"/>
  <c r="J5417" i="21"/>
  <c r="K5417" i="21"/>
  <c r="O5416" i="21"/>
  <c r="J5416" i="21"/>
  <c r="K5416" i="21"/>
  <c r="O5415" i="21"/>
  <c r="J5415" i="21"/>
  <c r="K5415" i="21"/>
  <c r="O5414" i="21"/>
  <c r="J5414" i="21"/>
  <c r="K5414" i="21"/>
  <c r="O5413" i="21"/>
  <c r="J5413" i="21"/>
  <c r="K5413" i="21"/>
  <c r="O5412" i="21"/>
  <c r="J5412" i="21"/>
  <c r="K5412" i="21"/>
  <c r="O5411" i="21"/>
  <c r="J5411" i="21"/>
  <c r="K5411" i="21"/>
  <c r="O5410" i="21"/>
  <c r="J5410" i="21"/>
  <c r="K5410" i="21"/>
  <c r="O5409" i="21"/>
  <c r="J5409" i="21"/>
  <c r="K5409" i="21"/>
  <c r="O5408" i="21"/>
  <c r="J5408" i="21"/>
  <c r="K5408" i="21"/>
  <c r="O5407" i="21"/>
  <c r="J5407" i="21"/>
  <c r="K5407" i="21"/>
  <c r="O5406" i="21"/>
  <c r="J5406" i="21"/>
  <c r="K5406" i="21"/>
  <c r="O5405" i="21"/>
  <c r="J5405" i="21"/>
  <c r="K5405" i="21"/>
  <c r="O5404" i="21"/>
  <c r="J5404" i="21"/>
  <c r="K5404" i="21"/>
  <c r="O5403" i="21"/>
  <c r="J5403" i="21"/>
  <c r="K5403" i="21"/>
  <c r="O5402" i="21"/>
  <c r="J5402" i="21"/>
  <c r="K5402" i="21"/>
  <c r="O5401" i="21"/>
  <c r="J5401" i="21"/>
  <c r="K5401" i="21"/>
  <c r="O5400" i="21"/>
  <c r="J5400" i="21"/>
  <c r="K5400" i="21"/>
  <c r="O5399" i="21"/>
  <c r="J5399" i="21"/>
  <c r="K5399" i="21"/>
  <c r="O5398" i="21"/>
  <c r="J5398" i="21"/>
  <c r="K5398" i="21"/>
  <c r="O5397" i="21"/>
  <c r="J5397" i="21"/>
  <c r="K5397" i="21"/>
  <c r="O5396" i="21"/>
  <c r="J5396" i="21"/>
  <c r="K5396" i="21"/>
  <c r="O5395" i="21"/>
  <c r="J5395" i="21"/>
  <c r="K5395" i="21"/>
  <c r="O5394" i="21"/>
  <c r="J5394" i="21"/>
  <c r="K5394" i="21"/>
  <c r="O5393" i="21"/>
  <c r="J5393" i="21"/>
  <c r="K5393" i="21"/>
  <c r="O5392" i="21"/>
  <c r="J5392" i="21"/>
  <c r="K5392" i="21"/>
  <c r="O5391" i="21"/>
  <c r="J5391" i="21"/>
  <c r="K5391" i="21"/>
  <c r="O5390" i="21"/>
  <c r="J5390" i="21"/>
  <c r="K5390" i="21"/>
  <c r="O5389" i="21"/>
  <c r="J5389" i="21"/>
  <c r="K5389" i="21"/>
  <c r="O5388" i="21"/>
  <c r="J5388" i="21"/>
  <c r="K5388" i="21"/>
  <c r="O5387" i="21"/>
  <c r="J5387" i="21"/>
  <c r="K5387" i="21"/>
  <c r="O5386" i="21"/>
  <c r="J5386" i="21"/>
  <c r="K5386" i="21"/>
  <c r="O5385" i="21"/>
  <c r="J5385" i="21"/>
  <c r="K5385" i="21"/>
  <c r="O5384" i="21"/>
  <c r="J5384" i="21"/>
  <c r="K5384" i="21"/>
  <c r="O5383" i="21"/>
  <c r="J5383" i="21"/>
  <c r="K5383" i="21"/>
  <c r="O5382" i="21"/>
  <c r="J5382" i="21"/>
  <c r="K5382" i="21"/>
  <c r="O5381" i="21"/>
  <c r="J5381" i="21"/>
  <c r="K5381" i="21"/>
  <c r="O5380" i="21"/>
  <c r="J5380" i="21"/>
  <c r="K5380" i="21"/>
  <c r="O5379" i="21"/>
  <c r="J5379" i="21"/>
  <c r="K5379" i="21"/>
  <c r="O5378" i="21"/>
  <c r="J5378" i="21"/>
  <c r="K5378" i="21"/>
  <c r="O5377" i="21"/>
  <c r="J5377" i="21"/>
  <c r="K5377" i="21"/>
  <c r="O5376" i="21"/>
  <c r="J5376" i="21"/>
  <c r="K5376" i="21"/>
  <c r="O5375" i="21"/>
  <c r="J5375" i="21"/>
  <c r="K5375" i="21"/>
  <c r="O5374" i="21"/>
  <c r="J5374" i="21"/>
  <c r="K5374" i="21"/>
  <c r="O5373" i="21"/>
  <c r="J5373" i="21"/>
  <c r="K5373" i="21"/>
  <c r="O5372" i="21"/>
  <c r="J5372" i="21"/>
  <c r="K5372" i="21"/>
  <c r="O5371" i="21"/>
  <c r="J5371" i="21"/>
  <c r="K5371" i="21"/>
  <c r="O5370" i="21"/>
  <c r="J5370" i="21"/>
  <c r="K5370" i="21"/>
  <c r="O5369" i="21"/>
  <c r="J5369" i="21"/>
  <c r="K5369" i="21"/>
  <c r="O5368" i="21"/>
  <c r="J5368" i="21"/>
  <c r="K5368" i="21"/>
  <c r="O5367" i="21"/>
  <c r="J5367" i="21"/>
  <c r="K5367" i="21"/>
  <c r="O5366" i="21"/>
  <c r="J5366" i="21"/>
  <c r="K5366" i="21"/>
  <c r="O5365" i="21"/>
  <c r="J5365" i="21"/>
  <c r="K5365" i="21"/>
  <c r="O5364" i="21"/>
  <c r="J5364" i="21"/>
  <c r="K5364" i="21"/>
  <c r="O5363" i="21"/>
  <c r="J5363" i="21"/>
  <c r="K5363" i="21"/>
  <c r="O5362" i="21"/>
  <c r="J5362" i="21"/>
  <c r="K5362" i="21"/>
  <c r="O5361" i="21"/>
  <c r="J5361" i="21"/>
  <c r="K5361" i="21"/>
  <c r="O5360" i="21"/>
  <c r="J5360" i="21"/>
  <c r="K5360" i="21"/>
  <c r="O5359" i="21"/>
  <c r="J5359" i="21"/>
  <c r="K5359" i="21"/>
  <c r="O5358" i="21"/>
  <c r="J5358" i="21"/>
  <c r="K5358" i="21"/>
  <c r="O5357" i="21"/>
  <c r="J5357" i="21"/>
  <c r="K5357" i="21"/>
  <c r="O5356" i="21"/>
  <c r="J5356" i="21"/>
  <c r="K5356" i="21"/>
  <c r="O5355" i="21"/>
  <c r="J5355" i="21"/>
  <c r="K5355" i="21"/>
  <c r="O5354" i="21"/>
  <c r="J5354" i="21"/>
  <c r="K5354" i="21"/>
  <c r="O5353" i="21"/>
  <c r="J5353" i="21"/>
  <c r="K5353" i="21"/>
  <c r="O5352" i="21"/>
  <c r="J5352" i="21"/>
  <c r="K5352" i="21"/>
  <c r="O5351" i="21"/>
  <c r="J5351" i="21"/>
  <c r="K5351" i="21"/>
  <c r="O5350" i="21"/>
  <c r="J5350" i="21"/>
  <c r="K5350" i="21"/>
  <c r="O5349" i="21"/>
  <c r="J5349" i="21"/>
  <c r="K5349" i="21"/>
  <c r="O5348" i="21"/>
  <c r="J5348" i="21"/>
  <c r="K5348" i="21"/>
  <c r="O5347" i="21"/>
  <c r="J5347" i="21"/>
  <c r="K5347" i="21"/>
  <c r="O5346" i="21"/>
  <c r="J5346" i="21"/>
  <c r="K5346" i="21"/>
  <c r="O5345" i="21"/>
  <c r="J5345" i="21"/>
  <c r="K5345" i="21"/>
  <c r="O5344" i="21"/>
  <c r="J5344" i="21"/>
  <c r="K5344" i="21"/>
  <c r="O5343" i="21"/>
  <c r="J5343" i="21"/>
  <c r="K5343" i="21"/>
  <c r="O5342" i="21"/>
  <c r="J5342" i="21"/>
  <c r="K5342" i="21"/>
  <c r="O5341" i="21"/>
  <c r="J5341" i="21"/>
  <c r="K5341" i="21"/>
  <c r="O5340" i="21"/>
  <c r="J5340" i="21"/>
  <c r="K5340" i="21"/>
  <c r="O5339" i="21"/>
  <c r="J5339" i="21"/>
  <c r="K5339" i="21"/>
  <c r="O5338" i="21"/>
  <c r="J5338" i="21"/>
  <c r="K5338" i="21"/>
  <c r="O5337" i="21"/>
  <c r="J5337" i="21"/>
  <c r="K5337" i="21"/>
  <c r="O5336" i="21"/>
  <c r="J5336" i="21"/>
  <c r="K5336" i="21"/>
  <c r="O5335" i="21"/>
  <c r="J5335" i="21"/>
  <c r="K5335" i="21"/>
  <c r="O5334" i="21"/>
  <c r="J5334" i="21"/>
  <c r="K5334" i="21"/>
  <c r="O5333" i="21"/>
  <c r="J5333" i="21"/>
  <c r="K5333" i="21"/>
  <c r="O5332" i="21"/>
  <c r="J5332" i="21"/>
  <c r="K5332" i="21"/>
  <c r="O5331" i="21"/>
  <c r="J5331" i="21"/>
  <c r="K5331" i="21"/>
  <c r="O5330" i="21"/>
  <c r="J5330" i="21"/>
  <c r="K5330" i="21"/>
  <c r="O5329" i="21"/>
  <c r="J5329" i="21"/>
  <c r="K5329" i="21"/>
  <c r="O5328" i="21"/>
  <c r="J5328" i="21"/>
  <c r="K5328" i="21"/>
  <c r="O5327" i="21"/>
  <c r="J5327" i="21"/>
  <c r="K5327" i="21"/>
  <c r="O5326" i="21"/>
  <c r="J5326" i="21"/>
  <c r="K5326" i="21"/>
  <c r="O5325" i="21"/>
  <c r="J5325" i="21"/>
  <c r="K5325" i="21"/>
  <c r="O5324" i="21"/>
  <c r="J5324" i="21"/>
  <c r="K5324" i="21"/>
  <c r="O5323" i="21"/>
  <c r="J5323" i="21"/>
  <c r="K5323" i="21"/>
  <c r="O5322" i="21"/>
  <c r="J5322" i="21"/>
  <c r="K5322" i="21"/>
  <c r="O5321" i="21"/>
  <c r="J5321" i="21"/>
  <c r="K5321" i="21"/>
  <c r="O5320" i="21"/>
  <c r="J5320" i="21"/>
  <c r="K5320" i="21"/>
  <c r="O5319" i="21"/>
  <c r="J5319" i="21"/>
  <c r="K5319" i="21"/>
  <c r="O5318" i="21"/>
  <c r="J5318" i="21"/>
  <c r="K5318" i="21"/>
  <c r="O5317" i="21"/>
  <c r="J5317" i="21"/>
  <c r="K5317" i="21"/>
  <c r="O5316" i="21"/>
  <c r="J5316" i="21"/>
  <c r="K5316" i="21"/>
  <c r="O5315" i="21"/>
  <c r="J5315" i="21"/>
  <c r="K5315" i="21"/>
  <c r="O5314" i="21"/>
  <c r="J5314" i="21"/>
  <c r="K5314" i="21"/>
  <c r="O5313" i="21"/>
  <c r="J5313" i="21"/>
  <c r="K5313" i="21"/>
  <c r="O5312" i="21"/>
  <c r="J5312" i="21"/>
  <c r="K5312" i="21"/>
  <c r="O5311" i="21"/>
  <c r="J5311" i="21"/>
  <c r="K5311" i="21"/>
  <c r="O5310" i="21"/>
  <c r="J5310" i="21"/>
  <c r="K5310" i="21"/>
  <c r="O5309" i="21"/>
  <c r="J5309" i="21"/>
  <c r="K5309" i="21"/>
  <c r="O5308" i="21"/>
  <c r="J5308" i="21"/>
  <c r="K5308" i="21"/>
  <c r="O5307" i="21"/>
  <c r="J5307" i="21"/>
  <c r="K5307" i="21"/>
  <c r="O5306" i="21"/>
  <c r="J5306" i="21"/>
  <c r="K5306" i="21"/>
  <c r="O5305" i="21"/>
  <c r="J5305" i="21"/>
  <c r="K5305" i="21"/>
  <c r="O5304" i="21"/>
  <c r="J5304" i="21"/>
  <c r="K5304" i="21"/>
  <c r="O5303" i="21"/>
  <c r="J5303" i="21"/>
  <c r="K5303" i="21"/>
  <c r="O5302" i="21"/>
  <c r="J5302" i="21"/>
  <c r="K5302" i="21"/>
  <c r="O5301" i="21"/>
  <c r="J5301" i="21"/>
  <c r="K5301" i="21"/>
  <c r="O5300" i="21"/>
  <c r="J5300" i="21"/>
  <c r="K5300" i="21"/>
  <c r="O5299" i="21"/>
  <c r="J5299" i="21"/>
  <c r="K5299" i="21"/>
  <c r="O5298" i="21"/>
  <c r="J5298" i="21"/>
  <c r="K5298" i="21"/>
  <c r="O5297" i="21"/>
  <c r="J5297" i="21"/>
  <c r="K5297" i="21"/>
  <c r="O5296" i="21"/>
  <c r="J5296" i="21"/>
  <c r="K5296" i="21"/>
  <c r="O5295" i="21"/>
  <c r="J5295" i="21"/>
  <c r="K5295" i="21"/>
  <c r="O5294" i="21"/>
  <c r="J5294" i="21"/>
  <c r="K5294" i="21"/>
  <c r="O5293" i="21"/>
  <c r="J5293" i="21"/>
  <c r="K5293" i="21"/>
  <c r="O5292" i="21"/>
  <c r="J5292" i="21"/>
  <c r="K5292" i="21"/>
  <c r="O5291" i="21"/>
  <c r="J5291" i="21"/>
  <c r="K5291" i="21"/>
  <c r="O5290" i="21"/>
  <c r="J5290" i="21"/>
  <c r="K5290" i="21"/>
  <c r="O5289" i="21"/>
  <c r="J5289" i="21"/>
  <c r="K5289" i="21"/>
  <c r="O5288" i="21"/>
  <c r="J5288" i="21"/>
  <c r="K5288" i="21"/>
  <c r="O5287" i="21"/>
  <c r="J5287" i="21"/>
  <c r="K5287" i="21"/>
  <c r="O5286" i="21"/>
  <c r="J5286" i="21"/>
  <c r="K5286" i="21"/>
  <c r="O5285" i="21"/>
  <c r="J5285" i="21"/>
  <c r="K5285" i="21"/>
  <c r="O5284" i="21"/>
  <c r="J5284" i="21"/>
  <c r="K5284" i="21"/>
  <c r="O5283" i="21"/>
  <c r="J5283" i="21"/>
  <c r="K5283" i="21"/>
  <c r="O5282" i="21"/>
  <c r="J5282" i="21"/>
  <c r="K5282" i="21"/>
  <c r="O5281" i="21"/>
  <c r="J5281" i="21"/>
  <c r="K5281" i="21"/>
  <c r="O5280" i="21"/>
  <c r="J5280" i="21"/>
  <c r="K5280" i="21"/>
  <c r="O5279" i="21"/>
  <c r="J5279" i="21"/>
  <c r="K5279" i="21"/>
  <c r="O5278" i="21"/>
  <c r="J5278" i="21"/>
  <c r="K5278" i="21"/>
  <c r="O5277" i="21"/>
  <c r="J5277" i="21"/>
  <c r="K5277" i="21"/>
  <c r="O5276" i="21"/>
  <c r="J5276" i="21"/>
  <c r="K5276" i="21"/>
  <c r="O5275" i="21"/>
  <c r="J5275" i="21"/>
  <c r="K5275" i="21"/>
  <c r="O5274" i="21"/>
  <c r="J5274" i="21"/>
  <c r="K5274" i="21"/>
  <c r="O5273" i="21"/>
  <c r="J5273" i="21"/>
  <c r="K5273" i="21"/>
  <c r="O5272" i="21"/>
  <c r="J5272" i="21"/>
  <c r="K5272" i="21"/>
  <c r="O5271" i="21"/>
  <c r="J5271" i="21"/>
  <c r="K5271" i="21"/>
  <c r="O5270" i="21"/>
  <c r="J5270" i="21"/>
  <c r="K5270" i="21"/>
  <c r="O5269" i="21"/>
  <c r="J5269" i="21"/>
  <c r="K5269" i="21"/>
  <c r="O5268" i="21"/>
  <c r="J5268" i="21"/>
  <c r="K5268" i="21"/>
  <c r="O5267" i="21"/>
  <c r="J5267" i="21"/>
  <c r="K5267" i="21"/>
  <c r="O5266" i="21"/>
  <c r="J5266" i="21"/>
  <c r="K5266" i="21"/>
  <c r="O5265" i="21"/>
  <c r="J5265" i="21"/>
  <c r="K5265" i="21"/>
  <c r="O5264" i="21"/>
  <c r="J5264" i="21"/>
  <c r="K5264" i="21"/>
  <c r="O5263" i="21"/>
  <c r="J5263" i="21"/>
  <c r="K5263" i="21"/>
  <c r="O5262" i="21"/>
  <c r="J5262" i="21"/>
  <c r="K5262" i="21"/>
  <c r="O5261" i="21"/>
  <c r="J5261" i="21"/>
  <c r="K5261" i="21"/>
  <c r="O5260" i="21"/>
  <c r="J5260" i="21"/>
  <c r="K5260" i="21"/>
  <c r="O5259" i="21"/>
  <c r="J5259" i="21"/>
  <c r="K5259" i="21"/>
  <c r="O5258" i="21"/>
  <c r="J5258" i="21"/>
  <c r="K5258" i="21"/>
  <c r="O5257" i="21"/>
  <c r="J5257" i="21"/>
  <c r="K5257" i="21"/>
  <c r="O5256" i="21"/>
  <c r="J5256" i="21"/>
  <c r="K5256" i="21"/>
  <c r="O5255" i="21"/>
  <c r="J5255" i="21"/>
  <c r="K5255" i="21"/>
  <c r="O5254" i="21"/>
  <c r="J5254" i="21"/>
  <c r="K5254" i="21"/>
  <c r="O5253" i="21"/>
  <c r="J5253" i="21"/>
  <c r="K5253" i="21"/>
  <c r="O5252" i="21"/>
  <c r="J5252" i="21"/>
  <c r="K5252" i="21"/>
  <c r="O5251" i="21"/>
  <c r="J5251" i="21"/>
  <c r="K5251" i="21"/>
  <c r="O5250" i="21"/>
  <c r="J5250" i="21"/>
  <c r="K5250" i="21"/>
  <c r="O5249" i="21"/>
  <c r="J5249" i="21"/>
  <c r="K5249" i="21"/>
  <c r="O5248" i="21"/>
  <c r="J5248" i="21"/>
  <c r="K5248" i="21"/>
  <c r="O5247" i="21"/>
  <c r="J5247" i="21"/>
  <c r="K5247" i="21"/>
  <c r="O5246" i="21"/>
  <c r="J5246" i="21"/>
  <c r="K5246" i="21"/>
  <c r="O5245" i="21"/>
  <c r="J5245" i="21"/>
  <c r="K5245" i="21"/>
  <c r="O5244" i="21"/>
  <c r="J5244" i="21"/>
  <c r="K5244" i="21"/>
  <c r="O5243" i="21"/>
  <c r="J5243" i="21"/>
  <c r="K5243" i="21"/>
  <c r="O5242" i="21"/>
  <c r="J5242" i="21"/>
  <c r="K5242" i="21"/>
  <c r="O5241" i="21"/>
  <c r="J5241" i="21"/>
  <c r="K5241" i="21"/>
  <c r="O5240" i="21"/>
  <c r="J5240" i="21"/>
  <c r="K5240" i="21"/>
  <c r="O5239" i="21"/>
  <c r="J5239" i="21"/>
  <c r="K5239" i="21"/>
  <c r="O5238" i="21"/>
  <c r="J5238" i="21"/>
  <c r="K5238" i="21"/>
  <c r="O5237" i="21"/>
  <c r="J5237" i="21"/>
  <c r="K5237" i="21"/>
  <c r="O5236" i="21"/>
  <c r="J5236" i="21"/>
  <c r="K5236" i="21"/>
  <c r="O5235" i="21"/>
  <c r="J5235" i="21"/>
  <c r="K5235" i="21"/>
  <c r="O5234" i="21"/>
  <c r="J5234" i="21"/>
  <c r="K5234" i="21"/>
  <c r="O5233" i="21"/>
  <c r="J5233" i="21"/>
  <c r="K5233" i="21"/>
  <c r="O5232" i="21"/>
  <c r="J5232" i="21"/>
  <c r="K5232" i="21"/>
  <c r="O5231" i="21"/>
  <c r="J5231" i="21"/>
  <c r="K5231" i="21"/>
  <c r="O5230" i="21"/>
  <c r="J5230" i="21"/>
  <c r="K5230" i="21"/>
  <c r="O5229" i="21"/>
  <c r="J5229" i="21"/>
  <c r="K5229" i="21"/>
  <c r="O5228" i="21"/>
  <c r="J5228" i="21"/>
  <c r="K5228" i="21"/>
  <c r="O5227" i="21"/>
  <c r="J5227" i="21"/>
  <c r="K5227" i="21"/>
  <c r="O5226" i="21"/>
  <c r="J5226" i="21"/>
  <c r="K5226" i="21"/>
  <c r="O5225" i="21"/>
  <c r="J5225" i="21"/>
  <c r="K5225" i="21"/>
  <c r="O5224" i="21"/>
  <c r="J5224" i="21"/>
  <c r="K5224" i="21"/>
  <c r="O5223" i="21"/>
  <c r="J5223" i="21"/>
  <c r="K5223" i="21"/>
  <c r="O5222" i="21"/>
  <c r="J5222" i="21"/>
  <c r="K5222" i="21"/>
  <c r="O5221" i="21"/>
  <c r="J5221" i="21"/>
  <c r="K5221" i="21"/>
  <c r="O5220" i="21"/>
  <c r="J5220" i="21"/>
  <c r="K5220" i="21"/>
  <c r="O5219" i="21"/>
  <c r="J5219" i="21"/>
  <c r="K5219" i="21"/>
  <c r="O5218" i="21"/>
  <c r="J5218" i="21"/>
  <c r="K5218" i="21"/>
  <c r="O5217" i="21"/>
  <c r="J5217" i="21"/>
  <c r="K5217" i="21"/>
  <c r="O5216" i="21"/>
  <c r="J5216" i="21"/>
  <c r="K5216" i="21"/>
  <c r="O5215" i="21"/>
  <c r="J5215" i="21"/>
  <c r="K5215" i="21"/>
  <c r="O5214" i="21"/>
  <c r="J5214" i="21"/>
  <c r="K5214" i="21"/>
  <c r="O5213" i="21"/>
  <c r="J5213" i="21"/>
  <c r="K5213" i="21"/>
  <c r="O5212" i="21"/>
  <c r="J5212" i="21"/>
  <c r="K5212" i="21"/>
  <c r="O5211" i="21"/>
  <c r="J5211" i="21"/>
  <c r="K5211" i="21"/>
  <c r="O5210" i="21"/>
  <c r="J5210" i="21"/>
  <c r="K5210" i="21"/>
  <c r="O5209" i="21"/>
  <c r="J5209" i="21"/>
  <c r="K5209" i="21"/>
  <c r="O5208" i="21"/>
  <c r="J5208" i="21"/>
  <c r="K5208" i="21"/>
  <c r="O5207" i="21"/>
  <c r="J5207" i="21"/>
  <c r="K5207" i="21"/>
  <c r="O5206" i="21"/>
  <c r="J5206" i="21"/>
  <c r="K5206" i="21"/>
  <c r="O5205" i="21"/>
  <c r="J5205" i="21"/>
  <c r="K5205" i="21"/>
  <c r="O5204" i="21"/>
  <c r="J5204" i="21"/>
  <c r="K5204" i="21"/>
  <c r="O5203" i="21"/>
  <c r="J5203" i="21"/>
  <c r="K5203" i="21"/>
  <c r="O5202" i="21"/>
  <c r="J5202" i="21"/>
  <c r="K5202" i="21"/>
  <c r="O5201" i="21"/>
  <c r="J5201" i="21"/>
  <c r="K5201" i="21"/>
  <c r="O5200" i="21"/>
  <c r="J5200" i="21"/>
  <c r="K5200" i="21"/>
  <c r="O5199" i="21"/>
  <c r="J5199" i="21"/>
  <c r="K5199" i="21"/>
  <c r="O5198" i="21"/>
  <c r="J5198" i="21"/>
  <c r="K5198" i="21"/>
  <c r="O5197" i="21"/>
  <c r="J5197" i="21"/>
  <c r="K5197" i="21"/>
  <c r="O5196" i="21"/>
  <c r="J5196" i="21"/>
  <c r="K5196" i="21"/>
  <c r="O5195" i="21"/>
  <c r="J5195" i="21"/>
  <c r="K5195" i="21"/>
  <c r="O5194" i="21"/>
  <c r="J5194" i="21"/>
  <c r="K5194" i="21"/>
  <c r="O5193" i="21"/>
  <c r="J5193" i="21"/>
  <c r="K5193" i="21"/>
  <c r="O5192" i="21"/>
  <c r="J5192" i="21"/>
  <c r="K5192" i="21"/>
  <c r="O5191" i="21"/>
  <c r="J5191" i="21"/>
  <c r="K5191" i="21"/>
  <c r="O5190" i="21"/>
  <c r="J5190" i="21"/>
  <c r="K5190" i="21"/>
  <c r="O5189" i="21"/>
  <c r="J5189" i="21"/>
  <c r="K5189" i="21"/>
  <c r="O5188" i="21"/>
  <c r="J5188" i="21"/>
  <c r="K5188" i="21"/>
  <c r="O5187" i="21"/>
  <c r="J5187" i="21"/>
  <c r="K5187" i="21"/>
  <c r="O5186" i="21"/>
  <c r="J5186" i="21"/>
  <c r="K5186" i="21"/>
  <c r="O5185" i="21"/>
  <c r="J5185" i="21"/>
  <c r="K5185" i="21"/>
  <c r="O5184" i="21"/>
  <c r="J5184" i="21"/>
  <c r="K5184" i="21"/>
  <c r="O5183" i="21"/>
  <c r="J5183" i="21"/>
  <c r="K5183" i="21"/>
  <c r="O5182" i="21"/>
  <c r="J5182" i="21"/>
  <c r="K5182" i="21"/>
  <c r="O5181" i="21"/>
  <c r="J5181" i="21"/>
  <c r="K5181" i="21"/>
  <c r="O5180" i="21"/>
  <c r="J5180" i="21"/>
  <c r="K5180" i="21"/>
  <c r="O5179" i="21"/>
  <c r="J5179" i="21"/>
  <c r="K5179" i="21"/>
  <c r="O5178" i="21"/>
  <c r="J5178" i="21"/>
  <c r="K5178" i="21"/>
  <c r="O5177" i="21"/>
  <c r="J5177" i="21"/>
  <c r="K5177" i="21"/>
  <c r="O5176" i="21"/>
  <c r="J5176" i="21"/>
  <c r="K5176" i="21"/>
  <c r="O5175" i="21"/>
  <c r="J5175" i="21"/>
  <c r="K5175" i="21"/>
  <c r="O5174" i="21"/>
  <c r="J5174" i="21"/>
  <c r="K5174" i="21"/>
  <c r="O5173" i="21"/>
  <c r="J5173" i="21"/>
  <c r="K5173" i="21"/>
  <c r="O5172" i="21"/>
  <c r="J5172" i="21"/>
  <c r="K5172" i="21"/>
  <c r="O5171" i="21"/>
  <c r="J5171" i="21"/>
  <c r="K5171" i="21"/>
  <c r="O5170" i="21"/>
  <c r="J5170" i="21"/>
  <c r="K5170" i="21"/>
  <c r="O5169" i="21"/>
  <c r="J5169" i="21"/>
  <c r="K5169" i="21"/>
  <c r="O5168" i="21"/>
  <c r="J5168" i="21"/>
  <c r="K5168" i="21"/>
  <c r="O5167" i="21"/>
  <c r="J5167" i="21"/>
  <c r="K5167" i="21"/>
  <c r="O5166" i="21"/>
  <c r="J5166" i="21"/>
  <c r="K5166" i="21"/>
  <c r="O5165" i="21"/>
  <c r="J5165" i="21"/>
  <c r="K5165" i="21"/>
  <c r="O5164" i="21"/>
  <c r="J5164" i="21"/>
  <c r="K5164" i="21"/>
  <c r="O5163" i="21"/>
  <c r="J5163" i="21"/>
  <c r="K5163" i="21"/>
  <c r="O5162" i="21"/>
  <c r="J5162" i="21"/>
  <c r="K5162" i="21"/>
  <c r="O5161" i="21"/>
  <c r="J5161" i="21"/>
  <c r="K5161" i="21"/>
  <c r="O5160" i="21"/>
  <c r="J5160" i="21"/>
  <c r="K5160" i="21"/>
  <c r="O5159" i="21"/>
  <c r="J5159" i="21"/>
  <c r="K5159" i="21"/>
  <c r="O5158" i="21"/>
  <c r="J5158" i="21"/>
  <c r="K5158" i="21"/>
  <c r="O5157" i="21"/>
  <c r="J5157" i="21"/>
  <c r="K5157" i="21"/>
  <c r="O5156" i="21"/>
  <c r="J5156" i="21"/>
  <c r="K5156" i="21"/>
  <c r="O5155" i="21"/>
  <c r="J5155" i="21"/>
  <c r="K5155" i="21"/>
  <c r="O5154" i="21"/>
  <c r="J5154" i="21"/>
  <c r="K5154" i="21"/>
  <c r="O5153" i="21"/>
  <c r="J5153" i="21"/>
  <c r="K5153" i="21"/>
  <c r="O5152" i="21"/>
  <c r="J5152" i="21"/>
  <c r="K5152" i="21"/>
  <c r="O5151" i="21"/>
  <c r="J5151" i="21"/>
  <c r="K5151" i="21"/>
  <c r="O5150" i="21"/>
  <c r="J5150" i="21"/>
  <c r="K5150" i="21"/>
  <c r="O5149" i="21"/>
  <c r="J5149" i="21"/>
  <c r="K5149" i="21"/>
  <c r="O5148" i="21"/>
  <c r="J5148" i="21"/>
  <c r="K5148" i="21"/>
  <c r="O5147" i="21"/>
  <c r="J5147" i="21"/>
  <c r="K5147" i="21"/>
  <c r="O5146" i="21"/>
  <c r="J5146" i="21"/>
  <c r="K5146" i="21"/>
  <c r="O5145" i="21"/>
  <c r="J5145" i="21"/>
  <c r="K5145" i="21"/>
  <c r="O5144" i="21"/>
  <c r="J5144" i="21"/>
  <c r="K5144" i="21"/>
  <c r="O5143" i="21"/>
  <c r="J5143" i="21"/>
  <c r="K5143" i="21"/>
  <c r="O5142" i="21"/>
  <c r="J5142" i="21"/>
  <c r="K5142" i="21"/>
  <c r="O5141" i="21"/>
  <c r="J5141" i="21"/>
  <c r="K5141" i="21"/>
  <c r="O5140" i="21"/>
  <c r="J5140" i="21"/>
  <c r="K5140" i="21"/>
  <c r="O5139" i="21"/>
  <c r="J5139" i="21"/>
  <c r="K5139" i="21"/>
  <c r="O5138" i="21"/>
  <c r="J5138" i="21"/>
  <c r="K5138" i="21"/>
  <c r="O5137" i="21"/>
  <c r="J5137" i="21"/>
  <c r="K5137" i="21"/>
  <c r="O5136" i="21"/>
  <c r="J5136" i="21"/>
  <c r="K5136" i="21"/>
  <c r="O5135" i="21"/>
  <c r="J5135" i="21"/>
  <c r="K5135" i="21"/>
  <c r="O5134" i="21"/>
  <c r="J5134" i="21"/>
  <c r="K5134" i="21"/>
  <c r="O5133" i="21"/>
  <c r="J5133" i="21"/>
  <c r="K5133" i="21"/>
  <c r="O5132" i="21"/>
  <c r="J5132" i="21"/>
  <c r="K5132" i="21"/>
  <c r="O5131" i="21"/>
  <c r="J5131" i="21"/>
  <c r="K5131" i="21"/>
  <c r="O5130" i="21"/>
  <c r="J5130" i="21"/>
  <c r="K5130" i="21"/>
  <c r="O5129" i="21"/>
  <c r="J5129" i="21"/>
  <c r="K5129" i="21"/>
  <c r="O5128" i="21"/>
  <c r="J5128" i="21"/>
  <c r="K5128" i="21"/>
  <c r="O5127" i="21"/>
  <c r="J5127" i="21"/>
  <c r="K5127" i="21"/>
  <c r="O5126" i="21"/>
  <c r="J5126" i="21"/>
  <c r="K5126" i="21"/>
  <c r="O5125" i="21"/>
  <c r="J5125" i="21"/>
  <c r="K5125" i="21"/>
  <c r="O5124" i="21"/>
  <c r="J5124" i="21"/>
  <c r="K5124" i="21"/>
  <c r="O5123" i="21"/>
  <c r="J5123" i="21"/>
  <c r="K5123" i="21"/>
  <c r="O5122" i="21"/>
  <c r="J5122" i="21"/>
  <c r="K5122" i="21"/>
  <c r="O5121" i="21"/>
  <c r="J5121" i="21"/>
  <c r="K5121" i="21"/>
  <c r="O5120" i="21"/>
  <c r="J5120" i="21"/>
  <c r="K5120" i="21"/>
  <c r="O5119" i="21"/>
  <c r="J5119" i="21"/>
  <c r="K5119" i="21"/>
  <c r="O5118" i="21"/>
  <c r="J5118" i="21"/>
  <c r="K5118" i="21"/>
  <c r="O5117" i="21"/>
  <c r="J5117" i="21"/>
  <c r="K5117" i="21"/>
  <c r="O5116" i="21"/>
  <c r="J5116" i="21"/>
  <c r="K5116" i="21"/>
  <c r="O5115" i="21"/>
  <c r="J5115" i="21"/>
  <c r="K5115" i="21"/>
  <c r="O5114" i="21"/>
  <c r="J5114" i="21"/>
  <c r="K5114" i="21"/>
  <c r="O5113" i="21"/>
  <c r="J5113" i="21"/>
  <c r="K5113" i="21"/>
  <c r="O5112" i="21"/>
  <c r="J5112" i="21"/>
  <c r="K5112" i="21"/>
  <c r="O5111" i="21"/>
  <c r="J5111" i="21"/>
  <c r="K5111" i="21"/>
  <c r="O5110" i="21"/>
  <c r="J5110" i="21"/>
  <c r="K5110" i="21"/>
  <c r="O5109" i="21"/>
  <c r="J5109" i="21"/>
  <c r="K5109" i="21"/>
  <c r="O5108" i="21"/>
  <c r="J5108" i="21"/>
  <c r="K5108" i="21"/>
  <c r="O5107" i="21"/>
  <c r="J5107" i="21"/>
  <c r="K5107" i="21"/>
  <c r="O5106" i="21"/>
  <c r="J5106" i="21"/>
  <c r="K5106" i="21"/>
  <c r="O5105" i="21"/>
  <c r="J5105" i="21"/>
  <c r="K5105" i="21"/>
  <c r="O5104" i="21"/>
  <c r="J5104" i="21"/>
  <c r="K5104" i="21"/>
  <c r="O5103" i="21"/>
  <c r="J5103" i="21"/>
  <c r="K5103" i="21"/>
  <c r="O5102" i="21"/>
  <c r="J5102" i="21"/>
  <c r="K5102" i="21"/>
  <c r="O5101" i="21"/>
  <c r="J5101" i="21"/>
  <c r="K5101" i="21"/>
  <c r="O5100" i="21"/>
  <c r="J5100" i="21"/>
  <c r="K5100" i="21"/>
  <c r="O5099" i="21"/>
  <c r="J5099" i="21"/>
  <c r="K5099" i="21"/>
  <c r="O5098" i="21"/>
  <c r="J5098" i="21"/>
  <c r="K5098" i="21"/>
  <c r="O5097" i="21"/>
  <c r="J5097" i="21"/>
  <c r="K5097" i="21"/>
  <c r="O5096" i="21"/>
  <c r="J5096" i="21"/>
  <c r="K5096" i="21"/>
  <c r="O5095" i="21"/>
  <c r="J5095" i="21"/>
  <c r="K5095" i="21"/>
  <c r="O5094" i="21"/>
  <c r="J5094" i="21"/>
  <c r="K5094" i="21"/>
  <c r="O5093" i="21"/>
  <c r="J5093" i="21"/>
  <c r="K5093" i="21"/>
  <c r="O5092" i="21"/>
  <c r="J5092" i="21"/>
  <c r="K5092" i="21"/>
  <c r="O5091" i="21"/>
  <c r="J5091" i="21"/>
  <c r="K5091" i="21"/>
  <c r="O5090" i="21"/>
  <c r="J5090" i="21"/>
  <c r="K5090" i="21"/>
  <c r="O5089" i="21"/>
  <c r="J5089" i="21"/>
  <c r="K5089" i="21"/>
  <c r="O5088" i="21"/>
  <c r="J5088" i="21"/>
  <c r="K5088" i="21"/>
  <c r="O5087" i="21"/>
  <c r="J5087" i="21"/>
  <c r="K5087" i="21"/>
  <c r="O5086" i="21"/>
  <c r="J5086" i="21"/>
  <c r="K5086" i="21"/>
  <c r="O5085" i="21"/>
  <c r="J5085" i="21"/>
  <c r="K5085" i="21"/>
  <c r="O5084" i="21"/>
  <c r="J5084" i="21"/>
  <c r="K5084" i="21"/>
  <c r="O5083" i="21"/>
  <c r="J5083" i="21"/>
  <c r="K5083" i="21"/>
  <c r="O5082" i="21"/>
  <c r="J5082" i="21"/>
  <c r="K5082" i="21"/>
  <c r="O5081" i="21"/>
  <c r="J5081" i="21"/>
  <c r="K5081" i="21"/>
  <c r="O5080" i="21"/>
  <c r="J5080" i="21"/>
  <c r="K5080" i="21"/>
  <c r="O5079" i="21"/>
  <c r="J5079" i="21"/>
  <c r="K5079" i="21"/>
  <c r="O5078" i="21"/>
  <c r="J5078" i="21"/>
  <c r="K5078" i="21"/>
  <c r="O5077" i="21"/>
  <c r="J5077" i="21"/>
  <c r="K5077" i="21"/>
  <c r="O5076" i="21"/>
  <c r="J5076" i="21"/>
  <c r="K5076" i="21"/>
  <c r="O5075" i="21"/>
  <c r="J5075" i="21"/>
  <c r="K5075" i="21"/>
  <c r="O5074" i="21"/>
  <c r="J5074" i="21"/>
  <c r="K5074" i="21"/>
  <c r="O5073" i="21"/>
  <c r="J5073" i="21"/>
  <c r="K5073" i="21"/>
  <c r="O5072" i="21"/>
  <c r="J5072" i="21"/>
  <c r="K5072" i="21"/>
  <c r="O5071" i="21"/>
  <c r="J5071" i="21"/>
  <c r="K5071" i="21"/>
  <c r="O5070" i="21"/>
  <c r="J5070" i="21"/>
  <c r="K5070" i="21"/>
  <c r="O5069" i="21"/>
  <c r="J5069" i="21"/>
  <c r="K5069" i="21"/>
  <c r="O5068" i="21"/>
  <c r="J5068" i="21"/>
  <c r="K5068" i="21"/>
  <c r="O5067" i="21"/>
  <c r="J5067" i="21"/>
  <c r="K5067" i="21"/>
  <c r="O5066" i="21"/>
  <c r="J5066" i="21"/>
  <c r="K5066" i="21"/>
  <c r="O5065" i="21"/>
  <c r="J5065" i="21"/>
  <c r="K5065" i="21"/>
  <c r="O5064" i="21"/>
  <c r="J5064" i="21"/>
  <c r="K5064" i="21"/>
  <c r="O5063" i="21"/>
  <c r="J5063" i="21"/>
  <c r="K5063" i="21"/>
  <c r="O5062" i="21"/>
  <c r="J5062" i="21"/>
  <c r="K5062" i="21"/>
  <c r="O5061" i="21"/>
  <c r="J5061" i="21"/>
  <c r="K5061" i="21"/>
  <c r="O5060" i="21"/>
  <c r="J5060" i="21"/>
  <c r="K5060" i="21"/>
  <c r="O5059" i="21"/>
  <c r="J5059" i="21"/>
  <c r="K5059" i="21"/>
  <c r="O5058" i="21"/>
  <c r="J5058" i="21"/>
  <c r="K5058" i="21"/>
  <c r="O5057" i="21"/>
  <c r="J5057" i="21"/>
  <c r="K5057" i="21"/>
  <c r="O5056" i="21"/>
  <c r="J5056" i="21"/>
  <c r="K5056" i="21"/>
  <c r="O5055" i="21"/>
  <c r="J5055" i="21"/>
  <c r="K5055" i="21"/>
  <c r="O5054" i="21"/>
  <c r="J5054" i="21"/>
  <c r="K5054" i="21"/>
  <c r="O5053" i="21"/>
  <c r="J5053" i="21"/>
  <c r="K5053" i="21"/>
  <c r="O5052" i="21"/>
  <c r="J5052" i="21"/>
  <c r="K5052" i="21"/>
  <c r="O5051" i="21"/>
  <c r="J5051" i="21"/>
  <c r="K5051" i="21"/>
  <c r="O5050" i="21"/>
  <c r="J5050" i="21"/>
  <c r="K5050" i="21"/>
  <c r="O5049" i="21"/>
  <c r="J5049" i="21"/>
  <c r="K5049" i="21"/>
  <c r="O5048" i="21"/>
  <c r="J5048" i="21"/>
  <c r="K5048" i="21"/>
  <c r="O5047" i="21"/>
  <c r="J5047" i="21"/>
  <c r="K5047" i="21"/>
  <c r="O5046" i="21"/>
  <c r="J5046" i="21"/>
  <c r="K5046" i="21"/>
  <c r="O5045" i="21"/>
  <c r="J5045" i="21"/>
  <c r="K5045" i="21"/>
  <c r="O5044" i="21"/>
  <c r="J5044" i="21"/>
  <c r="K5044" i="21"/>
  <c r="O5043" i="21"/>
  <c r="J5043" i="21"/>
  <c r="K5043" i="21"/>
  <c r="O5042" i="21"/>
  <c r="J5042" i="21"/>
  <c r="K5042" i="21"/>
  <c r="O5041" i="21"/>
  <c r="J5041" i="21"/>
  <c r="K5041" i="21"/>
  <c r="O5040" i="21"/>
  <c r="J5040" i="21"/>
  <c r="K5040" i="21"/>
  <c r="O5039" i="21"/>
  <c r="J5039" i="21"/>
  <c r="K5039" i="21"/>
  <c r="O5038" i="21"/>
  <c r="J5038" i="21"/>
  <c r="K5038" i="21"/>
  <c r="O5037" i="21"/>
  <c r="J5037" i="21"/>
  <c r="K5037" i="21"/>
  <c r="O5036" i="21"/>
  <c r="J5036" i="21"/>
  <c r="K5036" i="21"/>
  <c r="O5035" i="21"/>
  <c r="J5035" i="21"/>
  <c r="K5035" i="21"/>
  <c r="O5034" i="21"/>
  <c r="J5034" i="21"/>
  <c r="K5034" i="21"/>
  <c r="O5033" i="21"/>
  <c r="J5033" i="21"/>
  <c r="K5033" i="21"/>
  <c r="O5032" i="21"/>
  <c r="J5032" i="21"/>
  <c r="K5032" i="21"/>
  <c r="O5031" i="21"/>
  <c r="J5031" i="21"/>
  <c r="K5031" i="21"/>
  <c r="O5030" i="21"/>
  <c r="J5030" i="21"/>
  <c r="K5030" i="21"/>
  <c r="O5029" i="21"/>
  <c r="J5029" i="21"/>
  <c r="K5029" i="21"/>
  <c r="O5028" i="21"/>
  <c r="J5028" i="21"/>
  <c r="K5028" i="21"/>
  <c r="O5027" i="21"/>
  <c r="J5027" i="21"/>
  <c r="K5027" i="21"/>
  <c r="O5026" i="21"/>
  <c r="J5026" i="21"/>
  <c r="K5026" i="21"/>
  <c r="O5025" i="21"/>
  <c r="J5025" i="21"/>
  <c r="K5025" i="21"/>
  <c r="O5024" i="21"/>
  <c r="J5024" i="21"/>
  <c r="K5024" i="21"/>
  <c r="O5023" i="21"/>
  <c r="J5023" i="21"/>
  <c r="K5023" i="21"/>
  <c r="O5022" i="21"/>
  <c r="J5022" i="21"/>
  <c r="K5022" i="21"/>
  <c r="O5021" i="21"/>
  <c r="J5021" i="21"/>
  <c r="K5021" i="21"/>
  <c r="O5020" i="21"/>
  <c r="J5020" i="21"/>
  <c r="K5020" i="21"/>
  <c r="O5019" i="21"/>
  <c r="J5019" i="21"/>
  <c r="K5019" i="21"/>
  <c r="O5018" i="21"/>
  <c r="J5018" i="21"/>
  <c r="K5018" i="21"/>
  <c r="O5017" i="21"/>
  <c r="J5017" i="21"/>
  <c r="K5017" i="21"/>
  <c r="O5016" i="21"/>
  <c r="J5016" i="21"/>
  <c r="K5016" i="21"/>
  <c r="O5015" i="21"/>
  <c r="J5015" i="21"/>
  <c r="K5015" i="21"/>
  <c r="O5014" i="21"/>
  <c r="J5014" i="21"/>
  <c r="K5014" i="21"/>
  <c r="O5013" i="21"/>
  <c r="J5013" i="21"/>
  <c r="K5013" i="21"/>
  <c r="O5012" i="21"/>
  <c r="J5012" i="21"/>
  <c r="K5012" i="21"/>
  <c r="O5011" i="21"/>
  <c r="J5011" i="21"/>
  <c r="K5011" i="21"/>
  <c r="O5010" i="21"/>
  <c r="J5010" i="21"/>
  <c r="K5010" i="21"/>
  <c r="O5009" i="21"/>
  <c r="J5009" i="21"/>
  <c r="K5009" i="21"/>
  <c r="O5008" i="21"/>
  <c r="J5008" i="21"/>
  <c r="K5008" i="21"/>
  <c r="O5007" i="21"/>
  <c r="J5007" i="21"/>
  <c r="K5007" i="21"/>
  <c r="O5006" i="21"/>
  <c r="J5006" i="21"/>
  <c r="K5006" i="21"/>
  <c r="O5005" i="21"/>
  <c r="J5005" i="21"/>
  <c r="K5005" i="21"/>
  <c r="O5004" i="21"/>
  <c r="J5004" i="21"/>
  <c r="K5004" i="21"/>
  <c r="O5003" i="21"/>
  <c r="J5003" i="21"/>
  <c r="K5003" i="21"/>
  <c r="O5002" i="21"/>
  <c r="J5002" i="21"/>
  <c r="K5002" i="21"/>
  <c r="O5001" i="21"/>
  <c r="J5001" i="21"/>
  <c r="K5001" i="21"/>
  <c r="O5000" i="21"/>
  <c r="J5000" i="21"/>
  <c r="K5000" i="21"/>
  <c r="O4999" i="21"/>
  <c r="J4999" i="21"/>
  <c r="K4999" i="21"/>
  <c r="O4998" i="21"/>
  <c r="J4998" i="21"/>
  <c r="K4998" i="21"/>
  <c r="O4997" i="21"/>
  <c r="J4997" i="21"/>
  <c r="K4997" i="21"/>
  <c r="O4996" i="21"/>
  <c r="J4996" i="21"/>
  <c r="K4996" i="21"/>
  <c r="O4995" i="21"/>
  <c r="J4995" i="21"/>
  <c r="K4995" i="21"/>
  <c r="O4994" i="21"/>
  <c r="J4994" i="21"/>
  <c r="K4994" i="21"/>
  <c r="O4993" i="21"/>
  <c r="J4993" i="21"/>
  <c r="K4993" i="21"/>
  <c r="O4992" i="21"/>
  <c r="J4992" i="21"/>
  <c r="K4992" i="21"/>
  <c r="O4991" i="21"/>
  <c r="J4991" i="21"/>
  <c r="K4991" i="21"/>
  <c r="O4990" i="21"/>
  <c r="J4990" i="21"/>
  <c r="K4990" i="21"/>
  <c r="O4989" i="21"/>
  <c r="J4989" i="21"/>
  <c r="K4989" i="21"/>
  <c r="O4988" i="21"/>
  <c r="J4988" i="21"/>
  <c r="K4988" i="21"/>
  <c r="O4987" i="21"/>
  <c r="J4987" i="21"/>
  <c r="K4987" i="21"/>
  <c r="O4986" i="21"/>
  <c r="J4986" i="21"/>
  <c r="K4986" i="21"/>
  <c r="O4985" i="21"/>
  <c r="J4985" i="21"/>
  <c r="K4985" i="21"/>
  <c r="O4984" i="21"/>
  <c r="J4984" i="21"/>
  <c r="K4984" i="21"/>
  <c r="O4983" i="21"/>
  <c r="J4983" i="21"/>
  <c r="K4983" i="21"/>
  <c r="O4982" i="21"/>
  <c r="J4982" i="21"/>
  <c r="K4982" i="21"/>
  <c r="O4981" i="21"/>
  <c r="J4981" i="21"/>
  <c r="K4981" i="21"/>
  <c r="O4980" i="21"/>
  <c r="J4980" i="21"/>
  <c r="K4980" i="21"/>
  <c r="O4979" i="21"/>
  <c r="J4979" i="21"/>
  <c r="K4979" i="21"/>
  <c r="O4978" i="21"/>
  <c r="J4978" i="21"/>
  <c r="K4978" i="21"/>
  <c r="O4977" i="21"/>
  <c r="J4977" i="21"/>
  <c r="K4977" i="21"/>
  <c r="O4976" i="21"/>
  <c r="J4976" i="21"/>
  <c r="K4976" i="21"/>
  <c r="O4975" i="21"/>
  <c r="J4975" i="21"/>
  <c r="K4975" i="21"/>
  <c r="O4974" i="21"/>
  <c r="J4974" i="21"/>
  <c r="K4974" i="21"/>
  <c r="O4973" i="21"/>
  <c r="J4973" i="21"/>
  <c r="K4973" i="21"/>
  <c r="O4972" i="21"/>
  <c r="J4972" i="21"/>
  <c r="K4972" i="21"/>
  <c r="O4971" i="21"/>
  <c r="J4971" i="21"/>
  <c r="K4971" i="21"/>
  <c r="O4970" i="21"/>
  <c r="J4970" i="21"/>
  <c r="K4970" i="21"/>
  <c r="O4969" i="21"/>
  <c r="J4969" i="21"/>
  <c r="K4969" i="21"/>
  <c r="O4968" i="21"/>
  <c r="J4968" i="21"/>
  <c r="K4968" i="21"/>
  <c r="O4967" i="21"/>
  <c r="J4967" i="21"/>
  <c r="K4967" i="21"/>
  <c r="O4966" i="21"/>
  <c r="J4966" i="21"/>
  <c r="K4966" i="21"/>
  <c r="O4965" i="21"/>
  <c r="J4965" i="21"/>
  <c r="K4965" i="21"/>
  <c r="O4964" i="21"/>
  <c r="J4964" i="21"/>
  <c r="K4964" i="21"/>
  <c r="O4963" i="21"/>
  <c r="J4963" i="21"/>
  <c r="K4963" i="21"/>
  <c r="O4962" i="21"/>
  <c r="J4962" i="21"/>
  <c r="K4962" i="21"/>
  <c r="O4961" i="21"/>
  <c r="J4961" i="21"/>
  <c r="K4961" i="21"/>
  <c r="O4960" i="21"/>
  <c r="J4960" i="21"/>
  <c r="K4960" i="21"/>
  <c r="O4959" i="21"/>
  <c r="J4959" i="21"/>
  <c r="K4959" i="21"/>
  <c r="O4958" i="21"/>
  <c r="J4958" i="21"/>
  <c r="K4958" i="21"/>
  <c r="O4957" i="21"/>
  <c r="J4957" i="21"/>
  <c r="K4957" i="21"/>
  <c r="O4956" i="21"/>
  <c r="J4956" i="21"/>
  <c r="K4956" i="21"/>
  <c r="O4955" i="21"/>
  <c r="J4955" i="21"/>
  <c r="K4955" i="21"/>
  <c r="O4954" i="21"/>
  <c r="J4954" i="21"/>
  <c r="K4954" i="21"/>
  <c r="O4953" i="21"/>
  <c r="J4953" i="21"/>
  <c r="K4953" i="21"/>
  <c r="O4952" i="21"/>
  <c r="J4952" i="21"/>
  <c r="K4952" i="21"/>
  <c r="O4951" i="21"/>
  <c r="J4951" i="21"/>
  <c r="K4951" i="21"/>
  <c r="O4950" i="21"/>
  <c r="J4950" i="21"/>
  <c r="K4950" i="21"/>
  <c r="O4949" i="21"/>
  <c r="J4949" i="21"/>
  <c r="K4949" i="21"/>
  <c r="O4948" i="21"/>
  <c r="J4948" i="21"/>
  <c r="K4948" i="21"/>
  <c r="O4947" i="21"/>
  <c r="J4947" i="21"/>
  <c r="K4947" i="21"/>
  <c r="O4946" i="21"/>
  <c r="J4946" i="21"/>
  <c r="K4946" i="21"/>
  <c r="O4945" i="21"/>
  <c r="J4945" i="21"/>
  <c r="K4945" i="21"/>
  <c r="O4944" i="21"/>
  <c r="J4944" i="21"/>
  <c r="K4944" i="21"/>
  <c r="O4943" i="21"/>
  <c r="J4943" i="21"/>
  <c r="K4943" i="21"/>
  <c r="O4942" i="21"/>
  <c r="J4942" i="21"/>
  <c r="K4942" i="21"/>
  <c r="O4941" i="21"/>
  <c r="J4941" i="21"/>
  <c r="K4941" i="21"/>
  <c r="O4940" i="21"/>
  <c r="J4940" i="21"/>
  <c r="K4940" i="21"/>
  <c r="O4939" i="21"/>
  <c r="J4939" i="21"/>
  <c r="K4939" i="21"/>
  <c r="O4938" i="21"/>
  <c r="J4938" i="21"/>
  <c r="K4938" i="21"/>
  <c r="O4937" i="21"/>
  <c r="J4937" i="21"/>
  <c r="K4937" i="21"/>
  <c r="O4936" i="21"/>
  <c r="J4936" i="21"/>
  <c r="K4936" i="21"/>
  <c r="O4935" i="21"/>
  <c r="J4935" i="21"/>
  <c r="K4935" i="21"/>
  <c r="O4934" i="21"/>
  <c r="J4934" i="21"/>
  <c r="K4934" i="21"/>
  <c r="O4933" i="21"/>
  <c r="J4933" i="21"/>
  <c r="K4933" i="21"/>
  <c r="O4932" i="21"/>
  <c r="J4932" i="21"/>
  <c r="K4932" i="21"/>
  <c r="O4931" i="21"/>
  <c r="J4931" i="21"/>
  <c r="K4931" i="21"/>
  <c r="O4930" i="21"/>
  <c r="J4930" i="21"/>
  <c r="K4930" i="21"/>
  <c r="O4929" i="21"/>
  <c r="J4929" i="21"/>
  <c r="K4929" i="21"/>
  <c r="O4928" i="21"/>
  <c r="J4928" i="21"/>
  <c r="K4928" i="21"/>
  <c r="O4927" i="21"/>
  <c r="J4927" i="21"/>
  <c r="K4927" i="21"/>
  <c r="O4926" i="21"/>
  <c r="J4926" i="21"/>
  <c r="K4926" i="21"/>
  <c r="O4925" i="21"/>
  <c r="J4925" i="21"/>
  <c r="K4925" i="21"/>
  <c r="O4924" i="21"/>
  <c r="J4924" i="21"/>
  <c r="K4924" i="21"/>
  <c r="O4923" i="21"/>
  <c r="J4923" i="21"/>
  <c r="K4923" i="21"/>
  <c r="O4922" i="21"/>
  <c r="J4922" i="21"/>
  <c r="K4922" i="21"/>
  <c r="O4921" i="21"/>
  <c r="J4921" i="21"/>
  <c r="K4921" i="21"/>
  <c r="O4920" i="21"/>
  <c r="J4920" i="21"/>
  <c r="K4920" i="21"/>
  <c r="O4919" i="21"/>
  <c r="J4919" i="21"/>
  <c r="K4919" i="21"/>
  <c r="O4918" i="21"/>
  <c r="J4918" i="21"/>
  <c r="K4918" i="21"/>
  <c r="O4917" i="21"/>
  <c r="J4917" i="21"/>
  <c r="K4917" i="21"/>
  <c r="O4916" i="21"/>
  <c r="J4916" i="21"/>
  <c r="K4916" i="21"/>
  <c r="O4915" i="21"/>
  <c r="J4915" i="21"/>
  <c r="K4915" i="21"/>
  <c r="O4914" i="21"/>
  <c r="J4914" i="21"/>
  <c r="K4914" i="21"/>
  <c r="O4913" i="21"/>
  <c r="J4913" i="21"/>
  <c r="K4913" i="21"/>
  <c r="O4912" i="21"/>
  <c r="J4912" i="21"/>
  <c r="K4912" i="21"/>
  <c r="O4911" i="21"/>
  <c r="J4911" i="21"/>
  <c r="K4911" i="21"/>
  <c r="O4910" i="21"/>
  <c r="J4910" i="21"/>
  <c r="K4910" i="21"/>
  <c r="O4909" i="21"/>
  <c r="J4909" i="21"/>
  <c r="K4909" i="21"/>
  <c r="O4908" i="21"/>
  <c r="J4908" i="21"/>
  <c r="K4908" i="21"/>
  <c r="O4907" i="21"/>
  <c r="J4907" i="21"/>
  <c r="K4907" i="21"/>
  <c r="O4906" i="21"/>
  <c r="J4906" i="21"/>
  <c r="K4906" i="21"/>
  <c r="O4905" i="21"/>
  <c r="J4905" i="21"/>
  <c r="K4905" i="21"/>
  <c r="O4904" i="21"/>
  <c r="J4904" i="21"/>
  <c r="K4904" i="21"/>
  <c r="O4903" i="21"/>
  <c r="J4903" i="21"/>
  <c r="K4903" i="21"/>
  <c r="O4902" i="21"/>
  <c r="J4902" i="21"/>
  <c r="K4902" i="21"/>
  <c r="O4901" i="21"/>
  <c r="J4901" i="21"/>
  <c r="K4901" i="21"/>
  <c r="O4900" i="21"/>
  <c r="J4900" i="21"/>
  <c r="K4900" i="21"/>
  <c r="O4899" i="21"/>
  <c r="J4899" i="21"/>
  <c r="K4899" i="21"/>
  <c r="O4898" i="21"/>
  <c r="J4898" i="21"/>
  <c r="K4898" i="21"/>
  <c r="O4897" i="21"/>
  <c r="J4897" i="21"/>
  <c r="K4897" i="21"/>
  <c r="O4896" i="21"/>
  <c r="J4896" i="21"/>
  <c r="K4896" i="21"/>
  <c r="O4895" i="21"/>
  <c r="J4895" i="21"/>
  <c r="K4895" i="21"/>
  <c r="O4894" i="21"/>
  <c r="J4894" i="21"/>
  <c r="K4894" i="21"/>
  <c r="O4893" i="21"/>
  <c r="J4893" i="21"/>
  <c r="K4893" i="21"/>
  <c r="O4892" i="21"/>
  <c r="J4892" i="21"/>
  <c r="K4892" i="21"/>
  <c r="O4891" i="21"/>
  <c r="J4891" i="21"/>
  <c r="K4891" i="21"/>
  <c r="O4890" i="21"/>
  <c r="J4890" i="21"/>
  <c r="K4890" i="21"/>
  <c r="O4889" i="21"/>
  <c r="J4889" i="21"/>
  <c r="K4889" i="21"/>
  <c r="O4888" i="21"/>
  <c r="J4888" i="21"/>
  <c r="K4888" i="21"/>
  <c r="O4887" i="21"/>
  <c r="J4887" i="21"/>
  <c r="K4887" i="21"/>
  <c r="O4886" i="21"/>
  <c r="J4886" i="21"/>
  <c r="K4886" i="21"/>
  <c r="O4885" i="21"/>
  <c r="J4885" i="21"/>
  <c r="K4885" i="21"/>
  <c r="O4884" i="21"/>
  <c r="J4884" i="21"/>
  <c r="K4884" i="21"/>
  <c r="O4883" i="21"/>
  <c r="J4883" i="21"/>
  <c r="K4883" i="21"/>
  <c r="O4882" i="21"/>
  <c r="J4882" i="21"/>
  <c r="K4882" i="21"/>
  <c r="O4881" i="21"/>
  <c r="J4881" i="21"/>
  <c r="K4881" i="21"/>
  <c r="O4880" i="21"/>
  <c r="J4880" i="21"/>
  <c r="K4880" i="21"/>
  <c r="O4879" i="21"/>
  <c r="J4879" i="21"/>
  <c r="K4879" i="21"/>
  <c r="O4878" i="21"/>
  <c r="J4878" i="21"/>
  <c r="K4878" i="21"/>
  <c r="O4877" i="21"/>
  <c r="J4877" i="21"/>
  <c r="K4877" i="21"/>
  <c r="O4876" i="21"/>
  <c r="J4876" i="21"/>
  <c r="K4876" i="21"/>
  <c r="O4875" i="21"/>
  <c r="J4875" i="21"/>
  <c r="K4875" i="21"/>
  <c r="O4874" i="21"/>
  <c r="J4874" i="21"/>
  <c r="K4874" i="21"/>
  <c r="O4873" i="21"/>
  <c r="J4873" i="21"/>
  <c r="K4873" i="21"/>
  <c r="O4872" i="21"/>
  <c r="J4872" i="21"/>
  <c r="K4872" i="21"/>
  <c r="O4871" i="21"/>
  <c r="J4871" i="21"/>
  <c r="K4871" i="21"/>
  <c r="O4870" i="21"/>
  <c r="J4870" i="21"/>
  <c r="K4870" i="21"/>
  <c r="O4869" i="21"/>
  <c r="J4869" i="21"/>
  <c r="K4869" i="21"/>
  <c r="O4868" i="21"/>
  <c r="J4868" i="21"/>
  <c r="K4868" i="21"/>
  <c r="O4867" i="21"/>
  <c r="J4867" i="21"/>
  <c r="K4867" i="21"/>
  <c r="O4866" i="21"/>
  <c r="J4866" i="21"/>
  <c r="K4866" i="21"/>
  <c r="O4865" i="21"/>
  <c r="J4865" i="21"/>
  <c r="K4865" i="21"/>
  <c r="O4864" i="21"/>
  <c r="J4864" i="21"/>
  <c r="K4864" i="21"/>
  <c r="O4863" i="21"/>
  <c r="J4863" i="21"/>
  <c r="K4863" i="21"/>
  <c r="O4862" i="21"/>
  <c r="J4862" i="21"/>
  <c r="K4862" i="21"/>
  <c r="O4861" i="21"/>
  <c r="J4861" i="21"/>
  <c r="K4861" i="21"/>
  <c r="O4860" i="21"/>
  <c r="J4860" i="21"/>
  <c r="K4860" i="21"/>
  <c r="O4859" i="21"/>
  <c r="J4859" i="21"/>
  <c r="K4859" i="21"/>
  <c r="O4858" i="21"/>
  <c r="J4858" i="21"/>
  <c r="K4858" i="21"/>
  <c r="O4857" i="21"/>
  <c r="J4857" i="21"/>
  <c r="K4857" i="21"/>
  <c r="O4856" i="21"/>
  <c r="J4856" i="21"/>
  <c r="K4856" i="21"/>
  <c r="O4855" i="21"/>
  <c r="J4855" i="21"/>
  <c r="K4855" i="21"/>
  <c r="O4854" i="21"/>
  <c r="J4854" i="21"/>
  <c r="K4854" i="21"/>
  <c r="O4853" i="21"/>
  <c r="J4853" i="21"/>
  <c r="K4853" i="21"/>
  <c r="O4852" i="21"/>
  <c r="J4852" i="21"/>
  <c r="K4852" i="21"/>
  <c r="O4851" i="21"/>
  <c r="J4851" i="21"/>
  <c r="K4851" i="21"/>
  <c r="O4850" i="21"/>
  <c r="J4850" i="21"/>
  <c r="K4850" i="21"/>
  <c r="O4849" i="21"/>
  <c r="J4849" i="21"/>
  <c r="K4849" i="21"/>
  <c r="O4848" i="21"/>
  <c r="J4848" i="21"/>
  <c r="K4848" i="21"/>
  <c r="O4847" i="21"/>
  <c r="J4847" i="21"/>
  <c r="K4847" i="21"/>
  <c r="O4846" i="21"/>
  <c r="J4846" i="21"/>
  <c r="K4846" i="21"/>
  <c r="O4845" i="21"/>
  <c r="J4845" i="21"/>
  <c r="K4845" i="21"/>
  <c r="O4844" i="21"/>
  <c r="J4844" i="21"/>
  <c r="K4844" i="21"/>
  <c r="O4843" i="21"/>
  <c r="J4843" i="21"/>
  <c r="K4843" i="21"/>
  <c r="O4842" i="21"/>
  <c r="J4842" i="21"/>
  <c r="K4842" i="21"/>
  <c r="O4841" i="21"/>
  <c r="J4841" i="21"/>
  <c r="K4841" i="21"/>
  <c r="O4840" i="21"/>
  <c r="J4840" i="21"/>
  <c r="K4840" i="21"/>
  <c r="O4839" i="21"/>
  <c r="J4839" i="21"/>
  <c r="K4839" i="21"/>
  <c r="O4838" i="21"/>
  <c r="J4838" i="21"/>
  <c r="K4838" i="21"/>
  <c r="O4837" i="21"/>
  <c r="J4837" i="21"/>
  <c r="K4837" i="21"/>
  <c r="O4836" i="21"/>
  <c r="J4836" i="21"/>
  <c r="K4836" i="21"/>
  <c r="O4835" i="21"/>
  <c r="J4835" i="21"/>
  <c r="K4835" i="21"/>
  <c r="O4834" i="21"/>
  <c r="J4834" i="21"/>
  <c r="K4834" i="21"/>
  <c r="O4833" i="21"/>
  <c r="J4833" i="21"/>
  <c r="K4833" i="21"/>
  <c r="O4832" i="21"/>
  <c r="J4832" i="21"/>
  <c r="K4832" i="21"/>
  <c r="O4831" i="21"/>
  <c r="J4831" i="21"/>
  <c r="K4831" i="21"/>
  <c r="O4830" i="21"/>
  <c r="J4830" i="21"/>
  <c r="K4830" i="21"/>
  <c r="O4829" i="21"/>
  <c r="J4829" i="21"/>
  <c r="K4829" i="21"/>
  <c r="O4828" i="21"/>
  <c r="J4828" i="21"/>
  <c r="K4828" i="21"/>
  <c r="O4827" i="21"/>
  <c r="J4827" i="21"/>
  <c r="K4827" i="21"/>
  <c r="O4826" i="21"/>
  <c r="J4826" i="21"/>
  <c r="K4826" i="21"/>
  <c r="O4825" i="21"/>
  <c r="J4825" i="21"/>
  <c r="K4825" i="21"/>
  <c r="O4824" i="21"/>
  <c r="J4824" i="21"/>
  <c r="K4824" i="21"/>
  <c r="O4823" i="21"/>
  <c r="J4823" i="21"/>
  <c r="K4823" i="21"/>
  <c r="O4822" i="21"/>
  <c r="J4822" i="21"/>
  <c r="K4822" i="21"/>
  <c r="O4821" i="21"/>
  <c r="J4821" i="21"/>
  <c r="K4821" i="21"/>
  <c r="O4820" i="21"/>
  <c r="J4820" i="21"/>
  <c r="K4820" i="21"/>
  <c r="O4819" i="21"/>
  <c r="J4819" i="21"/>
  <c r="K4819" i="21"/>
  <c r="O4818" i="21"/>
  <c r="J4818" i="21"/>
  <c r="K4818" i="21"/>
  <c r="O4817" i="21"/>
  <c r="J4817" i="21"/>
  <c r="K4817" i="21"/>
  <c r="O4816" i="21"/>
  <c r="J4816" i="21"/>
  <c r="K4816" i="21"/>
  <c r="O4815" i="21"/>
  <c r="J4815" i="21"/>
  <c r="K4815" i="21"/>
  <c r="O4814" i="21"/>
  <c r="J4814" i="21"/>
  <c r="K4814" i="21"/>
  <c r="O4813" i="21"/>
  <c r="J4813" i="21"/>
  <c r="K4813" i="21"/>
  <c r="O4812" i="21"/>
  <c r="J4812" i="21"/>
  <c r="K4812" i="21"/>
  <c r="O4811" i="21"/>
  <c r="J4811" i="21"/>
  <c r="K4811" i="21"/>
  <c r="O4810" i="21"/>
  <c r="J4810" i="21"/>
  <c r="K4810" i="21"/>
  <c r="O4809" i="21"/>
  <c r="J4809" i="21"/>
  <c r="K4809" i="21"/>
  <c r="O4808" i="21"/>
  <c r="J4808" i="21"/>
  <c r="K4808" i="21"/>
  <c r="O4807" i="21"/>
  <c r="J4807" i="21"/>
  <c r="K4807" i="21"/>
  <c r="O4806" i="21"/>
  <c r="J4806" i="21"/>
  <c r="K4806" i="21"/>
  <c r="O4805" i="21"/>
  <c r="J4805" i="21"/>
  <c r="K4805" i="21"/>
  <c r="O4804" i="21"/>
  <c r="J4804" i="21"/>
  <c r="K4804" i="21"/>
  <c r="O4803" i="21"/>
  <c r="J4803" i="21"/>
  <c r="K4803" i="21"/>
  <c r="O4802" i="21"/>
  <c r="J4802" i="21"/>
  <c r="K4802" i="21"/>
  <c r="O4801" i="21"/>
  <c r="J4801" i="21"/>
  <c r="K4801" i="21"/>
  <c r="O4800" i="21"/>
  <c r="J4800" i="21"/>
  <c r="K4800" i="21"/>
  <c r="O4799" i="21"/>
  <c r="J4799" i="21"/>
  <c r="K4799" i="21"/>
  <c r="O4798" i="21"/>
  <c r="J4798" i="21"/>
  <c r="K4798" i="21"/>
  <c r="O4797" i="21"/>
  <c r="J4797" i="21"/>
  <c r="K4797" i="21"/>
  <c r="O4796" i="21"/>
  <c r="J4796" i="21"/>
  <c r="K4796" i="21"/>
  <c r="O4795" i="21"/>
  <c r="J4795" i="21"/>
  <c r="K4795" i="21"/>
  <c r="O4794" i="21"/>
  <c r="J4794" i="21"/>
  <c r="K4794" i="21"/>
  <c r="O4793" i="21"/>
  <c r="J4793" i="21"/>
  <c r="K4793" i="21"/>
  <c r="O4792" i="21"/>
  <c r="J4792" i="21"/>
  <c r="K4792" i="21"/>
  <c r="O4791" i="21"/>
  <c r="J4791" i="21"/>
  <c r="K4791" i="21"/>
  <c r="O4790" i="21"/>
  <c r="J4790" i="21"/>
  <c r="K4790" i="21"/>
  <c r="O4789" i="21"/>
  <c r="J4789" i="21"/>
  <c r="K4789" i="21"/>
  <c r="O4788" i="21"/>
  <c r="J4788" i="21"/>
  <c r="K4788" i="21"/>
  <c r="O4787" i="21"/>
  <c r="J4787" i="21"/>
  <c r="K4787" i="21"/>
  <c r="O4786" i="21"/>
  <c r="J4786" i="21"/>
  <c r="K4786" i="21"/>
  <c r="O4785" i="21"/>
  <c r="J4785" i="21"/>
  <c r="K4785" i="21"/>
  <c r="O4784" i="21"/>
  <c r="J4784" i="21"/>
  <c r="K4784" i="21"/>
  <c r="O4783" i="21"/>
  <c r="J4783" i="21"/>
  <c r="K4783" i="21"/>
  <c r="O4782" i="21"/>
  <c r="J4782" i="21"/>
  <c r="K4782" i="21"/>
  <c r="O4781" i="21"/>
  <c r="J4781" i="21"/>
  <c r="K4781" i="21"/>
  <c r="O4780" i="21"/>
  <c r="J4780" i="21"/>
  <c r="K4780" i="21"/>
  <c r="O4779" i="21"/>
  <c r="J4779" i="21"/>
  <c r="K4779" i="21"/>
  <c r="O4778" i="21"/>
  <c r="J4778" i="21"/>
  <c r="K4778" i="21"/>
  <c r="O4777" i="21"/>
  <c r="J4777" i="21"/>
  <c r="K4777" i="21"/>
  <c r="O4776" i="21"/>
  <c r="J4776" i="21"/>
  <c r="K4776" i="21"/>
  <c r="O4775" i="21"/>
  <c r="J4775" i="21"/>
  <c r="K4775" i="21"/>
  <c r="O4774" i="21"/>
  <c r="J4774" i="21"/>
  <c r="K4774" i="21"/>
  <c r="O4773" i="21"/>
  <c r="J4773" i="21"/>
  <c r="K4773" i="21"/>
  <c r="O4772" i="21"/>
  <c r="J4772" i="21"/>
  <c r="K4772" i="21"/>
  <c r="O4771" i="21"/>
  <c r="J4771" i="21"/>
  <c r="K4771" i="21"/>
  <c r="O4770" i="21"/>
  <c r="J4770" i="21"/>
  <c r="K4770" i="21"/>
  <c r="O4769" i="21"/>
  <c r="J4769" i="21"/>
  <c r="K4769" i="21"/>
  <c r="O4768" i="21"/>
  <c r="J4768" i="21"/>
  <c r="K4768" i="21"/>
  <c r="O4767" i="21"/>
  <c r="J4767" i="21"/>
  <c r="K4767" i="21"/>
  <c r="O4766" i="21"/>
  <c r="J4766" i="21"/>
  <c r="K4766" i="21"/>
  <c r="O4765" i="21"/>
  <c r="J4765" i="21"/>
  <c r="K4765" i="21"/>
  <c r="O4764" i="21"/>
  <c r="J4764" i="21"/>
  <c r="K4764" i="21"/>
  <c r="O4763" i="21"/>
  <c r="J4763" i="21"/>
  <c r="K4763" i="21"/>
  <c r="O4762" i="21"/>
  <c r="J4762" i="21"/>
  <c r="K4762" i="21"/>
  <c r="O4761" i="21"/>
  <c r="J4761" i="21"/>
  <c r="K4761" i="21"/>
  <c r="O4760" i="21"/>
  <c r="J4760" i="21"/>
  <c r="K4760" i="21"/>
  <c r="O4759" i="21"/>
  <c r="J4759" i="21"/>
  <c r="K4759" i="21"/>
  <c r="O4758" i="21"/>
  <c r="J4758" i="21"/>
  <c r="K4758" i="21"/>
  <c r="O4757" i="21"/>
  <c r="J4757" i="21"/>
  <c r="K4757" i="21"/>
  <c r="O4756" i="21"/>
  <c r="J4756" i="21"/>
  <c r="K4756" i="21"/>
  <c r="O4755" i="21"/>
  <c r="J4755" i="21"/>
  <c r="K4755" i="21"/>
  <c r="O4754" i="21"/>
  <c r="J4754" i="21"/>
  <c r="K4754" i="21"/>
  <c r="O4753" i="21"/>
  <c r="J4753" i="21"/>
  <c r="K4753" i="21"/>
  <c r="O4752" i="21"/>
  <c r="J4752" i="21"/>
  <c r="K4752" i="21"/>
  <c r="O4751" i="21"/>
  <c r="J4751" i="21"/>
  <c r="K4751" i="21"/>
  <c r="O4750" i="21"/>
  <c r="J4750" i="21"/>
  <c r="K4750" i="21"/>
  <c r="O4749" i="21"/>
  <c r="J4749" i="21"/>
  <c r="K4749" i="21"/>
  <c r="O4748" i="21"/>
  <c r="J4748" i="21"/>
  <c r="K4748" i="21"/>
  <c r="O4747" i="21"/>
  <c r="J4747" i="21"/>
  <c r="K4747" i="21"/>
  <c r="O4746" i="21"/>
  <c r="J4746" i="21"/>
  <c r="K4746" i="21"/>
  <c r="O4745" i="21"/>
  <c r="J4745" i="21"/>
  <c r="K4745" i="21"/>
  <c r="O4744" i="21"/>
  <c r="J4744" i="21"/>
  <c r="K4744" i="21"/>
  <c r="O4743" i="21"/>
  <c r="J4743" i="21"/>
  <c r="K4743" i="21"/>
  <c r="O4742" i="21"/>
  <c r="J4742" i="21"/>
  <c r="K4742" i="21"/>
  <c r="O4741" i="21"/>
  <c r="J4741" i="21"/>
  <c r="K4741" i="21"/>
  <c r="O4740" i="21"/>
  <c r="J4740" i="21"/>
  <c r="K4740" i="21"/>
  <c r="O4739" i="21"/>
  <c r="J4739" i="21"/>
  <c r="K4739" i="21"/>
  <c r="O4738" i="21"/>
  <c r="J4738" i="21"/>
  <c r="K4738" i="21"/>
  <c r="O4737" i="21"/>
  <c r="J4737" i="21"/>
  <c r="K4737" i="21"/>
  <c r="O4736" i="21"/>
  <c r="J4736" i="21"/>
  <c r="K4736" i="21"/>
  <c r="O4735" i="21"/>
  <c r="J4735" i="21"/>
  <c r="K4735" i="21"/>
  <c r="O4734" i="21"/>
  <c r="J4734" i="21"/>
  <c r="K4734" i="21"/>
  <c r="O4733" i="21"/>
  <c r="J4733" i="21"/>
  <c r="K4733" i="21"/>
  <c r="O4732" i="21"/>
  <c r="J4732" i="21"/>
  <c r="K4732" i="21"/>
  <c r="O4731" i="21"/>
  <c r="J4731" i="21"/>
  <c r="K4731" i="21"/>
  <c r="O4730" i="21"/>
  <c r="J4730" i="21"/>
  <c r="K4730" i="21"/>
  <c r="O4729" i="21"/>
  <c r="J4729" i="21"/>
  <c r="K4729" i="21"/>
  <c r="O4728" i="21"/>
  <c r="J4728" i="21"/>
  <c r="K4728" i="21"/>
  <c r="O4727" i="21"/>
  <c r="J4727" i="21"/>
  <c r="K4727" i="21"/>
  <c r="O4726" i="21"/>
  <c r="J4726" i="21"/>
  <c r="K4726" i="21"/>
  <c r="O4725" i="21"/>
  <c r="J4725" i="21"/>
  <c r="K4725" i="21"/>
  <c r="O4724" i="21"/>
  <c r="J4724" i="21"/>
  <c r="K4724" i="21"/>
  <c r="O4723" i="21"/>
  <c r="J4723" i="21"/>
  <c r="K4723" i="21"/>
  <c r="O4722" i="21"/>
  <c r="J4722" i="21"/>
  <c r="K4722" i="21"/>
  <c r="O4721" i="21"/>
  <c r="J4721" i="21"/>
  <c r="K4721" i="21"/>
  <c r="O4720" i="21"/>
  <c r="J4720" i="21"/>
  <c r="K4720" i="21"/>
  <c r="O4719" i="21"/>
  <c r="J4719" i="21"/>
  <c r="K4719" i="21"/>
  <c r="O4718" i="21"/>
  <c r="J4718" i="21"/>
  <c r="K4718" i="21"/>
  <c r="O4717" i="21"/>
  <c r="J4717" i="21"/>
  <c r="K4717" i="21"/>
  <c r="O4716" i="21"/>
  <c r="J4716" i="21"/>
  <c r="K4716" i="21"/>
  <c r="O4715" i="21"/>
  <c r="J4715" i="21"/>
  <c r="K4715" i="21"/>
  <c r="O4714" i="21"/>
  <c r="J4714" i="21"/>
  <c r="K4714" i="21"/>
  <c r="O4713" i="21"/>
  <c r="J4713" i="21"/>
  <c r="K4713" i="21"/>
  <c r="O4712" i="21"/>
  <c r="J4712" i="21"/>
  <c r="K4712" i="21"/>
  <c r="O4711" i="21"/>
  <c r="J4711" i="21"/>
  <c r="K4711" i="21"/>
  <c r="O4710" i="21"/>
  <c r="J4710" i="21"/>
  <c r="K4710" i="21"/>
  <c r="O4709" i="21"/>
  <c r="J4709" i="21"/>
  <c r="K4709" i="21"/>
  <c r="O4708" i="21"/>
  <c r="J4708" i="21"/>
  <c r="K4708" i="21"/>
  <c r="O4707" i="21"/>
  <c r="J4707" i="21"/>
  <c r="K4707" i="21"/>
  <c r="O4706" i="21"/>
  <c r="J4706" i="21"/>
  <c r="K4706" i="21"/>
  <c r="O4705" i="21"/>
  <c r="J4705" i="21"/>
  <c r="K4705" i="21"/>
  <c r="O4704" i="21"/>
  <c r="J4704" i="21"/>
  <c r="K4704" i="21"/>
  <c r="O4703" i="21"/>
  <c r="J4703" i="21"/>
  <c r="K4703" i="21"/>
  <c r="O4702" i="21"/>
  <c r="J4702" i="21"/>
  <c r="K4702" i="21"/>
  <c r="O4701" i="21"/>
  <c r="J4701" i="21"/>
  <c r="K4701" i="21"/>
  <c r="O4700" i="21"/>
  <c r="J4700" i="21"/>
  <c r="K4700" i="21"/>
  <c r="O4699" i="21"/>
  <c r="J4699" i="21"/>
  <c r="K4699" i="21"/>
  <c r="O4698" i="21"/>
  <c r="J4698" i="21"/>
  <c r="K4698" i="21"/>
  <c r="O4697" i="21"/>
  <c r="J4697" i="21"/>
  <c r="K4697" i="21"/>
  <c r="O4696" i="21"/>
  <c r="J4696" i="21"/>
  <c r="K4696" i="21"/>
  <c r="O4695" i="21"/>
  <c r="J4695" i="21"/>
  <c r="K4695" i="21"/>
  <c r="O4694" i="21"/>
  <c r="J4694" i="21"/>
  <c r="K4694" i="21"/>
  <c r="O4693" i="21"/>
  <c r="J4693" i="21"/>
  <c r="K4693" i="21"/>
  <c r="O4692" i="21"/>
  <c r="J4692" i="21"/>
  <c r="K4692" i="21"/>
  <c r="O4691" i="21"/>
  <c r="J4691" i="21"/>
  <c r="K4691" i="21"/>
  <c r="O4690" i="21"/>
  <c r="J4690" i="21"/>
  <c r="K4690" i="21"/>
  <c r="O4689" i="21"/>
  <c r="J4689" i="21"/>
  <c r="K4689" i="21"/>
  <c r="O4688" i="21"/>
  <c r="J4688" i="21"/>
  <c r="K4688" i="21"/>
  <c r="O4687" i="21"/>
  <c r="J4687" i="21"/>
  <c r="K4687" i="21"/>
  <c r="O4686" i="21"/>
  <c r="J4686" i="21"/>
  <c r="K4686" i="21"/>
  <c r="O4685" i="21"/>
  <c r="J4685" i="21"/>
  <c r="K4685" i="21"/>
  <c r="O4684" i="21"/>
  <c r="J4684" i="21"/>
  <c r="K4684" i="21"/>
  <c r="O4683" i="21"/>
  <c r="J4683" i="21"/>
  <c r="K4683" i="21"/>
  <c r="O4682" i="21"/>
  <c r="J4682" i="21"/>
  <c r="K4682" i="21"/>
  <c r="O4681" i="21"/>
  <c r="J4681" i="21"/>
  <c r="K4681" i="21"/>
  <c r="O4680" i="21"/>
  <c r="J4680" i="21"/>
  <c r="K4680" i="21"/>
  <c r="O4679" i="21"/>
  <c r="J4679" i="21"/>
  <c r="K4679" i="21"/>
  <c r="O4678" i="21"/>
  <c r="J4678" i="21"/>
  <c r="K4678" i="21"/>
  <c r="O4677" i="21"/>
  <c r="J4677" i="21"/>
  <c r="K4677" i="21"/>
  <c r="O4676" i="21"/>
  <c r="J4676" i="21"/>
  <c r="K4676" i="21"/>
  <c r="O4675" i="21"/>
  <c r="J4675" i="21"/>
  <c r="K4675" i="21"/>
  <c r="O4674" i="21"/>
  <c r="J4674" i="21"/>
  <c r="K4674" i="21"/>
  <c r="O4673" i="21"/>
  <c r="J4673" i="21"/>
  <c r="K4673" i="21"/>
  <c r="O4672" i="21"/>
  <c r="J4672" i="21"/>
  <c r="K4672" i="21"/>
  <c r="O4671" i="21"/>
  <c r="J4671" i="21"/>
  <c r="K4671" i="21"/>
  <c r="O4670" i="21"/>
  <c r="J4670" i="21"/>
  <c r="K4670" i="21"/>
  <c r="O4669" i="21"/>
  <c r="J4669" i="21"/>
  <c r="K4669" i="21"/>
  <c r="O4668" i="21"/>
  <c r="J4668" i="21"/>
  <c r="K4668" i="21"/>
  <c r="O4667" i="21"/>
  <c r="J4667" i="21"/>
  <c r="K4667" i="21"/>
  <c r="O4666" i="21"/>
  <c r="J4666" i="21"/>
  <c r="K4666" i="21"/>
  <c r="O4665" i="21"/>
  <c r="J4665" i="21"/>
  <c r="K4665" i="21"/>
  <c r="O4664" i="21"/>
  <c r="J4664" i="21"/>
  <c r="K4664" i="21"/>
  <c r="O4663" i="21"/>
  <c r="J4663" i="21"/>
  <c r="K4663" i="21"/>
  <c r="O4662" i="21"/>
  <c r="J4662" i="21"/>
  <c r="K4662" i="21"/>
  <c r="O4661" i="21"/>
  <c r="J4661" i="21"/>
  <c r="K4661" i="21"/>
  <c r="O4660" i="21"/>
  <c r="J4660" i="21"/>
  <c r="K4660" i="21"/>
  <c r="O4659" i="21"/>
  <c r="J4659" i="21"/>
  <c r="K4659" i="21"/>
  <c r="O4658" i="21"/>
  <c r="J4658" i="21"/>
  <c r="K4658" i="21"/>
  <c r="O4657" i="21"/>
  <c r="J4657" i="21"/>
  <c r="K4657" i="21"/>
  <c r="O4656" i="21"/>
  <c r="J4656" i="21"/>
  <c r="K4656" i="21"/>
  <c r="O4655" i="21"/>
  <c r="J4655" i="21"/>
  <c r="K4655" i="21"/>
  <c r="O4654" i="21"/>
  <c r="J4654" i="21"/>
  <c r="K4654" i="21"/>
  <c r="O4653" i="21"/>
  <c r="J4653" i="21"/>
  <c r="K4653" i="21"/>
  <c r="O4652" i="21"/>
  <c r="J4652" i="21"/>
  <c r="K4652" i="21"/>
  <c r="O4651" i="21"/>
  <c r="J4651" i="21"/>
  <c r="K4651" i="21"/>
  <c r="O4650" i="21"/>
  <c r="J4650" i="21"/>
  <c r="K4650" i="21"/>
  <c r="O4649" i="21"/>
  <c r="J4649" i="21"/>
  <c r="K4649" i="21"/>
  <c r="O4648" i="21"/>
  <c r="J4648" i="21"/>
  <c r="K4648" i="21"/>
  <c r="O4647" i="21"/>
  <c r="J4647" i="21"/>
  <c r="K4647" i="21"/>
  <c r="O4646" i="21"/>
  <c r="J4646" i="21"/>
  <c r="K4646" i="21"/>
  <c r="O4645" i="21"/>
  <c r="J4645" i="21"/>
  <c r="K4645" i="21"/>
  <c r="O4644" i="21"/>
  <c r="J4644" i="21"/>
  <c r="K4644" i="21"/>
  <c r="O4643" i="21"/>
  <c r="J4643" i="21"/>
  <c r="K4643" i="21"/>
  <c r="O4642" i="21"/>
  <c r="J4642" i="21"/>
  <c r="K4642" i="21"/>
  <c r="O4641" i="21"/>
  <c r="J4641" i="21"/>
  <c r="K4641" i="21"/>
  <c r="O4640" i="21"/>
  <c r="J4640" i="21"/>
  <c r="K4640" i="21"/>
  <c r="O4639" i="21"/>
  <c r="J4639" i="21"/>
  <c r="K4639" i="21"/>
  <c r="O4638" i="21"/>
  <c r="J4638" i="21"/>
  <c r="K4638" i="21"/>
  <c r="O4637" i="21"/>
  <c r="J4637" i="21"/>
  <c r="K4637" i="21"/>
  <c r="O4636" i="21"/>
  <c r="J4636" i="21"/>
  <c r="K4636" i="21"/>
  <c r="O4635" i="21"/>
  <c r="J4635" i="21"/>
  <c r="K4635" i="21"/>
  <c r="O4634" i="21"/>
  <c r="J4634" i="21"/>
  <c r="K4634" i="21"/>
  <c r="O4633" i="21"/>
  <c r="J4633" i="21"/>
  <c r="K4633" i="21"/>
  <c r="O4632" i="21"/>
  <c r="J4632" i="21"/>
  <c r="K4632" i="21"/>
  <c r="O4631" i="21"/>
  <c r="J4631" i="21"/>
  <c r="K4631" i="21"/>
  <c r="O4630" i="21"/>
  <c r="J4630" i="21"/>
  <c r="K4630" i="21"/>
  <c r="O4629" i="21"/>
  <c r="J4629" i="21"/>
  <c r="K4629" i="21"/>
  <c r="O4628" i="21"/>
  <c r="J4628" i="21"/>
  <c r="K4628" i="21"/>
  <c r="O4627" i="21"/>
  <c r="J4627" i="21"/>
  <c r="K4627" i="21"/>
  <c r="O4626" i="21"/>
  <c r="J4626" i="21"/>
  <c r="K4626" i="21"/>
  <c r="O4625" i="21"/>
  <c r="J4625" i="21"/>
  <c r="K4625" i="21"/>
  <c r="O4624" i="21"/>
  <c r="J4624" i="21"/>
  <c r="K4624" i="21"/>
  <c r="O4623" i="21"/>
  <c r="J4623" i="21"/>
  <c r="K4623" i="21"/>
  <c r="O4622" i="21"/>
  <c r="J4622" i="21"/>
  <c r="K4622" i="21"/>
  <c r="O4621" i="21"/>
  <c r="J4621" i="21"/>
  <c r="K4621" i="21"/>
  <c r="O4620" i="21"/>
  <c r="J4620" i="21"/>
  <c r="K4620" i="21"/>
  <c r="O4619" i="21"/>
  <c r="J4619" i="21"/>
  <c r="K4619" i="21"/>
  <c r="O4618" i="21"/>
  <c r="J4618" i="21"/>
  <c r="K4618" i="21"/>
  <c r="O4617" i="21"/>
  <c r="J4617" i="21"/>
  <c r="K4617" i="21"/>
  <c r="O4616" i="21"/>
  <c r="J4616" i="21"/>
  <c r="K4616" i="21"/>
  <c r="O4615" i="21"/>
  <c r="J4615" i="21"/>
  <c r="K4615" i="21"/>
  <c r="O4614" i="21"/>
  <c r="J4614" i="21"/>
  <c r="K4614" i="21"/>
  <c r="O4613" i="21"/>
  <c r="J4613" i="21"/>
  <c r="K4613" i="21"/>
  <c r="O4612" i="21"/>
  <c r="J4612" i="21"/>
  <c r="K4612" i="21"/>
  <c r="O4611" i="21"/>
  <c r="J4611" i="21"/>
  <c r="K4611" i="21"/>
  <c r="O4610" i="21"/>
  <c r="J4610" i="21"/>
  <c r="K4610" i="21"/>
  <c r="O4609" i="21"/>
  <c r="J4609" i="21"/>
  <c r="K4609" i="21"/>
  <c r="O4608" i="21"/>
  <c r="J4608" i="21"/>
  <c r="K4608" i="21"/>
  <c r="O4607" i="21"/>
  <c r="J4607" i="21"/>
  <c r="K4607" i="21"/>
  <c r="O4606" i="21"/>
  <c r="J4606" i="21"/>
  <c r="K4606" i="21"/>
  <c r="O4605" i="21"/>
  <c r="J4605" i="21"/>
  <c r="K4605" i="21"/>
  <c r="O4604" i="21"/>
  <c r="J4604" i="21"/>
  <c r="K4604" i="21"/>
  <c r="O4603" i="21"/>
  <c r="J4603" i="21"/>
  <c r="K4603" i="21"/>
  <c r="O4602" i="21"/>
  <c r="J4602" i="21"/>
  <c r="K4602" i="21"/>
  <c r="O4601" i="21"/>
  <c r="J4601" i="21"/>
  <c r="K4601" i="21"/>
  <c r="O4600" i="21"/>
  <c r="J4600" i="21"/>
  <c r="K4600" i="21"/>
  <c r="O4599" i="21"/>
  <c r="J4599" i="21"/>
  <c r="K4599" i="21"/>
  <c r="O4598" i="21"/>
  <c r="J4598" i="21"/>
  <c r="K4598" i="21"/>
  <c r="O4597" i="21"/>
  <c r="J4597" i="21"/>
  <c r="K4597" i="21"/>
  <c r="O4596" i="21"/>
  <c r="J4596" i="21"/>
  <c r="K4596" i="21"/>
  <c r="O4595" i="21"/>
  <c r="J4595" i="21"/>
  <c r="K4595" i="21"/>
  <c r="O4594" i="21"/>
  <c r="J4594" i="21"/>
  <c r="K4594" i="21"/>
  <c r="O4593" i="21"/>
  <c r="J4593" i="21"/>
  <c r="K4593" i="21"/>
  <c r="O4592" i="21"/>
  <c r="J4592" i="21"/>
  <c r="K4592" i="21"/>
  <c r="O4591" i="21"/>
  <c r="J4591" i="21"/>
  <c r="K4591" i="21"/>
  <c r="O4590" i="21"/>
  <c r="J4590" i="21"/>
  <c r="K4590" i="21"/>
  <c r="O4589" i="21"/>
  <c r="J4589" i="21"/>
  <c r="K4589" i="21"/>
  <c r="O4588" i="21"/>
  <c r="J4588" i="21"/>
  <c r="K4588" i="21"/>
  <c r="O4587" i="21"/>
  <c r="J4587" i="21"/>
  <c r="K4587" i="21"/>
  <c r="O4586" i="21"/>
  <c r="J4586" i="21"/>
  <c r="K4586" i="21"/>
  <c r="O4585" i="21"/>
  <c r="J4585" i="21"/>
  <c r="K4585" i="21"/>
  <c r="O4584" i="21"/>
  <c r="J4584" i="21"/>
  <c r="K4584" i="21"/>
  <c r="O4583" i="21"/>
  <c r="J4583" i="21"/>
  <c r="K4583" i="21"/>
  <c r="O4582" i="21"/>
  <c r="J4582" i="21"/>
  <c r="K4582" i="21"/>
  <c r="O4581" i="21"/>
  <c r="J4581" i="21"/>
  <c r="K4581" i="21"/>
  <c r="O4580" i="21"/>
  <c r="J4580" i="21"/>
  <c r="K4580" i="21"/>
  <c r="O4579" i="21"/>
  <c r="J4579" i="21"/>
  <c r="K4579" i="21"/>
  <c r="O4578" i="21"/>
  <c r="J4578" i="21"/>
  <c r="K4578" i="21"/>
  <c r="O4577" i="21"/>
  <c r="J4577" i="21"/>
  <c r="K4577" i="21"/>
  <c r="O4576" i="21"/>
  <c r="J4576" i="21"/>
  <c r="K4576" i="21"/>
  <c r="O4575" i="21"/>
  <c r="J4575" i="21"/>
  <c r="K4575" i="21"/>
  <c r="O4574" i="21"/>
  <c r="J4574" i="21"/>
  <c r="K4574" i="21"/>
  <c r="O4573" i="21"/>
  <c r="J4573" i="21"/>
  <c r="K4573" i="21"/>
  <c r="O4572" i="21"/>
  <c r="J4572" i="21"/>
  <c r="K4572" i="21"/>
  <c r="O4571" i="21"/>
  <c r="J4571" i="21"/>
  <c r="K4571" i="21"/>
  <c r="O4570" i="21"/>
  <c r="J4570" i="21"/>
  <c r="K4570" i="21"/>
  <c r="O4569" i="21"/>
  <c r="J4569" i="21"/>
  <c r="K4569" i="21"/>
  <c r="O4568" i="21"/>
  <c r="J4568" i="21"/>
  <c r="K4568" i="21"/>
  <c r="O4567" i="21"/>
  <c r="J4567" i="21"/>
  <c r="K4567" i="21"/>
  <c r="O4566" i="21"/>
  <c r="J4566" i="21"/>
  <c r="K4566" i="21"/>
  <c r="O4565" i="21"/>
  <c r="J4565" i="21"/>
  <c r="K4565" i="21"/>
  <c r="O4564" i="21"/>
  <c r="J4564" i="21"/>
  <c r="K4564" i="21"/>
  <c r="O4563" i="21"/>
  <c r="J4563" i="21"/>
  <c r="K4563" i="21"/>
  <c r="O4562" i="21"/>
  <c r="J4562" i="21"/>
  <c r="K4562" i="21"/>
  <c r="O4561" i="21"/>
  <c r="J4561" i="21"/>
  <c r="K4561" i="21"/>
  <c r="O4560" i="21"/>
  <c r="J4560" i="21"/>
  <c r="K4560" i="21"/>
  <c r="O4559" i="21"/>
  <c r="J4559" i="21"/>
  <c r="K4559" i="21"/>
  <c r="O4558" i="21"/>
  <c r="J4558" i="21"/>
  <c r="K4558" i="21"/>
  <c r="O4557" i="21"/>
  <c r="J4557" i="21"/>
  <c r="K4557" i="21"/>
  <c r="O4556" i="21"/>
  <c r="J4556" i="21"/>
  <c r="K4556" i="21"/>
  <c r="O4555" i="21"/>
  <c r="J4555" i="21"/>
  <c r="K4555" i="21"/>
  <c r="O4554" i="21"/>
  <c r="J4554" i="21"/>
  <c r="K4554" i="21"/>
  <c r="O4553" i="21"/>
  <c r="J4553" i="21"/>
  <c r="K4553" i="21"/>
  <c r="O4552" i="21"/>
  <c r="J4552" i="21"/>
  <c r="K4552" i="21"/>
  <c r="O4551" i="21"/>
  <c r="J4551" i="21"/>
  <c r="K4551" i="21"/>
  <c r="O4550" i="21"/>
  <c r="J4550" i="21"/>
  <c r="K4550" i="21"/>
  <c r="O4549" i="21"/>
  <c r="J4549" i="21"/>
  <c r="K4549" i="21"/>
  <c r="O4548" i="21"/>
  <c r="J4548" i="21"/>
  <c r="K4548" i="21"/>
  <c r="O4547" i="21"/>
  <c r="J4547" i="21"/>
  <c r="K4547" i="21"/>
  <c r="O4546" i="21"/>
  <c r="J4546" i="21"/>
  <c r="K4546" i="21"/>
  <c r="O4545" i="21"/>
  <c r="J4545" i="21"/>
  <c r="K4545" i="21"/>
  <c r="O4544" i="21"/>
  <c r="J4544" i="21"/>
  <c r="K4544" i="21"/>
  <c r="O4543" i="21"/>
  <c r="J4543" i="21"/>
  <c r="K4543" i="21"/>
  <c r="O4542" i="21"/>
  <c r="J4542" i="21"/>
  <c r="K4542" i="21"/>
  <c r="O4541" i="21"/>
  <c r="J4541" i="21"/>
  <c r="K4541" i="21"/>
  <c r="O4540" i="21"/>
  <c r="J4540" i="21"/>
  <c r="K4540" i="21"/>
  <c r="O4539" i="21"/>
  <c r="J4539" i="21"/>
  <c r="K4539" i="21"/>
  <c r="O4538" i="21"/>
  <c r="J4538" i="21"/>
  <c r="K4538" i="21"/>
  <c r="O4537" i="21"/>
  <c r="J4537" i="21"/>
  <c r="K4537" i="21"/>
  <c r="O4536" i="21"/>
  <c r="J4536" i="21"/>
  <c r="K4536" i="21"/>
  <c r="O4535" i="21"/>
  <c r="J4535" i="21"/>
  <c r="K4535" i="21"/>
  <c r="O4534" i="21"/>
  <c r="J4534" i="21"/>
  <c r="K4534" i="21"/>
  <c r="O4533" i="21"/>
  <c r="J4533" i="21"/>
  <c r="K4533" i="21"/>
  <c r="O4532" i="21"/>
  <c r="J4532" i="21"/>
  <c r="K4532" i="21"/>
  <c r="O4531" i="21"/>
  <c r="J4531" i="21"/>
  <c r="K4531" i="21"/>
  <c r="O4530" i="21"/>
  <c r="J4530" i="21"/>
  <c r="K4530" i="21"/>
  <c r="O4529" i="21"/>
  <c r="J4529" i="21"/>
  <c r="K4529" i="21"/>
  <c r="O4528" i="21"/>
  <c r="J4528" i="21"/>
  <c r="K4528" i="21"/>
  <c r="O4527" i="21"/>
  <c r="J4527" i="21"/>
  <c r="K4527" i="21"/>
  <c r="O4526" i="21"/>
  <c r="J4526" i="21"/>
  <c r="K4526" i="21"/>
  <c r="O4525" i="21"/>
  <c r="J4525" i="21"/>
  <c r="K4525" i="21"/>
  <c r="O4524" i="21"/>
  <c r="J4524" i="21"/>
  <c r="K4524" i="21"/>
  <c r="O4523" i="21"/>
  <c r="J4523" i="21"/>
  <c r="K4523" i="21"/>
  <c r="O4522" i="21"/>
  <c r="J4522" i="21"/>
  <c r="K4522" i="21"/>
  <c r="O4521" i="21"/>
  <c r="J4521" i="21"/>
  <c r="K4521" i="21"/>
  <c r="O4520" i="21"/>
  <c r="J4520" i="21"/>
  <c r="K4520" i="21"/>
  <c r="O4519" i="21"/>
  <c r="J4519" i="21"/>
  <c r="K4519" i="21"/>
  <c r="O4518" i="21"/>
  <c r="J4518" i="21"/>
  <c r="K4518" i="21"/>
  <c r="O4517" i="21"/>
  <c r="J4517" i="21"/>
  <c r="K4517" i="21"/>
  <c r="O4516" i="21"/>
  <c r="J4516" i="21"/>
  <c r="K4516" i="21"/>
  <c r="O4515" i="21"/>
  <c r="J4515" i="21"/>
  <c r="K4515" i="21"/>
  <c r="O4514" i="21"/>
  <c r="J4514" i="21"/>
  <c r="K4514" i="21"/>
  <c r="O4513" i="21"/>
  <c r="J4513" i="21"/>
  <c r="K4513" i="21"/>
  <c r="O4512" i="21"/>
  <c r="J4512" i="21"/>
  <c r="K4512" i="21"/>
  <c r="O4511" i="21"/>
  <c r="J4511" i="21"/>
  <c r="K4511" i="21"/>
  <c r="O4510" i="21"/>
  <c r="J4510" i="21"/>
  <c r="K4510" i="21"/>
  <c r="O4509" i="21"/>
  <c r="J4509" i="21"/>
  <c r="K4509" i="21"/>
  <c r="O4508" i="21"/>
  <c r="J4508" i="21"/>
  <c r="K4508" i="21"/>
  <c r="O4507" i="21"/>
  <c r="J4507" i="21"/>
  <c r="K4507" i="21"/>
  <c r="O4506" i="21"/>
  <c r="J4506" i="21"/>
  <c r="K4506" i="21"/>
  <c r="O4505" i="21"/>
  <c r="J4505" i="21"/>
  <c r="K4505" i="21"/>
  <c r="O4504" i="21"/>
  <c r="J4504" i="21"/>
  <c r="K4504" i="21"/>
  <c r="O4503" i="21"/>
  <c r="J4503" i="21"/>
  <c r="K4503" i="21"/>
  <c r="O4502" i="21"/>
  <c r="J4502" i="21"/>
  <c r="K4502" i="21"/>
  <c r="O4501" i="21"/>
  <c r="J4501" i="21"/>
  <c r="K4501" i="21"/>
  <c r="O4500" i="21"/>
  <c r="J4500" i="21"/>
  <c r="K4500" i="21"/>
  <c r="O4499" i="21"/>
  <c r="J4499" i="21"/>
  <c r="K4499" i="21"/>
  <c r="O4498" i="21"/>
  <c r="J4498" i="21"/>
  <c r="K4498" i="21"/>
  <c r="O4497" i="21"/>
  <c r="J4497" i="21"/>
  <c r="K4497" i="21"/>
  <c r="O4496" i="21"/>
  <c r="J4496" i="21"/>
  <c r="K4496" i="21"/>
  <c r="O4495" i="21"/>
  <c r="J4495" i="21"/>
  <c r="K4495" i="21"/>
  <c r="O4494" i="21"/>
  <c r="J4494" i="21"/>
  <c r="K4494" i="21"/>
  <c r="O4493" i="21"/>
  <c r="J4493" i="21"/>
  <c r="K4493" i="21"/>
  <c r="O4492" i="21"/>
  <c r="J4492" i="21"/>
  <c r="K4492" i="21"/>
  <c r="O4491" i="21"/>
  <c r="J4491" i="21"/>
  <c r="K4491" i="21"/>
  <c r="O4490" i="21"/>
  <c r="J4490" i="21"/>
  <c r="K4490" i="21"/>
  <c r="O4489" i="21"/>
  <c r="J4489" i="21"/>
  <c r="K4489" i="21"/>
  <c r="O4488" i="21"/>
  <c r="J4488" i="21"/>
  <c r="K4488" i="21"/>
  <c r="O4487" i="21"/>
  <c r="J4487" i="21"/>
  <c r="K4487" i="21"/>
  <c r="O4486" i="21"/>
  <c r="J4486" i="21"/>
  <c r="K4486" i="21"/>
  <c r="O4485" i="21"/>
  <c r="J4485" i="21"/>
  <c r="K4485" i="21"/>
  <c r="O4484" i="21"/>
  <c r="J4484" i="21"/>
  <c r="K4484" i="21"/>
  <c r="O4483" i="21"/>
  <c r="J4483" i="21"/>
  <c r="K4483" i="21"/>
  <c r="O4482" i="21"/>
  <c r="J4482" i="21"/>
  <c r="K4482" i="21"/>
  <c r="O4481" i="21"/>
  <c r="J4481" i="21"/>
  <c r="K4481" i="21"/>
  <c r="O4480" i="21"/>
  <c r="J4480" i="21"/>
  <c r="K4480" i="21"/>
  <c r="O4479" i="21"/>
  <c r="J4479" i="21"/>
  <c r="K4479" i="21"/>
  <c r="O4478" i="21"/>
  <c r="J4478" i="21"/>
  <c r="K4478" i="21"/>
  <c r="O4477" i="21"/>
  <c r="J4477" i="21"/>
  <c r="K4477" i="21"/>
  <c r="O4476" i="21"/>
  <c r="J4476" i="21"/>
  <c r="K4476" i="21"/>
  <c r="O4475" i="21"/>
  <c r="J4475" i="21"/>
  <c r="K4475" i="21"/>
  <c r="O4474" i="21"/>
  <c r="J4474" i="21"/>
  <c r="K4474" i="21"/>
  <c r="O4473" i="21"/>
  <c r="J4473" i="21"/>
  <c r="K4473" i="21"/>
  <c r="O4472" i="21"/>
  <c r="J4472" i="21"/>
  <c r="K4472" i="21"/>
  <c r="O4471" i="21"/>
  <c r="J4471" i="21"/>
  <c r="K4471" i="21"/>
  <c r="O4470" i="21"/>
  <c r="J4470" i="21"/>
  <c r="K4470" i="21"/>
  <c r="O4469" i="21"/>
  <c r="J4469" i="21"/>
  <c r="K4469" i="21"/>
  <c r="O4468" i="21"/>
  <c r="J4468" i="21"/>
  <c r="K4468" i="21"/>
  <c r="O4467" i="21"/>
  <c r="J4467" i="21"/>
  <c r="K4467" i="21"/>
  <c r="O4466" i="21"/>
  <c r="J4466" i="21"/>
  <c r="K4466" i="21"/>
  <c r="O4465" i="21"/>
  <c r="J4465" i="21"/>
  <c r="K4465" i="21"/>
  <c r="O4464" i="21"/>
  <c r="J4464" i="21"/>
  <c r="K4464" i="21"/>
  <c r="O4463" i="21"/>
  <c r="J4463" i="21"/>
  <c r="K4463" i="21"/>
  <c r="O4462" i="21"/>
  <c r="J4462" i="21"/>
  <c r="K4462" i="21"/>
  <c r="O4461" i="21"/>
  <c r="J4461" i="21"/>
  <c r="K4461" i="21"/>
  <c r="O4460" i="21"/>
  <c r="J4460" i="21"/>
  <c r="K4460" i="21"/>
  <c r="O4459" i="21"/>
  <c r="J4459" i="21"/>
  <c r="K4459" i="21"/>
  <c r="O4458" i="21"/>
  <c r="J4458" i="21"/>
  <c r="K4458" i="21"/>
  <c r="O4457" i="21"/>
  <c r="J4457" i="21"/>
  <c r="K4457" i="21"/>
  <c r="O4456" i="21"/>
  <c r="J4456" i="21"/>
  <c r="K4456" i="21"/>
  <c r="O4455" i="21"/>
  <c r="J4455" i="21"/>
  <c r="K4455" i="21"/>
  <c r="O4454" i="21"/>
  <c r="J4454" i="21"/>
  <c r="K4454" i="21"/>
  <c r="O4453" i="21"/>
  <c r="J4453" i="21"/>
  <c r="K4453" i="21"/>
  <c r="O4452" i="21"/>
  <c r="J4452" i="21"/>
  <c r="K4452" i="21"/>
  <c r="O4451" i="21"/>
  <c r="J4451" i="21"/>
  <c r="K4451" i="21"/>
  <c r="O4450" i="21"/>
  <c r="J4450" i="21"/>
  <c r="K4450" i="21"/>
  <c r="O4449" i="21"/>
  <c r="J4449" i="21"/>
  <c r="K4449" i="21"/>
  <c r="O4448" i="21"/>
  <c r="J4448" i="21"/>
  <c r="K4448" i="21"/>
  <c r="O4447" i="21"/>
  <c r="J4447" i="21"/>
  <c r="K4447" i="21"/>
  <c r="O4446" i="21"/>
  <c r="J4446" i="21"/>
  <c r="K4446" i="21"/>
  <c r="O4445" i="21"/>
  <c r="J4445" i="21"/>
  <c r="K4445" i="21"/>
  <c r="O4444" i="21"/>
  <c r="J4444" i="21"/>
  <c r="K4444" i="21"/>
  <c r="O4443" i="21"/>
  <c r="J4443" i="21"/>
  <c r="K4443" i="21"/>
  <c r="O4442" i="21"/>
  <c r="J4442" i="21"/>
  <c r="K4442" i="21"/>
  <c r="O4441" i="21"/>
  <c r="J4441" i="21"/>
  <c r="K4441" i="21"/>
  <c r="O4440" i="21"/>
  <c r="J4440" i="21"/>
  <c r="K4440" i="21"/>
  <c r="O4439" i="21"/>
  <c r="J4439" i="21"/>
  <c r="K4439" i="21"/>
  <c r="O4438" i="21"/>
  <c r="J4438" i="21"/>
  <c r="K4438" i="21"/>
  <c r="O4437" i="21"/>
  <c r="J4437" i="21"/>
  <c r="K4437" i="21"/>
  <c r="O4436" i="21"/>
  <c r="J4436" i="21"/>
  <c r="K4436" i="21"/>
  <c r="O4435" i="21"/>
  <c r="J4435" i="21"/>
  <c r="K4435" i="21"/>
  <c r="O4434" i="21"/>
  <c r="J4434" i="21"/>
  <c r="K4434" i="21"/>
  <c r="O4433" i="21"/>
  <c r="J4433" i="21"/>
  <c r="K4433" i="21"/>
  <c r="O4432" i="21"/>
  <c r="J4432" i="21"/>
  <c r="K4432" i="21"/>
  <c r="O4431" i="21"/>
  <c r="J4431" i="21"/>
  <c r="K4431" i="21"/>
  <c r="O4430" i="21"/>
  <c r="J4430" i="21"/>
  <c r="K4430" i="21"/>
  <c r="O4429" i="21"/>
  <c r="J4429" i="21"/>
  <c r="K4429" i="21"/>
  <c r="O4428" i="21"/>
  <c r="J4428" i="21"/>
  <c r="K4428" i="21"/>
  <c r="O4427" i="21"/>
  <c r="J4427" i="21"/>
  <c r="K4427" i="21"/>
  <c r="O4426" i="21"/>
  <c r="J4426" i="21"/>
  <c r="K4426" i="21"/>
  <c r="O4425" i="21"/>
  <c r="J4425" i="21"/>
  <c r="K4425" i="21"/>
  <c r="O4424" i="21"/>
  <c r="J4424" i="21"/>
  <c r="K4424" i="21"/>
  <c r="O4423" i="21"/>
  <c r="J4423" i="21"/>
  <c r="K4423" i="21"/>
  <c r="O4422" i="21"/>
  <c r="J4422" i="21"/>
  <c r="K4422" i="21"/>
  <c r="O4421" i="21"/>
  <c r="J4421" i="21"/>
  <c r="K4421" i="21"/>
  <c r="O4420" i="21"/>
  <c r="J4420" i="21"/>
  <c r="K4420" i="21"/>
  <c r="O4419" i="21"/>
  <c r="J4419" i="21"/>
  <c r="K4419" i="21"/>
  <c r="O4418" i="21"/>
  <c r="J4418" i="21"/>
  <c r="K4418" i="21"/>
  <c r="O4417" i="21"/>
  <c r="J4417" i="21"/>
  <c r="K4417" i="21"/>
  <c r="O4416" i="21"/>
  <c r="J4416" i="21"/>
  <c r="K4416" i="21"/>
  <c r="O4415" i="21"/>
  <c r="J4415" i="21"/>
  <c r="K4415" i="21"/>
  <c r="O4414" i="21"/>
  <c r="J4414" i="21"/>
  <c r="K4414" i="21"/>
  <c r="O4413" i="21"/>
  <c r="J4413" i="21"/>
  <c r="K4413" i="21"/>
  <c r="O4412" i="21"/>
  <c r="J4412" i="21"/>
  <c r="K4412" i="21"/>
  <c r="O4411" i="21"/>
  <c r="J4411" i="21"/>
  <c r="K4411" i="21"/>
  <c r="O4410" i="21"/>
  <c r="J4410" i="21"/>
  <c r="K4410" i="21"/>
  <c r="O4409" i="21"/>
  <c r="J4409" i="21"/>
  <c r="K4409" i="21"/>
  <c r="O4408" i="21"/>
  <c r="J4408" i="21"/>
  <c r="K4408" i="21"/>
  <c r="O4407" i="21"/>
  <c r="J4407" i="21"/>
  <c r="K4407" i="21"/>
  <c r="O4406" i="21"/>
  <c r="J4406" i="21"/>
  <c r="K4406" i="21"/>
  <c r="O4405" i="21"/>
  <c r="J4405" i="21"/>
  <c r="K4405" i="21"/>
  <c r="O4404" i="21"/>
  <c r="J4404" i="21"/>
  <c r="K4404" i="21"/>
  <c r="O4403" i="21"/>
  <c r="J4403" i="21"/>
  <c r="K4403" i="21"/>
  <c r="O4402" i="21"/>
  <c r="J4402" i="21"/>
  <c r="K4402" i="21"/>
  <c r="O4401" i="21"/>
  <c r="J4401" i="21"/>
  <c r="K4401" i="21"/>
  <c r="O4400" i="21"/>
  <c r="J4400" i="21"/>
  <c r="K4400" i="21"/>
  <c r="O4399" i="21"/>
  <c r="J4399" i="21"/>
  <c r="K4399" i="21"/>
  <c r="O4398" i="21"/>
  <c r="J4398" i="21"/>
  <c r="K4398" i="21"/>
  <c r="O4397" i="21"/>
  <c r="J4397" i="21"/>
  <c r="K4397" i="21"/>
  <c r="O4396" i="21"/>
  <c r="J4396" i="21"/>
  <c r="K4396" i="21"/>
  <c r="O4395" i="21"/>
  <c r="J4395" i="21"/>
  <c r="K4395" i="21"/>
  <c r="O4394" i="21"/>
  <c r="J4394" i="21"/>
  <c r="K4394" i="21"/>
  <c r="O4393" i="21"/>
  <c r="J4393" i="21"/>
  <c r="K4393" i="21"/>
  <c r="O4392" i="21"/>
  <c r="J4392" i="21"/>
  <c r="K4392" i="21"/>
  <c r="O4391" i="21"/>
  <c r="J4391" i="21"/>
  <c r="K4391" i="21"/>
  <c r="O4390" i="21"/>
  <c r="J4390" i="21"/>
  <c r="K4390" i="21"/>
  <c r="O4389" i="21"/>
  <c r="J4389" i="21"/>
  <c r="K4389" i="21"/>
  <c r="O4388" i="21"/>
  <c r="J4388" i="21"/>
  <c r="K4388" i="21"/>
  <c r="O4387" i="21"/>
  <c r="J4387" i="21"/>
  <c r="K4387" i="21"/>
  <c r="O4386" i="21"/>
  <c r="J4386" i="21"/>
  <c r="K4386" i="21"/>
  <c r="O4385" i="21"/>
  <c r="J4385" i="21"/>
  <c r="K4385" i="21"/>
  <c r="O4384" i="21"/>
  <c r="J4384" i="21"/>
  <c r="K4384" i="21"/>
  <c r="O4383" i="21"/>
  <c r="J4383" i="21"/>
  <c r="K4383" i="21"/>
  <c r="O4382" i="21"/>
  <c r="J4382" i="21"/>
  <c r="K4382" i="21"/>
  <c r="O4381" i="21"/>
  <c r="J4381" i="21"/>
  <c r="K4381" i="21"/>
  <c r="O4380" i="21"/>
  <c r="J4380" i="21"/>
  <c r="K4380" i="21"/>
  <c r="O4379" i="21"/>
  <c r="J4379" i="21"/>
  <c r="K4379" i="21"/>
  <c r="O4378" i="21"/>
  <c r="J4378" i="21"/>
  <c r="K4378" i="21"/>
  <c r="O4377" i="21"/>
  <c r="J4377" i="21"/>
  <c r="K4377" i="21"/>
  <c r="O4376" i="21"/>
  <c r="J4376" i="21"/>
  <c r="K4376" i="21"/>
  <c r="O4375" i="21"/>
  <c r="J4375" i="21"/>
  <c r="K4375" i="21"/>
  <c r="O4374" i="21"/>
  <c r="J4374" i="21"/>
  <c r="K4374" i="21"/>
  <c r="O4373" i="21"/>
  <c r="J4373" i="21"/>
  <c r="K4373" i="21"/>
  <c r="O4372" i="21"/>
  <c r="J4372" i="21"/>
  <c r="K4372" i="21"/>
  <c r="O4371" i="21"/>
  <c r="J4371" i="21"/>
  <c r="K4371" i="21"/>
  <c r="O4370" i="21"/>
  <c r="J4370" i="21"/>
  <c r="K4370" i="21"/>
  <c r="O4369" i="21"/>
  <c r="J4369" i="21"/>
  <c r="K4369" i="21"/>
  <c r="O4368" i="21"/>
  <c r="J4368" i="21"/>
  <c r="K4368" i="21"/>
  <c r="O4367" i="21"/>
  <c r="J4367" i="21"/>
  <c r="K4367" i="21"/>
  <c r="O4366" i="21"/>
  <c r="J4366" i="21"/>
  <c r="K4366" i="21"/>
  <c r="O4365" i="21"/>
  <c r="J4365" i="21"/>
  <c r="K4365" i="21"/>
  <c r="O4364" i="21"/>
  <c r="J4364" i="21"/>
  <c r="K4364" i="21"/>
  <c r="O4363" i="21"/>
  <c r="J4363" i="21"/>
  <c r="K4363" i="21"/>
  <c r="O4362" i="21"/>
  <c r="J4362" i="21"/>
  <c r="K4362" i="21"/>
  <c r="O4361" i="21"/>
  <c r="J4361" i="21"/>
  <c r="K4361" i="21"/>
  <c r="O4360" i="21"/>
  <c r="J4360" i="21"/>
  <c r="K4360" i="21"/>
  <c r="O4359" i="21"/>
  <c r="J4359" i="21"/>
  <c r="K4359" i="21"/>
  <c r="O4358" i="21"/>
  <c r="J4358" i="21"/>
  <c r="K4358" i="21"/>
  <c r="O4357" i="21"/>
  <c r="J4357" i="21"/>
  <c r="K4357" i="21"/>
  <c r="O4356" i="21"/>
  <c r="J4356" i="21"/>
  <c r="K4356" i="21"/>
  <c r="O4355" i="21"/>
  <c r="J4355" i="21"/>
  <c r="K4355" i="21"/>
  <c r="O4354" i="21"/>
  <c r="J4354" i="21"/>
  <c r="K4354" i="21"/>
  <c r="O4353" i="21"/>
  <c r="J4353" i="21"/>
  <c r="K4353" i="21"/>
  <c r="O4352" i="21"/>
  <c r="J4352" i="21"/>
  <c r="K4352" i="21"/>
  <c r="O4351" i="21"/>
  <c r="J4351" i="21"/>
  <c r="K4351" i="21"/>
  <c r="O4350" i="21"/>
  <c r="J4350" i="21"/>
  <c r="K4350" i="21"/>
  <c r="O4349" i="21"/>
  <c r="J4349" i="21"/>
  <c r="K4349" i="21"/>
  <c r="O4348" i="21"/>
  <c r="J4348" i="21"/>
  <c r="K4348" i="21"/>
  <c r="O4347" i="21"/>
  <c r="J4347" i="21"/>
  <c r="K4347" i="21"/>
  <c r="O4346" i="21"/>
  <c r="J4346" i="21"/>
  <c r="K4346" i="21"/>
  <c r="O4345" i="21"/>
  <c r="J4345" i="21"/>
  <c r="K4345" i="21"/>
  <c r="O4344" i="21"/>
  <c r="J4344" i="21"/>
  <c r="K4344" i="21"/>
  <c r="O4343" i="21"/>
  <c r="J4343" i="21"/>
  <c r="K4343" i="21"/>
  <c r="O4342" i="21"/>
  <c r="J4342" i="21"/>
  <c r="K4342" i="21"/>
  <c r="O4341" i="21"/>
  <c r="J4341" i="21"/>
  <c r="K4341" i="21"/>
  <c r="O4340" i="21"/>
  <c r="J4340" i="21"/>
  <c r="K4340" i="21"/>
  <c r="O4339" i="21"/>
  <c r="J4339" i="21"/>
  <c r="K4339" i="21"/>
  <c r="O4338" i="21"/>
  <c r="J4338" i="21"/>
  <c r="K4338" i="21"/>
  <c r="O4337" i="21"/>
  <c r="J4337" i="21"/>
  <c r="K4337" i="21"/>
  <c r="O4336" i="21"/>
  <c r="J4336" i="21"/>
  <c r="K4336" i="21"/>
  <c r="O4335" i="21"/>
  <c r="J4335" i="21"/>
  <c r="K4335" i="21"/>
  <c r="O4334" i="21"/>
  <c r="J4334" i="21"/>
  <c r="K4334" i="21"/>
  <c r="O4333" i="21"/>
  <c r="J4333" i="21"/>
  <c r="K4333" i="21"/>
  <c r="O4332" i="21"/>
  <c r="J4332" i="21"/>
  <c r="K4332" i="21"/>
  <c r="O4331" i="21"/>
  <c r="J4331" i="21"/>
  <c r="K4331" i="21"/>
  <c r="O4330" i="21"/>
  <c r="J4330" i="21"/>
  <c r="K4330" i="21"/>
  <c r="O4329" i="21"/>
  <c r="J4329" i="21"/>
  <c r="K4329" i="21"/>
  <c r="O4328" i="21"/>
  <c r="J4328" i="21"/>
  <c r="K4328" i="21"/>
  <c r="O4327" i="21"/>
  <c r="J4327" i="21"/>
  <c r="K4327" i="21"/>
  <c r="O4326" i="21"/>
  <c r="J4326" i="21"/>
  <c r="K4326" i="21"/>
  <c r="O4325" i="21"/>
  <c r="J4325" i="21"/>
  <c r="K4325" i="21"/>
  <c r="O4324" i="21"/>
  <c r="J4324" i="21"/>
  <c r="K4324" i="21"/>
  <c r="O4323" i="21"/>
  <c r="J4323" i="21"/>
  <c r="K4323" i="21"/>
  <c r="O4322" i="21"/>
  <c r="J4322" i="21"/>
  <c r="K4322" i="21"/>
  <c r="O4321" i="21"/>
  <c r="J4321" i="21"/>
  <c r="K4321" i="21"/>
  <c r="O4320" i="21"/>
  <c r="J4320" i="21"/>
  <c r="K4320" i="21"/>
  <c r="O4319" i="21"/>
  <c r="J4319" i="21"/>
  <c r="K4319" i="21"/>
  <c r="O4318" i="21"/>
  <c r="J4318" i="21"/>
  <c r="K4318" i="21"/>
  <c r="O4317" i="21"/>
  <c r="J4317" i="21"/>
  <c r="K4317" i="21"/>
  <c r="O4316" i="21"/>
  <c r="J4316" i="21"/>
  <c r="K4316" i="21"/>
  <c r="O4315" i="21"/>
  <c r="J4315" i="21"/>
  <c r="K4315" i="21"/>
  <c r="O4314" i="21"/>
  <c r="J4314" i="21"/>
  <c r="K4314" i="21"/>
  <c r="O4313" i="21"/>
  <c r="J4313" i="21"/>
  <c r="K4313" i="21"/>
  <c r="O4312" i="21"/>
  <c r="J4312" i="21"/>
  <c r="K4312" i="21"/>
  <c r="O4311" i="21"/>
  <c r="J4311" i="21"/>
  <c r="K4311" i="21"/>
  <c r="O4310" i="21"/>
  <c r="J4310" i="21"/>
  <c r="K4310" i="21"/>
  <c r="O4309" i="21"/>
  <c r="J4309" i="21"/>
  <c r="K4309" i="21"/>
  <c r="O4308" i="21"/>
  <c r="J4308" i="21"/>
  <c r="K4308" i="21"/>
  <c r="O4307" i="21"/>
  <c r="J4307" i="21"/>
  <c r="K4307" i="21"/>
  <c r="O4306" i="21"/>
  <c r="J4306" i="21"/>
  <c r="K4306" i="21"/>
  <c r="O4305" i="21"/>
  <c r="J4305" i="21"/>
  <c r="K4305" i="21"/>
  <c r="O4304" i="21"/>
  <c r="J4304" i="21"/>
  <c r="K4304" i="21"/>
  <c r="O4303" i="21"/>
  <c r="J4303" i="21"/>
  <c r="K4303" i="21"/>
  <c r="O4302" i="21"/>
  <c r="J4302" i="21"/>
  <c r="K4302" i="21"/>
  <c r="O4301" i="21"/>
  <c r="J4301" i="21"/>
  <c r="K4301" i="21"/>
  <c r="O4300" i="21"/>
  <c r="J4300" i="21"/>
  <c r="K4300" i="21"/>
  <c r="O4299" i="21"/>
  <c r="J4299" i="21"/>
  <c r="K4299" i="21"/>
  <c r="O4298" i="21"/>
  <c r="J4298" i="21"/>
  <c r="K4298" i="21"/>
  <c r="O4297" i="21"/>
  <c r="J4297" i="21"/>
  <c r="K4297" i="21"/>
  <c r="O4296" i="21"/>
  <c r="J4296" i="21"/>
  <c r="K4296" i="21"/>
  <c r="O4295" i="21"/>
  <c r="J4295" i="21"/>
  <c r="K4295" i="21"/>
  <c r="O4294" i="21"/>
  <c r="J4294" i="21"/>
  <c r="K4294" i="21"/>
  <c r="O4293" i="21"/>
  <c r="J4293" i="21"/>
  <c r="K4293" i="21"/>
  <c r="O4292" i="21"/>
  <c r="J4292" i="21"/>
  <c r="K4292" i="21"/>
  <c r="O4291" i="21"/>
  <c r="J4291" i="21"/>
  <c r="K4291" i="21"/>
  <c r="O4290" i="21"/>
  <c r="J4290" i="21"/>
  <c r="K4290" i="21"/>
  <c r="O4289" i="21"/>
  <c r="J4289" i="21"/>
  <c r="K4289" i="21"/>
  <c r="O4288" i="21"/>
  <c r="J4288" i="21"/>
  <c r="K4288" i="21"/>
  <c r="O4287" i="21"/>
  <c r="J4287" i="21"/>
  <c r="K4287" i="21"/>
  <c r="O4286" i="21"/>
  <c r="J4286" i="21"/>
  <c r="K4286" i="21"/>
  <c r="O4285" i="21"/>
  <c r="J4285" i="21"/>
  <c r="K4285" i="21"/>
  <c r="O4284" i="21"/>
  <c r="J4284" i="21"/>
  <c r="K4284" i="21"/>
  <c r="O4283" i="21"/>
  <c r="J4283" i="21"/>
  <c r="K4283" i="21"/>
  <c r="O4282" i="21"/>
  <c r="J4282" i="21"/>
  <c r="K4282" i="21"/>
  <c r="O4281" i="21"/>
  <c r="J4281" i="21"/>
  <c r="K4281" i="21"/>
  <c r="O4280" i="21"/>
  <c r="J4280" i="21"/>
  <c r="K4280" i="21"/>
  <c r="O4279" i="21"/>
  <c r="J4279" i="21"/>
  <c r="K4279" i="21"/>
  <c r="O4278" i="21"/>
  <c r="J4278" i="21"/>
  <c r="K4278" i="21"/>
  <c r="O4277" i="21"/>
  <c r="J4277" i="21"/>
  <c r="K4277" i="21"/>
  <c r="O4276" i="21"/>
  <c r="J4276" i="21"/>
  <c r="K4276" i="21"/>
  <c r="O4275" i="21"/>
  <c r="J4275" i="21"/>
  <c r="K4275" i="21"/>
  <c r="O4274" i="21"/>
  <c r="J4274" i="21"/>
  <c r="K4274" i="21"/>
  <c r="O4273" i="21"/>
  <c r="J4273" i="21"/>
  <c r="K4273" i="21"/>
  <c r="O4272" i="21"/>
  <c r="J4272" i="21"/>
  <c r="K4272" i="21"/>
  <c r="O4271" i="21"/>
  <c r="J4271" i="21"/>
  <c r="K4271" i="21"/>
  <c r="O4270" i="21"/>
  <c r="J4270" i="21"/>
  <c r="K4270" i="21"/>
  <c r="O4269" i="21"/>
  <c r="J4269" i="21"/>
  <c r="K4269" i="21"/>
  <c r="O4268" i="21"/>
  <c r="J4268" i="21"/>
  <c r="K4268" i="21"/>
  <c r="O4267" i="21"/>
  <c r="J4267" i="21"/>
  <c r="K4267" i="21"/>
  <c r="O4266" i="21"/>
  <c r="J4266" i="21"/>
  <c r="K4266" i="21"/>
  <c r="O4265" i="21"/>
  <c r="J4265" i="21"/>
  <c r="K4265" i="21"/>
  <c r="O4264" i="21"/>
  <c r="J4264" i="21"/>
  <c r="K4264" i="21"/>
  <c r="O4263" i="21"/>
  <c r="J4263" i="21"/>
  <c r="K4263" i="21"/>
  <c r="O4262" i="21"/>
  <c r="J4262" i="21"/>
  <c r="K4262" i="21"/>
  <c r="O4261" i="21"/>
  <c r="J4261" i="21"/>
  <c r="K4261" i="21"/>
  <c r="O4260" i="21"/>
  <c r="J4260" i="21"/>
  <c r="K4260" i="21"/>
  <c r="O4259" i="21"/>
  <c r="J4259" i="21"/>
  <c r="K4259" i="21"/>
  <c r="O4258" i="21"/>
  <c r="J4258" i="21"/>
  <c r="K4258" i="21"/>
  <c r="O4257" i="21"/>
  <c r="J4257" i="21"/>
  <c r="K4257" i="21"/>
  <c r="O4256" i="21"/>
  <c r="J4256" i="21"/>
  <c r="K4256" i="21"/>
  <c r="O4255" i="21"/>
  <c r="J4255" i="21"/>
  <c r="K4255" i="21"/>
  <c r="O4254" i="21"/>
  <c r="J4254" i="21"/>
  <c r="K4254" i="21"/>
  <c r="O4253" i="21"/>
  <c r="J4253" i="21"/>
  <c r="K4253" i="21"/>
  <c r="O4252" i="21"/>
  <c r="J4252" i="21"/>
  <c r="K4252" i="21"/>
  <c r="O4251" i="21"/>
  <c r="J4251" i="21"/>
  <c r="K4251" i="21"/>
  <c r="O4250" i="21"/>
  <c r="J4250" i="21"/>
  <c r="K4250" i="21"/>
  <c r="O4249" i="21"/>
  <c r="J4249" i="21"/>
  <c r="K4249" i="21"/>
  <c r="O4248" i="21"/>
  <c r="J4248" i="21"/>
  <c r="K4248" i="21"/>
  <c r="O4247" i="21"/>
  <c r="J4247" i="21"/>
  <c r="K4247" i="21"/>
  <c r="O4246" i="21"/>
  <c r="J4246" i="21"/>
  <c r="K4246" i="21"/>
  <c r="O4245" i="21"/>
  <c r="J4245" i="21"/>
  <c r="K4245" i="21"/>
  <c r="O4244" i="21"/>
  <c r="J4244" i="21"/>
  <c r="K4244" i="21"/>
  <c r="O4243" i="21"/>
  <c r="J4243" i="21"/>
  <c r="K4243" i="21"/>
  <c r="O4242" i="21"/>
  <c r="J4242" i="21"/>
  <c r="K4242" i="21"/>
  <c r="O4241" i="21"/>
  <c r="J4241" i="21"/>
  <c r="K4241" i="21"/>
  <c r="O4240" i="21"/>
  <c r="J4240" i="21"/>
  <c r="K4240" i="21"/>
  <c r="O4239" i="21"/>
  <c r="J4239" i="21"/>
  <c r="K4239" i="21"/>
  <c r="O4238" i="21"/>
  <c r="J4238" i="21"/>
  <c r="K4238" i="21"/>
  <c r="O4237" i="21"/>
  <c r="J4237" i="21"/>
  <c r="K4237" i="21"/>
  <c r="O4236" i="21"/>
  <c r="J4236" i="21"/>
  <c r="K4236" i="21"/>
  <c r="O4235" i="21"/>
  <c r="J4235" i="21"/>
  <c r="K4235" i="21"/>
  <c r="O4234" i="21"/>
  <c r="J4234" i="21"/>
  <c r="K4234" i="21"/>
  <c r="O4233" i="21"/>
  <c r="J4233" i="21"/>
  <c r="K4233" i="21"/>
  <c r="O4232" i="21"/>
  <c r="J4232" i="21"/>
  <c r="K4232" i="21"/>
  <c r="O4231" i="21"/>
  <c r="J4231" i="21"/>
  <c r="K4231" i="21"/>
  <c r="O4230" i="21"/>
  <c r="J4230" i="21"/>
  <c r="K4230" i="21"/>
  <c r="O4229" i="21"/>
  <c r="J4229" i="21"/>
  <c r="K4229" i="21"/>
  <c r="O4228" i="21"/>
  <c r="J4228" i="21"/>
  <c r="K4228" i="21"/>
  <c r="O4227" i="21"/>
  <c r="J4227" i="21"/>
  <c r="K4227" i="21"/>
  <c r="O4226" i="21"/>
  <c r="J4226" i="21"/>
  <c r="K4226" i="21"/>
  <c r="O4225" i="21"/>
  <c r="J4225" i="21"/>
  <c r="K4225" i="21"/>
  <c r="O4224" i="21"/>
  <c r="J4224" i="21"/>
  <c r="K4224" i="21"/>
  <c r="O4223" i="21"/>
  <c r="J4223" i="21"/>
  <c r="K4223" i="21"/>
  <c r="O4222" i="21"/>
  <c r="J4222" i="21"/>
  <c r="K4222" i="21"/>
  <c r="O4221" i="21"/>
  <c r="J4221" i="21"/>
  <c r="K4221" i="21"/>
  <c r="O4220" i="21"/>
  <c r="J4220" i="21"/>
  <c r="K4220" i="21"/>
  <c r="O4219" i="21"/>
  <c r="J4219" i="21"/>
  <c r="K4219" i="21"/>
  <c r="O4218" i="21"/>
  <c r="J4218" i="21"/>
  <c r="K4218" i="21"/>
  <c r="O4217" i="21"/>
  <c r="J4217" i="21"/>
  <c r="K4217" i="21"/>
  <c r="O4216" i="21"/>
  <c r="J4216" i="21"/>
  <c r="K4216" i="21"/>
  <c r="O4215" i="21"/>
  <c r="J4215" i="21"/>
  <c r="K4215" i="21"/>
  <c r="O4214" i="21"/>
  <c r="J4214" i="21"/>
  <c r="K4214" i="21"/>
  <c r="O4213" i="21"/>
  <c r="J4213" i="21"/>
  <c r="K4213" i="21"/>
  <c r="O4212" i="21"/>
  <c r="J4212" i="21"/>
  <c r="K4212" i="21"/>
  <c r="O4211" i="21"/>
  <c r="J4211" i="21"/>
  <c r="K4211" i="21"/>
  <c r="O4210" i="21"/>
  <c r="J4210" i="21"/>
  <c r="K4210" i="21"/>
  <c r="O4209" i="21"/>
  <c r="J4209" i="21"/>
  <c r="K4209" i="21"/>
  <c r="O4208" i="21"/>
  <c r="J4208" i="21"/>
  <c r="K4208" i="21"/>
  <c r="O4207" i="21"/>
  <c r="J4207" i="21"/>
  <c r="K4207" i="21"/>
  <c r="O4206" i="21"/>
  <c r="J4206" i="21"/>
  <c r="K4206" i="21"/>
  <c r="O4205" i="21"/>
  <c r="J4205" i="21"/>
  <c r="K4205" i="21"/>
  <c r="O4204" i="21"/>
  <c r="J4204" i="21"/>
  <c r="K4204" i="21"/>
  <c r="O4203" i="21"/>
  <c r="J4203" i="21"/>
  <c r="K4203" i="21"/>
  <c r="O4202" i="21"/>
  <c r="J4202" i="21"/>
  <c r="K4202" i="21"/>
  <c r="O4201" i="21"/>
  <c r="J4201" i="21"/>
  <c r="K4201" i="21"/>
  <c r="O4200" i="21"/>
  <c r="J4200" i="21"/>
  <c r="K4200" i="21"/>
  <c r="O4199" i="21"/>
  <c r="J4199" i="21"/>
  <c r="K4199" i="21"/>
  <c r="O4198" i="21"/>
  <c r="J4198" i="21"/>
  <c r="K4198" i="21"/>
  <c r="O4197" i="21"/>
  <c r="J4197" i="21"/>
  <c r="K4197" i="21"/>
  <c r="O4196" i="21"/>
  <c r="J4196" i="21"/>
  <c r="K4196" i="21"/>
  <c r="O4195" i="21"/>
  <c r="J4195" i="21"/>
  <c r="K4195" i="21"/>
  <c r="O4194" i="21"/>
  <c r="J4194" i="21"/>
  <c r="K4194" i="21"/>
  <c r="O4193" i="21"/>
  <c r="J4193" i="21"/>
  <c r="K4193" i="21"/>
  <c r="O4192" i="21"/>
  <c r="J4192" i="21"/>
  <c r="K4192" i="21"/>
  <c r="O4191" i="21"/>
  <c r="J4191" i="21"/>
  <c r="K4191" i="21"/>
  <c r="O4190" i="21"/>
  <c r="J4190" i="21"/>
  <c r="K4190" i="21"/>
  <c r="O4189" i="21"/>
  <c r="J4189" i="21"/>
  <c r="K4189" i="21"/>
  <c r="O4188" i="21"/>
  <c r="J4188" i="21"/>
  <c r="K4188" i="21"/>
  <c r="O4187" i="21"/>
  <c r="J4187" i="21"/>
  <c r="K4187" i="21"/>
  <c r="O4186" i="21"/>
  <c r="J4186" i="21"/>
  <c r="K4186" i="21"/>
  <c r="O4185" i="21"/>
  <c r="J4185" i="21"/>
  <c r="K4185" i="21"/>
  <c r="O4184" i="21"/>
  <c r="J4184" i="21"/>
  <c r="K4184" i="21"/>
  <c r="O4183" i="21"/>
  <c r="J4183" i="21"/>
  <c r="K4183" i="21"/>
  <c r="O4182" i="21"/>
  <c r="J4182" i="21"/>
  <c r="K4182" i="21"/>
  <c r="O4181" i="21"/>
  <c r="J4181" i="21"/>
  <c r="K4181" i="21"/>
  <c r="O4180" i="21"/>
  <c r="J4180" i="21"/>
  <c r="K4180" i="21"/>
  <c r="O4179" i="21"/>
  <c r="J4179" i="21"/>
  <c r="K4179" i="21"/>
  <c r="O4178" i="21"/>
  <c r="J4178" i="21"/>
  <c r="K4178" i="21"/>
  <c r="O4177" i="21"/>
  <c r="J4177" i="21"/>
  <c r="K4177" i="21"/>
  <c r="O4176" i="21"/>
  <c r="J4176" i="21"/>
  <c r="K4176" i="21"/>
  <c r="O4175" i="21"/>
  <c r="J4175" i="21"/>
  <c r="K4175" i="21"/>
  <c r="O4174" i="21"/>
  <c r="J4174" i="21"/>
  <c r="K4174" i="21"/>
  <c r="O4173" i="21"/>
  <c r="J4173" i="21"/>
  <c r="K4173" i="21"/>
  <c r="O4172" i="21"/>
  <c r="J4172" i="21"/>
  <c r="K4172" i="21"/>
  <c r="O4171" i="21"/>
  <c r="J4171" i="21"/>
  <c r="K4171" i="21"/>
  <c r="O4170" i="21"/>
  <c r="J4170" i="21"/>
  <c r="K4170" i="21"/>
  <c r="O4169" i="21"/>
  <c r="J4169" i="21"/>
  <c r="K4169" i="21"/>
  <c r="O4168" i="21"/>
  <c r="J4168" i="21"/>
  <c r="K4168" i="21"/>
  <c r="O4167" i="21"/>
  <c r="J4167" i="21"/>
  <c r="K4167" i="21"/>
  <c r="O4166" i="21"/>
  <c r="J4166" i="21"/>
  <c r="K4166" i="21"/>
  <c r="O4165" i="21"/>
  <c r="J4165" i="21"/>
  <c r="K4165" i="21"/>
  <c r="O4164" i="21"/>
  <c r="J4164" i="21"/>
  <c r="K4164" i="21"/>
  <c r="O4163" i="21"/>
  <c r="J4163" i="21"/>
  <c r="K4163" i="21"/>
  <c r="O4162" i="21"/>
  <c r="J4162" i="21"/>
  <c r="K4162" i="21"/>
  <c r="O4161" i="21"/>
  <c r="J4161" i="21"/>
  <c r="K4161" i="21"/>
  <c r="O4160" i="21"/>
  <c r="J4160" i="21"/>
  <c r="K4160" i="21"/>
  <c r="O4159" i="21"/>
  <c r="J4159" i="21"/>
  <c r="K4159" i="21"/>
  <c r="O4158" i="21"/>
  <c r="J4158" i="21"/>
  <c r="K4158" i="21"/>
  <c r="O4157" i="21"/>
  <c r="J4157" i="21"/>
  <c r="K4157" i="21"/>
  <c r="O4156" i="21"/>
  <c r="J4156" i="21"/>
  <c r="K4156" i="21"/>
  <c r="O4155" i="21"/>
  <c r="J4155" i="21"/>
  <c r="K4155" i="21"/>
  <c r="O4154" i="21"/>
  <c r="J4154" i="21"/>
  <c r="K4154" i="21"/>
  <c r="O4153" i="21"/>
  <c r="J4153" i="21"/>
  <c r="K4153" i="21"/>
  <c r="O4152" i="21"/>
  <c r="J4152" i="21"/>
  <c r="K4152" i="21"/>
  <c r="O4151" i="21"/>
  <c r="J4151" i="21"/>
  <c r="K4151" i="21"/>
  <c r="O4150" i="21"/>
  <c r="J4150" i="21"/>
  <c r="K4150" i="21"/>
  <c r="O4149" i="21"/>
  <c r="J4149" i="21"/>
  <c r="K4149" i="21"/>
  <c r="O4148" i="21"/>
  <c r="J4148" i="21"/>
  <c r="K4148" i="21"/>
  <c r="O4147" i="21"/>
  <c r="J4147" i="21"/>
  <c r="K4147" i="21"/>
  <c r="O4146" i="21"/>
  <c r="J4146" i="21"/>
  <c r="K4146" i="21"/>
  <c r="O4145" i="21"/>
  <c r="J4145" i="21"/>
  <c r="K4145" i="21"/>
  <c r="O4144" i="21"/>
  <c r="J4144" i="21"/>
  <c r="K4144" i="21"/>
  <c r="O4143" i="21"/>
  <c r="J4143" i="21"/>
  <c r="K4143" i="21"/>
  <c r="O4142" i="21"/>
  <c r="J4142" i="21"/>
  <c r="K4142" i="21"/>
  <c r="O4141" i="21"/>
  <c r="J4141" i="21"/>
  <c r="K4141" i="21"/>
  <c r="O4140" i="21"/>
  <c r="J4140" i="21"/>
  <c r="K4140" i="21"/>
  <c r="O4139" i="21"/>
  <c r="J4139" i="21"/>
  <c r="K4139" i="21"/>
  <c r="O4138" i="21"/>
  <c r="J4138" i="21"/>
  <c r="K4138" i="21"/>
  <c r="O4137" i="21"/>
  <c r="J4137" i="21"/>
  <c r="K4137" i="21"/>
  <c r="O4136" i="21"/>
  <c r="J4136" i="21"/>
  <c r="K4136" i="21"/>
  <c r="O4135" i="21"/>
  <c r="J4135" i="21"/>
  <c r="K4135" i="21"/>
  <c r="O4134" i="21"/>
  <c r="J4134" i="21"/>
  <c r="K4134" i="21"/>
  <c r="O4133" i="21"/>
  <c r="J4133" i="21"/>
  <c r="K4133" i="21"/>
  <c r="O4132" i="21"/>
  <c r="J4132" i="21"/>
  <c r="K4132" i="21"/>
  <c r="O4131" i="21"/>
  <c r="J4131" i="21"/>
  <c r="K4131" i="21"/>
  <c r="O4130" i="21"/>
  <c r="J4130" i="21"/>
  <c r="K4130" i="21"/>
  <c r="O4129" i="21"/>
  <c r="J4129" i="21"/>
  <c r="K4129" i="21"/>
  <c r="O4128" i="21"/>
  <c r="J4128" i="21"/>
  <c r="K4128" i="21"/>
  <c r="O4127" i="21"/>
  <c r="J4127" i="21"/>
  <c r="K4127" i="21"/>
  <c r="O4126" i="21"/>
  <c r="J4126" i="21"/>
  <c r="K4126" i="21"/>
  <c r="O4125" i="21"/>
  <c r="J4125" i="21"/>
  <c r="K4125" i="21"/>
  <c r="O4124" i="21"/>
  <c r="J4124" i="21"/>
  <c r="K4124" i="21"/>
  <c r="O4123" i="21"/>
  <c r="J4123" i="21"/>
  <c r="K4123" i="21"/>
  <c r="O4122" i="21"/>
  <c r="J4122" i="21"/>
  <c r="K4122" i="21"/>
  <c r="O4121" i="21"/>
  <c r="J4121" i="21"/>
  <c r="K4121" i="21"/>
  <c r="O4120" i="21"/>
  <c r="J4120" i="21"/>
  <c r="K4120" i="21"/>
  <c r="O4119" i="21"/>
  <c r="J4119" i="21"/>
  <c r="K4119" i="21"/>
  <c r="O4118" i="21"/>
  <c r="J4118" i="21"/>
  <c r="K4118" i="21"/>
  <c r="O4117" i="21"/>
  <c r="J4117" i="21"/>
  <c r="K4117" i="21"/>
  <c r="O4116" i="21"/>
  <c r="J4116" i="21"/>
  <c r="K4116" i="21"/>
  <c r="O4115" i="21"/>
  <c r="J4115" i="21"/>
  <c r="K4115" i="21"/>
  <c r="O4114" i="21"/>
  <c r="J4114" i="21"/>
  <c r="K4114" i="21"/>
  <c r="O4113" i="21"/>
  <c r="J4113" i="21"/>
  <c r="K4113" i="21"/>
  <c r="O4112" i="21"/>
  <c r="J4112" i="21"/>
  <c r="K4112" i="21"/>
  <c r="O4111" i="21"/>
  <c r="J4111" i="21"/>
  <c r="K4111" i="21"/>
  <c r="O4110" i="21"/>
  <c r="J4110" i="21"/>
  <c r="K4110" i="21"/>
  <c r="O4109" i="21"/>
  <c r="J4109" i="21"/>
  <c r="K4109" i="21"/>
  <c r="O4108" i="21"/>
  <c r="J4108" i="21"/>
  <c r="K4108" i="21"/>
  <c r="O4107" i="21"/>
  <c r="J4107" i="21"/>
  <c r="K4107" i="21"/>
  <c r="O4106" i="21"/>
  <c r="J4106" i="21"/>
  <c r="K4106" i="21"/>
  <c r="O4105" i="21"/>
  <c r="J4105" i="21"/>
  <c r="K4105" i="21"/>
  <c r="O4104" i="21"/>
  <c r="J4104" i="21"/>
  <c r="K4104" i="21"/>
  <c r="O4103" i="21"/>
  <c r="J4103" i="21"/>
  <c r="K4103" i="21"/>
  <c r="O4102" i="21"/>
  <c r="J4102" i="21"/>
  <c r="K4102" i="21"/>
  <c r="O4101" i="21"/>
  <c r="J4101" i="21"/>
  <c r="K4101" i="21"/>
  <c r="O4100" i="21"/>
  <c r="J4100" i="21"/>
  <c r="K4100" i="21"/>
  <c r="O4099" i="21"/>
  <c r="J4099" i="21"/>
  <c r="K4099" i="21"/>
  <c r="O4098" i="21"/>
  <c r="J4098" i="21"/>
  <c r="K4098" i="21"/>
  <c r="O4097" i="21"/>
  <c r="J4097" i="21"/>
  <c r="K4097" i="21"/>
  <c r="O4096" i="21"/>
  <c r="J4096" i="21"/>
  <c r="K4096" i="21"/>
  <c r="O4095" i="21"/>
  <c r="J4095" i="21"/>
  <c r="K4095" i="21"/>
  <c r="O4094" i="21"/>
  <c r="J4094" i="21"/>
  <c r="K4094" i="21"/>
  <c r="O4093" i="21"/>
  <c r="J4093" i="21"/>
  <c r="K4093" i="21"/>
  <c r="O4092" i="21"/>
  <c r="J4092" i="21"/>
  <c r="K4092" i="21"/>
  <c r="O4091" i="21"/>
  <c r="J4091" i="21"/>
  <c r="K4091" i="21"/>
  <c r="O4090" i="21"/>
  <c r="J4090" i="21"/>
  <c r="K4090" i="21"/>
  <c r="O4089" i="21"/>
  <c r="J4089" i="21"/>
  <c r="K4089" i="21"/>
  <c r="O4088" i="21"/>
  <c r="J4088" i="21"/>
  <c r="K4088" i="21"/>
  <c r="O4087" i="21"/>
  <c r="J4087" i="21"/>
  <c r="K4087" i="21"/>
  <c r="O4086" i="21"/>
  <c r="J4086" i="21"/>
  <c r="K4086" i="21"/>
  <c r="O4085" i="21"/>
  <c r="J4085" i="21"/>
  <c r="K4085" i="21"/>
  <c r="O4084" i="21"/>
  <c r="J4084" i="21"/>
  <c r="K4084" i="21"/>
  <c r="O4083" i="21"/>
  <c r="J4083" i="21"/>
  <c r="K4083" i="21"/>
  <c r="O4082" i="21"/>
  <c r="J4082" i="21"/>
  <c r="K4082" i="21"/>
  <c r="O4081" i="21"/>
  <c r="J4081" i="21"/>
  <c r="K4081" i="21"/>
  <c r="O4080" i="21"/>
  <c r="J4080" i="21"/>
  <c r="K4080" i="21"/>
  <c r="O4079" i="21"/>
  <c r="J4079" i="21"/>
  <c r="K4079" i="21"/>
  <c r="O4078" i="21"/>
  <c r="J4078" i="21"/>
  <c r="K4078" i="21"/>
  <c r="O4077" i="21"/>
  <c r="J4077" i="21"/>
  <c r="K4077" i="21"/>
  <c r="O4076" i="21"/>
  <c r="J4076" i="21"/>
  <c r="K4076" i="21"/>
  <c r="O4075" i="21"/>
  <c r="J4075" i="21"/>
  <c r="K4075" i="21"/>
  <c r="O4074" i="21"/>
  <c r="J4074" i="21"/>
  <c r="K4074" i="21"/>
  <c r="O4073" i="21"/>
  <c r="J4073" i="21"/>
  <c r="K4073" i="21"/>
  <c r="O4072" i="21"/>
  <c r="J4072" i="21"/>
  <c r="K4072" i="21"/>
  <c r="O4071" i="21"/>
  <c r="J4071" i="21"/>
  <c r="K4071" i="21"/>
  <c r="O4070" i="21"/>
  <c r="J4070" i="21"/>
  <c r="K4070" i="21"/>
  <c r="O4069" i="21"/>
  <c r="J4069" i="21"/>
  <c r="K4069" i="21"/>
  <c r="O4068" i="21"/>
  <c r="J4068" i="21"/>
  <c r="K4068" i="21"/>
  <c r="O4067" i="21"/>
  <c r="J4067" i="21"/>
  <c r="K4067" i="21"/>
  <c r="O4066" i="21"/>
  <c r="J4066" i="21"/>
  <c r="K4066" i="21"/>
  <c r="O4065" i="21"/>
  <c r="J4065" i="21"/>
  <c r="K4065" i="21"/>
  <c r="O4064" i="21"/>
  <c r="J4064" i="21"/>
  <c r="K4064" i="21"/>
  <c r="O4063" i="21"/>
  <c r="J4063" i="21"/>
  <c r="K4063" i="21"/>
  <c r="O4062" i="21"/>
  <c r="J4062" i="21"/>
  <c r="K4062" i="21"/>
  <c r="O4061" i="21"/>
  <c r="J4061" i="21"/>
  <c r="K4061" i="21"/>
  <c r="O4060" i="21"/>
  <c r="J4060" i="21"/>
  <c r="K4060" i="21"/>
  <c r="O4059" i="21"/>
  <c r="J4059" i="21"/>
  <c r="K4059" i="21"/>
  <c r="O4058" i="21"/>
  <c r="J4058" i="21"/>
  <c r="K4058" i="21"/>
  <c r="O4057" i="21"/>
  <c r="J4057" i="21"/>
  <c r="K4057" i="21"/>
  <c r="O4056" i="21"/>
  <c r="J4056" i="21"/>
  <c r="K4056" i="21"/>
  <c r="O4055" i="21"/>
  <c r="J4055" i="21"/>
  <c r="K4055" i="21"/>
  <c r="O4054" i="21"/>
  <c r="J4054" i="21"/>
  <c r="K4054" i="21"/>
  <c r="O4053" i="21"/>
  <c r="J4053" i="21"/>
  <c r="K4053" i="21"/>
  <c r="O4052" i="21"/>
  <c r="J4052" i="21"/>
  <c r="K4052" i="21"/>
  <c r="O4051" i="21"/>
  <c r="J4051" i="21"/>
  <c r="K4051" i="21"/>
  <c r="O4050" i="21"/>
  <c r="J4050" i="21"/>
  <c r="K4050" i="21"/>
  <c r="O4049" i="21"/>
  <c r="J4049" i="21"/>
  <c r="K4049" i="21"/>
  <c r="O4048" i="21"/>
  <c r="J4048" i="21"/>
  <c r="K4048" i="21"/>
  <c r="O4047" i="21"/>
  <c r="J4047" i="21"/>
  <c r="K4047" i="21"/>
  <c r="O4046" i="21"/>
  <c r="J4046" i="21"/>
  <c r="K4046" i="21"/>
  <c r="O4045" i="21"/>
  <c r="J4045" i="21"/>
  <c r="K4045" i="21"/>
  <c r="O4044" i="21"/>
  <c r="J4044" i="21"/>
  <c r="K4044" i="21"/>
  <c r="O4043" i="21"/>
  <c r="J4043" i="21"/>
  <c r="K4043" i="21"/>
  <c r="O4042" i="21"/>
  <c r="J4042" i="21"/>
  <c r="K4042" i="21"/>
  <c r="O4041" i="21"/>
  <c r="J4041" i="21"/>
  <c r="K4041" i="21"/>
  <c r="O4040" i="21"/>
  <c r="J4040" i="21"/>
  <c r="K4040" i="21"/>
  <c r="O4039" i="21"/>
  <c r="J4039" i="21"/>
  <c r="K4039" i="21"/>
  <c r="O4038" i="21"/>
  <c r="J4038" i="21"/>
  <c r="K4038" i="21"/>
  <c r="O4037" i="21"/>
  <c r="J4037" i="21"/>
  <c r="K4037" i="21"/>
  <c r="O4036" i="21"/>
  <c r="J4036" i="21"/>
  <c r="K4036" i="21"/>
  <c r="O4035" i="21"/>
  <c r="J4035" i="21"/>
  <c r="K4035" i="21"/>
  <c r="O4034" i="21"/>
  <c r="J4034" i="21"/>
  <c r="K4034" i="21"/>
  <c r="O4033" i="21"/>
  <c r="J4033" i="21"/>
  <c r="K4033" i="21"/>
  <c r="O4032" i="21"/>
  <c r="J4032" i="21"/>
  <c r="K4032" i="21"/>
  <c r="O4031" i="21"/>
  <c r="J4031" i="21"/>
  <c r="K4031" i="21"/>
  <c r="O4030" i="21"/>
  <c r="J4030" i="21"/>
  <c r="K4030" i="21"/>
  <c r="O4029" i="21"/>
  <c r="J4029" i="21"/>
  <c r="K4029" i="21"/>
  <c r="O4028" i="21"/>
  <c r="J4028" i="21"/>
  <c r="K4028" i="21"/>
  <c r="O4027" i="21"/>
  <c r="J4027" i="21"/>
  <c r="K4027" i="21"/>
  <c r="O4026" i="21"/>
  <c r="J4026" i="21"/>
  <c r="K4026" i="21"/>
  <c r="O4025" i="21"/>
  <c r="J4025" i="21"/>
  <c r="K4025" i="21"/>
  <c r="O4024" i="21"/>
  <c r="J4024" i="21"/>
  <c r="K4024" i="21"/>
  <c r="O4023" i="21"/>
  <c r="J4023" i="21"/>
  <c r="K4023" i="21"/>
  <c r="O4022" i="21"/>
  <c r="J4022" i="21"/>
  <c r="K4022" i="21"/>
  <c r="O4021" i="21"/>
  <c r="J4021" i="21"/>
  <c r="K4021" i="21"/>
  <c r="O4020" i="21"/>
  <c r="J4020" i="21"/>
  <c r="K4020" i="21"/>
  <c r="O4019" i="21"/>
  <c r="J4019" i="21"/>
  <c r="K4019" i="21"/>
  <c r="O4018" i="21"/>
  <c r="J4018" i="21"/>
  <c r="K4018" i="21"/>
  <c r="O4017" i="21"/>
  <c r="J4017" i="21"/>
  <c r="K4017" i="21"/>
  <c r="O4016" i="21"/>
  <c r="J4016" i="21"/>
  <c r="K4016" i="21"/>
  <c r="O4015" i="21"/>
  <c r="J4015" i="21"/>
  <c r="K4015" i="21"/>
  <c r="O4014" i="21"/>
  <c r="J4014" i="21"/>
  <c r="K4014" i="21"/>
  <c r="O4013" i="21"/>
  <c r="J4013" i="21"/>
  <c r="K4013" i="21"/>
  <c r="O4012" i="21"/>
  <c r="J4012" i="21"/>
  <c r="K4012" i="21"/>
  <c r="O4011" i="21"/>
  <c r="J4011" i="21"/>
  <c r="K4011" i="21"/>
  <c r="O4010" i="21"/>
  <c r="J4010" i="21"/>
  <c r="K4010" i="21"/>
  <c r="O4009" i="21"/>
  <c r="J4009" i="21"/>
  <c r="K4009" i="21"/>
  <c r="O4008" i="21"/>
  <c r="J4008" i="21"/>
  <c r="K4008" i="21"/>
  <c r="O4007" i="21"/>
  <c r="J4007" i="21"/>
  <c r="K4007" i="21"/>
  <c r="O4006" i="21"/>
  <c r="J4006" i="21"/>
  <c r="K4006" i="21"/>
  <c r="O4005" i="21"/>
  <c r="J4005" i="21"/>
  <c r="K4005" i="21"/>
  <c r="O4004" i="21"/>
  <c r="J4004" i="21"/>
  <c r="K4004" i="21"/>
  <c r="O4003" i="21"/>
  <c r="J4003" i="21"/>
  <c r="K4003" i="21"/>
  <c r="O4002" i="21"/>
  <c r="J4002" i="21"/>
  <c r="K4002" i="21"/>
  <c r="O4001" i="21"/>
  <c r="J4001" i="21"/>
  <c r="K4001" i="21"/>
  <c r="O4000" i="21"/>
  <c r="J4000" i="21"/>
  <c r="K4000" i="21"/>
  <c r="O3999" i="21"/>
  <c r="J3999" i="21"/>
  <c r="K3999" i="21"/>
  <c r="O3998" i="21"/>
  <c r="J3998" i="21"/>
  <c r="K3998" i="21"/>
  <c r="O3997" i="21"/>
  <c r="J3997" i="21"/>
  <c r="K3997" i="21"/>
  <c r="O3996" i="21"/>
  <c r="J3996" i="21"/>
  <c r="K3996" i="21"/>
  <c r="O3995" i="21"/>
  <c r="J3995" i="21"/>
  <c r="K3995" i="21"/>
  <c r="O3994" i="21"/>
  <c r="J3994" i="21"/>
  <c r="K3994" i="21"/>
  <c r="O3993" i="21"/>
  <c r="J3993" i="21"/>
  <c r="K3993" i="21"/>
  <c r="O3992" i="21"/>
  <c r="J3992" i="21"/>
  <c r="K3992" i="21"/>
  <c r="O3991" i="21"/>
  <c r="J3991" i="21"/>
  <c r="K3991" i="21"/>
  <c r="O3990" i="21"/>
  <c r="J3990" i="21"/>
  <c r="K3990" i="21"/>
  <c r="O3989" i="21"/>
  <c r="J3989" i="21"/>
  <c r="K3989" i="21"/>
  <c r="O3988" i="21"/>
  <c r="J3988" i="21"/>
  <c r="K3988" i="21"/>
  <c r="O3987" i="21"/>
  <c r="J3987" i="21"/>
  <c r="K3987" i="21"/>
  <c r="O3986" i="21"/>
  <c r="J3986" i="21"/>
  <c r="K3986" i="21"/>
  <c r="O3985" i="21"/>
  <c r="J3985" i="21"/>
  <c r="K3985" i="21"/>
  <c r="O3984" i="21"/>
  <c r="J3984" i="21"/>
  <c r="K3984" i="21"/>
  <c r="O3983" i="21"/>
  <c r="J3983" i="21"/>
  <c r="K3983" i="21"/>
  <c r="O3982" i="21"/>
  <c r="J3982" i="21"/>
  <c r="K3982" i="21"/>
  <c r="O3981" i="21"/>
  <c r="J3981" i="21"/>
  <c r="K3981" i="21"/>
  <c r="O3980" i="21"/>
  <c r="J3980" i="21"/>
  <c r="K3980" i="21"/>
  <c r="O3979" i="21"/>
  <c r="J3979" i="21"/>
  <c r="K3979" i="21"/>
  <c r="O3978" i="21"/>
  <c r="J3978" i="21"/>
  <c r="K3978" i="21"/>
  <c r="O3977" i="21"/>
  <c r="J3977" i="21"/>
  <c r="K3977" i="21"/>
  <c r="O3976" i="21"/>
  <c r="J3976" i="21"/>
  <c r="K3976" i="21"/>
  <c r="O3975" i="21"/>
  <c r="J3975" i="21"/>
  <c r="K3975" i="21"/>
  <c r="O3974" i="21"/>
  <c r="J3974" i="21"/>
  <c r="K3974" i="21"/>
  <c r="O3973" i="21"/>
  <c r="J3973" i="21"/>
  <c r="K3973" i="21"/>
  <c r="O3972" i="21"/>
  <c r="J3972" i="21"/>
  <c r="K3972" i="21"/>
  <c r="O3971" i="21"/>
  <c r="J3971" i="21"/>
  <c r="K3971" i="21"/>
  <c r="O3970" i="21"/>
  <c r="J3970" i="21"/>
  <c r="K3970" i="21"/>
  <c r="O3969" i="21"/>
  <c r="J3969" i="21"/>
  <c r="K3969" i="21"/>
  <c r="O3968" i="21"/>
  <c r="J3968" i="21"/>
  <c r="K3968" i="21"/>
  <c r="O3967" i="21"/>
  <c r="J3967" i="21"/>
  <c r="K3967" i="21"/>
  <c r="O3966" i="21"/>
  <c r="J3966" i="21"/>
  <c r="K3966" i="21"/>
  <c r="O3965" i="21"/>
  <c r="J3965" i="21"/>
  <c r="K3965" i="21"/>
  <c r="O3964" i="21"/>
  <c r="J3964" i="21"/>
  <c r="K3964" i="21"/>
  <c r="O3963" i="21"/>
  <c r="J3963" i="21"/>
  <c r="K3963" i="21"/>
  <c r="O3962" i="21"/>
  <c r="J3962" i="21"/>
  <c r="K3962" i="21"/>
  <c r="O3961" i="21"/>
  <c r="J3961" i="21"/>
  <c r="K3961" i="21"/>
  <c r="O3960" i="21"/>
  <c r="J3960" i="21"/>
  <c r="K3960" i="21"/>
  <c r="O3959" i="21"/>
  <c r="J3959" i="21"/>
  <c r="K3959" i="21"/>
  <c r="O3958" i="21"/>
  <c r="J3958" i="21"/>
  <c r="K3958" i="21"/>
  <c r="O3957" i="21"/>
  <c r="J3957" i="21"/>
  <c r="K3957" i="21"/>
  <c r="O3956" i="21"/>
  <c r="J3956" i="21"/>
  <c r="K3956" i="21"/>
  <c r="O3955" i="21"/>
  <c r="J3955" i="21"/>
  <c r="K3955" i="21"/>
  <c r="O3954" i="21"/>
  <c r="J3954" i="21"/>
  <c r="K3954" i="21"/>
  <c r="O3953" i="21"/>
  <c r="J3953" i="21"/>
  <c r="K3953" i="21"/>
  <c r="O3952" i="21"/>
  <c r="J3952" i="21"/>
  <c r="K3952" i="21"/>
  <c r="O3951" i="21"/>
  <c r="J3951" i="21"/>
  <c r="K3951" i="21"/>
  <c r="O3950" i="21"/>
  <c r="J3950" i="21"/>
  <c r="K3950" i="21"/>
  <c r="O3949" i="21"/>
  <c r="J3949" i="21"/>
  <c r="K3949" i="21"/>
  <c r="O3948" i="21"/>
  <c r="J3948" i="21"/>
  <c r="K3948" i="21"/>
  <c r="O3947" i="21"/>
  <c r="J3947" i="21"/>
  <c r="K3947" i="21"/>
  <c r="O3946" i="21"/>
  <c r="J3946" i="21"/>
  <c r="K3946" i="21"/>
  <c r="O3945" i="21"/>
  <c r="J3945" i="21"/>
  <c r="K3945" i="21"/>
  <c r="O3944" i="21"/>
  <c r="J3944" i="21"/>
  <c r="K3944" i="21"/>
  <c r="O3943" i="21"/>
  <c r="J3943" i="21"/>
  <c r="K3943" i="21"/>
  <c r="O3942" i="21"/>
  <c r="J3942" i="21"/>
  <c r="K3942" i="21"/>
  <c r="O3941" i="21"/>
  <c r="K3941" i="21"/>
  <c r="J3941" i="21"/>
  <c r="O3940" i="21"/>
  <c r="J3940" i="21"/>
  <c r="K3940" i="21"/>
  <c r="O3939" i="21"/>
  <c r="J3939" i="21"/>
  <c r="K3939" i="21"/>
  <c r="O3938" i="21"/>
  <c r="J3938" i="21"/>
  <c r="K3938" i="21"/>
  <c r="O3937" i="21"/>
  <c r="J3937" i="21"/>
  <c r="K3937" i="21"/>
  <c r="O3936" i="21"/>
  <c r="J3936" i="21"/>
  <c r="K3936" i="21"/>
  <c r="O3935" i="21"/>
  <c r="J3935" i="21"/>
  <c r="K3935" i="21"/>
  <c r="O3934" i="21"/>
  <c r="J3934" i="21"/>
  <c r="K3934" i="21"/>
  <c r="O3933" i="21"/>
  <c r="J3933" i="21"/>
  <c r="K3933" i="21"/>
  <c r="O3932" i="21"/>
  <c r="J3932" i="21"/>
  <c r="K3932" i="21"/>
  <c r="O3931" i="21"/>
  <c r="J3931" i="21"/>
  <c r="K3931" i="21"/>
  <c r="O3930" i="21"/>
  <c r="J3930" i="21"/>
  <c r="K3930" i="21"/>
  <c r="O3929" i="21"/>
  <c r="J3929" i="21"/>
  <c r="K3929" i="21"/>
  <c r="O3928" i="21"/>
  <c r="J3928" i="21"/>
  <c r="K3928" i="21"/>
  <c r="O3927" i="21"/>
  <c r="J3927" i="21"/>
  <c r="K3927" i="21"/>
  <c r="O3926" i="21"/>
  <c r="J3926" i="21"/>
  <c r="K3926" i="21"/>
  <c r="O3925" i="21"/>
  <c r="J3925" i="21"/>
  <c r="K3925" i="21"/>
  <c r="O3924" i="21"/>
  <c r="J3924" i="21"/>
  <c r="K3924" i="21"/>
  <c r="O3923" i="21"/>
  <c r="J3923" i="21"/>
  <c r="K3923" i="21"/>
  <c r="O3922" i="21"/>
  <c r="J3922" i="21"/>
  <c r="K3922" i="21"/>
  <c r="O3921" i="21"/>
  <c r="J3921" i="21"/>
  <c r="K3921" i="21"/>
  <c r="O3920" i="21"/>
  <c r="J3920" i="21"/>
  <c r="K3920" i="21"/>
  <c r="O3919" i="21"/>
  <c r="J3919" i="21"/>
  <c r="K3919" i="21"/>
  <c r="O3918" i="21"/>
  <c r="J3918" i="21"/>
  <c r="K3918" i="21"/>
  <c r="O3917" i="21"/>
  <c r="J3917" i="21"/>
  <c r="K3917" i="21"/>
  <c r="O3916" i="21"/>
  <c r="J3916" i="21"/>
  <c r="K3916" i="21"/>
  <c r="O3915" i="21"/>
  <c r="J3915" i="21"/>
  <c r="K3915" i="21"/>
  <c r="O3914" i="21"/>
  <c r="J3914" i="21"/>
  <c r="K3914" i="21"/>
  <c r="O3913" i="21"/>
  <c r="J3913" i="21"/>
  <c r="K3913" i="21"/>
  <c r="O3912" i="21"/>
  <c r="J3912" i="21"/>
  <c r="K3912" i="21"/>
  <c r="O3911" i="21"/>
  <c r="J3911" i="21"/>
  <c r="K3911" i="21"/>
  <c r="O3910" i="21"/>
  <c r="J3910" i="21"/>
  <c r="K3910" i="21"/>
  <c r="O3909" i="21"/>
  <c r="J3909" i="21"/>
  <c r="K3909" i="21"/>
  <c r="O3908" i="21"/>
  <c r="J3908" i="21"/>
  <c r="K3908" i="21"/>
  <c r="O3907" i="21"/>
  <c r="J3907" i="21"/>
  <c r="K3907" i="21"/>
  <c r="O3906" i="21"/>
  <c r="J3906" i="21"/>
  <c r="K3906" i="21"/>
  <c r="O3905" i="21"/>
  <c r="J3905" i="21"/>
  <c r="K3905" i="21"/>
  <c r="O3904" i="21"/>
  <c r="J3904" i="21"/>
  <c r="K3904" i="21"/>
  <c r="O3903" i="21"/>
  <c r="J3903" i="21"/>
  <c r="K3903" i="21"/>
  <c r="O3902" i="21"/>
  <c r="J3902" i="21"/>
  <c r="K3902" i="21"/>
  <c r="O3901" i="21"/>
  <c r="J3901" i="21"/>
  <c r="K3901" i="21"/>
  <c r="O3900" i="21"/>
  <c r="J3900" i="21"/>
  <c r="K3900" i="21"/>
  <c r="O3899" i="21"/>
  <c r="J3899" i="21"/>
  <c r="K3899" i="21"/>
  <c r="O3898" i="21"/>
  <c r="J3898" i="21"/>
  <c r="K3898" i="21"/>
  <c r="O3897" i="21"/>
  <c r="J3897" i="21"/>
  <c r="K3897" i="21"/>
  <c r="O3896" i="21"/>
  <c r="J3896" i="21"/>
  <c r="K3896" i="21"/>
  <c r="O3895" i="21"/>
  <c r="J3895" i="21"/>
  <c r="K3895" i="21"/>
  <c r="O3894" i="21"/>
  <c r="J3894" i="21"/>
  <c r="K3894" i="21"/>
  <c r="O3893" i="21"/>
  <c r="J3893" i="21"/>
  <c r="K3893" i="21"/>
  <c r="O3892" i="21"/>
  <c r="J3892" i="21"/>
  <c r="K3892" i="21"/>
  <c r="O3891" i="21"/>
  <c r="J3891" i="21"/>
  <c r="K3891" i="21"/>
  <c r="O3890" i="21"/>
  <c r="J3890" i="21"/>
  <c r="K3890" i="21"/>
  <c r="O3889" i="21"/>
  <c r="J3889" i="21"/>
  <c r="K3889" i="21"/>
  <c r="O3888" i="21"/>
  <c r="J3888" i="21"/>
  <c r="K3888" i="21"/>
  <c r="O3887" i="21"/>
  <c r="J3887" i="21"/>
  <c r="K3887" i="21"/>
  <c r="O3886" i="21"/>
  <c r="J3886" i="21"/>
  <c r="K3886" i="21"/>
  <c r="O3885" i="21"/>
  <c r="J3885" i="21"/>
  <c r="K3885" i="21"/>
  <c r="O3884" i="21"/>
  <c r="J3884" i="21"/>
  <c r="K3884" i="21"/>
  <c r="O3883" i="21"/>
  <c r="J3883" i="21"/>
  <c r="K3883" i="21"/>
  <c r="O3882" i="21"/>
  <c r="J3882" i="21"/>
  <c r="K3882" i="21"/>
  <c r="O3881" i="21"/>
  <c r="J3881" i="21"/>
  <c r="K3881" i="21"/>
  <c r="O3880" i="21"/>
  <c r="J3880" i="21"/>
  <c r="K3880" i="21"/>
  <c r="O3879" i="21"/>
  <c r="J3879" i="21"/>
  <c r="K3879" i="21"/>
  <c r="O3878" i="21"/>
  <c r="J3878" i="21"/>
  <c r="K3878" i="21"/>
  <c r="O3877" i="21"/>
  <c r="J3877" i="21"/>
  <c r="K3877" i="21"/>
  <c r="O3876" i="21"/>
  <c r="J3876" i="21"/>
  <c r="K3876" i="21"/>
  <c r="O3875" i="21"/>
  <c r="J3875" i="21"/>
  <c r="K3875" i="21"/>
  <c r="O3874" i="21"/>
  <c r="J3874" i="21"/>
  <c r="K3874" i="21"/>
  <c r="O3873" i="21"/>
  <c r="J3873" i="21"/>
  <c r="K3873" i="21"/>
  <c r="O3872" i="21"/>
  <c r="J3872" i="21"/>
  <c r="K3872" i="21"/>
  <c r="O3871" i="21"/>
  <c r="J3871" i="21"/>
  <c r="K3871" i="21"/>
  <c r="O3870" i="21"/>
  <c r="J3870" i="21"/>
  <c r="K3870" i="21"/>
  <c r="O3869" i="21"/>
  <c r="J3869" i="21"/>
  <c r="K3869" i="21"/>
  <c r="O3868" i="21"/>
  <c r="J3868" i="21"/>
  <c r="K3868" i="21"/>
  <c r="O3867" i="21"/>
  <c r="J3867" i="21"/>
  <c r="K3867" i="21"/>
  <c r="O3866" i="21"/>
  <c r="J3866" i="21"/>
  <c r="K3866" i="21"/>
  <c r="O3865" i="21"/>
  <c r="J3865" i="21"/>
  <c r="K3865" i="21"/>
  <c r="O3864" i="21"/>
  <c r="J3864" i="21"/>
  <c r="K3864" i="21"/>
  <c r="O3863" i="21"/>
  <c r="J3863" i="21"/>
  <c r="K3863" i="21"/>
  <c r="O3862" i="21"/>
  <c r="J3862" i="21"/>
  <c r="K3862" i="21"/>
  <c r="O3861" i="21"/>
  <c r="J3861" i="21"/>
  <c r="K3861" i="21"/>
  <c r="O3860" i="21"/>
  <c r="J3860" i="21"/>
  <c r="K3860" i="21"/>
  <c r="O3859" i="21"/>
  <c r="J3859" i="21"/>
  <c r="K3859" i="21"/>
  <c r="O3858" i="21"/>
  <c r="J3858" i="21"/>
  <c r="K3858" i="21"/>
  <c r="O3857" i="21"/>
  <c r="J3857" i="21"/>
  <c r="K3857" i="21"/>
  <c r="O3856" i="21"/>
  <c r="J3856" i="21"/>
  <c r="K3856" i="21"/>
  <c r="O3855" i="21"/>
  <c r="J3855" i="21"/>
  <c r="K3855" i="21"/>
  <c r="O3854" i="21"/>
  <c r="J3854" i="21"/>
  <c r="K3854" i="21"/>
  <c r="O3853" i="21"/>
  <c r="J3853" i="21"/>
  <c r="K3853" i="21"/>
  <c r="O3852" i="21"/>
  <c r="J3852" i="21"/>
  <c r="K3852" i="21"/>
  <c r="O3851" i="21"/>
  <c r="J3851" i="21"/>
  <c r="K3851" i="21"/>
  <c r="O3850" i="21"/>
  <c r="J3850" i="21"/>
  <c r="K3850" i="21"/>
  <c r="O3849" i="21"/>
  <c r="J3849" i="21"/>
  <c r="K3849" i="21"/>
  <c r="O3848" i="21"/>
  <c r="J3848" i="21"/>
  <c r="K3848" i="21"/>
  <c r="O3847" i="21"/>
  <c r="J3847" i="21"/>
  <c r="K3847" i="21"/>
  <c r="O3846" i="21"/>
  <c r="J3846" i="21"/>
  <c r="K3846" i="21"/>
  <c r="O3845" i="21"/>
  <c r="J3845" i="21"/>
  <c r="K3845" i="21"/>
  <c r="O3844" i="21"/>
  <c r="J3844" i="21"/>
  <c r="K3844" i="21"/>
  <c r="O3843" i="21"/>
  <c r="J3843" i="21"/>
  <c r="K3843" i="21"/>
  <c r="O3842" i="21"/>
  <c r="J3842" i="21"/>
  <c r="K3842" i="21"/>
  <c r="O3841" i="21"/>
  <c r="J3841" i="21"/>
  <c r="K3841" i="21"/>
  <c r="O3840" i="21"/>
  <c r="J3840" i="21"/>
  <c r="K3840" i="21"/>
  <c r="O3839" i="21"/>
  <c r="J3839" i="21"/>
  <c r="K3839" i="21"/>
  <c r="O3838" i="21"/>
  <c r="J3838" i="21"/>
  <c r="K3838" i="21"/>
  <c r="O3837" i="21"/>
  <c r="J3837" i="21"/>
  <c r="K3837" i="21"/>
  <c r="O3836" i="21"/>
  <c r="J3836" i="21"/>
  <c r="K3836" i="21"/>
  <c r="O3835" i="21"/>
  <c r="J3835" i="21"/>
  <c r="K3835" i="21"/>
  <c r="O3834" i="21"/>
  <c r="J3834" i="21"/>
  <c r="K3834" i="21"/>
  <c r="O3833" i="21"/>
  <c r="J3833" i="21"/>
  <c r="K3833" i="21"/>
  <c r="O3832" i="21"/>
  <c r="J3832" i="21"/>
  <c r="K3832" i="21"/>
  <c r="O3831" i="21"/>
  <c r="J3831" i="21"/>
  <c r="K3831" i="21"/>
  <c r="O3830" i="21"/>
  <c r="J3830" i="21"/>
  <c r="K3830" i="21"/>
  <c r="O3829" i="21"/>
  <c r="J3829" i="21"/>
  <c r="K3829" i="21"/>
  <c r="O3828" i="21"/>
  <c r="J3828" i="21"/>
  <c r="K3828" i="21"/>
  <c r="O3827" i="21"/>
  <c r="J3827" i="21"/>
  <c r="K3827" i="21"/>
  <c r="O3826" i="21"/>
  <c r="J3826" i="21"/>
  <c r="K3826" i="21"/>
  <c r="O3825" i="21"/>
  <c r="J3825" i="21"/>
  <c r="K3825" i="21"/>
  <c r="O3824" i="21"/>
  <c r="J3824" i="21"/>
  <c r="K3824" i="21"/>
  <c r="O3823" i="21"/>
  <c r="J3823" i="21"/>
  <c r="K3823" i="21"/>
  <c r="O3822" i="21"/>
  <c r="J3822" i="21"/>
  <c r="K3822" i="21"/>
  <c r="O3821" i="21"/>
  <c r="J3821" i="21"/>
  <c r="K3821" i="21"/>
  <c r="O3820" i="21"/>
  <c r="J3820" i="21"/>
  <c r="K3820" i="21"/>
  <c r="O3819" i="21"/>
  <c r="J3819" i="21"/>
  <c r="K3819" i="21"/>
  <c r="O3818" i="21"/>
  <c r="J3818" i="21"/>
  <c r="K3818" i="21"/>
  <c r="O3817" i="21"/>
  <c r="J3817" i="21"/>
  <c r="K3817" i="21"/>
  <c r="O3816" i="21"/>
  <c r="J3816" i="21"/>
  <c r="K3816" i="21"/>
  <c r="O3815" i="21"/>
  <c r="J3815" i="21"/>
  <c r="K3815" i="21"/>
  <c r="O3814" i="21"/>
  <c r="J3814" i="21"/>
  <c r="K3814" i="21"/>
  <c r="O3813" i="21"/>
  <c r="J3813" i="21"/>
  <c r="K3813" i="21"/>
  <c r="O3812" i="21"/>
  <c r="J3812" i="21"/>
  <c r="K3812" i="21"/>
  <c r="O3811" i="21"/>
  <c r="J3811" i="21"/>
  <c r="K3811" i="21"/>
  <c r="O3810" i="21"/>
  <c r="J3810" i="21"/>
  <c r="K3810" i="21"/>
  <c r="O3809" i="21"/>
  <c r="J3809" i="21"/>
  <c r="K3809" i="21"/>
  <c r="O3808" i="21"/>
  <c r="J3808" i="21"/>
  <c r="K3808" i="21"/>
  <c r="O3807" i="21"/>
  <c r="J3807" i="21"/>
  <c r="K3807" i="21"/>
  <c r="O3806" i="21"/>
  <c r="J3806" i="21"/>
  <c r="K3806" i="21"/>
  <c r="O3805" i="21"/>
  <c r="J3805" i="21"/>
  <c r="K3805" i="21"/>
  <c r="O3804" i="21"/>
  <c r="J3804" i="21"/>
  <c r="K3804" i="21"/>
  <c r="O3803" i="21"/>
  <c r="J3803" i="21"/>
  <c r="K3803" i="21"/>
  <c r="O3802" i="21"/>
  <c r="J3802" i="21"/>
  <c r="K3802" i="21"/>
  <c r="O3801" i="21"/>
  <c r="J3801" i="21"/>
  <c r="K3801" i="21"/>
  <c r="O3800" i="21"/>
  <c r="J3800" i="21"/>
  <c r="K3800" i="21"/>
  <c r="O3799" i="21"/>
  <c r="J3799" i="21"/>
  <c r="K3799" i="21"/>
  <c r="O3798" i="21"/>
  <c r="J3798" i="21"/>
  <c r="K3798" i="21"/>
  <c r="O3797" i="21"/>
  <c r="J3797" i="21"/>
  <c r="K3797" i="21"/>
  <c r="O3796" i="21"/>
  <c r="J3796" i="21"/>
  <c r="K3796" i="21"/>
  <c r="O3795" i="21"/>
  <c r="J3795" i="21"/>
  <c r="K3795" i="21"/>
  <c r="O3794" i="21"/>
  <c r="J3794" i="21"/>
  <c r="K3794" i="21"/>
  <c r="O3793" i="21"/>
  <c r="J3793" i="21"/>
  <c r="K3793" i="21"/>
  <c r="O3792" i="21"/>
  <c r="J3792" i="21"/>
  <c r="K3792" i="21"/>
  <c r="O3791" i="21"/>
  <c r="J3791" i="21"/>
  <c r="K3791" i="21"/>
  <c r="O3790" i="21"/>
  <c r="J3790" i="21"/>
  <c r="K3790" i="21"/>
  <c r="O3789" i="21"/>
  <c r="J3789" i="21"/>
  <c r="K3789" i="21"/>
  <c r="O3788" i="21"/>
  <c r="J3788" i="21"/>
  <c r="K3788" i="21"/>
  <c r="O3787" i="21"/>
  <c r="J3787" i="21"/>
  <c r="K3787" i="21"/>
  <c r="O3786" i="21"/>
  <c r="J3786" i="21"/>
  <c r="K3786" i="21"/>
  <c r="O3785" i="21"/>
  <c r="J3785" i="21"/>
  <c r="K3785" i="21"/>
  <c r="O3784" i="21"/>
  <c r="J3784" i="21"/>
  <c r="K3784" i="21"/>
  <c r="O3783" i="21"/>
  <c r="J3783" i="21"/>
  <c r="K3783" i="21"/>
  <c r="O3782" i="21"/>
  <c r="J3782" i="21"/>
  <c r="K3782" i="21"/>
  <c r="O3781" i="21"/>
  <c r="J3781" i="21"/>
  <c r="K3781" i="21"/>
  <c r="O3780" i="21"/>
  <c r="J3780" i="21"/>
  <c r="K3780" i="21"/>
  <c r="O3779" i="21"/>
  <c r="J3779" i="21"/>
  <c r="K3779" i="21"/>
  <c r="O3778" i="21"/>
  <c r="J3778" i="21"/>
  <c r="K3778" i="21"/>
  <c r="O3777" i="21"/>
  <c r="J3777" i="21"/>
  <c r="K3777" i="21"/>
  <c r="O3776" i="21"/>
  <c r="J3776" i="21"/>
  <c r="K3776" i="21"/>
  <c r="O3775" i="21"/>
  <c r="J3775" i="21"/>
  <c r="K3775" i="21"/>
  <c r="O3774" i="21"/>
  <c r="J3774" i="21"/>
  <c r="K3774" i="21"/>
  <c r="O3773" i="21"/>
  <c r="J3773" i="21"/>
  <c r="K3773" i="21"/>
  <c r="O3772" i="21"/>
  <c r="J3772" i="21"/>
  <c r="K3772" i="21"/>
  <c r="O3771" i="21"/>
  <c r="J3771" i="21"/>
  <c r="K3771" i="21"/>
  <c r="O3770" i="21"/>
  <c r="J3770" i="21"/>
  <c r="K3770" i="21"/>
  <c r="O3769" i="21"/>
  <c r="J3769" i="21"/>
  <c r="K3769" i="21"/>
  <c r="O3768" i="21"/>
  <c r="J3768" i="21"/>
  <c r="K3768" i="21"/>
  <c r="O3767" i="21"/>
  <c r="J3767" i="21"/>
  <c r="K3767" i="21"/>
  <c r="O3766" i="21"/>
  <c r="J3766" i="21"/>
  <c r="K3766" i="21"/>
  <c r="O3765" i="21"/>
  <c r="J3765" i="21"/>
  <c r="K3765" i="21"/>
  <c r="O3764" i="21"/>
  <c r="J3764" i="21"/>
  <c r="K3764" i="21"/>
  <c r="O3763" i="21"/>
  <c r="J3763" i="21"/>
  <c r="K3763" i="21"/>
  <c r="O3762" i="21"/>
  <c r="J3762" i="21"/>
  <c r="K3762" i="21"/>
  <c r="O3761" i="21"/>
  <c r="J3761" i="21"/>
  <c r="K3761" i="21"/>
  <c r="O3760" i="21"/>
  <c r="J3760" i="21"/>
  <c r="K3760" i="21"/>
  <c r="O3759" i="21"/>
  <c r="J3759" i="21"/>
  <c r="K3759" i="21"/>
  <c r="O3758" i="21"/>
  <c r="J3758" i="21"/>
  <c r="K3758" i="21"/>
  <c r="O3757" i="21"/>
  <c r="J3757" i="21"/>
  <c r="K3757" i="21"/>
  <c r="O3756" i="21"/>
  <c r="J3756" i="21"/>
  <c r="K3756" i="21"/>
  <c r="O3755" i="21"/>
  <c r="J3755" i="21"/>
  <c r="K3755" i="21"/>
  <c r="O3754" i="21"/>
  <c r="J3754" i="21"/>
  <c r="K3754" i="21"/>
  <c r="O3753" i="21"/>
  <c r="J3753" i="21"/>
  <c r="K3753" i="21"/>
  <c r="O3752" i="21"/>
  <c r="J3752" i="21"/>
  <c r="K3752" i="21"/>
  <c r="O3751" i="21"/>
  <c r="J3751" i="21"/>
  <c r="K3751" i="21"/>
  <c r="O3750" i="21"/>
  <c r="J3750" i="21"/>
  <c r="K3750" i="21"/>
  <c r="O3749" i="21"/>
  <c r="J3749" i="21"/>
  <c r="K3749" i="21"/>
  <c r="O3748" i="21"/>
  <c r="J3748" i="21"/>
  <c r="K3748" i="21"/>
  <c r="O3747" i="21"/>
  <c r="J3747" i="21"/>
  <c r="K3747" i="21"/>
  <c r="O3746" i="21"/>
  <c r="J3746" i="21"/>
  <c r="K3746" i="21"/>
  <c r="O3745" i="21"/>
  <c r="J3745" i="21"/>
  <c r="K3745" i="21"/>
  <c r="O3744" i="21"/>
  <c r="J3744" i="21"/>
  <c r="K3744" i="21"/>
  <c r="O3743" i="21"/>
  <c r="J3743" i="21"/>
  <c r="K3743" i="21"/>
  <c r="O3742" i="21"/>
  <c r="J3742" i="21"/>
  <c r="K3742" i="21"/>
  <c r="O3741" i="21"/>
  <c r="J3741" i="21"/>
  <c r="K3741" i="21"/>
  <c r="O3740" i="21"/>
  <c r="J3740" i="21"/>
  <c r="K3740" i="21"/>
  <c r="O3739" i="21"/>
  <c r="J3739" i="21"/>
  <c r="K3739" i="21"/>
  <c r="O3738" i="21"/>
  <c r="J3738" i="21"/>
  <c r="K3738" i="21"/>
  <c r="O3737" i="21"/>
  <c r="J3737" i="21"/>
  <c r="K3737" i="21"/>
  <c r="O3736" i="21"/>
  <c r="J3736" i="21"/>
  <c r="K3736" i="21"/>
  <c r="O3735" i="21"/>
  <c r="J3735" i="21"/>
  <c r="K3735" i="21"/>
  <c r="O3734" i="21"/>
  <c r="J3734" i="21"/>
  <c r="K3734" i="21"/>
  <c r="O3733" i="21"/>
  <c r="J3733" i="21"/>
  <c r="K3733" i="21"/>
  <c r="O3732" i="21"/>
  <c r="J3732" i="21"/>
  <c r="K3732" i="21"/>
  <c r="O3731" i="21"/>
  <c r="J3731" i="21"/>
  <c r="K3731" i="21"/>
  <c r="O3730" i="21"/>
  <c r="J3730" i="21"/>
  <c r="K3730" i="21"/>
  <c r="O3729" i="21"/>
  <c r="J3729" i="21"/>
  <c r="K3729" i="21"/>
  <c r="O3728" i="21"/>
  <c r="J3728" i="21"/>
  <c r="K3728" i="21"/>
  <c r="O3727" i="21"/>
  <c r="J3727" i="21"/>
  <c r="K3727" i="21"/>
  <c r="O3726" i="21"/>
  <c r="J3726" i="21"/>
  <c r="K3726" i="21"/>
  <c r="O3725" i="21"/>
  <c r="J3725" i="21"/>
  <c r="K3725" i="21"/>
  <c r="O3724" i="21"/>
  <c r="J3724" i="21"/>
  <c r="K3724" i="21"/>
  <c r="O3723" i="21"/>
  <c r="J3723" i="21"/>
  <c r="K3723" i="21"/>
  <c r="O3722" i="21"/>
  <c r="J3722" i="21"/>
  <c r="K3722" i="21"/>
  <c r="O3721" i="21"/>
  <c r="J3721" i="21"/>
  <c r="K3721" i="21"/>
  <c r="O3720" i="21"/>
  <c r="J3720" i="21"/>
  <c r="K3720" i="21"/>
  <c r="O3719" i="21"/>
  <c r="J3719" i="21"/>
  <c r="K3719" i="21"/>
  <c r="O3718" i="21"/>
  <c r="J3718" i="21"/>
  <c r="K3718" i="21"/>
  <c r="O3717" i="21"/>
  <c r="J3717" i="21"/>
  <c r="K3717" i="21"/>
  <c r="O3716" i="21"/>
  <c r="J3716" i="21"/>
  <c r="K3716" i="21"/>
  <c r="O3715" i="21"/>
  <c r="J3715" i="21"/>
  <c r="K3715" i="21"/>
  <c r="O3714" i="21"/>
  <c r="J3714" i="21"/>
  <c r="K3714" i="21"/>
  <c r="O3713" i="21"/>
  <c r="J3713" i="21"/>
  <c r="K3713" i="21"/>
  <c r="O3712" i="21"/>
  <c r="J3712" i="21"/>
  <c r="K3712" i="21"/>
  <c r="O3711" i="21"/>
  <c r="J3711" i="21"/>
  <c r="K3711" i="21"/>
  <c r="O3710" i="21"/>
  <c r="J3710" i="21"/>
  <c r="K3710" i="21"/>
  <c r="O3709" i="21"/>
  <c r="J3709" i="21"/>
  <c r="K3709" i="21"/>
  <c r="O3708" i="21"/>
  <c r="J3708" i="21"/>
  <c r="K3708" i="21"/>
  <c r="O3707" i="21"/>
  <c r="J3707" i="21"/>
  <c r="K3707" i="21"/>
  <c r="O3706" i="21"/>
  <c r="J3706" i="21"/>
  <c r="K3706" i="21"/>
  <c r="O3705" i="21"/>
  <c r="J3705" i="21"/>
  <c r="K3705" i="21"/>
  <c r="O3704" i="21"/>
  <c r="J3704" i="21"/>
  <c r="K3704" i="21"/>
  <c r="O3703" i="21"/>
  <c r="J3703" i="21"/>
  <c r="K3703" i="21"/>
  <c r="O3702" i="21"/>
  <c r="J3702" i="21"/>
  <c r="K3702" i="21"/>
  <c r="O3701" i="21"/>
  <c r="J3701" i="21"/>
  <c r="K3701" i="21"/>
  <c r="O3700" i="21"/>
  <c r="J3700" i="21"/>
  <c r="K3700" i="21"/>
  <c r="O3699" i="21"/>
  <c r="J3699" i="21"/>
  <c r="K3699" i="21"/>
  <c r="O3698" i="21"/>
  <c r="J3698" i="21"/>
  <c r="K3698" i="21"/>
  <c r="O3697" i="21"/>
  <c r="J3697" i="21"/>
  <c r="K3697" i="21"/>
  <c r="O3696" i="21"/>
  <c r="J3696" i="21"/>
  <c r="K3696" i="21"/>
  <c r="O3695" i="21"/>
  <c r="J3695" i="21"/>
  <c r="K3695" i="21"/>
  <c r="O3694" i="21"/>
  <c r="J3694" i="21"/>
  <c r="K3694" i="21"/>
  <c r="O3693" i="21"/>
  <c r="J3693" i="21"/>
  <c r="K3693" i="21"/>
  <c r="O3692" i="21"/>
  <c r="J3692" i="21"/>
  <c r="K3692" i="21"/>
  <c r="O3691" i="21"/>
  <c r="J3691" i="21"/>
  <c r="K3691" i="21"/>
  <c r="O3690" i="21"/>
  <c r="J3690" i="21"/>
  <c r="K3690" i="21"/>
  <c r="O3689" i="21"/>
  <c r="J3689" i="21"/>
  <c r="K3689" i="21"/>
  <c r="O3688" i="21"/>
  <c r="J3688" i="21"/>
  <c r="K3688" i="21"/>
  <c r="O3687" i="21"/>
  <c r="J3687" i="21"/>
  <c r="K3687" i="21"/>
  <c r="O3686" i="21"/>
  <c r="J3686" i="21"/>
  <c r="K3686" i="21"/>
  <c r="O3685" i="21"/>
  <c r="J3685" i="21"/>
  <c r="K3685" i="21"/>
  <c r="O3684" i="21"/>
  <c r="J3684" i="21"/>
  <c r="K3684" i="21"/>
  <c r="O3683" i="21"/>
  <c r="J3683" i="21"/>
  <c r="K3683" i="21"/>
  <c r="O3682" i="21"/>
  <c r="J3682" i="21"/>
  <c r="K3682" i="21"/>
  <c r="O3681" i="21"/>
  <c r="J3681" i="21"/>
  <c r="K3681" i="21"/>
  <c r="O3680" i="21"/>
  <c r="J3680" i="21"/>
  <c r="K3680" i="21"/>
  <c r="O3679" i="21"/>
  <c r="J3679" i="21"/>
  <c r="K3679" i="21"/>
  <c r="O3678" i="21"/>
  <c r="J3678" i="21"/>
  <c r="K3678" i="21"/>
  <c r="O3677" i="21"/>
  <c r="J3677" i="21"/>
  <c r="K3677" i="21"/>
  <c r="O3676" i="21"/>
  <c r="J3676" i="21"/>
  <c r="K3676" i="21"/>
  <c r="O3675" i="21"/>
  <c r="J3675" i="21"/>
  <c r="K3675" i="21"/>
  <c r="O3674" i="21"/>
  <c r="J3674" i="21"/>
  <c r="K3674" i="21"/>
  <c r="O3673" i="21"/>
  <c r="J3673" i="21"/>
  <c r="K3673" i="21"/>
  <c r="O3672" i="21"/>
  <c r="J3672" i="21"/>
  <c r="K3672" i="21"/>
  <c r="O3671" i="21"/>
  <c r="J3671" i="21"/>
  <c r="K3671" i="21"/>
  <c r="O3670" i="21"/>
  <c r="J3670" i="21"/>
  <c r="K3670" i="21"/>
  <c r="O3669" i="21"/>
  <c r="J3669" i="21"/>
  <c r="K3669" i="21"/>
  <c r="O3668" i="21"/>
  <c r="J3668" i="21"/>
  <c r="K3668" i="21"/>
  <c r="O3667" i="21"/>
  <c r="J3667" i="21"/>
  <c r="K3667" i="21"/>
  <c r="O3666" i="21"/>
  <c r="J3666" i="21"/>
  <c r="K3666" i="21"/>
  <c r="O3665" i="21"/>
  <c r="J3665" i="21"/>
  <c r="K3665" i="21"/>
  <c r="O3664" i="21"/>
  <c r="J3664" i="21"/>
  <c r="K3664" i="21"/>
  <c r="O3663" i="21"/>
  <c r="J3663" i="21"/>
  <c r="K3663" i="21"/>
  <c r="O3662" i="21"/>
  <c r="J3662" i="21"/>
  <c r="K3662" i="21"/>
  <c r="O3661" i="21"/>
  <c r="J3661" i="21"/>
  <c r="K3661" i="21"/>
  <c r="O3660" i="21"/>
  <c r="J3660" i="21"/>
  <c r="K3660" i="21"/>
  <c r="O3659" i="21"/>
  <c r="J3659" i="21"/>
  <c r="K3659" i="21"/>
  <c r="O3658" i="21"/>
  <c r="J3658" i="21"/>
  <c r="K3658" i="21"/>
  <c r="O3657" i="21"/>
  <c r="J3657" i="21"/>
  <c r="K3657" i="21"/>
  <c r="O3656" i="21"/>
  <c r="J3656" i="21"/>
  <c r="K3656" i="21"/>
  <c r="O3655" i="21"/>
  <c r="J3655" i="21"/>
  <c r="K3655" i="21"/>
  <c r="O3654" i="21"/>
  <c r="J3654" i="21"/>
  <c r="K3654" i="21"/>
  <c r="O3653" i="21"/>
  <c r="J3653" i="21"/>
  <c r="K3653" i="21"/>
  <c r="O3652" i="21"/>
  <c r="J3652" i="21"/>
  <c r="K3652" i="21"/>
  <c r="O3651" i="21"/>
  <c r="J3651" i="21"/>
  <c r="K3651" i="21"/>
  <c r="O3650" i="21"/>
  <c r="J3650" i="21"/>
  <c r="K3650" i="21"/>
  <c r="O3649" i="21"/>
  <c r="J3649" i="21"/>
  <c r="K3649" i="21"/>
  <c r="O3648" i="21"/>
  <c r="J3648" i="21"/>
  <c r="K3648" i="21"/>
  <c r="O3647" i="21"/>
  <c r="J3647" i="21"/>
  <c r="K3647" i="21"/>
  <c r="O3646" i="21"/>
  <c r="J3646" i="21"/>
  <c r="K3646" i="21"/>
  <c r="O3645" i="21"/>
  <c r="J3645" i="21"/>
  <c r="K3645" i="21"/>
  <c r="O3644" i="21"/>
  <c r="J3644" i="21"/>
  <c r="K3644" i="21"/>
  <c r="O3643" i="21"/>
  <c r="J3643" i="21"/>
  <c r="K3643" i="21"/>
  <c r="O3642" i="21"/>
  <c r="J3642" i="21"/>
  <c r="K3642" i="21"/>
  <c r="O3641" i="21"/>
  <c r="J3641" i="21"/>
  <c r="K3641" i="21"/>
  <c r="O3640" i="21"/>
  <c r="J3640" i="21"/>
  <c r="K3640" i="21"/>
  <c r="O3639" i="21"/>
  <c r="J3639" i="21"/>
  <c r="K3639" i="21"/>
  <c r="O3638" i="21"/>
  <c r="J3638" i="21"/>
  <c r="K3638" i="21"/>
  <c r="O3637" i="21"/>
  <c r="J3637" i="21"/>
  <c r="K3637" i="21"/>
  <c r="O3636" i="21"/>
  <c r="J3636" i="21"/>
  <c r="K3636" i="21"/>
  <c r="O3635" i="21"/>
  <c r="J3635" i="21"/>
  <c r="K3635" i="21"/>
  <c r="O3634" i="21"/>
  <c r="J3634" i="21"/>
  <c r="K3634" i="21"/>
  <c r="O3633" i="21"/>
  <c r="J3633" i="21"/>
  <c r="K3633" i="21"/>
  <c r="O3632" i="21"/>
  <c r="J3632" i="21"/>
  <c r="K3632" i="21"/>
  <c r="O3631" i="21"/>
  <c r="J3631" i="21"/>
  <c r="K3631" i="21"/>
  <c r="O3630" i="21"/>
  <c r="J3630" i="21"/>
  <c r="K3630" i="21"/>
  <c r="O3629" i="21"/>
  <c r="J3629" i="21"/>
  <c r="K3629" i="21"/>
  <c r="O3628" i="21"/>
  <c r="J3628" i="21"/>
  <c r="K3628" i="21"/>
  <c r="O3627" i="21"/>
  <c r="J3627" i="21"/>
  <c r="K3627" i="21"/>
  <c r="O3626" i="21"/>
  <c r="J3626" i="21"/>
  <c r="K3626" i="21"/>
  <c r="O3625" i="21"/>
  <c r="J3625" i="21"/>
  <c r="K3625" i="21"/>
  <c r="O3624" i="21"/>
  <c r="J3624" i="21"/>
  <c r="K3624" i="21"/>
  <c r="O3623" i="21"/>
  <c r="J3623" i="21"/>
  <c r="K3623" i="21"/>
  <c r="O3622" i="21"/>
  <c r="J3622" i="21"/>
  <c r="K3622" i="21"/>
  <c r="O3621" i="21"/>
  <c r="J3621" i="21"/>
  <c r="K3621" i="21"/>
  <c r="O3620" i="21"/>
  <c r="J3620" i="21"/>
  <c r="K3620" i="21"/>
  <c r="O3619" i="21"/>
  <c r="J3619" i="21"/>
  <c r="K3619" i="21"/>
  <c r="O3618" i="21"/>
  <c r="J3618" i="21"/>
  <c r="K3618" i="21"/>
  <c r="O3617" i="21"/>
  <c r="J3617" i="21"/>
  <c r="K3617" i="21"/>
  <c r="O3616" i="21"/>
  <c r="J3616" i="21"/>
  <c r="K3616" i="21"/>
  <c r="O3615" i="21"/>
  <c r="J3615" i="21"/>
  <c r="K3615" i="21"/>
  <c r="O3614" i="21"/>
  <c r="J3614" i="21"/>
  <c r="K3614" i="21"/>
  <c r="O3613" i="21"/>
  <c r="J3613" i="21"/>
  <c r="K3613" i="21"/>
  <c r="O3612" i="21"/>
  <c r="J3612" i="21"/>
  <c r="K3612" i="21"/>
  <c r="O3611" i="21"/>
  <c r="J3611" i="21"/>
  <c r="K3611" i="21"/>
  <c r="O3610" i="21"/>
  <c r="J3610" i="21"/>
  <c r="K3610" i="21"/>
  <c r="O3609" i="21"/>
  <c r="J3609" i="21"/>
  <c r="K3609" i="21"/>
  <c r="O3608" i="21"/>
  <c r="J3608" i="21"/>
  <c r="K3608" i="21"/>
  <c r="O3607" i="21"/>
  <c r="J3607" i="21"/>
  <c r="K3607" i="21"/>
  <c r="O3606" i="21"/>
  <c r="J3606" i="21"/>
  <c r="K3606" i="21"/>
  <c r="O3605" i="21"/>
  <c r="J3605" i="21"/>
  <c r="K3605" i="21"/>
  <c r="O3604" i="21"/>
  <c r="J3604" i="21"/>
  <c r="K3604" i="21"/>
  <c r="O3603" i="21"/>
  <c r="J3603" i="21"/>
  <c r="K3603" i="21"/>
  <c r="O3602" i="21"/>
  <c r="K3602" i="21"/>
  <c r="J3602" i="21"/>
  <c r="O3601" i="21"/>
  <c r="J3601" i="21"/>
  <c r="K3601" i="21"/>
  <c r="O3600" i="21"/>
  <c r="J3600" i="21"/>
  <c r="K3600" i="21"/>
  <c r="O3599" i="21"/>
  <c r="J3599" i="21"/>
  <c r="K3599" i="21"/>
  <c r="O3598" i="21"/>
  <c r="J3598" i="21"/>
  <c r="K3598" i="21"/>
  <c r="O3597" i="21"/>
  <c r="J3597" i="21"/>
  <c r="K3597" i="21"/>
  <c r="O3596" i="21"/>
  <c r="J3596" i="21"/>
  <c r="K3596" i="21"/>
  <c r="O3595" i="21"/>
  <c r="J3595" i="21"/>
  <c r="K3595" i="21"/>
  <c r="O3594" i="21"/>
  <c r="J3594" i="21"/>
  <c r="K3594" i="21"/>
  <c r="O3593" i="21"/>
  <c r="J3593" i="21"/>
  <c r="K3593" i="21"/>
  <c r="O3592" i="21"/>
  <c r="J3592" i="21"/>
  <c r="K3592" i="21"/>
  <c r="O3591" i="21"/>
  <c r="J3591" i="21"/>
  <c r="K3591" i="21"/>
  <c r="O3590" i="21"/>
  <c r="J3590" i="21"/>
  <c r="K3590" i="21"/>
  <c r="O3589" i="21"/>
  <c r="J3589" i="21"/>
  <c r="K3589" i="21"/>
  <c r="O3588" i="21"/>
  <c r="J3588" i="21"/>
  <c r="K3588" i="21"/>
  <c r="O3587" i="21"/>
  <c r="J3587" i="21"/>
  <c r="K3587" i="21"/>
  <c r="O3586" i="21"/>
  <c r="J3586" i="21"/>
  <c r="K3586" i="21"/>
  <c r="O3585" i="21"/>
  <c r="J3585" i="21"/>
  <c r="K3585" i="21"/>
  <c r="O3584" i="21"/>
  <c r="J3584" i="21"/>
  <c r="K3584" i="21"/>
  <c r="O3583" i="21"/>
  <c r="J3583" i="21"/>
  <c r="K3583" i="21"/>
  <c r="O3582" i="21"/>
  <c r="J3582" i="21"/>
  <c r="K3582" i="21"/>
  <c r="O3581" i="21"/>
  <c r="J3581" i="21"/>
  <c r="K3581" i="21"/>
  <c r="O3580" i="21"/>
  <c r="J3580" i="21"/>
  <c r="K3580" i="21"/>
  <c r="O3579" i="21"/>
  <c r="J3579" i="21"/>
  <c r="K3579" i="21"/>
  <c r="O3578" i="21"/>
  <c r="J3578" i="21"/>
  <c r="K3578" i="21"/>
  <c r="O3577" i="21"/>
  <c r="J3577" i="21"/>
  <c r="K3577" i="21"/>
  <c r="O3576" i="21"/>
  <c r="J3576" i="21"/>
  <c r="K3576" i="21"/>
  <c r="O3575" i="21"/>
  <c r="J3575" i="21"/>
  <c r="K3575" i="21"/>
  <c r="O3574" i="21"/>
  <c r="J3574" i="21"/>
  <c r="K3574" i="21"/>
  <c r="O3573" i="21"/>
  <c r="J3573" i="21"/>
  <c r="K3573" i="21"/>
  <c r="O3572" i="21"/>
  <c r="J3572" i="21"/>
  <c r="K3572" i="21"/>
  <c r="O3571" i="21"/>
  <c r="J3571" i="21"/>
  <c r="K3571" i="21"/>
  <c r="O3570" i="21"/>
  <c r="J3570" i="21"/>
  <c r="K3570" i="21"/>
  <c r="O3569" i="21"/>
  <c r="J3569" i="21"/>
  <c r="K3569" i="21"/>
  <c r="O3568" i="21"/>
  <c r="J3568" i="21"/>
  <c r="K3568" i="21"/>
  <c r="O3567" i="21"/>
  <c r="J3567" i="21"/>
  <c r="K3567" i="21"/>
  <c r="O3566" i="21"/>
  <c r="J3566" i="21"/>
  <c r="K3566" i="21"/>
  <c r="O3565" i="21"/>
  <c r="J3565" i="21"/>
  <c r="K3565" i="21"/>
  <c r="O3564" i="21"/>
  <c r="J3564" i="21"/>
  <c r="K3564" i="21"/>
  <c r="O3563" i="21"/>
  <c r="J3563" i="21"/>
  <c r="K3563" i="21"/>
  <c r="O3562" i="21"/>
  <c r="J3562" i="21"/>
  <c r="K3562" i="21"/>
  <c r="O3561" i="21"/>
  <c r="J3561" i="21"/>
  <c r="K3561" i="21"/>
  <c r="O3560" i="21"/>
  <c r="J3560" i="21"/>
  <c r="K3560" i="21"/>
  <c r="O3559" i="21"/>
  <c r="J3559" i="21"/>
  <c r="K3559" i="21"/>
  <c r="O3558" i="21"/>
  <c r="J3558" i="21"/>
  <c r="K3558" i="21"/>
  <c r="O3557" i="21"/>
  <c r="J3557" i="21"/>
  <c r="K3557" i="21"/>
  <c r="O3556" i="21"/>
  <c r="J3556" i="21"/>
  <c r="K3556" i="21"/>
  <c r="O3555" i="21"/>
  <c r="J3555" i="21"/>
  <c r="K3555" i="21"/>
  <c r="O3554" i="21"/>
  <c r="J3554" i="21"/>
  <c r="K3554" i="21"/>
  <c r="O3553" i="21"/>
  <c r="J3553" i="21"/>
  <c r="K3553" i="21"/>
  <c r="O3552" i="21"/>
  <c r="J3552" i="21"/>
  <c r="K3552" i="21"/>
  <c r="O3551" i="21"/>
  <c r="J3551" i="21"/>
  <c r="K3551" i="21"/>
  <c r="O3550" i="21"/>
  <c r="J3550" i="21"/>
  <c r="K3550" i="21"/>
  <c r="O3549" i="21"/>
  <c r="J3549" i="21"/>
  <c r="K3549" i="21"/>
  <c r="O3548" i="21"/>
  <c r="J3548" i="21"/>
  <c r="K3548" i="21"/>
  <c r="O3547" i="21"/>
  <c r="J3547" i="21"/>
  <c r="K3547" i="21"/>
  <c r="O3546" i="21"/>
  <c r="J3546" i="21"/>
  <c r="K3546" i="21"/>
  <c r="O3545" i="21"/>
  <c r="J3545" i="21"/>
  <c r="K3545" i="21"/>
  <c r="O3544" i="21"/>
  <c r="J3544" i="21"/>
  <c r="K3544" i="21"/>
  <c r="O3543" i="21"/>
  <c r="J3543" i="21"/>
  <c r="K3543" i="21"/>
  <c r="O3542" i="21"/>
  <c r="J3542" i="21"/>
  <c r="K3542" i="21"/>
  <c r="O3541" i="21"/>
  <c r="J3541" i="21"/>
  <c r="K3541" i="21"/>
  <c r="O3540" i="21"/>
  <c r="J3540" i="21"/>
  <c r="K3540" i="21"/>
  <c r="O3539" i="21"/>
  <c r="J3539" i="21"/>
  <c r="K3539" i="21"/>
  <c r="O3538" i="21"/>
  <c r="J3538" i="21"/>
  <c r="K3538" i="21"/>
  <c r="O3537" i="21"/>
  <c r="J3537" i="21"/>
  <c r="K3537" i="21"/>
  <c r="O3536" i="21"/>
  <c r="J3536" i="21"/>
  <c r="K3536" i="21"/>
  <c r="O3535" i="21"/>
  <c r="J3535" i="21"/>
  <c r="K3535" i="21"/>
  <c r="O3534" i="21"/>
  <c r="J3534" i="21"/>
  <c r="K3534" i="21"/>
  <c r="O3533" i="21"/>
  <c r="J3533" i="21"/>
  <c r="K3533" i="21"/>
  <c r="O3532" i="21"/>
  <c r="J3532" i="21"/>
  <c r="K3532" i="21"/>
  <c r="O3531" i="21"/>
  <c r="J3531" i="21"/>
  <c r="K3531" i="21"/>
  <c r="O3530" i="21"/>
  <c r="J3530" i="21"/>
  <c r="K3530" i="21"/>
  <c r="O3529" i="21"/>
  <c r="J3529" i="21"/>
  <c r="K3529" i="21"/>
  <c r="O3528" i="21"/>
  <c r="J3528" i="21"/>
  <c r="K3528" i="21"/>
  <c r="O3527" i="21"/>
  <c r="J3527" i="21"/>
  <c r="K3527" i="21"/>
  <c r="O3526" i="21"/>
  <c r="J3526" i="21"/>
  <c r="K3526" i="21"/>
  <c r="O3525" i="21"/>
  <c r="J3525" i="21"/>
  <c r="K3525" i="21"/>
  <c r="O3524" i="21"/>
  <c r="J3524" i="21"/>
  <c r="K3524" i="21"/>
  <c r="O3523" i="21"/>
  <c r="J3523" i="21"/>
  <c r="K3523" i="21"/>
  <c r="O3522" i="21"/>
  <c r="J3522" i="21"/>
  <c r="K3522" i="21"/>
  <c r="O3521" i="21"/>
  <c r="J3521" i="21"/>
  <c r="K3521" i="21"/>
  <c r="O3520" i="21"/>
  <c r="J3520" i="21"/>
  <c r="K3520" i="21"/>
  <c r="O3519" i="21"/>
  <c r="J3519" i="21"/>
  <c r="K3519" i="21"/>
  <c r="O3518" i="21"/>
  <c r="J3518" i="21"/>
  <c r="K3518" i="21"/>
  <c r="O3517" i="21"/>
  <c r="J3517" i="21"/>
  <c r="K3517" i="21"/>
  <c r="O3516" i="21"/>
  <c r="J3516" i="21"/>
  <c r="K3516" i="21"/>
  <c r="O3515" i="21"/>
  <c r="J3515" i="21"/>
  <c r="K3515" i="21"/>
  <c r="O3514" i="21"/>
  <c r="J3514" i="21"/>
  <c r="K3514" i="21"/>
  <c r="O3513" i="21"/>
  <c r="J3513" i="21"/>
  <c r="K3513" i="21"/>
  <c r="O3512" i="21"/>
  <c r="J3512" i="21"/>
  <c r="K3512" i="21"/>
  <c r="O3511" i="21"/>
  <c r="J3511" i="21"/>
  <c r="K3511" i="21"/>
  <c r="O3510" i="21"/>
  <c r="J3510" i="21"/>
  <c r="K3510" i="21"/>
  <c r="O3509" i="21"/>
  <c r="J3509" i="21"/>
  <c r="K3509" i="21"/>
  <c r="O3508" i="21"/>
  <c r="J3508" i="21"/>
  <c r="K3508" i="21"/>
  <c r="O3507" i="21"/>
  <c r="J3507" i="21"/>
  <c r="K3507" i="21"/>
  <c r="O3506" i="21"/>
  <c r="J3506" i="21"/>
  <c r="K3506" i="21"/>
  <c r="O3505" i="21"/>
  <c r="J3505" i="21"/>
  <c r="K3505" i="21"/>
  <c r="O3504" i="21"/>
  <c r="J3504" i="21"/>
  <c r="K3504" i="21"/>
  <c r="O3503" i="21"/>
  <c r="J3503" i="21"/>
  <c r="K3503" i="21"/>
  <c r="O3502" i="21"/>
  <c r="J3502" i="21"/>
  <c r="K3502" i="21"/>
  <c r="O3501" i="21"/>
  <c r="J3501" i="21"/>
  <c r="K3501" i="21"/>
  <c r="O3500" i="21"/>
  <c r="J3500" i="21"/>
  <c r="K3500" i="21"/>
  <c r="O3499" i="21"/>
  <c r="J3499" i="21"/>
  <c r="K3499" i="21"/>
  <c r="O3498" i="21"/>
  <c r="J3498" i="21"/>
  <c r="K3498" i="21"/>
  <c r="O3497" i="21"/>
  <c r="J3497" i="21"/>
  <c r="K3497" i="21"/>
  <c r="O3496" i="21"/>
  <c r="J3496" i="21"/>
  <c r="K3496" i="21"/>
  <c r="O3495" i="21"/>
  <c r="J3495" i="21"/>
  <c r="K3495" i="21"/>
  <c r="O3494" i="21"/>
  <c r="J3494" i="21"/>
  <c r="K3494" i="21"/>
  <c r="O3493" i="21"/>
  <c r="J3493" i="21"/>
  <c r="K3493" i="21"/>
  <c r="O3492" i="21"/>
  <c r="J3492" i="21"/>
  <c r="K3492" i="21"/>
  <c r="O3491" i="21"/>
  <c r="J3491" i="21"/>
  <c r="K3491" i="21"/>
  <c r="O3490" i="21"/>
  <c r="J3490" i="21"/>
  <c r="K3490" i="21"/>
  <c r="O3489" i="21"/>
  <c r="J3489" i="21"/>
  <c r="K3489" i="21"/>
  <c r="O3488" i="21"/>
  <c r="J3488" i="21"/>
  <c r="K3488" i="21"/>
  <c r="O3487" i="21"/>
  <c r="J3487" i="21"/>
  <c r="K3487" i="21"/>
  <c r="O3486" i="21"/>
  <c r="J3486" i="21"/>
  <c r="K3486" i="21"/>
  <c r="O3485" i="21"/>
  <c r="J3485" i="21"/>
  <c r="K3485" i="21"/>
  <c r="O3484" i="21"/>
  <c r="J3484" i="21"/>
  <c r="K3484" i="21"/>
  <c r="O3483" i="21"/>
  <c r="J3483" i="21"/>
  <c r="K3483" i="21"/>
  <c r="O3482" i="21"/>
  <c r="J3482" i="21"/>
  <c r="K3482" i="21"/>
  <c r="O3481" i="21"/>
  <c r="J3481" i="21"/>
  <c r="K3481" i="21"/>
  <c r="O3480" i="21"/>
  <c r="J3480" i="21"/>
  <c r="K3480" i="21"/>
  <c r="O3479" i="21"/>
  <c r="J3479" i="21"/>
  <c r="K3479" i="21"/>
  <c r="O3478" i="21"/>
  <c r="J3478" i="21"/>
  <c r="K3478" i="21"/>
  <c r="O3477" i="21"/>
  <c r="J3477" i="21"/>
  <c r="K3477" i="21"/>
  <c r="O3476" i="21"/>
  <c r="J3476" i="21"/>
  <c r="K3476" i="21"/>
  <c r="O3475" i="21"/>
  <c r="J3475" i="21"/>
  <c r="K3475" i="21"/>
  <c r="O3474" i="21"/>
  <c r="J3474" i="21"/>
  <c r="K3474" i="21"/>
  <c r="O3473" i="21"/>
  <c r="J3473" i="21"/>
  <c r="K3473" i="21"/>
  <c r="O3472" i="21"/>
  <c r="J3472" i="21"/>
  <c r="K3472" i="21"/>
  <c r="O3471" i="21"/>
  <c r="J3471" i="21"/>
  <c r="K3471" i="21"/>
  <c r="O3470" i="21"/>
  <c r="J3470" i="21"/>
  <c r="K3470" i="21"/>
  <c r="O3469" i="21"/>
  <c r="J3469" i="21"/>
  <c r="K3469" i="21"/>
  <c r="O3468" i="21"/>
  <c r="J3468" i="21"/>
  <c r="K3468" i="21"/>
  <c r="O3467" i="21"/>
  <c r="J3467" i="21"/>
  <c r="K3467" i="21"/>
  <c r="O3466" i="21"/>
  <c r="J3466" i="21"/>
  <c r="K3466" i="21"/>
  <c r="O3465" i="21"/>
  <c r="J3465" i="21"/>
  <c r="K3465" i="21"/>
  <c r="O3464" i="21"/>
  <c r="J3464" i="21"/>
  <c r="K3464" i="21"/>
  <c r="O3463" i="21"/>
  <c r="J3463" i="21"/>
  <c r="K3463" i="21"/>
  <c r="O3462" i="21"/>
  <c r="J3462" i="21"/>
  <c r="K3462" i="21"/>
  <c r="O3461" i="21"/>
  <c r="J3461" i="21"/>
  <c r="K3461" i="21"/>
  <c r="O3460" i="21"/>
  <c r="J3460" i="21"/>
  <c r="K3460" i="21"/>
  <c r="O3459" i="21"/>
  <c r="J3459" i="21"/>
  <c r="K3459" i="21"/>
  <c r="O3458" i="21"/>
  <c r="J3458" i="21"/>
  <c r="K3458" i="21"/>
  <c r="O3457" i="21"/>
  <c r="J3457" i="21"/>
  <c r="K3457" i="21"/>
  <c r="O3456" i="21"/>
  <c r="J3456" i="21"/>
  <c r="K3456" i="21"/>
  <c r="O3455" i="21"/>
  <c r="J3455" i="21"/>
  <c r="K3455" i="21"/>
  <c r="O3454" i="21"/>
  <c r="J3454" i="21"/>
  <c r="K3454" i="21"/>
  <c r="O3453" i="21"/>
  <c r="J3453" i="21"/>
  <c r="K3453" i="21"/>
  <c r="O3452" i="21"/>
  <c r="J3452" i="21"/>
  <c r="K3452" i="21"/>
  <c r="O3451" i="21"/>
  <c r="J3451" i="21"/>
  <c r="K3451" i="21"/>
  <c r="O3450" i="21"/>
  <c r="J3450" i="21"/>
  <c r="K3450" i="21"/>
  <c r="O3449" i="21"/>
  <c r="J3449" i="21"/>
  <c r="K3449" i="21"/>
  <c r="O3448" i="21"/>
  <c r="J3448" i="21"/>
  <c r="K3448" i="21"/>
  <c r="O3447" i="21"/>
  <c r="J3447" i="21"/>
  <c r="K3447" i="21"/>
  <c r="O3446" i="21"/>
  <c r="J3446" i="21"/>
  <c r="K3446" i="21"/>
  <c r="O3445" i="21"/>
  <c r="J3445" i="21"/>
  <c r="K3445" i="21"/>
  <c r="O3444" i="21"/>
  <c r="J3444" i="21"/>
  <c r="K3444" i="21"/>
  <c r="O3443" i="21"/>
  <c r="J3443" i="21"/>
  <c r="K3443" i="21"/>
  <c r="O3442" i="21"/>
  <c r="J3442" i="21"/>
  <c r="K3442" i="21"/>
  <c r="O3441" i="21"/>
  <c r="J3441" i="21"/>
  <c r="K3441" i="21"/>
  <c r="O3440" i="21"/>
  <c r="J3440" i="21"/>
  <c r="K3440" i="21"/>
  <c r="O3439" i="21"/>
  <c r="J3439" i="21"/>
  <c r="K3439" i="21"/>
  <c r="O3438" i="21"/>
  <c r="J3438" i="21"/>
  <c r="K3438" i="21"/>
  <c r="O3437" i="21"/>
  <c r="J3437" i="21"/>
  <c r="K3437" i="21"/>
  <c r="O3436" i="21"/>
  <c r="J3436" i="21"/>
  <c r="K3436" i="21"/>
  <c r="O3435" i="21"/>
  <c r="J3435" i="21"/>
  <c r="K3435" i="21"/>
  <c r="O3434" i="21"/>
  <c r="J3434" i="21"/>
  <c r="K3434" i="21"/>
  <c r="O3433" i="21"/>
  <c r="J3433" i="21"/>
  <c r="K3433" i="21"/>
  <c r="O3432" i="21"/>
  <c r="J3432" i="21"/>
  <c r="K3432" i="21"/>
  <c r="O3431" i="21"/>
  <c r="J3431" i="21"/>
  <c r="K3431" i="21"/>
  <c r="O3430" i="21"/>
  <c r="J3430" i="21"/>
  <c r="K3430" i="21"/>
  <c r="O3429" i="21"/>
  <c r="J3429" i="21"/>
  <c r="K3429" i="21"/>
  <c r="O3428" i="21"/>
  <c r="J3428" i="21"/>
  <c r="K3428" i="21"/>
  <c r="O3427" i="21"/>
  <c r="J3427" i="21"/>
  <c r="K3427" i="21"/>
  <c r="O3426" i="21"/>
  <c r="J3426" i="21"/>
  <c r="K3426" i="21"/>
  <c r="O3425" i="21"/>
  <c r="J3425" i="21"/>
  <c r="K3425" i="21"/>
  <c r="O3424" i="21"/>
  <c r="J3424" i="21"/>
  <c r="K3424" i="21"/>
  <c r="O3423" i="21"/>
  <c r="J3423" i="21"/>
  <c r="K3423" i="21"/>
  <c r="O3422" i="21"/>
  <c r="J3422" i="21"/>
  <c r="K3422" i="21"/>
  <c r="O3421" i="21"/>
  <c r="J3421" i="21"/>
  <c r="K3421" i="21"/>
  <c r="O3420" i="21"/>
  <c r="J3420" i="21"/>
  <c r="K3420" i="21"/>
  <c r="O3419" i="21"/>
  <c r="J3419" i="21"/>
  <c r="K3419" i="21"/>
  <c r="O3418" i="21"/>
  <c r="J3418" i="21"/>
  <c r="K3418" i="21"/>
  <c r="O3417" i="21"/>
  <c r="J3417" i="21"/>
  <c r="K3417" i="21"/>
  <c r="O3416" i="21"/>
  <c r="J3416" i="21"/>
  <c r="K3416" i="21"/>
  <c r="O3415" i="21"/>
  <c r="J3415" i="21"/>
  <c r="K3415" i="21"/>
  <c r="O3414" i="21"/>
  <c r="J3414" i="21"/>
  <c r="K3414" i="21"/>
  <c r="O3413" i="21"/>
  <c r="J3413" i="21"/>
  <c r="K3413" i="21"/>
  <c r="O3412" i="21"/>
  <c r="J3412" i="21"/>
  <c r="K3412" i="21"/>
  <c r="O3411" i="21"/>
  <c r="J3411" i="21"/>
  <c r="K3411" i="21"/>
  <c r="O3410" i="21"/>
  <c r="J3410" i="21"/>
  <c r="K3410" i="21"/>
  <c r="O3409" i="21"/>
  <c r="J3409" i="21"/>
  <c r="K3409" i="21"/>
  <c r="O3408" i="21"/>
  <c r="J3408" i="21"/>
  <c r="K3408" i="21"/>
  <c r="O3407" i="21"/>
  <c r="J3407" i="21"/>
  <c r="K3407" i="21"/>
  <c r="O3406" i="21"/>
  <c r="J3406" i="21"/>
  <c r="K3406" i="21"/>
  <c r="O3405" i="21"/>
  <c r="J3405" i="21"/>
  <c r="K3405" i="21"/>
  <c r="O3404" i="21"/>
  <c r="J3404" i="21"/>
  <c r="K3404" i="21"/>
  <c r="O3403" i="21"/>
  <c r="J3403" i="21"/>
  <c r="K3403" i="21"/>
  <c r="O3402" i="21"/>
  <c r="J3402" i="21"/>
  <c r="K3402" i="21"/>
  <c r="O3401" i="21"/>
  <c r="J3401" i="21"/>
  <c r="K3401" i="21"/>
  <c r="O3400" i="21"/>
  <c r="J3400" i="21"/>
  <c r="K3400" i="21"/>
  <c r="O3399" i="21"/>
  <c r="J3399" i="21"/>
  <c r="K3399" i="21"/>
  <c r="O3398" i="21"/>
  <c r="J3398" i="21"/>
  <c r="K3398" i="21"/>
  <c r="O3397" i="21"/>
  <c r="J3397" i="21"/>
  <c r="K3397" i="21"/>
  <c r="O3396" i="21"/>
  <c r="J3396" i="21"/>
  <c r="K3396" i="21"/>
  <c r="O3395" i="21"/>
  <c r="J3395" i="21"/>
  <c r="K3395" i="21"/>
  <c r="O3394" i="21"/>
  <c r="J3394" i="21"/>
  <c r="K3394" i="21"/>
  <c r="O3393" i="21"/>
  <c r="J3393" i="21"/>
  <c r="K3393" i="21"/>
  <c r="O3392" i="21"/>
  <c r="J3392" i="21"/>
  <c r="K3392" i="21"/>
  <c r="O3391" i="21"/>
  <c r="J3391" i="21"/>
  <c r="K3391" i="21"/>
  <c r="O3390" i="21"/>
  <c r="J3390" i="21"/>
  <c r="K3390" i="21"/>
  <c r="O3389" i="21"/>
  <c r="J3389" i="21"/>
  <c r="K3389" i="21"/>
  <c r="O3388" i="21"/>
  <c r="J3388" i="21"/>
  <c r="K3388" i="21"/>
  <c r="O3387" i="21"/>
  <c r="J3387" i="21"/>
  <c r="K3387" i="21"/>
  <c r="O3386" i="21"/>
  <c r="J3386" i="21"/>
  <c r="K3386" i="21"/>
  <c r="O3385" i="21"/>
  <c r="J3385" i="21"/>
  <c r="K3385" i="21"/>
  <c r="O3384" i="21"/>
  <c r="J3384" i="21"/>
  <c r="K3384" i="21"/>
  <c r="O3383" i="21"/>
  <c r="J3383" i="21"/>
  <c r="K3383" i="21"/>
  <c r="O3382" i="21"/>
  <c r="J3382" i="21"/>
  <c r="K3382" i="21"/>
  <c r="O3381" i="21"/>
  <c r="J3381" i="21"/>
  <c r="K3381" i="21"/>
  <c r="O3380" i="21"/>
  <c r="J3380" i="21"/>
  <c r="K3380" i="21"/>
  <c r="O3379" i="21"/>
  <c r="J3379" i="21"/>
  <c r="K3379" i="21"/>
  <c r="O3378" i="21"/>
  <c r="J3378" i="21"/>
  <c r="K3378" i="21"/>
  <c r="O3377" i="21"/>
  <c r="J3377" i="21"/>
  <c r="K3377" i="21"/>
  <c r="O3376" i="21"/>
  <c r="J3376" i="21"/>
  <c r="K3376" i="21"/>
  <c r="O3375" i="21"/>
  <c r="J3375" i="21"/>
  <c r="K3375" i="21"/>
  <c r="O3374" i="21"/>
  <c r="J3374" i="21"/>
  <c r="K3374" i="21"/>
  <c r="O3373" i="21"/>
  <c r="J3373" i="21"/>
  <c r="K3373" i="21"/>
  <c r="O3372" i="21"/>
  <c r="J3372" i="21"/>
  <c r="K3372" i="21"/>
  <c r="O3371" i="21"/>
  <c r="J3371" i="21"/>
  <c r="K3371" i="21"/>
  <c r="O3370" i="21"/>
  <c r="J3370" i="21"/>
  <c r="K3370" i="21"/>
  <c r="O3369" i="21"/>
  <c r="J3369" i="21"/>
  <c r="K3369" i="21"/>
  <c r="O3368" i="21"/>
  <c r="J3368" i="21"/>
  <c r="K3368" i="21"/>
  <c r="O3367" i="21"/>
  <c r="J3367" i="21"/>
  <c r="K3367" i="21"/>
  <c r="O3366" i="21"/>
  <c r="J3366" i="21"/>
  <c r="K3366" i="21"/>
  <c r="O3365" i="21"/>
  <c r="J3365" i="21"/>
  <c r="K3365" i="21"/>
  <c r="O3364" i="21"/>
  <c r="J3364" i="21"/>
  <c r="K3364" i="21"/>
  <c r="O3363" i="21"/>
  <c r="J3363" i="21"/>
  <c r="K3363" i="21"/>
  <c r="O3362" i="21"/>
  <c r="J3362" i="21"/>
  <c r="K3362" i="21"/>
  <c r="O3361" i="21"/>
  <c r="J3361" i="21"/>
  <c r="K3361" i="21"/>
  <c r="O3360" i="21"/>
  <c r="J3360" i="21"/>
  <c r="K3360" i="21"/>
  <c r="O3359" i="21"/>
  <c r="J3359" i="21"/>
  <c r="K3359" i="21"/>
  <c r="O3358" i="21"/>
  <c r="J3358" i="21"/>
  <c r="K3358" i="21"/>
  <c r="O3357" i="21"/>
  <c r="J3357" i="21"/>
  <c r="K3357" i="21"/>
  <c r="O3356" i="21"/>
  <c r="J3356" i="21"/>
  <c r="K3356" i="21"/>
  <c r="O3355" i="21"/>
  <c r="J3355" i="21"/>
  <c r="K3355" i="21"/>
  <c r="O3354" i="21"/>
  <c r="J3354" i="21"/>
  <c r="K3354" i="21"/>
  <c r="O3353" i="21"/>
  <c r="J3353" i="21"/>
  <c r="K3353" i="21"/>
  <c r="O3352" i="21"/>
  <c r="J3352" i="21"/>
  <c r="K3352" i="21"/>
  <c r="O3351" i="21"/>
  <c r="J3351" i="21"/>
  <c r="K3351" i="21"/>
  <c r="O3350" i="21"/>
  <c r="J3350" i="21"/>
  <c r="K3350" i="21"/>
  <c r="O3349" i="21"/>
  <c r="J3349" i="21"/>
  <c r="K3349" i="21"/>
  <c r="O3348" i="21"/>
  <c r="J3348" i="21"/>
  <c r="K3348" i="21"/>
  <c r="O3347" i="21"/>
  <c r="J3347" i="21"/>
  <c r="K3347" i="21"/>
  <c r="O3346" i="21"/>
  <c r="J3346" i="21"/>
  <c r="K3346" i="21"/>
  <c r="O3345" i="21"/>
  <c r="J3345" i="21"/>
  <c r="K3345" i="21"/>
  <c r="O3344" i="21"/>
  <c r="J3344" i="21"/>
  <c r="K3344" i="21"/>
  <c r="O3343" i="21"/>
  <c r="J3343" i="21"/>
  <c r="K3343" i="21"/>
  <c r="O3342" i="21"/>
  <c r="J3342" i="21"/>
  <c r="K3342" i="21"/>
  <c r="O3341" i="21"/>
  <c r="J3341" i="21"/>
  <c r="K3341" i="21"/>
  <c r="O3340" i="21"/>
  <c r="J3340" i="21"/>
  <c r="K3340" i="21"/>
  <c r="O3339" i="21"/>
  <c r="J3339" i="21"/>
  <c r="K3339" i="21"/>
  <c r="O3338" i="21"/>
  <c r="J3338" i="21"/>
  <c r="K3338" i="21"/>
  <c r="O3337" i="21"/>
  <c r="J3337" i="21"/>
  <c r="K3337" i="21"/>
  <c r="O3336" i="21"/>
  <c r="J3336" i="21"/>
  <c r="K3336" i="21"/>
  <c r="O3335" i="21"/>
  <c r="J3335" i="21"/>
  <c r="K3335" i="21"/>
  <c r="O3334" i="21"/>
  <c r="J3334" i="21"/>
  <c r="K3334" i="21"/>
  <c r="O3333" i="21"/>
  <c r="J3333" i="21"/>
  <c r="K3333" i="21"/>
  <c r="O3332" i="21"/>
  <c r="J3332" i="21"/>
  <c r="K3332" i="21"/>
  <c r="O3331" i="21"/>
  <c r="J3331" i="21"/>
  <c r="K3331" i="21"/>
  <c r="O3330" i="21"/>
  <c r="J3330" i="21"/>
  <c r="K3330" i="21"/>
  <c r="O3329" i="21"/>
  <c r="J3329" i="21"/>
  <c r="K3329" i="21"/>
  <c r="O3328" i="21"/>
  <c r="J3328" i="21"/>
  <c r="K3328" i="21"/>
  <c r="O3327" i="21"/>
  <c r="J3327" i="21"/>
  <c r="K3327" i="21"/>
  <c r="O3326" i="21"/>
  <c r="J3326" i="21"/>
  <c r="K3326" i="21"/>
  <c r="O3325" i="21"/>
  <c r="J3325" i="21"/>
  <c r="K3325" i="21"/>
  <c r="O3324" i="21"/>
  <c r="J3324" i="21"/>
  <c r="K3324" i="21"/>
  <c r="O3323" i="21"/>
  <c r="J3323" i="21"/>
  <c r="K3323" i="21"/>
  <c r="O3322" i="21"/>
  <c r="J3322" i="21"/>
  <c r="K3322" i="21"/>
  <c r="O3321" i="21"/>
  <c r="J3321" i="21"/>
  <c r="K3321" i="21"/>
  <c r="O3320" i="21"/>
  <c r="J3320" i="21"/>
  <c r="K3320" i="21"/>
  <c r="O3319" i="21"/>
  <c r="J3319" i="21"/>
  <c r="K3319" i="21"/>
  <c r="O3318" i="21"/>
  <c r="J3318" i="21"/>
  <c r="K3318" i="21"/>
  <c r="O3317" i="21"/>
  <c r="J3317" i="21"/>
  <c r="K3317" i="21"/>
  <c r="O3316" i="21"/>
  <c r="J3316" i="21"/>
  <c r="K3316" i="21"/>
  <c r="O3315" i="21"/>
  <c r="J3315" i="21"/>
  <c r="K3315" i="21"/>
  <c r="O3314" i="21"/>
  <c r="J3314" i="21"/>
  <c r="K3314" i="21"/>
  <c r="O3313" i="21"/>
  <c r="J3313" i="21"/>
  <c r="K3313" i="21"/>
  <c r="O3312" i="21"/>
  <c r="J3312" i="21"/>
  <c r="K3312" i="21"/>
  <c r="O3311" i="21"/>
  <c r="J3311" i="21"/>
  <c r="K3311" i="21"/>
  <c r="O3310" i="21"/>
  <c r="J3310" i="21"/>
  <c r="K3310" i="21"/>
  <c r="O3309" i="21"/>
  <c r="J3309" i="21"/>
  <c r="K3309" i="21"/>
  <c r="O3308" i="21"/>
  <c r="J3308" i="21"/>
  <c r="K3308" i="21"/>
  <c r="O3307" i="21"/>
  <c r="J3307" i="21"/>
  <c r="K3307" i="21"/>
  <c r="O3306" i="21"/>
  <c r="J3306" i="21"/>
  <c r="K3306" i="21"/>
  <c r="O3305" i="21"/>
  <c r="J3305" i="21"/>
  <c r="K3305" i="21"/>
  <c r="O3304" i="21"/>
  <c r="J3304" i="21"/>
  <c r="K3304" i="21"/>
  <c r="O3303" i="21"/>
  <c r="J3303" i="21"/>
  <c r="K3303" i="21"/>
  <c r="O3302" i="21"/>
  <c r="J3302" i="21"/>
  <c r="K3302" i="21"/>
  <c r="O3301" i="21"/>
  <c r="J3301" i="21"/>
  <c r="K3301" i="21"/>
  <c r="O3300" i="21"/>
  <c r="J3300" i="21"/>
  <c r="K3300" i="21"/>
  <c r="O3299" i="21"/>
  <c r="J3299" i="21"/>
  <c r="K3299" i="21"/>
  <c r="O3298" i="21"/>
  <c r="J3298" i="21"/>
  <c r="K3298" i="21"/>
  <c r="O3297" i="21"/>
  <c r="J3297" i="21"/>
  <c r="K3297" i="21"/>
  <c r="O3296" i="21"/>
  <c r="J3296" i="21"/>
  <c r="K3296" i="21"/>
  <c r="O3295" i="21"/>
  <c r="J3295" i="21"/>
  <c r="K3295" i="21"/>
  <c r="O3294" i="21"/>
  <c r="J3294" i="21"/>
  <c r="K3294" i="21"/>
  <c r="O3293" i="21"/>
  <c r="J3293" i="21"/>
  <c r="K3293" i="21"/>
  <c r="O3292" i="21"/>
  <c r="J3292" i="21"/>
  <c r="K3292" i="21"/>
  <c r="O3291" i="21"/>
  <c r="J3291" i="21"/>
  <c r="K3291" i="21"/>
  <c r="O3290" i="21"/>
  <c r="J3290" i="21"/>
  <c r="K3290" i="21"/>
  <c r="O3289" i="21"/>
  <c r="J3289" i="21"/>
  <c r="K3289" i="21"/>
  <c r="O3288" i="21"/>
  <c r="J3288" i="21"/>
  <c r="K3288" i="21"/>
  <c r="O3287" i="21"/>
  <c r="J3287" i="21"/>
  <c r="K3287" i="21"/>
  <c r="O3286" i="21"/>
  <c r="J3286" i="21"/>
  <c r="K3286" i="21"/>
  <c r="O3285" i="21"/>
  <c r="J3285" i="21"/>
  <c r="K3285" i="21"/>
  <c r="O3284" i="21"/>
  <c r="J3284" i="21"/>
  <c r="K3284" i="21"/>
  <c r="O3283" i="21"/>
  <c r="J3283" i="21"/>
  <c r="K3283" i="21"/>
  <c r="O3282" i="21"/>
  <c r="J3282" i="21"/>
  <c r="K3282" i="21"/>
  <c r="O3281" i="21"/>
  <c r="J3281" i="21"/>
  <c r="K3281" i="21"/>
  <c r="O3280" i="21"/>
  <c r="J3280" i="21"/>
  <c r="K3280" i="21"/>
  <c r="O3279" i="21"/>
  <c r="J3279" i="21"/>
  <c r="K3279" i="21"/>
  <c r="O3278" i="21"/>
  <c r="J3278" i="21"/>
  <c r="K3278" i="21"/>
  <c r="O3277" i="21"/>
  <c r="J3277" i="21"/>
  <c r="K3277" i="21"/>
  <c r="O3276" i="21"/>
  <c r="J3276" i="21"/>
  <c r="K3276" i="21"/>
  <c r="O3275" i="21"/>
  <c r="J3275" i="21"/>
  <c r="K3275" i="21"/>
  <c r="O3274" i="21"/>
  <c r="J3274" i="21"/>
  <c r="K3274" i="21"/>
  <c r="O3273" i="21"/>
  <c r="J3273" i="21"/>
  <c r="K3273" i="21"/>
  <c r="O3272" i="21"/>
  <c r="J3272" i="21"/>
  <c r="K3272" i="21"/>
  <c r="O3271" i="21"/>
  <c r="J3271" i="21"/>
  <c r="K3271" i="21"/>
  <c r="O3270" i="21"/>
  <c r="J3270" i="21"/>
  <c r="K3270" i="21"/>
  <c r="O3269" i="21"/>
  <c r="J3269" i="21"/>
  <c r="K3269" i="21"/>
  <c r="O3268" i="21"/>
  <c r="J3268" i="21"/>
  <c r="K3268" i="21"/>
  <c r="O3267" i="21"/>
  <c r="J3267" i="21"/>
  <c r="K3267" i="21"/>
  <c r="O3266" i="21"/>
  <c r="J3266" i="21"/>
  <c r="K3266" i="21"/>
  <c r="O3265" i="21"/>
  <c r="J3265" i="21"/>
  <c r="K3265" i="21"/>
  <c r="O3264" i="21"/>
  <c r="J3264" i="21"/>
  <c r="K3264" i="21"/>
  <c r="O3263" i="21"/>
  <c r="J3263" i="21"/>
  <c r="K3263" i="21"/>
  <c r="O3262" i="21"/>
  <c r="J3262" i="21"/>
  <c r="K3262" i="21"/>
  <c r="O3261" i="21"/>
  <c r="J3261" i="21"/>
  <c r="K3261" i="21"/>
  <c r="O3260" i="21"/>
  <c r="J3260" i="21"/>
  <c r="K3260" i="21"/>
  <c r="O3259" i="21"/>
  <c r="J3259" i="21"/>
  <c r="K3259" i="21"/>
  <c r="O3258" i="21"/>
  <c r="J3258" i="21"/>
  <c r="K3258" i="21"/>
  <c r="O3257" i="21"/>
  <c r="J3257" i="21"/>
  <c r="K3257" i="21"/>
  <c r="O3256" i="21"/>
  <c r="J3256" i="21"/>
  <c r="K3256" i="21"/>
  <c r="O3255" i="21"/>
  <c r="J3255" i="21"/>
  <c r="K3255" i="21"/>
  <c r="O3254" i="21"/>
  <c r="J3254" i="21"/>
  <c r="K3254" i="21"/>
  <c r="O3253" i="21"/>
  <c r="J3253" i="21"/>
  <c r="K3253" i="21"/>
  <c r="O3252" i="21"/>
  <c r="J3252" i="21"/>
  <c r="K3252" i="21"/>
  <c r="O3251" i="21"/>
  <c r="J3251" i="21"/>
  <c r="K3251" i="21"/>
  <c r="O3250" i="21"/>
  <c r="J3250" i="21"/>
  <c r="K3250" i="21"/>
  <c r="O3249" i="21"/>
  <c r="J3249" i="21"/>
  <c r="K3249" i="21"/>
  <c r="O3248" i="21"/>
  <c r="J3248" i="21"/>
  <c r="K3248" i="21"/>
  <c r="O3247" i="21"/>
  <c r="J3247" i="21"/>
  <c r="K3247" i="21"/>
  <c r="O3246" i="21"/>
  <c r="J3246" i="21"/>
  <c r="K3246" i="21"/>
  <c r="O3245" i="21"/>
  <c r="J3245" i="21"/>
  <c r="K3245" i="21"/>
  <c r="O3244" i="21"/>
  <c r="J3244" i="21"/>
  <c r="K3244" i="21"/>
  <c r="O3243" i="21"/>
  <c r="J3243" i="21"/>
  <c r="K3243" i="21"/>
  <c r="O3242" i="21"/>
  <c r="J3242" i="21"/>
  <c r="K3242" i="21"/>
  <c r="O3241" i="21"/>
  <c r="J3241" i="21"/>
  <c r="K3241" i="21"/>
  <c r="O3240" i="21"/>
  <c r="J3240" i="21"/>
  <c r="K3240" i="21"/>
  <c r="O3239" i="21"/>
  <c r="J3239" i="21"/>
  <c r="K3239" i="21"/>
  <c r="O3238" i="21"/>
  <c r="J3238" i="21"/>
  <c r="K3238" i="21"/>
  <c r="O3237" i="21"/>
  <c r="J3237" i="21"/>
  <c r="K3237" i="21"/>
  <c r="O3236" i="21"/>
  <c r="J3236" i="21"/>
  <c r="K3236" i="21"/>
  <c r="O3235" i="21"/>
  <c r="J3235" i="21"/>
  <c r="K3235" i="21"/>
  <c r="O3234" i="21"/>
  <c r="J3234" i="21"/>
  <c r="K3234" i="21"/>
  <c r="O3233" i="21"/>
  <c r="J3233" i="21"/>
  <c r="K3233" i="21"/>
  <c r="O3232" i="21"/>
  <c r="J3232" i="21"/>
  <c r="K3232" i="21"/>
  <c r="O3231" i="21"/>
  <c r="J3231" i="21"/>
  <c r="K3231" i="21"/>
  <c r="O3230" i="21"/>
  <c r="J3230" i="21"/>
  <c r="K3230" i="21"/>
  <c r="O3229" i="21"/>
  <c r="J3229" i="21"/>
  <c r="K3229" i="21"/>
  <c r="O3228" i="21"/>
  <c r="J3228" i="21"/>
  <c r="K3228" i="21"/>
  <c r="O3227" i="21"/>
  <c r="J3227" i="21"/>
  <c r="K3227" i="21"/>
  <c r="O3226" i="21"/>
  <c r="J3226" i="21"/>
  <c r="K3226" i="21"/>
  <c r="O3225" i="21"/>
  <c r="J3225" i="21"/>
  <c r="K3225" i="21"/>
  <c r="O3224" i="21"/>
  <c r="J3224" i="21"/>
  <c r="K3224" i="21"/>
  <c r="O3223" i="21"/>
  <c r="J3223" i="21"/>
  <c r="K3223" i="21"/>
  <c r="O3222" i="21"/>
  <c r="J3222" i="21"/>
  <c r="K3222" i="21"/>
  <c r="O3221" i="21"/>
  <c r="J3221" i="21"/>
  <c r="K3221" i="21"/>
  <c r="O3220" i="21"/>
  <c r="J3220" i="21"/>
  <c r="K3220" i="21"/>
  <c r="O3219" i="21"/>
  <c r="J3219" i="21"/>
  <c r="K3219" i="21"/>
  <c r="O3218" i="21"/>
  <c r="J3218" i="21"/>
  <c r="K3218" i="21"/>
  <c r="O3217" i="21"/>
  <c r="J3217" i="21"/>
  <c r="K3217" i="21"/>
  <c r="O3216" i="21"/>
  <c r="J3216" i="21"/>
  <c r="K3216" i="21"/>
  <c r="O3215" i="21"/>
  <c r="J3215" i="21"/>
  <c r="K3215" i="21"/>
  <c r="O3214" i="21"/>
  <c r="J3214" i="21"/>
  <c r="K3214" i="21"/>
  <c r="O3213" i="21"/>
  <c r="J3213" i="21"/>
  <c r="K3213" i="21"/>
  <c r="O3212" i="21"/>
  <c r="J3212" i="21"/>
  <c r="K3212" i="21"/>
  <c r="O3211" i="21"/>
  <c r="J3211" i="21"/>
  <c r="K3211" i="21"/>
  <c r="O3210" i="21"/>
  <c r="J3210" i="21"/>
  <c r="K3210" i="21"/>
  <c r="O3209" i="21"/>
  <c r="J3209" i="21"/>
  <c r="K3209" i="21"/>
  <c r="O3208" i="21"/>
  <c r="J3208" i="21"/>
  <c r="K3208" i="21"/>
  <c r="O3207" i="21"/>
  <c r="J3207" i="21"/>
  <c r="K3207" i="21"/>
  <c r="O3206" i="21"/>
  <c r="J3206" i="21"/>
  <c r="K3206" i="21"/>
  <c r="O3205" i="21"/>
  <c r="J3205" i="21"/>
  <c r="K3205" i="21"/>
  <c r="O3204" i="21"/>
  <c r="J3204" i="21"/>
  <c r="K3204" i="21"/>
  <c r="O3203" i="21"/>
  <c r="J3203" i="21"/>
  <c r="K3203" i="21"/>
  <c r="O3202" i="21"/>
  <c r="J3202" i="21"/>
  <c r="K3202" i="21"/>
  <c r="O3201" i="21"/>
  <c r="J3201" i="21"/>
  <c r="K3201" i="21"/>
  <c r="O3200" i="21"/>
  <c r="J3200" i="21"/>
  <c r="K3200" i="21"/>
  <c r="O3199" i="21"/>
  <c r="J3199" i="21"/>
  <c r="K3199" i="21"/>
  <c r="O3198" i="21"/>
  <c r="J3198" i="21"/>
  <c r="K3198" i="21"/>
  <c r="O3197" i="21"/>
  <c r="J3197" i="21"/>
  <c r="K3197" i="21"/>
  <c r="O3196" i="21"/>
  <c r="J3196" i="21"/>
  <c r="K3196" i="21"/>
  <c r="O3195" i="21"/>
  <c r="J3195" i="21"/>
  <c r="K3195" i="21"/>
  <c r="O3194" i="21"/>
  <c r="J3194" i="21"/>
  <c r="K3194" i="21"/>
  <c r="O3193" i="21"/>
  <c r="J3193" i="21"/>
  <c r="K3193" i="21"/>
  <c r="O3192" i="21"/>
  <c r="J3192" i="21"/>
  <c r="K3192" i="21"/>
  <c r="O3191" i="21"/>
  <c r="J3191" i="21"/>
  <c r="K3191" i="21"/>
  <c r="O3190" i="21"/>
  <c r="J3190" i="21"/>
  <c r="K3190" i="21"/>
  <c r="O3189" i="21"/>
  <c r="J3189" i="21"/>
  <c r="K3189" i="21"/>
  <c r="O3188" i="21"/>
  <c r="J3188" i="21"/>
  <c r="K3188" i="21"/>
  <c r="O3187" i="21"/>
  <c r="J3187" i="21"/>
  <c r="K3187" i="21"/>
  <c r="O3186" i="21"/>
  <c r="J3186" i="21"/>
  <c r="K3186" i="21"/>
  <c r="O3185" i="21"/>
  <c r="J3185" i="21"/>
  <c r="K3185" i="21"/>
  <c r="O3184" i="21"/>
  <c r="J3184" i="21"/>
  <c r="K3184" i="21"/>
  <c r="O3183" i="21"/>
  <c r="J3183" i="21"/>
  <c r="K3183" i="21"/>
  <c r="O3182" i="21"/>
  <c r="J3182" i="21"/>
  <c r="K3182" i="21"/>
  <c r="O3181" i="21"/>
  <c r="J3181" i="21"/>
  <c r="K3181" i="21"/>
  <c r="O3180" i="21"/>
  <c r="J3180" i="21"/>
  <c r="K3180" i="21"/>
  <c r="O3179" i="21"/>
  <c r="J3179" i="21"/>
  <c r="K3179" i="21"/>
  <c r="O3178" i="21"/>
  <c r="J3178" i="21"/>
  <c r="K3178" i="21"/>
  <c r="O3177" i="21"/>
  <c r="J3177" i="21"/>
  <c r="K3177" i="21"/>
  <c r="O3176" i="21"/>
  <c r="J3176" i="21"/>
  <c r="K3176" i="21"/>
  <c r="O3175" i="21"/>
  <c r="J3175" i="21"/>
  <c r="K3175" i="21"/>
  <c r="O3174" i="21"/>
  <c r="J3174" i="21"/>
  <c r="K3174" i="21"/>
  <c r="O3173" i="21"/>
  <c r="J3173" i="21"/>
  <c r="K3173" i="21"/>
  <c r="O3172" i="21"/>
  <c r="J3172" i="21"/>
  <c r="K3172" i="21"/>
  <c r="O3171" i="21"/>
  <c r="J3171" i="21"/>
  <c r="K3171" i="21"/>
  <c r="O3170" i="21"/>
  <c r="J3170" i="21"/>
  <c r="K3170" i="21"/>
  <c r="O3169" i="21"/>
  <c r="J3169" i="21"/>
  <c r="K3169" i="21"/>
  <c r="O3168" i="21"/>
  <c r="J3168" i="21"/>
  <c r="K3168" i="21"/>
  <c r="O3167" i="21"/>
  <c r="J3167" i="21"/>
  <c r="K3167" i="21"/>
  <c r="O3166" i="21"/>
  <c r="J3166" i="21"/>
  <c r="K3166" i="21"/>
  <c r="O3165" i="21"/>
  <c r="J3165" i="21"/>
  <c r="K3165" i="21"/>
  <c r="O3164" i="21"/>
  <c r="J3164" i="21"/>
  <c r="K3164" i="21"/>
  <c r="O3163" i="21"/>
  <c r="J3163" i="21"/>
  <c r="K3163" i="21"/>
  <c r="O3162" i="21"/>
  <c r="J3162" i="21"/>
  <c r="K3162" i="21"/>
  <c r="O3161" i="21"/>
  <c r="J3161" i="21"/>
  <c r="K3161" i="21"/>
  <c r="O3160" i="21"/>
  <c r="J3160" i="21"/>
  <c r="K3160" i="21"/>
  <c r="O3159" i="21"/>
  <c r="J3159" i="21"/>
  <c r="K3159" i="21"/>
  <c r="O3158" i="21"/>
  <c r="J3158" i="21"/>
  <c r="K3158" i="21"/>
  <c r="O3157" i="21"/>
  <c r="J3157" i="21"/>
  <c r="K3157" i="21"/>
  <c r="O3156" i="21"/>
  <c r="J3156" i="21"/>
  <c r="K3156" i="21"/>
  <c r="O3155" i="21"/>
  <c r="J3155" i="21"/>
  <c r="K3155" i="21"/>
  <c r="O3154" i="21"/>
  <c r="J3154" i="21"/>
  <c r="K3154" i="21"/>
  <c r="O3153" i="21"/>
  <c r="J3153" i="21"/>
  <c r="K3153" i="21"/>
  <c r="O3152" i="21"/>
  <c r="J3152" i="21"/>
  <c r="K3152" i="21"/>
  <c r="O3151" i="21"/>
  <c r="J3151" i="21"/>
  <c r="K3151" i="21"/>
  <c r="O3150" i="21"/>
  <c r="J3150" i="21"/>
  <c r="K3150" i="21"/>
  <c r="O3149" i="21"/>
  <c r="J3149" i="21"/>
  <c r="K3149" i="21"/>
  <c r="O3148" i="21"/>
  <c r="J3148" i="21"/>
  <c r="K3148" i="21"/>
  <c r="O3147" i="21"/>
  <c r="J3147" i="21"/>
  <c r="K3147" i="21"/>
  <c r="O3146" i="21"/>
  <c r="J3146" i="21"/>
  <c r="K3146" i="21"/>
  <c r="O3145" i="21"/>
  <c r="J3145" i="21"/>
  <c r="K3145" i="21"/>
  <c r="O3144" i="21"/>
  <c r="J3144" i="21"/>
  <c r="K3144" i="21"/>
  <c r="O3143" i="21"/>
  <c r="J3143" i="21"/>
  <c r="K3143" i="21"/>
  <c r="O3142" i="21"/>
  <c r="J3142" i="21"/>
  <c r="K3142" i="21"/>
  <c r="O3141" i="21"/>
  <c r="J3141" i="21"/>
  <c r="K3141" i="21"/>
  <c r="O3140" i="21"/>
  <c r="J3140" i="21"/>
  <c r="K3140" i="21"/>
  <c r="O3139" i="21"/>
  <c r="J3139" i="21"/>
  <c r="K3139" i="21"/>
  <c r="O3138" i="21"/>
  <c r="J3138" i="21"/>
  <c r="K3138" i="21"/>
  <c r="O3137" i="21"/>
  <c r="J3137" i="21"/>
  <c r="K3137" i="21"/>
  <c r="O3136" i="21"/>
  <c r="J3136" i="21"/>
  <c r="K3136" i="21"/>
  <c r="O3135" i="21"/>
  <c r="J3135" i="21"/>
  <c r="K3135" i="21"/>
  <c r="O3134" i="21"/>
  <c r="J3134" i="21"/>
  <c r="K3134" i="21"/>
  <c r="O3133" i="21"/>
  <c r="J3133" i="21"/>
  <c r="K3133" i="21"/>
  <c r="O3132" i="21"/>
  <c r="J3132" i="21"/>
  <c r="K3132" i="21"/>
  <c r="O3131" i="21"/>
  <c r="J3131" i="21"/>
  <c r="K3131" i="21"/>
  <c r="O3130" i="21"/>
  <c r="J3130" i="21"/>
  <c r="K3130" i="21"/>
  <c r="O3129" i="21"/>
  <c r="J3129" i="21"/>
  <c r="K3129" i="21"/>
  <c r="O3128" i="21"/>
  <c r="J3128" i="21"/>
  <c r="K3128" i="21"/>
  <c r="O3127" i="21"/>
  <c r="J3127" i="21"/>
  <c r="K3127" i="21"/>
  <c r="O3126" i="21"/>
  <c r="J3126" i="21"/>
  <c r="K3126" i="21"/>
  <c r="O3125" i="21"/>
  <c r="J3125" i="21"/>
  <c r="K3125" i="21"/>
  <c r="O3124" i="21"/>
  <c r="J3124" i="21"/>
  <c r="K3124" i="21"/>
  <c r="O3123" i="21"/>
  <c r="J3123" i="21"/>
  <c r="K3123" i="21"/>
  <c r="O3122" i="21"/>
  <c r="J3122" i="21"/>
  <c r="K3122" i="21"/>
  <c r="O3121" i="21"/>
  <c r="J3121" i="21"/>
  <c r="K3121" i="21"/>
  <c r="O3120" i="21"/>
  <c r="J3120" i="21"/>
  <c r="K3120" i="21"/>
  <c r="O3119" i="21"/>
  <c r="J3119" i="21"/>
  <c r="K3119" i="21"/>
  <c r="O3118" i="21"/>
  <c r="K3118" i="21"/>
  <c r="J3118" i="21"/>
  <c r="O3117" i="21"/>
  <c r="J3117" i="21"/>
  <c r="K3117" i="21"/>
  <c r="O3116" i="21"/>
  <c r="J3116" i="21"/>
  <c r="K3116" i="21"/>
  <c r="O3115" i="21"/>
  <c r="J3115" i="21"/>
  <c r="K3115" i="21"/>
  <c r="O3114" i="21"/>
  <c r="J3114" i="21"/>
  <c r="K3114" i="21"/>
  <c r="O3113" i="21"/>
  <c r="J3113" i="21"/>
  <c r="K3113" i="21"/>
  <c r="O3112" i="21"/>
  <c r="J3112" i="21"/>
  <c r="K3112" i="21"/>
  <c r="O3111" i="21"/>
  <c r="J3111" i="21"/>
  <c r="K3111" i="21"/>
  <c r="O3110" i="21"/>
  <c r="J3110" i="21"/>
  <c r="K3110" i="21"/>
  <c r="O3109" i="21"/>
  <c r="J3109" i="21"/>
  <c r="K3109" i="21"/>
  <c r="O3108" i="21"/>
  <c r="J3108" i="21"/>
  <c r="K3108" i="21"/>
  <c r="O3107" i="21"/>
  <c r="J3107" i="21"/>
  <c r="K3107" i="21"/>
  <c r="O3106" i="21"/>
  <c r="J3106" i="21"/>
  <c r="K3106" i="21"/>
  <c r="O3105" i="21"/>
  <c r="J3105" i="21"/>
  <c r="K3105" i="21"/>
  <c r="O3104" i="21"/>
  <c r="J3104" i="21"/>
  <c r="K3104" i="21"/>
  <c r="O3103" i="21"/>
  <c r="J3103" i="21"/>
  <c r="K3103" i="21"/>
  <c r="O3102" i="21"/>
  <c r="J3102" i="21"/>
  <c r="K3102" i="21"/>
  <c r="O3101" i="21"/>
  <c r="J3101" i="21"/>
  <c r="K3101" i="21"/>
  <c r="O3100" i="21"/>
  <c r="J3100" i="21"/>
  <c r="K3100" i="21"/>
  <c r="O3099" i="21"/>
  <c r="J3099" i="21"/>
  <c r="K3099" i="21"/>
  <c r="O3098" i="21"/>
  <c r="J3098" i="21"/>
  <c r="K3098" i="21"/>
  <c r="O3097" i="21"/>
  <c r="J3097" i="21"/>
  <c r="K3097" i="21"/>
  <c r="O3096" i="21"/>
  <c r="J3096" i="21"/>
  <c r="K3096" i="21"/>
  <c r="O3095" i="21"/>
  <c r="J3095" i="21"/>
  <c r="K3095" i="21"/>
  <c r="O3094" i="21"/>
  <c r="J3094" i="21"/>
  <c r="K3094" i="21"/>
  <c r="O3093" i="21"/>
  <c r="J3093" i="21"/>
  <c r="K3093" i="21"/>
  <c r="O3092" i="21"/>
  <c r="J3092" i="21"/>
  <c r="K3092" i="21"/>
  <c r="O3091" i="21"/>
  <c r="J3091" i="21"/>
  <c r="K3091" i="21"/>
  <c r="O3090" i="21"/>
  <c r="J3090" i="21"/>
  <c r="K3090" i="21"/>
  <c r="O3089" i="21"/>
  <c r="J3089" i="21"/>
  <c r="K3089" i="21"/>
  <c r="O3088" i="21"/>
  <c r="J3088" i="21"/>
  <c r="K3088" i="21"/>
  <c r="O3087" i="21"/>
  <c r="J3087" i="21"/>
  <c r="K3087" i="21"/>
  <c r="O3086" i="21"/>
  <c r="J3086" i="21"/>
  <c r="K3086" i="21"/>
  <c r="O3085" i="21"/>
  <c r="J3085" i="21"/>
  <c r="K3085" i="21"/>
  <c r="O3084" i="21"/>
  <c r="J3084" i="21"/>
  <c r="K3084" i="21"/>
  <c r="O3083" i="21"/>
  <c r="J3083" i="21"/>
  <c r="K3083" i="21"/>
  <c r="O3082" i="21"/>
  <c r="J3082" i="21"/>
  <c r="K3082" i="21"/>
  <c r="O3081" i="21"/>
  <c r="J3081" i="21"/>
  <c r="K3081" i="21"/>
  <c r="O3080" i="21"/>
  <c r="J3080" i="21"/>
  <c r="K3080" i="21"/>
  <c r="O3079" i="21"/>
  <c r="J3079" i="21"/>
  <c r="K3079" i="21"/>
  <c r="O3078" i="21"/>
  <c r="J3078" i="21"/>
  <c r="K3078" i="21"/>
  <c r="O3077" i="21"/>
  <c r="J3077" i="21"/>
  <c r="K3077" i="21"/>
  <c r="O3076" i="21"/>
  <c r="J3076" i="21"/>
  <c r="K3076" i="21"/>
  <c r="O3075" i="21"/>
  <c r="J3075" i="21"/>
  <c r="K3075" i="21"/>
  <c r="O3074" i="21"/>
  <c r="J3074" i="21"/>
  <c r="K3074" i="21"/>
  <c r="O3073" i="21"/>
  <c r="J3073" i="21"/>
  <c r="K3073" i="21"/>
  <c r="O3072" i="21"/>
  <c r="J3072" i="21"/>
  <c r="K3072" i="21"/>
  <c r="O3071" i="21"/>
  <c r="J3071" i="21"/>
  <c r="K3071" i="21"/>
  <c r="O3070" i="21"/>
  <c r="J3070" i="21"/>
  <c r="K3070" i="21"/>
  <c r="O3069" i="21"/>
  <c r="J3069" i="21"/>
  <c r="K3069" i="21"/>
  <c r="O3068" i="21"/>
  <c r="J3068" i="21"/>
  <c r="K3068" i="21"/>
  <c r="O3067" i="21"/>
  <c r="J3067" i="21"/>
  <c r="K3067" i="21"/>
  <c r="O3066" i="21"/>
  <c r="J3066" i="21"/>
  <c r="K3066" i="21"/>
  <c r="O3065" i="21"/>
  <c r="J3065" i="21"/>
  <c r="K3065" i="21"/>
  <c r="O3064" i="21"/>
  <c r="J3064" i="21"/>
  <c r="K3064" i="21"/>
  <c r="O3063" i="21"/>
  <c r="J3063" i="21"/>
  <c r="K3063" i="21"/>
  <c r="O3062" i="21"/>
  <c r="J3062" i="21"/>
  <c r="K3062" i="21"/>
  <c r="O3061" i="21"/>
  <c r="J3061" i="21"/>
  <c r="K3061" i="21"/>
  <c r="O3060" i="21"/>
  <c r="J3060" i="21"/>
  <c r="K3060" i="21"/>
  <c r="O3059" i="21"/>
  <c r="J3059" i="21"/>
  <c r="K3059" i="21"/>
  <c r="O3058" i="21"/>
  <c r="J3058" i="21"/>
  <c r="K3058" i="21"/>
  <c r="O3057" i="21"/>
  <c r="J3057" i="21"/>
  <c r="K3057" i="21"/>
  <c r="O3056" i="21"/>
  <c r="J3056" i="21"/>
  <c r="K3056" i="21"/>
  <c r="O3055" i="21"/>
  <c r="J3055" i="21"/>
  <c r="K3055" i="21"/>
  <c r="O3054" i="21"/>
  <c r="J3054" i="21"/>
  <c r="K3054" i="21"/>
  <c r="O3053" i="21"/>
  <c r="J3053" i="21"/>
  <c r="K3053" i="21"/>
  <c r="O3052" i="21"/>
  <c r="J3052" i="21"/>
  <c r="K3052" i="21"/>
  <c r="O3051" i="21"/>
  <c r="J3051" i="21"/>
  <c r="K3051" i="21"/>
  <c r="O3050" i="21"/>
  <c r="J3050" i="21"/>
  <c r="K3050" i="21"/>
  <c r="O3049" i="21"/>
  <c r="J3049" i="21"/>
  <c r="K3049" i="21"/>
  <c r="O3048" i="21"/>
  <c r="J3048" i="21"/>
  <c r="K3048" i="21"/>
  <c r="O3047" i="21"/>
  <c r="J3047" i="21"/>
  <c r="K3047" i="21"/>
  <c r="O3046" i="21"/>
  <c r="J3046" i="21"/>
  <c r="K3046" i="21"/>
  <c r="O3045" i="21"/>
  <c r="J3045" i="21"/>
  <c r="K3045" i="21"/>
  <c r="O3044" i="21"/>
  <c r="J3044" i="21"/>
  <c r="K3044" i="21"/>
  <c r="O3043" i="21"/>
  <c r="J3043" i="21"/>
  <c r="K3043" i="21"/>
  <c r="O3042" i="21"/>
  <c r="J3042" i="21"/>
  <c r="K3042" i="21"/>
  <c r="O3041" i="21"/>
  <c r="J3041" i="21"/>
  <c r="K3041" i="21"/>
  <c r="O3040" i="21"/>
  <c r="J3040" i="21"/>
  <c r="K3040" i="21"/>
  <c r="O3039" i="21"/>
  <c r="J3039" i="21"/>
  <c r="K3039" i="21"/>
  <c r="O3038" i="21"/>
  <c r="J3038" i="21"/>
  <c r="K3038" i="21"/>
  <c r="O3037" i="21"/>
  <c r="J3037" i="21"/>
  <c r="K3037" i="21"/>
  <c r="O3036" i="21"/>
  <c r="J3036" i="21"/>
  <c r="K3036" i="21"/>
  <c r="O3035" i="21"/>
  <c r="J3035" i="21"/>
  <c r="K3035" i="21"/>
  <c r="O3034" i="21"/>
  <c r="J3034" i="21"/>
  <c r="K3034" i="21"/>
  <c r="O3033" i="21"/>
  <c r="J3033" i="21"/>
  <c r="K3033" i="21"/>
  <c r="O3032" i="21"/>
  <c r="J3032" i="21"/>
  <c r="K3032" i="21"/>
  <c r="O3031" i="21"/>
  <c r="J3031" i="21"/>
  <c r="K3031" i="21"/>
  <c r="O3030" i="21"/>
  <c r="J3030" i="21"/>
  <c r="K3030" i="21"/>
  <c r="O3029" i="21"/>
  <c r="J3029" i="21"/>
  <c r="K3029" i="21"/>
  <c r="O3028" i="21"/>
  <c r="J3028" i="21"/>
  <c r="K3028" i="21"/>
  <c r="O3027" i="21"/>
  <c r="J3027" i="21"/>
  <c r="K3027" i="21"/>
  <c r="O3026" i="21"/>
  <c r="J3026" i="21"/>
  <c r="K3026" i="21"/>
  <c r="O3025" i="21"/>
  <c r="J3025" i="21"/>
  <c r="K3025" i="21"/>
  <c r="O3024" i="21"/>
  <c r="J3024" i="21"/>
  <c r="K3024" i="21"/>
  <c r="O3023" i="21"/>
  <c r="J3023" i="21"/>
  <c r="K3023" i="21"/>
  <c r="O3022" i="21"/>
  <c r="J3022" i="21"/>
  <c r="K3022" i="21"/>
  <c r="O3021" i="21"/>
  <c r="J3021" i="21"/>
  <c r="K3021" i="21"/>
  <c r="O3020" i="21"/>
  <c r="J3020" i="21"/>
  <c r="K3020" i="21"/>
  <c r="O3019" i="21"/>
  <c r="J3019" i="21"/>
  <c r="K3019" i="21"/>
  <c r="O3018" i="21"/>
  <c r="J3018" i="21"/>
  <c r="K3018" i="21"/>
  <c r="O3017" i="21"/>
  <c r="J3017" i="21"/>
  <c r="K3017" i="21"/>
  <c r="O3016" i="21"/>
  <c r="J3016" i="21"/>
  <c r="K3016" i="21"/>
  <c r="O3015" i="21"/>
  <c r="J3015" i="21"/>
  <c r="K3015" i="21"/>
  <c r="O3014" i="21"/>
  <c r="J3014" i="21"/>
  <c r="K3014" i="21"/>
  <c r="O3013" i="21"/>
  <c r="J3013" i="21"/>
  <c r="K3013" i="21"/>
  <c r="O3012" i="21"/>
  <c r="J3012" i="21"/>
  <c r="K3012" i="21"/>
  <c r="O3011" i="21"/>
  <c r="J3011" i="21"/>
  <c r="K3011" i="21"/>
  <c r="O3010" i="21"/>
  <c r="J3010" i="21"/>
  <c r="K3010" i="21"/>
  <c r="O3009" i="21"/>
  <c r="J3009" i="21"/>
  <c r="K3009" i="21"/>
  <c r="O3008" i="21"/>
  <c r="J3008" i="21"/>
  <c r="K3008" i="21"/>
  <c r="O3007" i="21"/>
  <c r="J3007" i="21"/>
  <c r="K3007" i="21"/>
  <c r="O3006" i="21"/>
  <c r="J3006" i="21"/>
  <c r="K3006" i="21"/>
  <c r="O3005" i="21"/>
  <c r="J3005" i="21"/>
  <c r="K3005" i="21"/>
  <c r="O3004" i="21"/>
  <c r="J3004" i="21"/>
  <c r="K3004" i="21"/>
  <c r="O3003" i="21"/>
  <c r="J3003" i="21"/>
  <c r="K3003" i="21"/>
  <c r="O3002" i="21"/>
  <c r="J3002" i="21"/>
  <c r="K3002" i="21"/>
  <c r="O3001" i="21"/>
  <c r="J3001" i="21"/>
  <c r="K3001" i="21"/>
  <c r="O3000" i="21"/>
  <c r="J3000" i="21"/>
  <c r="K3000" i="21"/>
  <c r="O2999" i="21"/>
  <c r="J2999" i="21"/>
  <c r="K2999" i="21"/>
  <c r="O2998" i="21"/>
  <c r="J2998" i="21"/>
  <c r="K2998" i="21"/>
  <c r="O2997" i="21"/>
  <c r="J2997" i="21"/>
  <c r="K2997" i="21"/>
  <c r="O2996" i="21"/>
  <c r="J2996" i="21"/>
  <c r="K2996" i="21"/>
  <c r="O2995" i="21"/>
  <c r="J2995" i="21"/>
  <c r="K2995" i="21"/>
  <c r="O2994" i="21"/>
  <c r="J2994" i="21"/>
  <c r="K2994" i="21"/>
  <c r="O2993" i="21"/>
  <c r="J2993" i="21"/>
  <c r="K2993" i="21"/>
  <c r="O2992" i="21"/>
  <c r="J2992" i="21"/>
  <c r="K2992" i="21"/>
  <c r="O2991" i="21"/>
  <c r="J2991" i="21"/>
  <c r="K2991" i="21"/>
  <c r="O2990" i="21"/>
  <c r="J2990" i="21"/>
  <c r="K2990" i="21"/>
  <c r="O2989" i="21"/>
  <c r="J2989" i="21"/>
  <c r="K2989" i="21"/>
  <c r="O2988" i="21"/>
  <c r="J2988" i="21"/>
  <c r="K2988" i="21"/>
  <c r="O2987" i="21"/>
  <c r="J2987" i="21"/>
  <c r="K2987" i="21"/>
  <c r="O2986" i="21"/>
  <c r="J2986" i="21"/>
  <c r="K2986" i="21"/>
  <c r="O2985" i="21"/>
  <c r="J2985" i="21"/>
  <c r="K2985" i="21"/>
  <c r="O2984" i="21"/>
  <c r="J2984" i="21"/>
  <c r="K2984" i="21"/>
  <c r="O2983" i="21"/>
  <c r="J2983" i="21"/>
  <c r="K2983" i="21"/>
  <c r="O2982" i="21"/>
  <c r="J2982" i="21"/>
  <c r="K2982" i="21"/>
  <c r="O2981" i="21"/>
  <c r="J2981" i="21"/>
  <c r="K2981" i="21"/>
  <c r="O2980" i="21"/>
  <c r="J2980" i="21"/>
  <c r="K2980" i="21"/>
  <c r="O2979" i="21"/>
  <c r="J2979" i="21"/>
  <c r="K2979" i="21"/>
  <c r="O2978" i="21"/>
  <c r="J2978" i="21"/>
  <c r="K2978" i="21"/>
  <c r="O2977" i="21"/>
  <c r="J2977" i="21"/>
  <c r="K2977" i="21"/>
  <c r="O2976" i="21"/>
  <c r="J2976" i="21"/>
  <c r="K2976" i="21"/>
  <c r="O2975" i="21"/>
  <c r="J2975" i="21"/>
  <c r="K2975" i="21"/>
  <c r="O2974" i="21"/>
  <c r="J2974" i="21"/>
  <c r="K2974" i="21"/>
  <c r="O2973" i="21"/>
  <c r="J2973" i="21"/>
  <c r="K2973" i="21"/>
  <c r="O2972" i="21"/>
  <c r="J2972" i="21"/>
  <c r="K2972" i="21"/>
  <c r="O2971" i="21"/>
  <c r="J2971" i="21"/>
  <c r="K2971" i="21"/>
  <c r="O2970" i="21"/>
  <c r="J2970" i="21"/>
  <c r="K2970" i="21"/>
  <c r="O2969" i="21"/>
  <c r="J2969" i="21"/>
  <c r="K2969" i="21"/>
  <c r="O2968" i="21"/>
  <c r="J2968" i="21"/>
  <c r="K2968" i="21"/>
  <c r="O2967" i="21"/>
  <c r="J2967" i="21"/>
  <c r="K2967" i="21"/>
  <c r="O2966" i="21"/>
  <c r="J2966" i="21"/>
  <c r="K2966" i="21"/>
  <c r="O2965" i="21"/>
  <c r="J2965" i="21"/>
  <c r="K2965" i="21"/>
  <c r="O2964" i="21"/>
  <c r="J2964" i="21"/>
  <c r="K2964" i="21"/>
  <c r="O2963" i="21"/>
  <c r="J2963" i="21"/>
  <c r="K2963" i="21"/>
  <c r="O2962" i="21"/>
  <c r="J2962" i="21"/>
  <c r="K2962" i="21"/>
  <c r="O2961" i="21"/>
  <c r="J2961" i="21"/>
  <c r="K2961" i="21"/>
  <c r="O2960" i="21"/>
  <c r="J2960" i="21"/>
  <c r="K2960" i="21"/>
  <c r="O2959" i="21"/>
  <c r="J2959" i="21"/>
  <c r="K2959" i="21"/>
  <c r="O2958" i="21"/>
  <c r="J2958" i="21"/>
  <c r="K2958" i="21"/>
  <c r="O2957" i="21"/>
  <c r="J2957" i="21"/>
  <c r="K2957" i="21"/>
  <c r="O2956" i="21"/>
  <c r="J2956" i="21"/>
  <c r="K2956" i="21"/>
  <c r="O2955" i="21"/>
  <c r="J2955" i="21"/>
  <c r="K2955" i="21"/>
  <c r="O2954" i="21"/>
  <c r="J2954" i="21"/>
  <c r="K2954" i="21"/>
  <c r="O2953" i="21"/>
  <c r="J2953" i="21"/>
  <c r="K2953" i="21"/>
  <c r="O2952" i="21"/>
  <c r="J2952" i="21"/>
  <c r="K2952" i="21"/>
  <c r="O2951" i="21"/>
  <c r="J2951" i="21"/>
  <c r="K2951" i="21"/>
  <c r="O2950" i="21"/>
  <c r="J2950" i="21"/>
  <c r="K2950" i="21"/>
  <c r="O2949" i="21"/>
  <c r="J2949" i="21"/>
  <c r="K2949" i="21"/>
  <c r="O2948" i="21"/>
  <c r="J2948" i="21"/>
  <c r="K2948" i="21"/>
  <c r="O2947" i="21"/>
  <c r="J2947" i="21"/>
  <c r="K2947" i="21"/>
  <c r="O2946" i="21"/>
  <c r="J2946" i="21"/>
  <c r="K2946" i="21"/>
  <c r="O2945" i="21"/>
  <c r="J2945" i="21"/>
  <c r="K2945" i="21"/>
  <c r="O2944" i="21"/>
  <c r="J2944" i="21"/>
  <c r="K2944" i="21"/>
  <c r="O2943" i="21"/>
  <c r="J2943" i="21"/>
  <c r="K2943" i="21"/>
  <c r="O2942" i="21"/>
  <c r="J2942" i="21"/>
  <c r="K2942" i="21"/>
  <c r="O2941" i="21"/>
  <c r="J2941" i="21"/>
  <c r="K2941" i="21"/>
  <c r="O2940" i="21"/>
  <c r="J2940" i="21"/>
  <c r="K2940" i="21"/>
  <c r="O2939" i="21"/>
  <c r="K2939" i="21"/>
  <c r="J2939" i="21"/>
  <c r="O2938" i="21"/>
  <c r="J2938" i="21"/>
  <c r="K2938" i="21"/>
  <c r="O2937" i="21"/>
  <c r="J2937" i="21"/>
  <c r="K2937" i="21"/>
  <c r="O2936" i="21"/>
  <c r="J2936" i="21"/>
  <c r="K2936" i="21"/>
  <c r="O2935" i="21"/>
  <c r="J2935" i="21"/>
  <c r="K2935" i="21"/>
  <c r="O2934" i="21"/>
  <c r="J2934" i="21"/>
  <c r="K2934" i="21"/>
  <c r="O2933" i="21"/>
  <c r="J2933" i="21"/>
  <c r="K2933" i="21"/>
  <c r="O2932" i="21"/>
  <c r="J2932" i="21"/>
  <c r="K2932" i="21"/>
  <c r="O2931" i="21"/>
  <c r="J2931" i="21"/>
  <c r="K2931" i="21"/>
  <c r="O2930" i="21"/>
  <c r="J2930" i="21"/>
  <c r="K2930" i="21"/>
  <c r="O2929" i="21"/>
  <c r="J2929" i="21"/>
  <c r="K2929" i="21"/>
  <c r="O2928" i="21"/>
  <c r="J2928" i="21"/>
  <c r="K2928" i="21"/>
  <c r="O2927" i="21"/>
  <c r="J2927" i="21"/>
  <c r="K2927" i="21"/>
  <c r="O2926" i="21"/>
  <c r="J2926" i="21"/>
  <c r="K2926" i="21"/>
  <c r="O2925" i="21"/>
  <c r="J2925" i="21"/>
  <c r="K2925" i="21"/>
  <c r="O2924" i="21"/>
  <c r="J2924" i="21"/>
  <c r="K2924" i="21"/>
  <c r="O2923" i="21"/>
  <c r="J2923" i="21"/>
  <c r="K2923" i="21"/>
  <c r="O2922" i="21"/>
  <c r="J2922" i="21"/>
  <c r="K2922" i="21"/>
  <c r="O2921" i="21"/>
  <c r="J2921" i="21"/>
  <c r="K2921" i="21"/>
  <c r="O2920" i="21"/>
  <c r="J2920" i="21"/>
  <c r="K2920" i="21"/>
  <c r="O2919" i="21"/>
  <c r="J2919" i="21"/>
  <c r="K2919" i="21"/>
  <c r="O2918" i="21"/>
  <c r="J2918" i="21"/>
  <c r="K2918" i="21"/>
  <c r="O2917" i="21"/>
  <c r="J2917" i="21"/>
  <c r="K2917" i="21"/>
  <c r="O2916" i="21"/>
  <c r="J2916" i="21"/>
  <c r="K2916" i="21"/>
  <c r="O2915" i="21"/>
  <c r="J2915" i="21"/>
  <c r="K2915" i="21"/>
  <c r="O2914" i="21"/>
  <c r="J2914" i="21"/>
  <c r="K2914" i="21"/>
  <c r="O2913" i="21"/>
  <c r="J2913" i="21"/>
  <c r="K2913" i="21"/>
  <c r="O2912" i="21"/>
  <c r="J2912" i="21"/>
  <c r="K2912" i="21"/>
  <c r="O2911" i="21"/>
  <c r="J2911" i="21"/>
  <c r="K2911" i="21"/>
  <c r="O2910" i="21"/>
  <c r="J2910" i="21"/>
  <c r="K2910" i="21"/>
  <c r="O2909" i="21"/>
  <c r="J2909" i="21"/>
  <c r="K2909" i="21"/>
  <c r="O2908" i="21"/>
  <c r="J2908" i="21"/>
  <c r="K2908" i="21"/>
  <c r="O2907" i="21"/>
  <c r="J2907" i="21"/>
  <c r="K2907" i="21"/>
  <c r="O2906" i="21"/>
  <c r="J2906" i="21"/>
  <c r="K2906" i="21"/>
  <c r="O2905" i="21"/>
  <c r="J2905" i="21"/>
  <c r="K2905" i="21"/>
  <c r="O2904" i="21"/>
  <c r="J2904" i="21"/>
  <c r="K2904" i="21"/>
  <c r="O2903" i="21"/>
  <c r="J2903" i="21"/>
  <c r="K2903" i="21"/>
  <c r="O2902" i="21"/>
  <c r="J2902" i="21"/>
  <c r="K2902" i="21"/>
  <c r="O2901" i="21"/>
  <c r="J2901" i="21"/>
  <c r="K2901" i="21"/>
  <c r="O2900" i="21"/>
  <c r="J2900" i="21"/>
  <c r="K2900" i="21"/>
  <c r="O2899" i="21"/>
  <c r="J2899" i="21"/>
  <c r="K2899" i="21"/>
  <c r="O2898" i="21"/>
  <c r="J2898" i="21"/>
  <c r="K2898" i="21"/>
  <c r="O2897" i="21"/>
  <c r="J2897" i="21"/>
  <c r="K2897" i="21"/>
  <c r="O2896" i="21"/>
  <c r="J2896" i="21"/>
  <c r="K2896" i="21"/>
  <c r="O2895" i="21"/>
  <c r="J2895" i="21"/>
  <c r="K2895" i="21"/>
  <c r="O2894" i="21"/>
  <c r="J2894" i="21"/>
  <c r="K2894" i="21"/>
  <c r="O2893" i="21"/>
  <c r="J2893" i="21"/>
  <c r="K2893" i="21"/>
  <c r="O2892" i="21"/>
  <c r="J2892" i="21"/>
  <c r="K2892" i="21"/>
  <c r="O2891" i="21"/>
  <c r="J2891" i="21"/>
  <c r="K2891" i="21"/>
  <c r="O2890" i="21"/>
  <c r="J2890" i="21"/>
  <c r="K2890" i="21"/>
  <c r="O2889" i="21"/>
  <c r="J2889" i="21"/>
  <c r="K2889" i="21"/>
  <c r="O2888" i="21"/>
  <c r="J2888" i="21"/>
  <c r="K2888" i="21"/>
  <c r="O2887" i="21"/>
  <c r="J2887" i="21"/>
  <c r="K2887" i="21"/>
  <c r="O2886" i="21"/>
  <c r="J2886" i="21"/>
  <c r="K2886" i="21"/>
  <c r="O2885" i="21"/>
  <c r="J2885" i="21"/>
  <c r="K2885" i="21"/>
  <c r="O2884" i="21"/>
  <c r="J2884" i="21"/>
  <c r="K2884" i="21"/>
  <c r="O2883" i="21"/>
  <c r="J2883" i="21"/>
  <c r="K2883" i="21"/>
  <c r="O2882" i="21"/>
  <c r="J2882" i="21"/>
  <c r="K2882" i="21"/>
  <c r="O2881" i="21"/>
  <c r="J2881" i="21"/>
  <c r="K2881" i="21"/>
  <c r="O2880" i="21"/>
  <c r="J2880" i="21"/>
  <c r="K2880" i="21"/>
  <c r="O2879" i="21"/>
  <c r="J2879" i="21"/>
  <c r="K2879" i="21"/>
  <c r="O2878" i="21"/>
  <c r="J2878" i="21"/>
  <c r="K2878" i="21"/>
  <c r="O2877" i="21"/>
  <c r="J2877" i="21"/>
  <c r="K2877" i="21"/>
  <c r="O2876" i="21"/>
  <c r="J2876" i="21"/>
  <c r="K2876" i="21"/>
  <c r="O2875" i="21"/>
  <c r="J2875" i="21"/>
  <c r="K2875" i="21"/>
  <c r="O2874" i="21"/>
  <c r="J2874" i="21"/>
  <c r="K2874" i="21"/>
  <c r="O2873" i="21"/>
  <c r="J2873" i="21"/>
  <c r="K2873" i="21"/>
  <c r="O2872" i="21"/>
  <c r="J2872" i="21"/>
  <c r="K2872" i="21"/>
  <c r="O2871" i="21"/>
  <c r="J2871" i="21"/>
  <c r="K2871" i="21"/>
  <c r="O2870" i="21"/>
  <c r="J2870" i="21"/>
  <c r="K2870" i="21"/>
  <c r="O2869" i="21"/>
  <c r="J2869" i="21"/>
  <c r="K2869" i="21"/>
  <c r="O2868" i="21"/>
  <c r="J2868" i="21"/>
  <c r="K2868" i="21"/>
  <c r="O2867" i="21"/>
  <c r="J2867" i="21"/>
  <c r="K2867" i="21"/>
  <c r="O2866" i="21"/>
  <c r="J2866" i="21"/>
  <c r="K2866" i="21"/>
  <c r="O2865" i="21"/>
  <c r="J2865" i="21"/>
  <c r="K2865" i="21"/>
  <c r="O2864" i="21"/>
  <c r="J2864" i="21"/>
  <c r="K2864" i="21"/>
  <c r="O2863" i="21"/>
  <c r="J2863" i="21"/>
  <c r="K2863" i="21"/>
  <c r="O2862" i="21"/>
  <c r="J2862" i="21"/>
  <c r="K2862" i="21"/>
  <c r="O2861" i="21"/>
  <c r="J2861" i="21"/>
  <c r="K2861" i="21"/>
  <c r="O2860" i="21"/>
  <c r="J2860" i="21"/>
  <c r="K2860" i="21"/>
  <c r="O2859" i="21"/>
  <c r="J2859" i="21"/>
  <c r="K2859" i="21"/>
  <c r="O2858" i="21"/>
  <c r="J2858" i="21"/>
  <c r="K2858" i="21"/>
  <c r="O2857" i="21"/>
  <c r="J2857" i="21"/>
  <c r="K2857" i="21"/>
  <c r="O2856" i="21"/>
  <c r="J2856" i="21"/>
  <c r="K2856" i="21"/>
  <c r="O2855" i="21"/>
  <c r="J2855" i="21"/>
  <c r="K2855" i="21"/>
  <c r="O2854" i="21"/>
  <c r="J2854" i="21"/>
  <c r="K2854" i="21"/>
  <c r="O2853" i="21"/>
  <c r="J2853" i="21"/>
  <c r="K2853" i="21"/>
  <c r="O2852" i="21"/>
  <c r="J2852" i="21"/>
  <c r="K2852" i="21"/>
  <c r="O2851" i="21"/>
  <c r="J2851" i="21"/>
  <c r="K2851" i="21"/>
  <c r="O2850" i="21"/>
  <c r="J2850" i="21"/>
  <c r="K2850" i="21"/>
  <c r="O2849" i="21"/>
  <c r="J2849" i="21"/>
  <c r="K2849" i="21"/>
  <c r="O2848" i="21"/>
  <c r="J2848" i="21"/>
  <c r="K2848" i="21"/>
  <c r="O2847" i="21"/>
  <c r="J2847" i="21"/>
  <c r="K2847" i="21"/>
  <c r="O2846" i="21"/>
  <c r="J2846" i="21"/>
  <c r="K2846" i="21"/>
  <c r="O2845" i="21"/>
  <c r="J2845" i="21"/>
  <c r="K2845" i="21"/>
  <c r="O2844" i="21"/>
  <c r="J2844" i="21"/>
  <c r="K2844" i="21"/>
  <c r="O2843" i="21"/>
  <c r="J2843" i="21"/>
  <c r="K2843" i="21"/>
  <c r="O2842" i="21"/>
  <c r="J2842" i="21"/>
  <c r="K2842" i="21"/>
  <c r="O2841" i="21"/>
  <c r="J2841" i="21"/>
  <c r="K2841" i="21"/>
  <c r="O2840" i="21"/>
  <c r="J2840" i="21"/>
  <c r="K2840" i="21"/>
  <c r="O2839" i="21"/>
  <c r="J2839" i="21"/>
  <c r="K2839" i="21"/>
  <c r="O2838" i="21"/>
  <c r="J2838" i="21"/>
  <c r="K2838" i="21"/>
  <c r="O2837" i="21"/>
  <c r="J2837" i="21"/>
  <c r="K2837" i="21"/>
  <c r="O2836" i="21"/>
  <c r="J2836" i="21"/>
  <c r="K2836" i="21"/>
  <c r="O2835" i="21"/>
  <c r="J2835" i="21"/>
  <c r="K2835" i="21"/>
  <c r="O2834" i="21"/>
  <c r="J2834" i="21"/>
  <c r="K2834" i="21"/>
  <c r="O2833" i="21"/>
  <c r="J2833" i="21"/>
  <c r="K2833" i="21"/>
  <c r="O2832" i="21"/>
  <c r="J2832" i="21"/>
  <c r="K2832" i="21"/>
  <c r="O2831" i="21"/>
  <c r="J2831" i="21"/>
  <c r="K2831" i="21"/>
  <c r="O2830" i="21"/>
  <c r="J2830" i="21"/>
  <c r="K2830" i="21"/>
  <c r="O2829" i="21"/>
  <c r="J2829" i="21"/>
  <c r="K2829" i="21"/>
  <c r="O2828" i="21"/>
  <c r="J2828" i="21"/>
  <c r="K2828" i="21"/>
  <c r="O2827" i="21"/>
  <c r="J2827" i="21"/>
  <c r="K2827" i="21"/>
  <c r="O2826" i="21"/>
  <c r="J2826" i="21"/>
  <c r="K2826" i="21"/>
  <c r="O2825" i="21"/>
  <c r="J2825" i="21"/>
  <c r="K2825" i="21"/>
  <c r="O2824" i="21"/>
  <c r="J2824" i="21"/>
  <c r="K2824" i="21"/>
  <c r="O2823" i="21"/>
  <c r="J2823" i="21"/>
  <c r="K2823" i="21"/>
  <c r="O2822" i="21"/>
  <c r="J2822" i="21"/>
  <c r="K2822" i="21"/>
  <c r="O2821" i="21"/>
  <c r="J2821" i="21"/>
  <c r="K2821" i="21"/>
  <c r="O2820" i="21"/>
  <c r="J2820" i="21"/>
  <c r="K2820" i="21"/>
  <c r="O2819" i="21"/>
  <c r="J2819" i="21"/>
  <c r="K2819" i="21"/>
  <c r="O2818" i="21"/>
  <c r="J2818" i="21"/>
  <c r="K2818" i="21"/>
  <c r="O2817" i="21"/>
  <c r="J2817" i="21"/>
  <c r="K2817" i="21"/>
  <c r="O2816" i="21"/>
  <c r="J2816" i="21"/>
  <c r="K2816" i="21"/>
  <c r="O2815" i="21"/>
  <c r="J2815" i="21"/>
  <c r="K2815" i="21"/>
  <c r="O2814" i="21"/>
  <c r="J2814" i="21"/>
  <c r="K2814" i="21"/>
  <c r="O2813" i="21"/>
  <c r="J2813" i="21"/>
  <c r="K2813" i="21"/>
  <c r="O2812" i="21"/>
  <c r="J2812" i="21"/>
  <c r="K2812" i="21"/>
  <c r="O2811" i="21"/>
  <c r="J2811" i="21"/>
  <c r="K2811" i="21"/>
  <c r="O2810" i="21"/>
  <c r="J2810" i="21"/>
  <c r="K2810" i="21"/>
  <c r="O2809" i="21"/>
  <c r="J2809" i="21"/>
  <c r="K2809" i="21"/>
  <c r="O2808" i="21"/>
  <c r="J2808" i="21"/>
  <c r="K2808" i="21"/>
  <c r="O2807" i="21"/>
  <c r="J2807" i="21"/>
  <c r="K2807" i="21"/>
  <c r="O2806" i="21"/>
  <c r="J2806" i="21"/>
  <c r="K2806" i="21"/>
  <c r="O2805" i="21"/>
  <c r="J2805" i="21"/>
  <c r="K2805" i="21"/>
  <c r="O2804" i="21"/>
  <c r="J2804" i="21"/>
  <c r="K2804" i="21"/>
  <c r="O2803" i="21"/>
  <c r="J2803" i="21"/>
  <c r="K2803" i="21"/>
  <c r="O2802" i="21"/>
  <c r="J2802" i="21"/>
  <c r="K2802" i="21"/>
  <c r="O2801" i="21"/>
  <c r="J2801" i="21"/>
  <c r="K2801" i="21"/>
  <c r="O2800" i="21"/>
  <c r="J2800" i="21"/>
  <c r="K2800" i="21"/>
  <c r="O2799" i="21"/>
  <c r="J2799" i="21"/>
  <c r="K2799" i="21"/>
  <c r="O2798" i="21"/>
  <c r="J2798" i="21"/>
  <c r="K2798" i="21"/>
  <c r="O2797" i="21"/>
  <c r="J2797" i="21"/>
  <c r="K2797" i="21"/>
  <c r="O2796" i="21"/>
  <c r="J2796" i="21"/>
  <c r="K2796" i="21"/>
  <c r="O2795" i="21"/>
  <c r="J2795" i="21"/>
  <c r="K2795" i="21"/>
  <c r="O2794" i="21"/>
  <c r="J2794" i="21"/>
  <c r="K2794" i="21"/>
  <c r="O2793" i="21"/>
  <c r="J2793" i="21"/>
  <c r="K2793" i="21"/>
  <c r="O2792" i="21"/>
  <c r="J2792" i="21"/>
  <c r="K2792" i="21"/>
  <c r="O2791" i="21"/>
  <c r="J2791" i="21"/>
  <c r="K2791" i="21"/>
  <c r="O2790" i="21"/>
  <c r="J2790" i="21"/>
  <c r="K2790" i="21"/>
  <c r="O2789" i="21"/>
  <c r="J2789" i="21"/>
  <c r="K2789" i="21"/>
  <c r="O2788" i="21"/>
  <c r="J2788" i="21"/>
  <c r="K2788" i="21"/>
  <c r="O2787" i="21"/>
  <c r="J2787" i="21"/>
  <c r="K2787" i="21"/>
  <c r="O2786" i="21"/>
  <c r="J2786" i="21"/>
  <c r="K2786" i="21"/>
  <c r="O2785" i="21"/>
  <c r="J2785" i="21"/>
  <c r="K2785" i="21"/>
  <c r="O2784" i="21"/>
  <c r="J2784" i="21"/>
  <c r="K2784" i="21"/>
  <c r="O2783" i="21"/>
  <c r="J2783" i="21"/>
  <c r="K2783" i="21"/>
  <c r="O2782" i="21"/>
  <c r="J2782" i="21"/>
  <c r="K2782" i="21"/>
  <c r="O2781" i="21"/>
  <c r="J2781" i="21"/>
  <c r="K2781" i="21"/>
  <c r="O2780" i="21"/>
  <c r="J2780" i="21"/>
  <c r="K2780" i="21"/>
  <c r="O2779" i="21"/>
  <c r="J2779" i="21"/>
  <c r="K2779" i="21"/>
  <c r="O2778" i="21"/>
  <c r="J2778" i="21"/>
  <c r="K2778" i="21"/>
  <c r="O2777" i="21"/>
  <c r="J2777" i="21"/>
  <c r="K2777" i="21"/>
  <c r="O2776" i="21"/>
  <c r="J2776" i="21"/>
  <c r="K2776" i="21"/>
  <c r="O2775" i="21"/>
  <c r="J2775" i="21"/>
  <c r="K2775" i="21"/>
  <c r="O2774" i="21"/>
  <c r="J2774" i="21"/>
  <c r="K2774" i="21"/>
  <c r="O2773" i="21"/>
  <c r="J2773" i="21"/>
  <c r="K2773" i="21"/>
  <c r="O2772" i="21"/>
  <c r="J2772" i="21"/>
  <c r="K2772" i="21"/>
  <c r="O2771" i="21"/>
  <c r="J2771" i="21"/>
  <c r="K2771" i="21"/>
  <c r="O2770" i="21"/>
  <c r="J2770" i="21"/>
  <c r="K2770" i="21"/>
  <c r="O2769" i="21"/>
  <c r="J2769" i="21"/>
  <c r="K2769" i="21"/>
  <c r="O2768" i="21"/>
  <c r="J2768" i="21"/>
  <c r="K2768" i="21"/>
  <c r="O2767" i="21"/>
  <c r="J2767" i="21"/>
  <c r="K2767" i="21"/>
  <c r="O2766" i="21"/>
  <c r="J2766" i="21"/>
  <c r="K2766" i="21"/>
  <c r="O2765" i="21"/>
  <c r="J2765" i="21"/>
  <c r="K2765" i="21"/>
  <c r="O2764" i="21"/>
  <c r="J2764" i="21"/>
  <c r="K2764" i="21"/>
  <c r="O2763" i="21"/>
  <c r="J2763" i="21"/>
  <c r="K2763" i="21"/>
  <c r="O2762" i="21"/>
  <c r="J2762" i="21"/>
  <c r="K2762" i="21"/>
  <c r="O2761" i="21"/>
  <c r="J2761" i="21"/>
  <c r="K2761" i="21"/>
  <c r="O2760" i="21"/>
  <c r="J2760" i="21"/>
  <c r="K2760" i="21"/>
  <c r="O2759" i="21"/>
  <c r="J2759" i="21"/>
  <c r="K2759" i="21"/>
  <c r="O2758" i="21"/>
  <c r="J2758" i="21"/>
  <c r="K2758" i="21"/>
  <c r="O2757" i="21"/>
  <c r="J2757" i="21"/>
  <c r="K2757" i="21"/>
  <c r="O2756" i="21"/>
  <c r="J2756" i="21"/>
  <c r="K2756" i="21"/>
  <c r="O2755" i="21"/>
  <c r="J2755" i="21"/>
  <c r="K2755" i="21"/>
  <c r="O2754" i="21"/>
  <c r="J2754" i="21"/>
  <c r="K2754" i="21"/>
  <c r="O2753" i="21"/>
  <c r="J2753" i="21"/>
  <c r="K2753" i="21"/>
  <c r="O2752" i="21"/>
  <c r="J2752" i="21"/>
  <c r="K2752" i="21"/>
  <c r="O2751" i="21"/>
  <c r="J2751" i="21"/>
  <c r="K2751" i="21"/>
  <c r="O2750" i="21"/>
  <c r="J2750" i="21"/>
  <c r="K2750" i="21"/>
  <c r="O2749" i="21"/>
  <c r="J2749" i="21"/>
  <c r="K2749" i="21"/>
  <c r="O2748" i="21"/>
  <c r="K2748" i="21"/>
  <c r="J2748" i="21"/>
  <c r="O2747" i="21"/>
  <c r="J2747" i="21"/>
  <c r="K2747" i="21"/>
  <c r="O2746" i="21"/>
  <c r="J2746" i="21"/>
  <c r="K2746" i="21"/>
  <c r="O2745" i="21"/>
  <c r="J2745" i="21"/>
  <c r="K2745" i="21"/>
  <c r="O2744" i="21"/>
  <c r="J2744" i="21"/>
  <c r="K2744" i="21"/>
  <c r="O2743" i="21"/>
  <c r="J2743" i="21"/>
  <c r="K2743" i="21"/>
  <c r="O2742" i="21"/>
  <c r="J2742" i="21"/>
  <c r="K2742" i="21"/>
  <c r="O2741" i="21"/>
  <c r="J2741" i="21"/>
  <c r="K2741" i="21"/>
  <c r="O2740" i="21"/>
  <c r="J2740" i="21"/>
  <c r="K2740" i="21"/>
  <c r="O2739" i="21"/>
  <c r="J2739" i="21"/>
  <c r="K2739" i="21"/>
  <c r="O2738" i="21"/>
  <c r="J2738" i="21"/>
  <c r="K2738" i="21"/>
  <c r="O2737" i="21"/>
  <c r="J2737" i="21"/>
  <c r="K2737" i="21"/>
  <c r="O2736" i="21"/>
  <c r="J2736" i="21"/>
  <c r="K2736" i="21"/>
  <c r="O2735" i="21"/>
  <c r="J2735" i="21"/>
  <c r="K2735" i="21"/>
  <c r="O2734" i="21"/>
  <c r="J2734" i="21"/>
  <c r="K2734" i="21"/>
  <c r="O2733" i="21"/>
  <c r="J2733" i="21"/>
  <c r="K2733" i="21"/>
  <c r="O2732" i="21"/>
  <c r="J2732" i="21"/>
  <c r="K2732" i="21"/>
  <c r="O2731" i="21"/>
  <c r="J2731" i="21"/>
  <c r="K2731" i="21"/>
  <c r="O2730" i="21"/>
  <c r="J2730" i="21"/>
  <c r="K2730" i="21"/>
  <c r="O2729" i="21"/>
  <c r="J2729" i="21"/>
  <c r="K2729" i="21"/>
  <c r="O2728" i="21"/>
  <c r="J2728" i="21"/>
  <c r="K2728" i="21"/>
  <c r="O2727" i="21"/>
  <c r="J2727" i="21"/>
  <c r="K2727" i="21"/>
  <c r="O2726" i="21"/>
  <c r="J2726" i="21"/>
  <c r="K2726" i="21"/>
  <c r="O2725" i="21"/>
  <c r="J2725" i="21"/>
  <c r="K2725" i="21"/>
  <c r="O2724" i="21"/>
  <c r="J2724" i="21"/>
  <c r="K2724" i="21"/>
  <c r="O2723" i="21"/>
  <c r="J2723" i="21"/>
  <c r="K2723" i="21"/>
  <c r="O2722" i="21"/>
  <c r="J2722" i="21"/>
  <c r="K2722" i="21"/>
  <c r="O2721" i="21"/>
  <c r="J2721" i="21"/>
  <c r="K2721" i="21"/>
  <c r="O2720" i="21"/>
  <c r="J2720" i="21"/>
  <c r="K2720" i="21"/>
  <c r="O2719" i="21"/>
  <c r="J2719" i="21"/>
  <c r="K2719" i="21"/>
  <c r="O2718" i="21"/>
  <c r="J2718" i="21"/>
  <c r="K2718" i="21"/>
  <c r="O2717" i="21"/>
  <c r="J2717" i="21"/>
  <c r="K2717" i="21"/>
  <c r="O2716" i="21"/>
  <c r="J2716" i="21"/>
  <c r="K2716" i="21"/>
  <c r="O2715" i="21"/>
  <c r="J2715" i="21"/>
  <c r="K2715" i="21"/>
  <c r="O2714" i="21"/>
  <c r="J2714" i="21"/>
  <c r="K2714" i="21"/>
  <c r="O2713" i="21"/>
  <c r="J2713" i="21"/>
  <c r="K2713" i="21"/>
  <c r="O2712" i="21"/>
  <c r="J2712" i="21"/>
  <c r="K2712" i="21"/>
  <c r="O2711" i="21"/>
  <c r="J2711" i="21"/>
  <c r="K2711" i="21"/>
  <c r="O2710" i="21"/>
  <c r="J2710" i="21"/>
  <c r="K2710" i="21"/>
  <c r="O2709" i="21"/>
  <c r="J2709" i="21"/>
  <c r="K2709" i="21"/>
  <c r="O2708" i="21"/>
  <c r="J2708" i="21"/>
  <c r="K2708" i="21"/>
  <c r="O2707" i="21"/>
  <c r="J2707" i="21"/>
  <c r="K2707" i="21"/>
  <c r="O2706" i="21"/>
  <c r="J2706" i="21"/>
  <c r="K2706" i="21"/>
  <c r="O2705" i="21"/>
  <c r="J2705" i="21"/>
  <c r="K2705" i="21"/>
  <c r="O2704" i="21"/>
  <c r="J2704" i="21"/>
  <c r="K2704" i="21"/>
  <c r="O2703" i="21"/>
  <c r="J2703" i="21"/>
  <c r="K2703" i="21"/>
  <c r="O2702" i="21"/>
  <c r="J2702" i="21"/>
  <c r="K2702" i="21"/>
  <c r="O2701" i="21"/>
  <c r="J2701" i="21"/>
  <c r="K2701" i="21"/>
  <c r="O2700" i="21"/>
  <c r="J2700" i="21"/>
  <c r="K2700" i="21"/>
  <c r="O2699" i="21"/>
  <c r="J2699" i="21"/>
  <c r="K2699" i="21"/>
  <c r="O2698" i="21"/>
  <c r="J2698" i="21"/>
  <c r="K2698" i="21"/>
  <c r="O2697" i="21"/>
  <c r="J2697" i="21"/>
  <c r="K2697" i="21"/>
  <c r="O2696" i="21"/>
  <c r="J2696" i="21"/>
  <c r="K2696" i="21"/>
  <c r="O2695" i="21"/>
  <c r="J2695" i="21"/>
  <c r="K2695" i="21"/>
  <c r="O2694" i="21"/>
  <c r="J2694" i="21"/>
  <c r="K2694" i="21"/>
  <c r="O2693" i="21"/>
  <c r="J2693" i="21"/>
  <c r="K2693" i="21"/>
  <c r="O2692" i="21"/>
  <c r="J2692" i="21"/>
  <c r="K2692" i="21"/>
  <c r="O2691" i="21"/>
  <c r="J2691" i="21"/>
  <c r="K2691" i="21"/>
  <c r="O2690" i="21"/>
  <c r="J2690" i="21"/>
  <c r="K2690" i="21"/>
  <c r="O2689" i="21"/>
  <c r="J2689" i="21"/>
  <c r="K2689" i="21"/>
  <c r="O2688" i="21"/>
  <c r="J2688" i="21"/>
  <c r="K2688" i="21"/>
  <c r="O2687" i="21"/>
  <c r="J2687" i="21"/>
  <c r="K2687" i="21"/>
  <c r="O2686" i="21"/>
  <c r="J2686" i="21"/>
  <c r="K2686" i="21"/>
  <c r="O2685" i="21"/>
  <c r="J2685" i="21"/>
  <c r="K2685" i="21"/>
  <c r="O2684" i="21"/>
  <c r="J2684" i="21"/>
  <c r="K2684" i="21"/>
  <c r="O2683" i="21"/>
  <c r="J2683" i="21"/>
  <c r="K2683" i="21"/>
  <c r="O2682" i="21"/>
  <c r="J2682" i="21"/>
  <c r="K2682" i="21"/>
  <c r="O2681" i="21"/>
  <c r="J2681" i="21"/>
  <c r="K2681" i="21"/>
  <c r="O2680" i="21"/>
  <c r="J2680" i="21"/>
  <c r="K2680" i="21"/>
  <c r="O2679" i="21"/>
  <c r="J2679" i="21"/>
  <c r="K2679" i="21"/>
  <c r="O2678" i="21"/>
  <c r="J2678" i="21"/>
  <c r="K2678" i="21"/>
  <c r="O2677" i="21"/>
  <c r="J2677" i="21"/>
  <c r="K2677" i="21"/>
  <c r="O2676" i="21"/>
  <c r="J2676" i="21"/>
  <c r="K2676" i="21"/>
  <c r="O2675" i="21"/>
  <c r="J2675" i="21"/>
  <c r="K2675" i="21"/>
  <c r="O2674" i="21"/>
  <c r="J2674" i="21"/>
  <c r="K2674" i="21"/>
  <c r="O2673" i="21"/>
  <c r="J2673" i="21"/>
  <c r="K2673" i="21"/>
  <c r="O2672" i="21"/>
  <c r="J2672" i="21"/>
  <c r="K2672" i="21"/>
  <c r="O2671" i="21"/>
  <c r="J2671" i="21"/>
  <c r="K2671" i="21"/>
  <c r="O2670" i="21"/>
  <c r="J2670" i="21"/>
  <c r="K2670" i="21"/>
  <c r="O2669" i="21"/>
  <c r="J2669" i="21"/>
  <c r="K2669" i="21"/>
  <c r="O2668" i="21"/>
  <c r="J2668" i="21"/>
  <c r="K2668" i="21"/>
  <c r="O2667" i="21"/>
  <c r="J2667" i="21"/>
  <c r="K2667" i="21"/>
  <c r="O2666" i="21"/>
  <c r="J2666" i="21"/>
  <c r="K2666" i="21"/>
  <c r="O2665" i="21"/>
  <c r="J2665" i="21"/>
  <c r="K2665" i="21"/>
  <c r="O2664" i="21"/>
  <c r="J2664" i="21"/>
  <c r="K2664" i="21"/>
  <c r="O2663" i="21"/>
  <c r="J2663" i="21"/>
  <c r="K2663" i="21"/>
  <c r="O2662" i="21"/>
  <c r="J2662" i="21"/>
  <c r="K2662" i="21"/>
  <c r="O2661" i="21"/>
  <c r="J2661" i="21"/>
  <c r="K2661" i="21"/>
  <c r="O2660" i="21"/>
  <c r="J2660" i="21"/>
  <c r="K2660" i="21"/>
  <c r="O2659" i="21"/>
  <c r="J2659" i="21"/>
  <c r="K2659" i="21"/>
  <c r="O2658" i="21"/>
  <c r="J2658" i="21"/>
  <c r="K2658" i="21"/>
  <c r="O2657" i="21"/>
  <c r="J2657" i="21"/>
  <c r="K2657" i="21"/>
  <c r="O2656" i="21"/>
  <c r="J2656" i="21"/>
  <c r="K2656" i="21"/>
  <c r="O2655" i="21"/>
  <c r="J2655" i="21"/>
  <c r="K2655" i="21"/>
  <c r="O2654" i="21"/>
  <c r="J2654" i="21"/>
  <c r="K2654" i="21"/>
  <c r="O2653" i="21"/>
  <c r="J2653" i="21"/>
  <c r="K2653" i="21"/>
  <c r="O2652" i="21"/>
  <c r="J2652" i="21"/>
  <c r="K2652" i="21"/>
  <c r="O2651" i="21"/>
  <c r="J2651" i="21"/>
  <c r="K2651" i="21"/>
  <c r="O2650" i="21"/>
  <c r="J2650" i="21"/>
  <c r="K2650" i="21"/>
  <c r="O2649" i="21"/>
  <c r="J2649" i="21"/>
  <c r="K2649" i="21"/>
  <c r="O2648" i="21"/>
  <c r="J2648" i="21"/>
  <c r="K2648" i="21"/>
  <c r="O2647" i="21"/>
  <c r="J2647" i="21"/>
  <c r="K2647" i="21"/>
  <c r="O2646" i="21"/>
  <c r="J2646" i="21"/>
  <c r="K2646" i="21"/>
  <c r="O2645" i="21"/>
  <c r="J2645" i="21"/>
  <c r="K2645" i="21"/>
  <c r="O2644" i="21"/>
  <c r="J2644" i="21"/>
  <c r="K2644" i="21"/>
  <c r="O2643" i="21"/>
  <c r="J2643" i="21"/>
  <c r="K2643" i="21"/>
  <c r="O2642" i="21"/>
  <c r="J2642" i="21"/>
  <c r="K2642" i="21"/>
  <c r="O2641" i="21"/>
  <c r="J2641" i="21"/>
  <c r="K2641" i="21"/>
  <c r="O2640" i="21"/>
  <c r="J2640" i="21"/>
  <c r="K2640" i="21"/>
  <c r="O2639" i="21"/>
  <c r="J2639" i="21"/>
  <c r="K2639" i="21"/>
  <c r="O2638" i="21"/>
  <c r="J2638" i="21"/>
  <c r="K2638" i="21"/>
  <c r="O2637" i="21"/>
  <c r="J2637" i="21"/>
  <c r="K2637" i="21"/>
  <c r="O2636" i="21"/>
  <c r="J2636" i="21"/>
  <c r="K2636" i="21"/>
  <c r="O2635" i="21"/>
  <c r="J2635" i="21"/>
  <c r="K2635" i="21"/>
  <c r="O2634" i="21"/>
  <c r="J2634" i="21"/>
  <c r="K2634" i="21"/>
  <c r="O2633" i="21"/>
  <c r="J2633" i="21"/>
  <c r="K2633" i="21"/>
  <c r="O2632" i="21"/>
  <c r="J2632" i="21"/>
  <c r="K2632" i="21"/>
  <c r="O2631" i="21"/>
  <c r="J2631" i="21"/>
  <c r="K2631" i="21"/>
  <c r="O2630" i="21"/>
  <c r="J2630" i="21"/>
  <c r="K2630" i="21"/>
  <c r="O2629" i="21"/>
  <c r="J2629" i="21"/>
  <c r="K2629" i="21"/>
  <c r="O2628" i="21"/>
  <c r="J2628" i="21"/>
  <c r="K2628" i="21"/>
  <c r="O2627" i="21"/>
  <c r="J2627" i="21"/>
  <c r="K2627" i="21"/>
  <c r="O2626" i="21"/>
  <c r="J2626" i="21"/>
  <c r="K2626" i="21"/>
  <c r="O2625" i="21"/>
  <c r="J2625" i="21"/>
  <c r="K2625" i="21"/>
  <c r="O2624" i="21"/>
  <c r="J2624" i="21"/>
  <c r="K2624" i="21"/>
  <c r="O2623" i="21"/>
  <c r="J2623" i="21"/>
  <c r="K2623" i="21"/>
  <c r="O2622" i="21"/>
  <c r="J2622" i="21"/>
  <c r="K2622" i="21"/>
  <c r="O2621" i="21"/>
  <c r="J2621" i="21"/>
  <c r="K2621" i="21"/>
  <c r="O2620" i="21"/>
  <c r="J2620" i="21"/>
  <c r="K2620" i="21"/>
  <c r="O2619" i="21"/>
  <c r="J2619" i="21"/>
  <c r="K2619" i="21"/>
  <c r="O2618" i="21"/>
  <c r="J2618" i="21"/>
  <c r="K2618" i="21"/>
  <c r="O2617" i="21"/>
  <c r="J2617" i="21"/>
  <c r="K2617" i="21"/>
  <c r="O2616" i="21"/>
  <c r="J2616" i="21"/>
  <c r="K2616" i="21"/>
  <c r="O2615" i="21"/>
  <c r="J2615" i="21"/>
  <c r="K2615" i="21"/>
  <c r="O2614" i="21"/>
  <c r="J2614" i="21"/>
  <c r="K2614" i="21"/>
  <c r="O2613" i="21"/>
  <c r="J2613" i="21"/>
  <c r="K2613" i="21"/>
  <c r="O2612" i="21"/>
  <c r="J2612" i="21"/>
  <c r="K2612" i="21"/>
  <c r="O2611" i="21"/>
  <c r="J2611" i="21"/>
  <c r="K2611" i="21"/>
  <c r="O2610" i="21"/>
  <c r="J2610" i="21"/>
  <c r="K2610" i="21"/>
  <c r="O2609" i="21"/>
  <c r="J2609" i="21"/>
  <c r="K2609" i="21"/>
  <c r="O2608" i="21"/>
  <c r="J2608" i="21"/>
  <c r="K2608" i="21"/>
  <c r="O2607" i="21"/>
  <c r="J2607" i="21"/>
  <c r="K2607" i="21"/>
  <c r="O2606" i="21"/>
  <c r="J2606" i="21"/>
  <c r="K2606" i="21"/>
  <c r="O2605" i="21"/>
  <c r="J2605" i="21"/>
  <c r="K2605" i="21"/>
  <c r="O2604" i="21"/>
  <c r="J2604" i="21"/>
  <c r="K2604" i="21"/>
  <c r="O2603" i="21"/>
  <c r="J2603" i="21"/>
  <c r="K2603" i="21"/>
  <c r="O2602" i="21"/>
  <c r="J2602" i="21"/>
  <c r="K2602" i="21"/>
  <c r="O2601" i="21"/>
  <c r="J2601" i="21"/>
  <c r="K2601" i="21"/>
  <c r="O2600" i="21"/>
  <c r="J2600" i="21"/>
  <c r="K2600" i="21"/>
  <c r="O2599" i="21"/>
  <c r="J2599" i="21"/>
  <c r="K2599" i="21"/>
  <c r="O2598" i="21"/>
  <c r="J2598" i="21"/>
  <c r="K2598" i="21"/>
  <c r="O2597" i="21"/>
  <c r="J2597" i="21"/>
  <c r="K2597" i="21"/>
  <c r="O2596" i="21"/>
  <c r="J2596" i="21"/>
  <c r="K2596" i="21"/>
  <c r="O2595" i="21"/>
  <c r="J2595" i="21"/>
  <c r="K2595" i="21"/>
  <c r="O2594" i="21"/>
  <c r="J2594" i="21"/>
  <c r="K2594" i="21"/>
  <c r="O2593" i="21"/>
  <c r="J2593" i="21"/>
  <c r="K2593" i="21"/>
  <c r="O2592" i="21"/>
  <c r="J2592" i="21"/>
  <c r="K2592" i="21"/>
  <c r="O2591" i="21"/>
  <c r="J2591" i="21"/>
  <c r="K2591" i="21"/>
  <c r="O2590" i="21"/>
  <c r="J2590" i="21"/>
  <c r="K2590" i="21"/>
  <c r="O2589" i="21"/>
  <c r="J2589" i="21"/>
  <c r="K2589" i="21"/>
  <c r="O2588" i="21"/>
  <c r="J2588" i="21"/>
  <c r="K2588" i="21"/>
  <c r="O2587" i="21"/>
  <c r="J2587" i="21"/>
  <c r="K2587" i="21"/>
  <c r="O2586" i="21"/>
  <c r="J2586" i="21"/>
  <c r="K2586" i="21"/>
  <c r="O2585" i="21"/>
  <c r="J2585" i="21"/>
  <c r="K2585" i="21"/>
  <c r="O2584" i="21"/>
  <c r="J2584" i="21"/>
  <c r="K2584" i="21"/>
  <c r="O2583" i="21"/>
  <c r="J2583" i="21"/>
  <c r="K2583" i="21"/>
  <c r="O2582" i="21"/>
  <c r="J2582" i="21"/>
  <c r="K2582" i="21"/>
  <c r="O2581" i="21"/>
  <c r="J2581" i="21"/>
  <c r="K2581" i="21"/>
  <c r="O2580" i="21"/>
  <c r="J2580" i="21"/>
  <c r="K2580" i="21"/>
  <c r="O2579" i="21"/>
  <c r="J2579" i="21"/>
  <c r="K2579" i="21"/>
  <c r="O2578" i="21"/>
  <c r="J2578" i="21"/>
  <c r="K2578" i="21"/>
  <c r="O2577" i="21"/>
  <c r="J2577" i="21"/>
  <c r="K2577" i="21"/>
  <c r="O2576" i="21"/>
  <c r="J2576" i="21"/>
  <c r="K2576" i="21"/>
  <c r="O2575" i="21"/>
  <c r="J2575" i="21"/>
  <c r="K2575" i="21"/>
  <c r="O2574" i="21"/>
  <c r="J2574" i="21"/>
  <c r="K2574" i="21"/>
  <c r="O2573" i="21"/>
  <c r="J2573" i="21"/>
  <c r="K2573" i="21"/>
  <c r="O2572" i="21"/>
  <c r="J2572" i="21"/>
  <c r="K2572" i="21"/>
  <c r="O2571" i="21"/>
  <c r="J2571" i="21"/>
  <c r="K2571" i="21"/>
  <c r="O2570" i="21"/>
  <c r="J2570" i="21"/>
  <c r="K2570" i="21"/>
  <c r="O2569" i="21"/>
  <c r="J2569" i="21"/>
  <c r="K2569" i="21"/>
  <c r="O2568" i="21"/>
  <c r="J2568" i="21"/>
  <c r="K2568" i="21"/>
  <c r="O2567" i="21"/>
  <c r="J2567" i="21"/>
  <c r="K2567" i="21"/>
  <c r="O2566" i="21"/>
  <c r="J2566" i="21"/>
  <c r="K2566" i="21"/>
  <c r="O2565" i="21"/>
  <c r="J2565" i="21"/>
  <c r="K2565" i="21"/>
  <c r="O2564" i="21"/>
  <c r="J2564" i="21"/>
  <c r="K2564" i="21"/>
  <c r="O2563" i="21"/>
  <c r="J2563" i="21"/>
  <c r="K2563" i="21"/>
  <c r="O2562" i="21"/>
  <c r="K2562" i="21"/>
  <c r="J2562" i="21"/>
  <c r="O2561" i="21"/>
  <c r="J2561" i="21"/>
  <c r="K2561" i="21"/>
  <c r="O2560" i="21"/>
  <c r="J2560" i="21"/>
  <c r="K2560" i="21"/>
  <c r="O2559" i="21"/>
  <c r="J2559" i="21"/>
  <c r="K2559" i="21"/>
  <c r="O2558" i="21"/>
  <c r="J2558" i="21"/>
  <c r="K2558" i="21"/>
  <c r="O2557" i="21"/>
  <c r="J2557" i="21"/>
  <c r="K2557" i="21"/>
  <c r="O2556" i="21"/>
  <c r="J2556" i="21"/>
  <c r="K2556" i="21"/>
  <c r="O2555" i="21"/>
  <c r="J2555" i="21"/>
  <c r="K2555" i="21"/>
  <c r="O2554" i="21"/>
  <c r="J2554" i="21"/>
  <c r="K2554" i="21"/>
  <c r="O2553" i="21"/>
  <c r="J2553" i="21"/>
  <c r="K2553" i="21"/>
  <c r="O2552" i="21"/>
  <c r="J2552" i="21"/>
  <c r="K2552" i="21"/>
  <c r="O2551" i="21"/>
  <c r="J2551" i="21"/>
  <c r="K2551" i="21"/>
  <c r="O2550" i="21"/>
  <c r="J2550" i="21"/>
  <c r="K2550" i="21"/>
  <c r="O2549" i="21"/>
  <c r="J2549" i="21"/>
  <c r="K2549" i="21"/>
  <c r="O2548" i="21"/>
  <c r="J2548" i="21"/>
  <c r="K2548" i="21"/>
  <c r="O2547" i="21"/>
  <c r="J2547" i="21"/>
  <c r="K2547" i="21"/>
  <c r="O2546" i="21"/>
  <c r="J2546" i="21"/>
  <c r="K2546" i="21"/>
  <c r="O2545" i="21"/>
  <c r="J2545" i="21"/>
  <c r="K2545" i="21"/>
  <c r="O2544" i="21"/>
  <c r="J2544" i="21"/>
  <c r="K2544" i="21"/>
  <c r="O2543" i="21"/>
  <c r="J2543" i="21"/>
  <c r="K2543" i="21"/>
  <c r="O2542" i="21"/>
  <c r="J2542" i="21"/>
  <c r="K2542" i="21"/>
  <c r="O2541" i="21"/>
  <c r="J2541" i="21"/>
  <c r="K2541" i="21"/>
  <c r="O2540" i="21"/>
  <c r="J2540" i="21"/>
  <c r="K2540" i="21"/>
  <c r="O2539" i="21"/>
  <c r="J2539" i="21"/>
  <c r="K2539" i="21"/>
  <c r="O2538" i="21"/>
  <c r="J2538" i="21"/>
  <c r="K2538" i="21"/>
  <c r="O2537" i="21"/>
  <c r="J2537" i="21"/>
  <c r="K2537" i="21"/>
  <c r="O2536" i="21"/>
  <c r="J2536" i="21"/>
  <c r="K2536" i="21"/>
  <c r="O2535" i="21"/>
  <c r="J2535" i="21"/>
  <c r="K2535" i="21"/>
  <c r="O2534" i="21"/>
  <c r="J2534" i="21"/>
  <c r="K2534" i="21"/>
  <c r="O2533" i="21"/>
  <c r="J2533" i="21"/>
  <c r="K2533" i="21"/>
  <c r="O2532" i="21"/>
  <c r="J2532" i="21"/>
  <c r="K2532" i="21"/>
  <c r="O2531" i="21"/>
  <c r="J2531" i="21"/>
  <c r="K2531" i="21"/>
  <c r="O2530" i="21"/>
  <c r="J2530" i="21"/>
  <c r="K2530" i="21"/>
  <c r="O2529" i="21"/>
  <c r="J2529" i="21"/>
  <c r="K2529" i="21"/>
  <c r="O2528" i="21"/>
  <c r="J2528" i="21"/>
  <c r="K2528" i="21"/>
  <c r="O2527" i="21"/>
  <c r="J2527" i="21"/>
  <c r="K2527" i="21"/>
  <c r="O2526" i="21"/>
  <c r="J2526" i="21"/>
  <c r="K2526" i="21"/>
  <c r="O2525" i="21"/>
  <c r="J2525" i="21"/>
  <c r="K2525" i="21"/>
  <c r="O2524" i="21"/>
  <c r="J2524" i="21"/>
  <c r="K2524" i="21"/>
  <c r="O2523" i="21"/>
  <c r="J2523" i="21"/>
  <c r="K2523" i="21"/>
  <c r="O2522" i="21"/>
  <c r="J2522" i="21"/>
  <c r="K2522" i="21"/>
  <c r="O2521" i="21"/>
  <c r="J2521" i="21"/>
  <c r="K2521" i="21"/>
  <c r="O2520" i="21"/>
  <c r="J2520" i="21"/>
  <c r="K2520" i="21"/>
  <c r="O2519" i="21"/>
  <c r="J2519" i="21"/>
  <c r="K2519" i="21"/>
  <c r="O2518" i="21"/>
  <c r="J2518" i="21"/>
  <c r="K2518" i="21"/>
  <c r="O2517" i="21"/>
  <c r="J2517" i="21"/>
  <c r="K2517" i="21"/>
  <c r="O2516" i="21"/>
  <c r="J2516" i="21"/>
  <c r="K2516" i="21"/>
  <c r="O2515" i="21"/>
  <c r="J2515" i="21"/>
  <c r="K2515" i="21"/>
  <c r="O2514" i="21"/>
  <c r="J2514" i="21"/>
  <c r="K2514" i="21"/>
  <c r="O2513" i="21"/>
  <c r="J2513" i="21"/>
  <c r="K2513" i="21"/>
  <c r="O2512" i="21"/>
  <c r="J2512" i="21"/>
  <c r="K2512" i="21"/>
  <c r="O2511" i="21"/>
  <c r="J2511" i="21"/>
  <c r="K2511" i="21"/>
  <c r="O2510" i="21"/>
  <c r="J2510" i="21"/>
  <c r="K2510" i="21"/>
  <c r="O2509" i="21"/>
  <c r="J2509" i="21"/>
  <c r="K2509" i="21"/>
  <c r="O2508" i="21"/>
  <c r="J2508" i="21"/>
  <c r="K2508" i="21"/>
  <c r="O2507" i="21"/>
  <c r="J2507" i="21"/>
  <c r="K2507" i="21"/>
  <c r="O2506" i="21"/>
  <c r="J2506" i="21"/>
  <c r="K2506" i="21"/>
  <c r="O2505" i="21"/>
  <c r="J2505" i="21"/>
  <c r="K2505" i="21"/>
  <c r="O2504" i="21"/>
  <c r="J2504" i="21"/>
  <c r="K2504" i="21"/>
  <c r="O2503" i="21"/>
  <c r="J2503" i="21"/>
  <c r="K2503" i="21"/>
  <c r="O2502" i="21"/>
  <c r="J2502" i="21"/>
  <c r="K2502" i="21"/>
  <c r="O2501" i="21"/>
  <c r="J2501" i="21"/>
  <c r="K2501" i="21"/>
  <c r="O2500" i="21"/>
  <c r="J2500" i="21"/>
  <c r="K2500" i="21"/>
  <c r="O2499" i="21"/>
  <c r="J2499" i="21"/>
  <c r="K2499" i="21"/>
  <c r="O2498" i="21"/>
  <c r="J2498" i="21"/>
  <c r="K2498" i="21"/>
  <c r="O2497" i="21"/>
  <c r="J2497" i="21"/>
  <c r="K2497" i="21"/>
  <c r="O2496" i="21"/>
  <c r="J2496" i="21"/>
  <c r="K2496" i="21"/>
  <c r="O2495" i="21"/>
  <c r="J2495" i="21"/>
  <c r="K2495" i="21"/>
  <c r="O2494" i="21"/>
  <c r="J2494" i="21"/>
  <c r="K2494" i="21"/>
  <c r="O2493" i="21"/>
  <c r="J2493" i="21"/>
  <c r="K2493" i="21"/>
  <c r="O2492" i="21"/>
  <c r="J2492" i="21"/>
  <c r="K2492" i="21"/>
  <c r="O2491" i="21"/>
  <c r="J2491" i="21"/>
  <c r="K2491" i="21"/>
  <c r="O2490" i="21"/>
  <c r="J2490" i="21"/>
  <c r="K2490" i="21"/>
  <c r="O2489" i="21"/>
  <c r="J2489" i="21"/>
  <c r="K2489" i="21"/>
  <c r="O2488" i="21"/>
  <c r="J2488" i="21"/>
  <c r="K2488" i="21"/>
  <c r="O2487" i="21"/>
  <c r="J2487" i="21"/>
  <c r="K2487" i="21"/>
  <c r="O2486" i="21"/>
  <c r="J2486" i="21"/>
  <c r="K2486" i="21"/>
  <c r="O2485" i="21"/>
  <c r="J2485" i="21"/>
  <c r="K2485" i="21"/>
  <c r="O2484" i="21"/>
  <c r="J2484" i="21"/>
  <c r="K2484" i="21"/>
  <c r="O2483" i="21"/>
  <c r="J2483" i="21"/>
  <c r="K2483" i="21"/>
  <c r="O2482" i="21"/>
  <c r="J2482" i="21"/>
  <c r="K2482" i="21"/>
  <c r="O2481" i="21"/>
  <c r="J2481" i="21"/>
  <c r="K2481" i="21"/>
  <c r="O2480" i="21"/>
  <c r="J2480" i="21"/>
  <c r="K2480" i="21"/>
  <c r="O2479" i="21"/>
  <c r="J2479" i="21"/>
  <c r="K2479" i="21"/>
  <c r="O2478" i="21"/>
  <c r="J2478" i="21"/>
  <c r="K2478" i="21"/>
  <c r="O2477" i="21"/>
  <c r="J2477" i="21"/>
  <c r="K2477" i="21"/>
  <c r="O2476" i="21"/>
  <c r="J2476" i="21"/>
  <c r="K2476" i="21"/>
  <c r="O2475" i="21"/>
  <c r="J2475" i="21"/>
  <c r="K2475" i="21"/>
  <c r="O2474" i="21"/>
  <c r="J2474" i="21"/>
  <c r="K2474" i="21"/>
  <c r="O2473" i="21"/>
  <c r="J2473" i="21"/>
  <c r="K2473" i="21"/>
  <c r="O2472" i="21"/>
  <c r="J2472" i="21"/>
  <c r="K2472" i="21"/>
  <c r="O2471" i="21"/>
  <c r="J2471" i="21"/>
  <c r="K2471" i="21"/>
  <c r="O2470" i="21"/>
  <c r="J2470" i="21"/>
  <c r="K2470" i="21"/>
  <c r="O2469" i="21"/>
  <c r="J2469" i="21"/>
  <c r="K2469" i="21"/>
  <c r="O2468" i="21"/>
  <c r="J2468" i="21"/>
  <c r="K2468" i="21"/>
  <c r="O2467" i="21"/>
  <c r="J2467" i="21"/>
  <c r="K2467" i="21"/>
  <c r="O2466" i="21"/>
  <c r="J2466" i="21"/>
  <c r="K2466" i="21"/>
  <c r="O2465" i="21"/>
  <c r="J2465" i="21"/>
  <c r="K2465" i="21"/>
  <c r="O2464" i="21"/>
  <c r="J2464" i="21"/>
  <c r="K2464" i="21"/>
  <c r="O2463" i="21"/>
  <c r="J2463" i="21"/>
  <c r="K2463" i="21"/>
  <c r="O2462" i="21"/>
  <c r="J2462" i="21"/>
  <c r="K2462" i="21"/>
  <c r="O2461" i="21"/>
  <c r="J2461" i="21"/>
  <c r="K2461" i="21"/>
  <c r="O2460" i="21"/>
  <c r="J2460" i="21"/>
  <c r="K2460" i="21"/>
  <c r="O2459" i="21"/>
  <c r="J2459" i="21"/>
  <c r="K2459" i="21"/>
  <c r="O2458" i="21"/>
  <c r="J2458" i="21"/>
  <c r="K2458" i="21"/>
  <c r="O2457" i="21"/>
  <c r="J2457" i="21"/>
  <c r="K2457" i="21"/>
  <c r="O2456" i="21"/>
  <c r="J2456" i="21"/>
  <c r="K2456" i="21"/>
  <c r="O2455" i="21"/>
  <c r="J2455" i="21"/>
  <c r="K2455" i="21"/>
  <c r="O2454" i="21"/>
  <c r="J2454" i="21"/>
  <c r="K2454" i="21"/>
  <c r="O2453" i="21"/>
  <c r="J2453" i="21"/>
  <c r="K2453" i="21"/>
  <c r="O2452" i="21"/>
  <c r="J2452" i="21"/>
  <c r="K2452" i="21"/>
  <c r="O2451" i="21"/>
  <c r="J2451" i="21"/>
  <c r="K2451" i="21"/>
  <c r="O2450" i="21"/>
  <c r="J2450" i="21"/>
  <c r="K2450" i="21"/>
  <c r="O2449" i="21"/>
  <c r="J2449" i="21"/>
  <c r="K2449" i="21"/>
  <c r="O2448" i="21"/>
  <c r="J2448" i="21"/>
  <c r="K2448" i="21"/>
  <c r="O2447" i="21"/>
  <c r="J2447" i="21"/>
  <c r="K2447" i="21"/>
  <c r="O2446" i="21"/>
  <c r="J2446" i="21"/>
  <c r="K2446" i="21"/>
  <c r="O2445" i="21"/>
  <c r="J2445" i="21"/>
  <c r="K2445" i="21"/>
  <c r="O2444" i="21"/>
  <c r="J2444" i="21"/>
  <c r="K2444" i="21"/>
  <c r="O2443" i="21"/>
  <c r="J2443" i="21"/>
  <c r="K2443" i="21"/>
  <c r="O2442" i="21"/>
  <c r="J2442" i="21"/>
  <c r="K2442" i="21"/>
  <c r="O2441" i="21"/>
  <c r="J2441" i="21"/>
  <c r="K2441" i="21"/>
  <c r="O2440" i="21"/>
  <c r="J2440" i="21"/>
  <c r="K2440" i="21"/>
  <c r="O2439" i="21"/>
  <c r="J2439" i="21"/>
  <c r="K2439" i="21"/>
  <c r="O2438" i="21"/>
  <c r="J2438" i="21"/>
  <c r="K2438" i="21"/>
  <c r="O2437" i="21"/>
  <c r="J2437" i="21"/>
  <c r="K2437" i="21"/>
  <c r="O2436" i="21"/>
  <c r="J2436" i="21"/>
  <c r="K2436" i="21"/>
  <c r="O2435" i="21"/>
  <c r="J2435" i="21"/>
  <c r="K2435" i="21"/>
  <c r="O2434" i="21"/>
  <c r="J2434" i="21"/>
  <c r="K2434" i="21"/>
  <c r="O2433" i="21"/>
  <c r="J2433" i="21"/>
  <c r="K2433" i="21"/>
  <c r="O2432" i="21"/>
  <c r="J2432" i="21"/>
  <c r="K2432" i="21"/>
  <c r="O2431" i="21"/>
  <c r="J2431" i="21"/>
  <c r="K2431" i="21"/>
  <c r="O2430" i="21"/>
  <c r="J2430" i="21"/>
  <c r="K2430" i="21"/>
  <c r="O2429" i="21"/>
  <c r="J2429" i="21"/>
  <c r="K2429" i="21"/>
  <c r="O2428" i="21"/>
  <c r="J2428" i="21"/>
  <c r="K2428" i="21"/>
  <c r="O2427" i="21"/>
  <c r="J2427" i="21"/>
  <c r="K2427" i="21"/>
  <c r="O2426" i="21"/>
  <c r="J2426" i="21"/>
  <c r="K2426" i="21"/>
  <c r="O2425" i="21"/>
  <c r="J2425" i="21"/>
  <c r="K2425" i="21"/>
  <c r="O2424" i="21"/>
  <c r="J2424" i="21"/>
  <c r="K2424" i="21"/>
  <c r="O2423" i="21"/>
  <c r="J2423" i="21"/>
  <c r="K2423" i="21"/>
  <c r="O2422" i="21"/>
  <c r="J2422" i="21"/>
  <c r="K2422" i="21"/>
  <c r="O2421" i="21"/>
  <c r="J2421" i="21"/>
  <c r="K2421" i="21"/>
  <c r="O2420" i="21"/>
  <c r="J2420" i="21"/>
  <c r="K2420" i="21"/>
  <c r="O2419" i="21"/>
  <c r="J2419" i="21"/>
  <c r="K2419" i="21"/>
  <c r="O2418" i="21"/>
  <c r="J2418" i="21"/>
  <c r="K2418" i="21"/>
  <c r="O2417" i="21"/>
  <c r="J2417" i="21"/>
  <c r="K2417" i="21"/>
  <c r="O2416" i="21"/>
  <c r="J2416" i="21"/>
  <c r="K2416" i="21"/>
  <c r="O2415" i="21"/>
  <c r="J2415" i="21"/>
  <c r="K2415" i="21"/>
  <c r="O2414" i="21"/>
  <c r="J2414" i="21"/>
  <c r="K2414" i="21"/>
  <c r="O2413" i="21"/>
  <c r="J2413" i="21"/>
  <c r="K2413" i="21"/>
  <c r="O2412" i="21"/>
  <c r="J2412" i="21"/>
  <c r="K2412" i="21"/>
  <c r="O2411" i="21"/>
  <c r="J2411" i="21"/>
  <c r="K2411" i="21"/>
  <c r="O2410" i="21"/>
  <c r="J2410" i="21"/>
  <c r="K2410" i="21"/>
  <c r="O2409" i="21"/>
  <c r="J2409" i="21"/>
  <c r="K2409" i="21"/>
  <c r="O2408" i="21"/>
  <c r="J2408" i="21"/>
  <c r="K2408" i="21"/>
  <c r="O2407" i="21"/>
  <c r="J2407" i="21"/>
  <c r="K2407" i="21"/>
  <c r="O2406" i="21"/>
  <c r="J2406" i="21"/>
  <c r="K2406" i="21"/>
  <c r="O2405" i="21"/>
  <c r="J2405" i="21"/>
  <c r="K2405" i="21"/>
  <c r="O2404" i="21"/>
  <c r="J2404" i="21"/>
  <c r="K2404" i="21"/>
  <c r="O2403" i="21"/>
  <c r="J2403" i="21"/>
  <c r="K2403" i="21"/>
  <c r="O2402" i="21"/>
  <c r="J2402" i="21"/>
  <c r="K2402" i="21"/>
  <c r="O2401" i="21"/>
  <c r="J2401" i="21"/>
  <c r="K2401" i="21"/>
  <c r="O2400" i="21"/>
  <c r="J2400" i="21"/>
  <c r="K2400" i="21"/>
  <c r="O2399" i="21"/>
  <c r="J2399" i="21"/>
  <c r="K2399" i="21"/>
  <c r="O2398" i="21"/>
  <c r="J2398" i="21"/>
  <c r="K2398" i="21"/>
  <c r="O2397" i="21"/>
  <c r="J2397" i="21"/>
  <c r="K2397" i="21"/>
  <c r="O2396" i="21"/>
  <c r="J2396" i="21"/>
  <c r="K2396" i="21"/>
  <c r="O2395" i="21"/>
  <c r="J2395" i="21"/>
  <c r="K2395" i="21"/>
  <c r="O2394" i="21"/>
  <c r="J2394" i="21"/>
  <c r="K2394" i="21"/>
  <c r="O2393" i="21"/>
  <c r="J2393" i="21"/>
  <c r="K2393" i="21"/>
  <c r="O2392" i="21"/>
  <c r="J2392" i="21"/>
  <c r="K2392" i="21"/>
  <c r="O2391" i="21"/>
  <c r="J2391" i="21"/>
  <c r="K2391" i="21"/>
  <c r="O2390" i="21"/>
  <c r="J2390" i="21"/>
  <c r="K2390" i="21"/>
  <c r="O2389" i="21"/>
  <c r="J2389" i="21"/>
  <c r="K2389" i="21"/>
  <c r="O2388" i="21"/>
  <c r="J2388" i="21"/>
  <c r="K2388" i="21"/>
  <c r="O2387" i="21"/>
  <c r="J2387" i="21"/>
  <c r="K2387" i="21"/>
  <c r="O2386" i="21"/>
  <c r="J2386" i="21"/>
  <c r="K2386" i="21"/>
  <c r="O2385" i="21"/>
  <c r="J2385" i="21"/>
  <c r="K2385" i="21"/>
  <c r="O2384" i="21"/>
  <c r="J2384" i="21"/>
  <c r="K2384" i="21"/>
  <c r="O2383" i="21"/>
  <c r="J2383" i="21"/>
  <c r="K2383" i="21"/>
  <c r="O2382" i="21"/>
  <c r="J2382" i="21"/>
  <c r="K2382" i="21"/>
  <c r="O2381" i="21"/>
  <c r="J2381" i="21"/>
  <c r="K2381" i="21"/>
  <c r="O2380" i="21"/>
  <c r="J2380" i="21"/>
  <c r="K2380" i="21"/>
  <c r="O2379" i="21"/>
  <c r="J2379" i="21"/>
  <c r="K2379" i="21"/>
  <c r="O2378" i="21"/>
  <c r="J2378" i="21"/>
  <c r="K2378" i="21"/>
  <c r="O2377" i="21"/>
  <c r="J2377" i="21"/>
  <c r="K2377" i="21"/>
  <c r="O2376" i="21"/>
  <c r="J2376" i="21"/>
  <c r="K2376" i="21"/>
  <c r="O2375" i="21"/>
  <c r="J2375" i="21"/>
  <c r="K2375" i="21"/>
  <c r="O2374" i="21"/>
  <c r="J2374" i="21"/>
  <c r="K2374" i="21"/>
  <c r="O2373" i="21"/>
  <c r="J2373" i="21"/>
  <c r="K2373" i="21"/>
  <c r="O2372" i="21"/>
  <c r="J2372" i="21"/>
  <c r="K2372" i="21"/>
  <c r="O2371" i="21"/>
  <c r="J2371" i="21"/>
  <c r="K2371" i="21"/>
  <c r="O2370" i="21"/>
  <c r="J2370" i="21"/>
  <c r="K2370" i="21"/>
  <c r="O2369" i="21"/>
  <c r="J2369" i="21"/>
  <c r="K2369" i="21"/>
  <c r="O2368" i="21"/>
  <c r="J2368" i="21"/>
  <c r="K2368" i="21"/>
  <c r="O2367" i="21"/>
  <c r="J2367" i="21"/>
  <c r="K2367" i="21"/>
  <c r="O2366" i="21"/>
  <c r="J2366" i="21"/>
  <c r="K2366" i="21"/>
  <c r="O2365" i="21"/>
  <c r="J2365" i="21"/>
  <c r="K2365" i="21"/>
  <c r="O2364" i="21"/>
  <c r="J2364" i="21"/>
  <c r="K2364" i="21"/>
  <c r="O2363" i="21"/>
  <c r="J2363" i="21"/>
  <c r="K2363" i="21"/>
  <c r="O2362" i="21"/>
  <c r="J2362" i="21"/>
  <c r="K2362" i="21"/>
  <c r="O2361" i="21"/>
  <c r="J2361" i="21"/>
  <c r="K2361" i="21"/>
  <c r="O2360" i="21"/>
  <c r="J2360" i="21"/>
  <c r="K2360" i="21"/>
  <c r="O2359" i="21"/>
  <c r="J2359" i="21"/>
  <c r="K2359" i="21"/>
  <c r="O2358" i="21"/>
  <c r="J2358" i="21"/>
  <c r="K2358" i="21"/>
  <c r="O2357" i="21"/>
  <c r="J2357" i="21"/>
  <c r="K2357" i="21"/>
  <c r="O2356" i="21"/>
  <c r="J2356" i="21"/>
  <c r="K2356" i="21"/>
  <c r="O2355" i="21"/>
  <c r="J2355" i="21"/>
  <c r="K2355" i="21"/>
  <c r="O2354" i="21"/>
  <c r="J2354" i="21"/>
  <c r="K2354" i="21"/>
  <c r="O2353" i="21"/>
  <c r="J2353" i="21"/>
  <c r="K2353" i="21"/>
  <c r="O2352" i="21"/>
  <c r="J2352" i="21"/>
  <c r="K2352" i="21"/>
  <c r="O2351" i="21"/>
  <c r="J2351" i="21"/>
  <c r="K2351" i="21"/>
  <c r="O2350" i="21"/>
  <c r="J2350" i="21"/>
  <c r="K2350" i="21"/>
  <c r="O2349" i="21"/>
  <c r="J2349" i="21"/>
  <c r="K2349" i="21"/>
  <c r="O2348" i="21"/>
  <c r="J2348" i="21"/>
  <c r="K2348" i="21"/>
  <c r="O2347" i="21"/>
  <c r="J2347" i="21"/>
  <c r="K2347" i="21"/>
  <c r="O2346" i="21"/>
  <c r="J2346" i="21"/>
  <c r="K2346" i="21"/>
  <c r="O2345" i="21"/>
  <c r="J2345" i="21"/>
  <c r="K2345" i="21"/>
  <c r="O2344" i="21"/>
  <c r="J2344" i="21"/>
  <c r="K2344" i="21"/>
  <c r="O2343" i="21"/>
  <c r="J2343" i="21"/>
  <c r="K2343" i="21"/>
  <c r="O2342" i="21"/>
  <c r="J2342" i="21"/>
  <c r="K2342" i="21"/>
  <c r="O2341" i="21"/>
  <c r="J2341" i="21"/>
  <c r="K2341" i="21"/>
  <c r="O2340" i="21"/>
  <c r="J2340" i="21"/>
  <c r="K2340" i="21"/>
  <c r="O2339" i="21"/>
  <c r="J2339" i="21"/>
  <c r="K2339" i="21"/>
  <c r="O2338" i="21"/>
  <c r="J2338" i="21"/>
  <c r="K2338" i="21"/>
  <c r="O2337" i="21"/>
  <c r="J2337" i="21"/>
  <c r="K2337" i="21"/>
  <c r="O2336" i="21"/>
  <c r="J2336" i="21"/>
  <c r="K2336" i="21"/>
  <c r="O2335" i="21"/>
  <c r="J2335" i="21"/>
  <c r="K2335" i="21"/>
  <c r="O2334" i="21"/>
  <c r="J2334" i="21"/>
  <c r="K2334" i="21"/>
  <c r="O2333" i="21"/>
  <c r="J2333" i="21"/>
  <c r="K2333" i="21"/>
  <c r="O2332" i="21"/>
  <c r="J2332" i="21"/>
  <c r="K2332" i="21"/>
  <c r="O2331" i="21"/>
  <c r="J2331" i="21"/>
  <c r="K2331" i="21"/>
  <c r="O2330" i="21"/>
  <c r="J2330" i="21"/>
  <c r="K2330" i="21"/>
  <c r="O2329" i="21"/>
  <c r="J2329" i="21"/>
  <c r="K2329" i="21"/>
  <c r="O2328" i="21"/>
  <c r="J2328" i="21"/>
  <c r="K2328" i="21"/>
  <c r="O2327" i="21"/>
  <c r="J2327" i="21"/>
  <c r="K2327" i="21"/>
  <c r="O2326" i="21"/>
  <c r="J2326" i="21"/>
  <c r="K2326" i="21"/>
  <c r="O2325" i="21"/>
  <c r="J2325" i="21"/>
  <c r="K2325" i="21"/>
  <c r="O2324" i="21"/>
  <c r="J2324" i="21"/>
  <c r="K2324" i="21"/>
  <c r="O2323" i="21"/>
  <c r="J2323" i="21"/>
  <c r="K2323" i="21"/>
  <c r="O2322" i="21"/>
  <c r="J2322" i="21"/>
  <c r="K2322" i="21"/>
  <c r="O2321" i="21"/>
  <c r="J2321" i="21"/>
  <c r="K2321" i="21"/>
  <c r="O2320" i="21"/>
  <c r="J2320" i="21"/>
  <c r="K2320" i="21"/>
  <c r="O2319" i="21"/>
  <c r="J2319" i="21"/>
  <c r="K2319" i="21"/>
  <c r="O2318" i="21"/>
  <c r="J2318" i="21"/>
  <c r="K2318" i="21"/>
  <c r="O2317" i="21"/>
  <c r="J2317" i="21"/>
  <c r="K2317" i="21"/>
  <c r="O2316" i="21"/>
  <c r="J2316" i="21"/>
  <c r="K2316" i="21"/>
  <c r="O2315" i="21"/>
  <c r="J2315" i="21"/>
  <c r="K2315" i="21"/>
  <c r="O2314" i="21"/>
  <c r="J2314" i="21"/>
  <c r="K2314" i="21"/>
  <c r="O2313" i="21"/>
  <c r="J2313" i="21"/>
  <c r="K2313" i="21"/>
  <c r="O2312" i="21"/>
  <c r="J2312" i="21"/>
  <c r="K2312" i="21"/>
  <c r="O2311" i="21"/>
  <c r="J2311" i="21"/>
  <c r="K2311" i="21"/>
  <c r="O2310" i="21"/>
  <c r="J2310" i="21"/>
  <c r="K2310" i="21"/>
  <c r="O2309" i="21"/>
  <c r="J2309" i="21"/>
  <c r="K2309" i="21"/>
  <c r="O2308" i="21"/>
  <c r="J2308" i="21"/>
  <c r="K2308" i="21"/>
  <c r="O2307" i="21"/>
  <c r="J2307" i="21"/>
  <c r="K2307" i="21"/>
  <c r="O2306" i="21"/>
  <c r="J2306" i="21"/>
  <c r="K2306" i="21"/>
  <c r="O2305" i="21"/>
  <c r="J2305" i="21"/>
  <c r="K2305" i="21"/>
  <c r="O2304" i="21"/>
  <c r="J2304" i="21"/>
  <c r="K2304" i="21"/>
  <c r="O2303" i="21"/>
  <c r="J2303" i="21"/>
  <c r="K2303" i="21"/>
  <c r="O2302" i="21"/>
  <c r="J2302" i="21"/>
  <c r="K2302" i="21"/>
  <c r="O2301" i="21"/>
  <c r="J2301" i="21"/>
  <c r="K2301" i="21"/>
  <c r="O2300" i="21"/>
  <c r="J2300" i="21"/>
  <c r="K2300" i="21"/>
  <c r="O2299" i="21"/>
  <c r="J2299" i="21"/>
  <c r="K2299" i="21"/>
  <c r="O2298" i="21"/>
  <c r="J2298" i="21"/>
  <c r="K2298" i="21"/>
  <c r="O2297" i="21"/>
  <c r="J2297" i="21"/>
  <c r="K2297" i="21"/>
  <c r="O2296" i="21"/>
  <c r="J2296" i="21"/>
  <c r="K2296" i="21"/>
  <c r="O2295" i="21"/>
  <c r="J2295" i="21"/>
  <c r="K2295" i="21"/>
  <c r="O2294" i="21"/>
  <c r="J2294" i="21"/>
  <c r="K2294" i="21"/>
  <c r="O2293" i="21"/>
  <c r="J2293" i="21"/>
  <c r="K2293" i="21"/>
  <c r="O2292" i="21"/>
  <c r="J2292" i="21"/>
  <c r="K2292" i="21"/>
  <c r="O2291" i="21"/>
  <c r="J2291" i="21"/>
  <c r="K2291" i="21"/>
  <c r="O2290" i="21"/>
  <c r="J2290" i="21"/>
  <c r="K2290" i="21"/>
  <c r="O2289" i="21"/>
  <c r="J2289" i="21"/>
  <c r="K2289" i="21"/>
  <c r="O2288" i="21"/>
  <c r="J2288" i="21"/>
  <c r="K2288" i="21"/>
  <c r="O2287" i="21"/>
  <c r="J2287" i="21"/>
  <c r="K2287" i="21"/>
  <c r="O2286" i="21"/>
  <c r="J2286" i="21"/>
  <c r="K2286" i="21"/>
  <c r="O2285" i="21"/>
  <c r="J2285" i="21"/>
  <c r="K2285" i="21"/>
  <c r="O2284" i="21"/>
  <c r="J2284" i="21"/>
  <c r="K2284" i="21"/>
  <c r="O2283" i="21"/>
  <c r="J2283" i="21"/>
  <c r="K2283" i="21"/>
  <c r="O2282" i="21"/>
  <c r="J2282" i="21"/>
  <c r="K2282" i="21"/>
  <c r="O2281" i="21"/>
  <c r="J2281" i="21"/>
  <c r="K2281" i="21"/>
  <c r="O2280" i="21"/>
  <c r="J2280" i="21"/>
  <c r="K2280" i="21"/>
  <c r="O2279" i="21"/>
  <c r="J2279" i="21"/>
  <c r="K2279" i="21"/>
  <c r="O2278" i="21"/>
  <c r="J2278" i="21"/>
  <c r="K2278" i="21"/>
  <c r="O2277" i="21"/>
  <c r="J2277" i="21"/>
  <c r="K2277" i="21"/>
  <c r="O2276" i="21"/>
  <c r="J2276" i="21"/>
  <c r="K2276" i="21"/>
  <c r="O2275" i="21"/>
  <c r="J2275" i="21"/>
  <c r="K2275" i="21"/>
  <c r="O2274" i="21"/>
  <c r="J2274" i="21"/>
  <c r="K2274" i="21"/>
  <c r="O2273" i="21"/>
  <c r="J2273" i="21"/>
  <c r="K2273" i="21"/>
  <c r="O2272" i="21"/>
  <c r="J2272" i="21"/>
  <c r="K2272" i="21"/>
  <c r="O2271" i="21"/>
  <c r="J2271" i="21"/>
  <c r="K2271" i="21"/>
  <c r="O2270" i="21"/>
  <c r="J2270" i="21"/>
  <c r="K2270" i="21"/>
  <c r="O2269" i="21"/>
  <c r="J2269" i="21"/>
  <c r="K2269" i="21"/>
  <c r="O2268" i="21"/>
  <c r="J2268" i="21"/>
  <c r="K2268" i="21"/>
  <c r="O2267" i="21"/>
  <c r="J2267" i="21"/>
  <c r="K2267" i="21"/>
  <c r="O2266" i="21"/>
  <c r="J2266" i="21"/>
  <c r="K2266" i="21"/>
  <c r="O2265" i="21"/>
  <c r="J2265" i="21"/>
  <c r="K2265" i="21"/>
  <c r="O2264" i="21"/>
  <c r="J2264" i="21"/>
  <c r="K2264" i="21"/>
  <c r="O2263" i="21"/>
  <c r="J2263" i="21"/>
  <c r="K2263" i="21"/>
  <c r="O2262" i="21"/>
  <c r="J2262" i="21"/>
  <c r="K2262" i="21"/>
  <c r="O2261" i="21"/>
  <c r="J2261" i="21"/>
  <c r="K2261" i="21"/>
  <c r="O2260" i="21"/>
  <c r="J2260" i="21"/>
  <c r="K2260" i="21"/>
  <c r="O2259" i="21"/>
  <c r="J2259" i="21"/>
  <c r="K2259" i="21"/>
  <c r="O2258" i="21"/>
  <c r="J2258" i="21"/>
  <c r="K2258" i="21"/>
  <c r="O2257" i="21"/>
  <c r="J2257" i="21"/>
  <c r="K2257" i="21"/>
  <c r="O2256" i="21"/>
  <c r="J2256" i="21"/>
  <c r="K2256" i="21"/>
  <c r="O2255" i="21"/>
  <c r="J2255" i="21"/>
  <c r="K2255" i="21"/>
  <c r="O2254" i="21"/>
  <c r="J2254" i="21"/>
  <c r="K2254" i="21"/>
  <c r="O2253" i="21"/>
  <c r="J2253" i="21"/>
  <c r="K2253" i="21"/>
  <c r="O2252" i="21"/>
  <c r="J2252" i="21"/>
  <c r="K2252" i="21"/>
  <c r="O2251" i="21"/>
  <c r="J2251" i="21"/>
  <c r="K2251" i="21"/>
  <c r="O2250" i="21"/>
  <c r="J2250" i="21"/>
  <c r="K2250" i="21"/>
  <c r="O2249" i="21"/>
  <c r="J2249" i="21"/>
  <c r="K2249" i="21"/>
  <c r="O2248" i="21"/>
  <c r="J2248" i="21"/>
  <c r="K2248" i="21"/>
  <c r="O2247" i="21"/>
  <c r="J2247" i="21"/>
  <c r="K2247" i="21"/>
  <c r="O2246" i="21"/>
  <c r="J2246" i="21"/>
  <c r="K2246" i="21"/>
  <c r="O2245" i="21"/>
  <c r="J2245" i="21"/>
  <c r="K2245" i="21"/>
  <c r="O2244" i="21"/>
  <c r="J2244" i="21"/>
  <c r="K2244" i="21"/>
  <c r="O2243" i="21"/>
  <c r="J2243" i="21"/>
  <c r="K2243" i="21"/>
  <c r="O2242" i="21"/>
  <c r="J2242" i="21"/>
  <c r="K2242" i="21"/>
  <c r="O2241" i="21"/>
  <c r="J2241" i="21"/>
  <c r="K2241" i="21"/>
  <c r="O2240" i="21"/>
  <c r="J2240" i="21"/>
  <c r="K2240" i="21"/>
  <c r="O2239" i="21"/>
  <c r="J2239" i="21"/>
  <c r="K2239" i="21"/>
  <c r="O2238" i="21"/>
  <c r="J2238" i="21"/>
  <c r="K2238" i="21"/>
  <c r="O2237" i="21"/>
  <c r="J2237" i="21"/>
  <c r="K2237" i="21"/>
  <c r="O2236" i="21"/>
  <c r="J2236" i="21"/>
  <c r="K2236" i="21"/>
  <c r="O2235" i="21"/>
  <c r="J2235" i="21"/>
  <c r="K2235" i="21"/>
  <c r="O2234" i="21"/>
  <c r="J2234" i="21"/>
  <c r="K2234" i="21"/>
  <c r="O2233" i="21"/>
  <c r="J2233" i="21"/>
  <c r="K2233" i="21"/>
  <c r="O2232" i="21"/>
  <c r="J2232" i="21"/>
  <c r="K2232" i="21"/>
  <c r="O2231" i="21"/>
  <c r="J2231" i="21"/>
  <c r="K2231" i="21"/>
  <c r="O2230" i="21"/>
  <c r="J2230" i="21"/>
  <c r="K2230" i="21"/>
  <c r="O2229" i="21"/>
  <c r="J2229" i="21"/>
  <c r="K2229" i="21"/>
  <c r="O2228" i="21"/>
  <c r="J2228" i="21"/>
  <c r="K2228" i="21"/>
  <c r="O2227" i="21"/>
  <c r="J2227" i="21"/>
  <c r="K2227" i="21"/>
  <c r="O2226" i="21"/>
  <c r="J2226" i="21"/>
  <c r="K2226" i="21"/>
  <c r="O2225" i="21"/>
  <c r="J2225" i="21"/>
  <c r="K2225" i="21"/>
  <c r="O2224" i="21"/>
  <c r="J2224" i="21"/>
  <c r="K2224" i="21"/>
  <c r="O2223" i="21"/>
  <c r="J2223" i="21"/>
  <c r="K2223" i="21"/>
  <c r="O2222" i="21"/>
  <c r="J2222" i="21"/>
  <c r="K2222" i="21"/>
  <c r="O2221" i="21"/>
  <c r="J2221" i="21"/>
  <c r="K2221" i="21"/>
  <c r="O2220" i="21"/>
  <c r="J2220" i="21"/>
  <c r="K2220" i="21"/>
  <c r="O2219" i="21"/>
  <c r="J2219" i="21"/>
  <c r="K2219" i="21"/>
  <c r="O2218" i="21"/>
  <c r="J2218" i="21"/>
  <c r="K2218" i="21"/>
  <c r="O2217" i="21"/>
  <c r="J2217" i="21"/>
  <c r="K2217" i="21"/>
  <c r="O2216" i="21"/>
  <c r="J2216" i="21"/>
  <c r="K2216" i="21"/>
  <c r="O2215" i="21"/>
  <c r="J2215" i="21"/>
  <c r="K2215" i="21"/>
  <c r="O2214" i="21"/>
  <c r="J2214" i="21"/>
  <c r="K2214" i="21"/>
  <c r="O2213" i="21"/>
  <c r="J2213" i="21"/>
  <c r="K2213" i="21"/>
  <c r="O2212" i="21"/>
  <c r="J2212" i="21"/>
  <c r="K2212" i="21"/>
  <c r="O2211" i="21"/>
  <c r="J2211" i="21"/>
  <c r="K2211" i="21"/>
  <c r="O2210" i="21"/>
  <c r="J2210" i="21"/>
  <c r="K2210" i="21"/>
  <c r="O2209" i="21"/>
  <c r="J2209" i="21"/>
  <c r="K2209" i="21"/>
  <c r="O2208" i="21"/>
  <c r="J2208" i="21"/>
  <c r="K2208" i="21"/>
  <c r="O2207" i="21"/>
  <c r="J2207" i="21"/>
  <c r="K2207" i="21"/>
  <c r="O2206" i="21"/>
  <c r="J2206" i="21"/>
  <c r="K2206" i="21"/>
  <c r="O2205" i="21"/>
  <c r="J2205" i="21"/>
  <c r="K2205" i="21"/>
  <c r="O2204" i="21"/>
  <c r="J2204" i="21"/>
  <c r="K2204" i="21"/>
  <c r="O2203" i="21"/>
  <c r="J2203" i="21"/>
  <c r="K2203" i="21"/>
  <c r="O2202" i="21"/>
  <c r="J2202" i="21"/>
  <c r="K2202" i="21"/>
  <c r="O2201" i="21"/>
  <c r="J2201" i="21"/>
  <c r="K2201" i="21"/>
  <c r="O2200" i="21"/>
  <c r="J2200" i="21"/>
  <c r="K2200" i="21"/>
  <c r="O2199" i="21"/>
  <c r="J2199" i="21"/>
  <c r="K2199" i="21"/>
  <c r="O2198" i="21"/>
  <c r="J2198" i="21"/>
  <c r="K2198" i="21"/>
  <c r="O2197" i="21"/>
  <c r="J2197" i="21"/>
  <c r="K2197" i="21"/>
  <c r="O2196" i="21"/>
  <c r="J2196" i="21"/>
  <c r="K2196" i="21"/>
  <c r="O2195" i="21"/>
  <c r="J2195" i="21"/>
  <c r="K2195" i="21"/>
  <c r="O2194" i="21"/>
  <c r="J2194" i="21"/>
  <c r="K2194" i="21"/>
  <c r="O2193" i="21"/>
  <c r="J2193" i="21"/>
  <c r="K2193" i="21"/>
  <c r="O2192" i="21"/>
  <c r="J2192" i="21"/>
  <c r="K2192" i="21"/>
  <c r="O2191" i="21"/>
  <c r="J2191" i="21"/>
  <c r="K2191" i="21"/>
  <c r="O2190" i="21"/>
  <c r="J2190" i="21"/>
  <c r="K2190" i="21"/>
  <c r="O2189" i="21"/>
  <c r="J2189" i="21"/>
  <c r="K2189" i="21"/>
  <c r="O2188" i="21"/>
  <c r="J2188" i="21"/>
  <c r="K2188" i="21"/>
  <c r="O2187" i="21"/>
  <c r="J2187" i="21"/>
  <c r="K2187" i="21"/>
  <c r="O2186" i="21"/>
  <c r="J2186" i="21"/>
  <c r="K2186" i="21"/>
  <c r="O2185" i="21"/>
  <c r="J2185" i="21"/>
  <c r="K2185" i="21"/>
  <c r="O2184" i="21"/>
  <c r="J2184" i="21"/>
  <c r="K2184" i="21"/>
  <c r="O2183" i="21"/>
  <c r="J2183" i="21"/>
  <c r="K2183" i="21"/>
  <c r="O2182" i="21"/>
  <c r="J2182" i="21"/>
  <c r="K2182" i="21"/>
  <c r="O2181" i="21"/>
  <c r="J2181" i="21"/>
  <c r="K2181" i="21"/>
  <c r="O2180" i="21"/>
  <c r="J2180" i="21"/>
  <c r="K2180" i="21"/>
  <c r="O2179" i="21"/>
  <c r="J2179" i="21"/>
  <c r="K2179" i="21"/>
  <c r="O2178" i="21"/>
  <c r="J2178" i="21"/>
  <c r="K2178" i="21"/>
  <c r="O2177" i="21"/>
  <c r="J2177" i="21"/>
  <c r="K2177" i="21"/>
  <c r="O2176" i="21"/>
  <c r="J2176" i="21"/>
  <c r="K2176" i="21"/>
  <c r="O2175" i="21"/>
  <c r="J2175" i="21"/>
  <c r="K2175" i="21"/>
  <c r="O2174" i="21"/>
  <c r="J2174" i="21"/>
  <c r="K2174" i="21"/>
  <c r="O2173" i="21"/>
  <c r="J2173" i="21"/>
  <c r="K2173" i="21"/>
  <c r="O2172" i="21"/>
  <c r="J2172" i="21"/>
  <c r="K2172" i="21"/>
  <c r="O2171" i="21"/>
  <c r="J2171" i="21"/>
  <c r="K2171" i="21"/>
  <c r="O2170" i="21"/>
  <c r="J2170" i="21"/>
  <c r="K2170" i="21"/>
  <c r="O2169" i="21"/>
  <c r="J2169" i="21"/>
  <c r="K2169" i="21"/>
  <c r="O2168" i="21"/>
  <c r="J2168" i="21"/>
  <c r="K2168" i="21"/>
  <c r="O2167" i="21"/>
  <c r="J2167" i="21"/>
  <c r="K2167" i="21"/>
  <c r="O2166" i="21"/>
  <c r="J2166" i="21"/>
  <c r="K2166" i="21"/>
  <c r="O2165" i="21"/>
  <c r="J2165" i="21"/>
  <c r="K2165" i="21"/>
  <c r="O2164" i="21"/>
  <c r="J2164" i="21"/>
  <c r="K2164" i="21"/>
  <c r="O2163" i="21"/>
  <c r="J2163" i="21"/>
  <c r="K2163" i="21"/>
  <c r="O2162" i="21"/>
  <c r="J2162" i="21"/>
  <c r="K2162" i="21"/>
  <c r="O2161" i="21"/>
  <c r="J2161" i="21"/>
  <c r="K2161" i="21"/>
  <c r="O2160" i="21"/>
  <c r="J2160" i="21"/>
  <c r="K2160" i="21"/>
  <c r="O2159" i="21"/>
  <c r="J2159" i="21"/>
  <c r="K2159" i="21"/>
  <c r="O2158" i="21"/>
  <c r="J2158" i="21"/>
  <c r="K2158" i="21"/>
  <c r="O2157" i="21"/>
  <c r="J2157" i="21"/>
  <c r="K2157" i="21"/>
  <c r="O2156" i="21"/>
  <c r="J2156" i="21"/>
  <c r="K2156" i="21"/>
  <c r="O2155" i="21"/>
  <c r="J2155" i="21"/>
  <c r="K2155" i="21"/>
  <c r="O2154" i="21"/>
  <c r="J2154" i="21"/>
  <c r="K2154" i="21"/>
  <c r="O2153" i="21"/>
  <c r="J2153" i="21"/>
  <c r="K2153" i="21"/>
  <c r="O2152" i="21"/>
  <c r="J2152" i="21"/>
  <c r="K2152" i="21"/>
  <c r="O2151" i="21"/>
  <c r="J2151" i="21"/>
  <c r="K2151" i="21"/>
  <c r="O2150" i="21"/>
  <c r="J2150" i="21"/>
  <c r="K2150" i="21"/>
  <c r="O2149" i="21"/>
  <c r="J2149" i="21"/>
  <c r="K2149" i="21"/>
  <c r="O2148" i="21"/>
  <c r="J2148" i="21"/>
  <c r="K2148" i="21"/>
  <c r="O2147" i="21"/>
  <c r="J2147" i="21"/>
  <c r="K2147" i="21"/>
  <c r="O2146" i="21"/>
  <c r="J2146" i="21"/>
  <c r="K2146" i="21"/>
  <c r="O2145" i="21"/>
  <c r="J2145" i="21"/>
  <c r="K2145" i="21"/>
  <c r="O2144" i="21"/>
  <c r="J2144" i="21"/>
  <c r="K2144" i="21"/>
  <c r="O2143" i="21"/>
  <c r="J2143" i="21"/>
  <c r="K2143" i="21"/>
  <c r="O2142" i="21"/>
  <c r="J2142" i="21"/>
  <c r="K2142" i="21"/>
  <c r="O2141" i="21"/>
  <c r="J2141" i="21"/>
  <c r="K2141" i="21"/>
  <c r="O2140" i="21"/>
  <c r="J2140" i="21"/>
  <c r="K2140" i="21"/>
  <c r="O2139" i="21"/>
  <c r="J2139" i="21"/>
  <c r="K2139" i="21"/>
  <c r="O2138" i="21"/>
  <c r="J2138" i="21"/>
  <c r="K2138" i="21"/>
  <c r="O2137" i="21"/>
  <c r="J2137" i="21"/>
  <c r="K2137" i="21"/>
  <c r="O2136" i="21"/>
  <c r="J2136" i="21"/>
  <c r="K2136" i="21"/>
  <c r="O2135" i="21"/>
  <c r="J2135" i="21"/>
  <c r="K2135" i="21"/>
  <c r="O2134" i="21"/>
  <c r="J2134" i="21"/>
  <c r="K2134" i="21"/>
  <c r="O2133" i="21"/>
  <c r="J2133" i="21"/>
  <c r="K2133" i="21"/>
  <c r="O2132" i="21"/>
  <c r="J2132" i="21"/>
  <c r="K2132" i="21"/>
  <c r="O2131" i="21"/>
  <c r="J2131" i="21"/>
  <c r="K2131" i="21"/>
  <c r="O2130" i="21"/>
  <c r="J2130" i="21"/>
  <c r="K2130" i="21"/>
  <c r="O2129" i="21"/>
  <c r="J2129" i="21"/>
  <c r="K2129" i="21"/>
  <c r="O2128" i="21"/>
  <c r="J2128" i="21"/>
  <c r="K2128" i="21"/>
  <c r="O2127" i="21"/>
  <c r="J2127" i="21"/>
  <c r="K2127" i="21"/>
  <c r="O2126" i="21"/>
  <c r="J2126" i="21"/>
  <c r="K2126" i="21"/>
  <c r="O2125" i="21"/>
  <c r="J2125" i="21"/>
  <c r="K2125" i="21"/>
  <c r="O2124" i="21"/>
  <c r="J2124" i="21"/>
  <c r="K2124" i="21"/>
  <c r="O2123" i="21"/>
  <c r="J2123" i="21"/>
  <c r="K2123" i="21"/>
  <c r="O2122" i="21"/>
  <c r="J2122" i="21"/>
  <c r="K2122" i="21"/>
  <c r="O2121" i="21"/>
  <c r="J2121" i="21"/>
  <c r="K2121" i="21"/>
  <c r="O2120" i="21"/>
  <c r="J2120" i="21"/>
  <c r="K2120" i="21"/>
  <c r="O2119" i="21"/>
  <c r="J2119" i="21"/>
  <c r="K2119" i="21"/>
  <c r="O2118" i="21"/>
  <c r="J2118" i="21"/>
  <c r="K2118" i="21"/>
  <c r="O2117" i="21"/>
  <c r="J2117" i="21"/>
  <c r="K2117" i="21"/>
  <c r="O2116" i="21"/>
  <c r="J2116" i="21"/>
  <c r="K2116" i="21"/>
  <c r="O2115" i="21"/>
  <c r="J2115" i="21"/>
  <c r="K2115" i="21"/>
  <c r="O2114" i="21"/>
  <c r="J2114" i="21"/>
  <c r="K2114" i="21"/>
  <c r="O2113" i="21"/>
  <c r="J2113" i="21"/>
  <c r="K2113" i="21"/>
  <c r="O2112" i="21"/>
  <c r="J2112" i="21"/>
  <c r="K2112" i="21"/>
  <c r="O2111" i="21"/>
  <c r="J2111" i="21"/>
  <c r="K2111" i="21"/>
  <c r="O2110" i="21"/>
  <c r="J2110" i="21"/>
  <c r="K2110" i="21"/>
  <c r="O2109" i="21"/>
  <c r="J2109" i="21"/>
  <c r="K2109" i="21"/>
  <c r="O2108" i="21"/>
  <c r="J2108" i="21"/>
  <c r="K2108" i="21"/>
  <c r="O2107" i="21"/>
  <c r="J2107" i="21"/>
  <c r="K2107" i="21"/>
  <c r="O2106" i="21"/>
  <c r="J2106" i="21"/>
  <c r="K2106" i="21"/>
  <c r="O2105" i="21"/>
  <c r="J2105" i="21"/>
  <c r="K2105" i="21"/>
  <c r="O2104" i="21"/>
  <c r="J2104" i="21"/>
  <c r="K2104" i="21"/>
  <c r="O2103" i="21"/>
  <c r="J2103" i="21"/>
  <c r="K2103" i="21"/>
  <c r="O2102" i="21"/>
  <c r="J2102" i="21"/>
  <c r="K2102" i="21"/>
  <c r="O2101" i="21"/>
  <c r="J2101" i="21"/>
  <c r="K2101" i="21"/>
  <c r="O2100" i="21"/>
  <c r="J2100" i="21"/>
  <c r="K2100" i="21"/>
  <c r="O2099" i="21"/>
  <c r="J2099" i="21"/>
  <c r="K2099" i="21"/>
  <c r="O2098" i="21"/>
  <c r="J2098" i="21"/>
  <c r="K2098" i="21"/>
  <c r="O2097" i="21"/>
  <c r="J2097" i="21"/>
  <c r="K2097" i="21"/>
  <c r="O2096" i="21"/>
  <c r="J2096" i="21"/>
  <c r="K2096" i="21"/>
  <c r="O2095" i="21"/>
  <c r="J2095" i="21"/>
  <c r="K2095" i="21"/>
  <c r="O2094" i="21"/>
  <c r="J2094" i="21"/>
  <c r="K2094" i="21"/>
  <c r="O2093" i="21"/>
  <c r="J2093" i="21"/>
  <c r="K2093" i="21"/>
  <c r="O2092" i="21"/>
  <c r="J2092" i="21"/>
  <c r="K2092" i="21"/>
  <c r="O2091" i="21"/>
  <c r="J2091" i="21"/>
  <c r="K2091" i="21"/>
  <c r="O2090" i="21"/>
  <c r="J2090" i="21"/>
  <c r="K2090" i="21"/>
  <c r="O2089" i="21"/>
  <c r="J2089" i="21"/>
  <c r="K2089" i="21"/>
  <c r="O2088" i="21"/>
  <c r="J2088" i="21"/>
  <c r="K2088" i="21"/>
  <c r="O2087" i="21"/>
  <c r="J2087" i="21"/>
  <c r="K2087" i="21"/>
  <c r="O2086" i="21"/>
  <c r="J2086" i="21"/>
  <c r="K2086" i="21"/>
  <c r="O2085" i="21"/>
  <c r="J2085" i="21"/>
  <c r="K2085" i="21"/>
  <c r="O2084" i="21"/>
  <c r="J2084" i="21"/>
  <c r="K2084" i="21"/>
  <c r="O2083" i="21"/>
  <c r="J2083" i="21"/>
  <c r="K2083" i="21"/>
  <c r="O2082" i="21"/>
  <c r="J2082" i="21"/>
  <c r="K2082" i="21"/>
  <c r="O2081" i="21"/>
  <c r="J2081" i="21"/>
  <c r="K2081" i="21"/>
  <c r="O2080" i="21"/>
  <c r="J2080" i="21"/>
  <c r="K2080" i="21"/>
  <c r="O2079" i="21"/>
  <c r="J2079" i="21"/>
  <c r="K2079" i="21"/>
  <c r="O2078" i="21"/>
  <c r="J2078" i="21"/>
  <c r="K2078" i="21"/>
  <c r="O2077" i="21"/>
  <c r="J2077" i="21"/>
  <c r="K2077" i="21"/>
  <c r="O2076" i="21"/>
  <c r="J2076" i="21"/>
  <c r="K2076" i="21"/>
  <c r="O2075" i="21"/>
  <c r="J2075" i="21"/>
  <c r="K2075" i="21"/>
  <c r="O2074" i="21"/>
  <c r="J2074" i="21"/>
  <c r="K2074" i="21"/>
  <c r="O2073" i="21"/>
  <c r="J2073" i="21"/>
  <c r="K2073" i="21"/>
  <c r="O2072" i="21"/>
  <c r="J2072" i="21"/>
  <c r="K2072" i="21"/>
  <c r="O2071" i="21"/>
  <c r="J2071" i="21"/>
  <c r="K2071" i="21"/>
  <c r="O2070" i="21"/>
  <c r="J2070" i="21"/>
  <c r="K2070" i="21"/>
  <c r="O2069" i="21"/>
  <c r="J2069" i="21"/>
  <c r="K2069" i="21"/>
  <c r="O2068" i="21"/>
  <c r="J2068" i="21"/>
  <c r="K2068" i="21"/>
  <c r="O2067" i="21"/>
  <c r="J2067" i="21"/>
  <c r="K2067" i="21"/>
  <c r="O2066" i="21"/>
  <c r="J2066" i="21"/>
  <c r="K2066" i="21"/>
  <c r="O2065" i="21"/>
  <c r="J2065" i="21"/>
  <c r="K2065" i="21"/>
  <c r="O2064" i="21"/>
  <c r="J2064" i="21"/>
  <c r="K2064" i="21"/>
  <c r="O2063" i="21"/>
  <c r="J2063" i="21"/>
  <c r="K2063" i="21"/>
  <c r="O2062" i="21"/>
  <c r="J2062" i="21"/>
  <c r="K2062" i="21"/>
  <c r="O2061" i="21"/>
  <c r="J2061" i="21"/>
  <c r="K2061" i="21"/>
  <c r="O2060" i="21"/>
  <c r="J2060" i="21"/>
  <c r="K2060" i="21"/>
  <c r="O2059" i="21"/>
  <c r="J2059" i="21"/>
  <c r="K2059" i="21"/>
  <c r="O2058" i="21"/>
  <c r="J2058" i="21"/>
  <c r="K2058" i="21"/>
  <c r="O2057" i="21"/>
  <c r="J2057" i="21"/>
  <c r="K2057" i="21"/>
  <c r="O2056" i="21"/>
  <c r="J2056" i="21"/>
  <c r="K2056" i="21"/>
  <c r="O2055" i="21"/>
  <c r="J2055" i="21"/>
  <c r="K2055" i="21"/>
  <c r="O2054" i="21"/>
  <c r="J2054" i="21"/>
  <c r="K2054" i="21"/>
  <c r="O2053" i="21"/>
  <c r="J2053" i="21"/>
  <c r="K2053" i="21"/>
  <c r="O2052" i="21"/>
  <c r="J2052" i="21"/>
  <c r="K2052" i="21"/>
  <c r="O2051" i="21"/>
  <c r="J2051" i="21"/>
  <c r="K2051" i="21"/>
  <c r="O2050" i="21"/>
  <c r="J2050" i="21"/>
  <c r="K2050" i="21"/>
  <c r="O2049" i="21"/>
  <c r="J2049" i="21"/>
  <c r="K2049" i="21"/>
  <c r="O2048" i="21"/>
  <c r="J2048" i="21"/>
  <c r="K2048" i="21"/>
  <c r="O2047" i="21"/>
  <c r="J2047" i="21"/>
  <c r="K2047" i="21"/>
  <c r="O2046" i="21"/>
  <c r="J2046" i="21"/>
  <c r="K2046" i="21"/>
  <c r="O2045" i="21"/>
  <c r="J2045" i="21"/>
  <c r="K2045" i="21"/>
  <c r="O2044" i="21"/>
  <c r="J2044" i="21"/>
  <c r="K2044" i="21"/>
  <c r="O2043" i="21"/>
  <c r="J2043" i="21"/>
  <c r="K2043" i="21"/>
  <c r="O2042" i="21"/>
  <c r="J2042" i="21"/>
  <c r="K2042" i="21"/>
  <c r="O2041" i="21"/>
  <c r="J2041" i="21"/>
  <c r="K2041" i="21"/>
  <c r="O2040" i="21"/>
  <c r="J2040" i="21"/>
  <c r="K2040" i="21"/>
  <c r="O2039" i="21"/>
  <c r="J2039" i="21"/>
  <c r="K2039" i="21"/>
  <c r="O2038" i="21"/>
  <c r="J2038" i="21"/>
  <c r="K2038" i="21"/>
  <c r="O2037" i="21"/>
  <c r="J2037" i="21"/>
  <c r="K2037" i="21"/>
  <c r="O2036" i="21"/>
  <c r="J2036" i="21"/>
  <c r="K2036" i="21"/>
  <c r="O2035" i="21"/>
  <c r="J2035" i="21"/>
  <c r="K2035" i="21"/>
  <c r="O2034" i="21"/>
  <c r="J2034" i="21"/>
  <c r="K2034" i="21"/>
  <c r="O2033" i="21"/>
  <c r="J2033" i="21"/>
  <c r="K2033" i="21"/>
  <c r="O2032" i="21"/>
  <c r="J2032" i="21"/>
  <c r="K2032" i="21"/>
  <c r="O2031" i="21"/>
  <c r="J2031" i="21"/>
  <c r="K2031" i="21"/>
  <c r="O2030" i="21"/>
  <c r="J2030" i="21"/>
  <c r="K2030" i="21"/>
  <c r="O2029" i="21"/>
  <c r="J2029" i="21"/>
  <c r="K2029" i="21"/>
  <c r="O2028" i="21"/>
  <c r="J2028" i="21"/>
  <c r="K2028" i="21"/>
  <c r="O2027" i="21"/>
  <c r="J2027" i="21"/>
  <c r="K2027" i="21"/>
  <c r="O2026" i="21"/>
  <c r="J2026" i="21"/>
  <c r="K2026" i="21"/>
  <c r="O2025" i="21"/>
  <c r="J2025" i="21"/>
  <c r="K2025" i="21"/>
  <c r="O2024" i="21"/>
  <c r="J2024" i="21"/>
  <c r="K2024" i="21"/>
  <c r="O2023" i="21"/>
  <c r="J2023" i="21"/>
  <c r="K2023" i="21"/>
  <c r="O2022" i="21"/>
  <c r="J2022" i="21"/>
  <c r="K2022" i="21"/>
  <c r="O2021" i="21"/>
  <c r="J2021" i="21"/>
  <c r="K2021" i="21"/>
  <c r="O2020" i="21"/>
  <c r="J2020" i="21"/>
  <c r="K2020" i="21"/>
  <c r="O2019" i="21"/>
  <c r="J2019" i="21"/>
  <c r="K2019" i="21"/>
  <c r="O2018" i="21"/>
  <c r="J2018" i="21"/>
  <c r="K2018" i="21"/>
  <c r="O2017" i="21"/>
  <c r="J2017" i="21"/>
  <c r="K2017" i="21"/>
  <c r="O2016" i="21"/>
  <c r="J2016" i="21"/>
  <c r="K2016" i="21"/>
  <c r="O2015" i="21"/>
  <c r="J2015" i="21"/>
  <c r="K2015" i="21"/>
  <c r="O2014" i="21"/>
  <c r="J2014" i="21"/>
  <c r="K2014" i="21"/>
  <c r="O2013" i="21"/>
  <c r="J2013" i="21"/>
  <c r="K2013" i="21"/>
  <c r="O2012" i="21"/>
  <c r="J2012" i="21"/>
  <c r="K2012" i="21"/>
  <c r="O2011" i="21"/>
  <c r="J2011" i="21"/>
  <c r="K2011" i="21"/>
  <c r="O2010" i="21"/>
  <c r="J2010" i="21"/>
  <c r="K2010" i="21"/>
  <c r="O2009" i="21"/>
  <c r="J2009" i="21"/>
  <c r="K2009" i="21"/>
  <c r="O2008" i="21"/>
  <c r="J2008" i="21"/>
  <c r="K2008" i="21"/>
  <c r="O2007" i="21"/>
  <c r="J2007" i="21"/>
  <c r="K2007" i="21"/>
  <c r="O2006" i="21"/>
  <c r="J2006" i="21"/>
  <c r="K2006" i="21"/>
  <c r="O2005" i="21"/>
  <c r="J2005" i="21"/>
  <c r="K2005" i="21"/>
  <c r="O2004" i="21"/>
  <c r="J2004" i="21"/>
  <c r="K2004" i="21"/>
  <c r="O2003" i="21"/>
  <c r="J2003" i="21"/>
  <c r="K2003" i="21"/>
  <c r="O2002" i="21"/>
  <c r="J2002" i="21"/>
  <c r="K2002" i="21"/>
  <c r="O2001" i="21"/>
  <c r="J2001" i="21"/>
  <c r="K2001" i="21"/>
  <c r="O2000" i="21"/>
  <c r="J2000" i="21"/>
  <c r="K2000" i="21"/>
  <c r="O1999" i="21"/>
  <c r="J1999" i="21"/>
  <c r="K1999" i="21"/>
  <c r="O1998" i="21"/>
  <c r="J1998" i="21"/>
  <c r="K1998" i="21"/>
  <c r="O1997" i="21"/>
  <c r="J1997" i="21"/>
  <c r="K1997" i="21"/>
  <c r="O1996" i="21"/>
  <c r="J1996" i="21"/>
  <c r="K1996" i="21"/>
  <c r="O1995" i="21"/>
  <c r="J1995" i="21"/>
  <c r="K1995" i="21"/>
  <c r="O1994" i="21"/>
  <c r="J1994" i="21"/>
  <c r="K1994" i="21"/>
  <c r="O1993" i="21"/>
  <c r="J1993" i="21"/>
  <c r="K1993" i="21"/>
  <c r="O1992" i="21"/>
  <c r="J1992" i="21"/>
  <c r="K1992" i="21"/>
  <c r="O1991" i="21"/>
  <c r="J1991" i="21"/>
  <c r="K1991" i="21"/>
  <c r="O1990" i="21"/>
  <c r="J1990" i="21"/>
  <c r="K1990" i="21"/>
  <c r="O1989" i="21"/>
  <c r="J1989" i="21"/>
  <c r="K1989" i="21"/>
  <c r="O1988" i="21"/>
  <c r="J1988" i="21"/>
  <c r="K1988" i="21"/>
  <c r="O1987" i="21"/>
  <c r="J1987" i="21"/>
  <c r="K1987" i="21"/>
  <c r="O1986" i="21"/>
  <c r="J1986" i="21"/>
  <c r="K1986" i="21"/>
  <c r="O1985" i="21"/>
  <c r="J1985" i="21"/>
  <c r="K1985" i="21"/>
  <c r="O1984" i="21"/>
  <c r="J1984" i="21"/>
  <c r="K1984" i="21"/>
  <c r="O1983" i="21"/>
  <c r="J1983" i="21"/>
  <c r="K1983" i="21"/>
  <c r="O1982" i="21"/>
  <c r="J1982" i="21"/>
  <c r="K1982" i="21"/>
  <c r="O1981" i="21"/>
  <c r="J1981" i="21"/>
  <c r="K1981" i="21"/>
  <c r="O1980" i="21"/>
  <c r="J1980" i="21"/>
  <c r="K1980" i="21"/>
  <c r="O1979" i="21"/>
  <c r="J1979" i="21"/>
  <c r="K1979" i="21"/>
  <c r="O1978" i="21"/>
  <c r="J1978" i="21"/>
  <c r="K1978" i="21"/>
  <c r="O1977" i="21"/>
  <c r="J1977" i="21"/>
  <c r="K1977" i="21"/>
  <c r="O1976" i="21"/>
  <c r="J1976" i="21"/>
  <c r="K1976" i="21"/>
  <c r="O1975" i="21"/>
  <c r="J1975" i="21"/>
  <c r="K1975" i="21"/>
  <c r="O1974" i="21"/>
  <c r="J1974" i="21"/>
  <c r="K1974" i="21"/>
  <c r="O1973" i="21"/>
  <c r="J1973" i="21"/>
  <c r="K1973" i="21"/>
  <c r="O1972" i="21"/>
  <c r="J1972" i="21"/>
  <c r="K1972" i="21"/>
  <c r="O1971" i="21"/>
  <c r="J1971" i="21"/>
  <c r="K1971" i="21"/>
  <c r="O1970" i="21"/>
  <c r="J1970" i="21"/>
  <c r="K1970" i="21"/>
  <c r="O1969" i="21"/>
  <c r="J1969" i="21"/>
  <c r="K1969" i="21"/>
  <c r="O1968" i="21"/>
  <c r="J1968" i="21"/>
  <c r="K1968" i="21"/>
  <c r="O1967" i="21"/>
  <c r="J1967" i="21"/>
  <c r="K1967" i="21"/>
  <c r="O1966" i="21"/>
  <c r="J1966" i="21"/>
  <c r="K1966" i="21"/>
  <c r="O1965" i="21"/>
  <c r="J1965" i="21"/>
  <c r="K1965" i="21"/>
  <c r="O1964" i="21"/>
  <c r="J1964" i="21"/>
  <c r="K1964" i="21"/>
  <c r="O1963" i="21"/>
  <c r="J1963" i="21"/>
  <c r="K1963" i="21"/>
  <c r="O1962" i="21"/>
  <c r="J1962" i="21"/>
  <c r="K1962" i="21"/>
  <c r="O1961" i="21"/>
  <c r="J1961" i="21"/>
  <c r="K1961" i="21"/>
  <c r="O1960" i="21"/>
  <c r="J1960" i="21"/>
  <c r="K1960" i="21"/>
  <c r="O1959" i="21"/>
  <c r="J1959" i="21"/>
  <c r="K1959" i="21"/>
  <c r="O1958" i="21"/>
  <c r="J1958" i="21"/>
  <c r="K1958" i="21"/>
  <c r="O1957" i="21"/>
  <c r="J1957" i="21"/>
  <c r="K1957" i="21"/>
  <c r="O1956" i="21"/>
  <c r="J1956" i="21"/>
  <c r="K1956" i="21"/>
  <c r="O1955" i="21"/>
  <c r="J1955" i="21"/>
  <c r="K1955" i="21"/>
  <c r="O1954" i="21"/>
  <c r="J1954" i="21"/>
  <c r="K1954" i="21"/>
  <c r="O1953" i="21"/>
  <c r="J1953" i="21"/>
  <c r="K1953" i="21"/>
  <c r="O1952" i="21"/>
  <c r="J1952" i="21"/>
  <c r="K1952" i="21"/>
  <c r="O1951" i="21"/>
  <c r="J1951" i="21"/>
  <c r="K1951" i="21"/>
  <c r="O1950" i="21"/>
  <c r="J1950" i="21"/>
  <c r="K1950" i="21"/>
  <c r="O1949" i="21"/>
  <c r="J1949" i="21"/>
  <c r="K1949" i="21"/>
  <c r="O1948" i="21"/>
  <c r="J1948" i="21"/>
  <c r="K1948" i="21"/>
  <c r="O1947" i="21"/>
  <c r="J1947" i="21"/>
  <c r="K1947" i="21"/>
  <c r="O1946" i="21"/>
  <c r="J1946" i="21"/>
  <c r="K1946" i="21"/>
  <c r="O1945" i="21"/>
  <c r="J1945" i="21"/>
  <c r="K1945" i="21"/>
  <c r="O1944" i="21"/>
  <c r="J1944" i="21"/>
  <c r="K1944" i="21"/>
  <c r="O1943" i="21"/>
  <c r="J1943" i="21"/>
  <c r="K1943" i="21"/>
  <c r="O1942" i="21"/>
  <c r="J1942" i="21"/>
  <c r="K1942" i="21"/>
  <c r="O1941" i="21"/>
  <c r="J1941" i="21"/>
  <c r="K1941" i="21"/>
  <c r="O1940" i="21"/>
  <c r="J1940" i="21"/>
  <c r="K1940" i="21"/>
  <c r="O1939" i="21"/>
  <c r="J1939" i="21"/>
  <c r="K1939" i="21"/>
  <c r="O1938" i="21"/>
  <c r="J1938" i="21"/>
  <c r="K1938" i="21"/>
  <c r="O1937" i="21"/>
  <c r="J1937" i="21"/>
  <c r="K1937" i="21"/>
  <c r="O1936" i="21"/>
  <c r="J1936" i="21"/>
  <c r="K1936" i="21"/>
  <c r="O1935" i="21"/>
  <c r="J1935" i="21"/>
  <c r="K1935" i="21"/>
  <c r="O1934" i="21"/>
  <c r="J1934" i="21"/>
  <c r="K1934" i="21"/>
  <c r="O1933" i="21"/>
  <c r="J1933" i="21"/>
  <c r="K1933" i="21"/>
  <c r="O1932" i="21"/>
  <c r="J1932" i="21"/>
  <c r="K1932" i="21"/>
  <c r="O1931" i="21"/>
  <c r="J1931" i="21"/>
  <c r="K1931" i="21"/>
  <c r="O1930" i="21"/>
  <c r="J1930" i="21"/>
  <c r="K1930" i="21"/>
  <c r="O1929" i="21"/>
  <c r="J1929" i="21"/>
  <c r="K1929" i="21"/>
  <c r="O1928" i="21"/>
  <c r="J1928" i="21"/>
  <c r="K1928" i="21"/>
  <c r="O1927" i="21"/>
  <c r="J1927" i="21"/>
  <c r="K1927" i="21"/>
  <c r="O1926" i="21"/>
  <c r="J1926" i="21"/>
  <c r="K1926" i="21"/>
  <c r="O1925" i="21"/>
  <c r="J1925" i="21"/>
  <c r="K1925" i="21"/>
  <c r="O1924" i="21"/>
  <c r="J1924" i="21"/>
  <c r="K1924" i="21"/>
  <c r="O1923" i="21"/>
  <c r="J1923" i="21"/>
  <c r="K1923" i="21"/>
  <c r="O1922" i="21"/>
  <c r="J1922" i="21"/>
  <c r="K1922" i="21"/>
  <c r="O1921" i="21"/>
  <c r="J1921" i="21"/>
  <c r="K1921" i="21"/>
  <c r="O1920" i="21"/>
  <c r="J1920" i="21"/>
  <c r="K1920" i="21"/>
  <c r="O1919" i="21"/>
  <c r="J1919" i="21"/>
  <c r="K1919" i="21"/>
  <c r="O1918" i="21"/>
  <c r="J1918" i="21"/>
  <c r="K1918" i="21"/>
  <c r="O1917" i="21"/>
  <c r="J1917" i="21"/>
  <c r="K1917" i="21"/>
  <c r="O1916" i="21"/>
  <c r="J1916" i="21"/>
  <c r="K1916" i="21"/>
  <c r="O1915" i="21"/>
  <c r="J1915" i="21"/>
  <c r="K1915" i="21"/>
  <c r="O1914" i="21"/>
  <c r="J1914" i="21"/>
  <c r="K1914" i="21"/>
  <c r="O1913" i="21"/>
  <c r="J1913" i="21"/>
  <c r="K1913" i="21"/>
  <c r="O1912" i="21"/>
  <c r="J1912" i="21"/>
  <c r="K1912" i="21"/>
  <c r="O1911" i="21"/>
  <c r="J1911" i="21"/>
  <c r="K1911" i="21"/>
  <c r="O1910" i="21"/>
  <c r="J1910" i="21"/>
  <c r="K1910" i="21"/>
  <c r="O1909" i="21"/>
  <c r="J1909" i="21"/>
  <c r="K1909" i="21"/>
  <c r="O1908" i="21"/>
  <c r="J1908" i="21"/>
  <c r="K1908" i="21"/>
  <c r="O1907" i="21"/>
  <c r="J1907" i="21"/>
  <c r="K1907" i="21"/>
  <c r="O1906" i="21"/>
  <c r="J1906" i="21"/>
  <c r="K1906" i="21"/>
  <c r="O1905" i="21"/>
  <c r="J1905" i="21"/>
  <c r="K1905" i="21"/>
  <c r="O1904" i="21"/>
  <c r="J1904" i="21"/>
  <c r="K1904" i="21"/>
  <c r="O1903" i="21"/>
  <c r="J1903" i="21"/>
  <c r="K1903" i="21"/>
  <c r="O1902" i="21"/>
  <c r="J1902" i="21"/>
  <c r="K1902" i="21"/>
  <c r="O1901" i="21"/>
  <c r="J1901" i="21"/>
  <c r="K1901" i="21"/>
  <c r="O1900" i="21"/>
  <c r="J1900" i="21"/>
  <c r="K1900" i="21"/>
  <c r="O1899" i="21"/>
  <c r="J1899" i="21"/>
  <c r="K1899" i="21"/>
  <c r="O1898" i="21"/>
  <c r="J1898" i="21"/>
  <c r="K1898" i="21"/>
  <c r="O1897" i="21"/>
  <c r="J1897" i="21"/>
  <c r="K1897" i="21"/>
  <c r="O1896" i="21"/>
  <c r="J1896" i="21"/>
  <c r="K1896" i="21"/>
  <c r="O1895" i="21"/>
  <c r="J1895" i="21"/>
  <c r="K1895" i="21"/>
  <c r="O1894" i="21"/>
  <c r="J1894" i="21"/>
  <c r="K1894" i="21"/>
  <c r="O1893" i="21"/>
  <c r="J1893" i="21"/>
  <c r="K1893" i="21"/>
  <c r="O1892" i="21"/>
  <c r="J1892" i="21"/>
  <c r="K1892" i="21"/>
  <c r="O1891" i="21"/>
  <c r="K1891" i="21"/>
  <c r="J1891" i="21"/>
  <c r="O1890" i="21"/>
  <c r="J1890" i="21"/>
  <c r="K1890" i="21"/>
  <c r="O1889" i="21"/>
  <c r="J1889" i="21"/>
  <c r="K1889" i="21"/>
  <c r="O1888" i="21"/>
  <c r="J1888" i="21"/>
  <c r="K1888" i="21"/>
  <c r="O1887" i="21"/>
  <c r="J1887" i="21"/>
  <c r="K1887" i="21"/>
  <c r="O1886" i="21"/>
  <c r="J1886" i="21"/>
  <c r="K1886" i="21"/>
  <c r="O1885" i="21"/>
  <c r="J1885" i="21"/>
  <c r="K1885" i="21"/>
  <c r="O1884" i="21"/>
  <c r="J1884" i="21"/>
  <c r="K1884" i="21"/>
  <c r="O1883" i="21"/>
  <c r="J1883" i="21"/>
  <c r="K1883" i="21"/>
  <c r="O1882" i="21"/>
  <c r="J1882" i="21"/>
  <c r="K1882" i="21"/>
  <c r="O1881" i="21"/>
  <c r="J1881" i="21"/>
  <c r="K1881" i="21"/>
  <c r="O1880" i="21"/>
  <c r="J1880" i="21"/>
  <c r="K1880" i="21"/>
  <c r="O1879" i="21"/>
  <c r="J1879" i="21"/>
  <c r="K1879" i="21"/>
  <c r="O1878" i="21"/>
  <c r="J1878" i="21"/>
  <c r="K1878" i="21"/>
  <c r="O1877" i="21"/>
  <c r="J1877" i="21"/>
  <c r="K1877" i="21"/>
  <c r="O1876" i="21"/>
  <c r="J1876" i="21"/>
  <c r="K1876" i="21"/>
  <c r="O1875" i="21"/>
  <c r="J1875" i="21"/>
  <c r="K1875" i="21"/>
  <c r="O1874" i="21"/>
  <c r="J1874" i="21"/>
  <c r="K1874" i="21"/>
  <c r="O1873" i="21"/>
  <c r="J1873" i="21"/>
  <c r="K1873" i="21"/>
  <c r="O1872" i="21"/>
  <c r="J1872" i="21"/>
  <c r="K1872" i="21"/>
  <c r="O1871" i="21"/>
  <c r="J1871" i="21"/>
  <c r="K1871" i="21"/>
  <c r="O1870" i="21"/>
  <c r="J1870" i="21"/>
  <c r="K1870" i="21"/>
  <c r="O1869" i="21"/>
  <c r="J1869" i="21"/>
  <c r="K1869" i="21"/>
  <c r="O1868" i="21"/>
  <c r="J1868" i="21"/>
  <c r="K1868" i="21"/>
  <c r="O1867" i="21"/>
  <c r="J1867" i="21"/>
  <c r="K1867" i="21"/>
  <c r="O1866" i="21"/>
  <c r="J1866" i="21"/>
  <c r="K1866" i="21"/>
  <c r="O1865" i="21"/>
  <c r="J1865" i="21"/>
  <c r="K1865" i="21"/>
  <c r="O1864" i="21"/>
  <c r="J1864" i="21"/>
  <c r="K1864" i="21"/>
  <c r="O1863" i="21"/>
  <c r="J1863" i="21"/>
  <c r="K1863" i="21"/>
  <c r="O1862" i="21"/>
  <c r="J1862" i="21"/>
  <c r="K1862" i="21"/>
  <c r="O1861" i="21"/>
  <c r="J1861" i="21"/>
  <c r="K1861" i="21"/>
  <c r="O1860" i="21"/>
  <c r="J1860" i="21"/>
  <c r="K1860" i="21"/>
  <c r="O1859" i="21"/>
  <c r="J1859" i="21"/>
  <c r="K1859" i="21"/>
  <c r="O1858" i="21"/>
  <c r="J1858" i="21"/>
  <c r="K1858" i="21"/>
  <c r="O1857" i="21"/>
  <c r="J1857" i="21"/>
  <c r="K1857" i="21"/>
  <c r="O1856" i="21"/>
  <c r="J1856" i="21"/>
  <c r="K1856" i="21"/>
  <c r="O1855" i="21"/>
  <c r="J1855" i="21"/>
  <c r="K1855" i="21"/>
  <c r="O1854" i="21"/>
  <c r="J1854" i="21"/>
  <c r="K1854" i="21"/>
  <c r="O1853" i="21"/>
  <c r="J1853" i="21"/>
  <c r="K1853" i="21"/>
  <c r="O1852" i="21"/>
  <c r="J1852" i="21"/>
  <c r="K1852" i="21"/>
  <c r="O1851" i="21"/>
  <c r="J1851" i="21"/>
  <c r="K1851" i="21"/>
  <c r="O1850" i="21"/>
  <c r="J1850" i="21"/>
  <c r="K1850" i="21"/>
  <c r="O1849" i="21"/>
  <c r="J1849" i="21"/>
  <c r="K1849" i="21"/>
  <c r="O1848" i="21"/>
  <c r="J1848" i="21"/>
  <c r="K1848" i="21"/>
  <c r="O1847" i="21"/>
  <c r="J1847" i="21"/>
  <c r="K1847" i="21"/>
  <c r="O1846" i="21"/>
  <c r="J1846" i="21"/>
  <c r="K1846" i="21"/>
  <c r="O1845" i="21"/>
  <c r="J1845" i="21"/>
  <c r="K1845" i="21"/>
  <c r="O1844" i="21"/>
  <c r="J1844" i="21"/>
  <c r="K1844" i="21"/>
  <c r="O1843" i="21"/>
  <c r="J1843" i="21"/>
  <c r="K1843" i="21"/>
  <c r="O1842" i="21"/>
  <c r="J1842" i="21"/>
  <c r="K1842" i="21"/>
  <c r="O1841" i="21"/>
  <c r="J1841" i="21"/>
  <c r="K1841" i="21"/>
  <c r="O1840" i="21"/>
  <c r="J1840" i="21"/>
  <c r="K1840" i="21"/>
  <c r="O1839" i="21"/>
  <c r="J1839" i="21"/>
  <c r="K1839" i="21"/>
  <c r="O1838" i="21"/>
  <c r="J1838" i="21"/>
  <c r="K1838" i="21"/>
  <c r="O1837" i="21"/>
  <c r="J1837" i="21"/>
  <c r="K1837" i="21"/>
  <c r="O1836" i="21"/>
  <c r="J1836" i="21"/>
  <c r="K1836" i="21"/>
  <c r="O1835" i="21"/>
  <c r="J1835" i="21"/>
  <c r="K1835" i="21"/>
  <c r="O1834" i="21"/>
  <c r="J1834" i="21"/>
  <c r="K1834" i="21"/>
  <c r="O1833" i="21"/>
  <c r="J1833" i="21"/>
  <c r="K1833" i="21"/>
  <c r="O1832" i="21"/>
  <c r="J1832" i="21"/>
  <c r="K1832" i="21"/>
  <c r="O1831" i="21"/>
  <c r="J1831" i="21"/>
  <c r="K1831" i="21"/>
  <c r="O1830" i="21"/>
  <c r="J1830" i="21"/>
  <c r="K1830" i="21"/>
  <c r="O1829" i="21"/>
  <c r="J1829" i="21"/>
  <c r="K1829" i="21"/>
  <c r="O1828" i="21"/>
  <c r="J1828" i="21"/>
  <c r="K1828" i="21"/>
  <c r="O1827" i="21"/>
  <c r="J1827" i="21"/>
  <c r="K1827" i="21"/>
  <c r="O1826" i="21"/>
  <c r="J1826" i="21"/>
  <c r="K1826" i="21"/>
  <c r="O1825" i="21"/>
  <c r="J1825" i="21"/>
  <c r="K1825" i="21"/>
  <c r="O1824" i="21"/>
  <c r="J1824" i="21"/>
  <c r="K1824" i="21"/>
  <c r="O1823" i="21"/>
  <c r="J1823" i="21"/>
  <c r="K1823" i="21"/>
  <c r="O1822" i="21"/>
  <c r="J1822" i="21"/>
  <c r="K1822" i="21"/>
  <c r="O1821" i="21"/>
  <c r="J1821" i="21"/>
  <c r="K1821" i="21"/>
  <c r="O1820" i="21"/>
  <c r="J1820" i="21"/>
  <c r="K1820" i="21"/>
  <c r="O1819" i="21"/>
  <c r="J1819" i="21"/>
  <c r="K1819" i="21"/>
  <c r="O1818" i="21"/>
  <c r="J1818" i="21"/>
  <c r="K1818" i="21"/>
  <c r="O1817" i="21"/>
  <c r="J1817" i="21"/>
  <c r="K1817" i="21"/>
  <c r="O1816" i="21"/>
  <c r="J1816" i="21"/>
  <c r="K1816" i="21"/>
  <c r="O1815" i="21"/>
  <c r="J1815" i="21"/>
  <c r="K1815" i="21"/>
  <c r="O1814" i="21"/>
  <c r="J1814" i="21"/>
  <c r="K1814" i="21"/>
  <c r="O1813" i="21"/>
  <c r="J1813" i="21"/>
  <c r="K1813" i="21"/>
  <c r="O1812" i="21"/>
  <c r="J1812" i="21"/>
  <c r="K1812" i="21"/>
  <c r="O1811" i="21"/>
  <c r="J1811" i="21"/>
  <c r="K1811" i="21"/>
  <c r="O1810" i="21"/>
  <c r="J1810" i="21"/>
  <c r="K1810" i="21"/>
  <c r="O1809" i="21"/>
  <c r="J1809" i="21"/>
  <c r="K1809" i="21"/>
  <c r="O1808" i="21"/>
  <c r="J1808" i="21"/>
  <c r="K1808" i="21"/>
  <c r="O1807" i="21"/>
  <c r="J1807" i="21"/>
  <c r="K1807" i="21"/>
  <c r="O1806" i="21"/>
  <c r="J1806" i="21"/>
  <c r="K1806" i="21"/>
  <c r="O1805" i="21"/>
  <c r="J1805" i="21"/>
  <c r="K1805" i="21"/>
  <c r="O1804" i="21"/>
  <c r="J1804" i="21"/>
  <c r="K1804" i="21"/>
  <c r="O1803" i="21"/>
  <c r="J1803" i="21"/>
  <c r="K1803" i="21"/>
  <c r="O1802" i="21"/>
  <c r="J1802" i="21"/>
  <c r="K1802" i="21"/>
  <c r="O1801" i="21"/>
  <c r="J1801" i="21"/>
  <c r="K1801" i="21"/>
  <c r="O1800" i="21"/>
  <c r="J1800" i="21"/>
  <c r="K1800" i="21"/>
  <c r="O1799" i="21"/>
  <c r="J1799" i="21"/>
  <c r="K1799" i="21"/>
  <c r="O1798" i="21"/>
  <c r="J1798" i="21"/>
  <c r="K1798" i="21"/>
  <c r="O1797" i="21"/>
  <c r="J1797" i="21"/>
  <c r="K1797" i="21"/>
  <c r="O1796" i="21"/>
  <c r="J1796" i="21"/>
  <c r="K1796" i="21"/>
  <c r="O1795" i="21"/>
  <c r="J1795" i="21"/>
  <c r="K1795" i="21"/>
  <c r="O1794" i="21"/>
  <c r="J1794" i="21"/>
  <c r="K1794" i="21"/>
  <c r="O1793" i="21"/>
  <c r="J1793" i="21"/>
  <c r="K1793" i="21"/>
  <c r="O1792" i="21"/>
  <c r="J1792" i="21"/>
  <c r="K1792" i="21"/>
  <c r="O1791" i="21"/>
  <c r="J1791" i="21"/>
  <c r="K1791" i="21"/>
  <c r="O1790" i="21"/>
  <c r="J1790" i="21"/>
  <c r="K1790" i="21"/>
  <c r="O1789" i="21"/>
  <c r="J1789" i="21"/>
  <c r="K1789" i="21"/>
  <c r="O1788" i="21"/>
  <c r="J1788" i="21"/>
  <c r="K1788" i="21"/>
  <c r="O1787" i="21"/>
  <c r="J1787" i="21"/>
  <c r="K1787" i="21"/>
  <c r="O1786" i="21"/>
  <c r="J1786" i="21"/>
  <c r="K1786" i="21"/>
  <c r="O1785" i="21"/>
  <c r="J1785" i="21"/>
  <c r="K1785" i="21"/>
  <c r="O1784" i="21"/>
  <c r="J1784" i="21"/>
  <c r="K1784" i="21"/>
  <c r="O1783" i="21"/>
  <c r="J1783" i="21"/>
  <c r="K1783" i="21"/>
  <c r="O1782" i="21"/>
  <c r="J1782" i="21"/>
  <c r="K1782" i="21"/>
  <c r="O1781" i="21"/>
  <c r="J1781" i="21"/>
  <c r="K1781" i="21"/>
  <c r="O1780" i="21"/>
  <c r="J1780" i="21"/>
  <c r="K1780" i="21"/>
  <c r="O1779" i="21"/>
  <c r="J1779" i="21"/>
  <c r="K1779" i="21"/>
  <c r="O1778" i="21"/>
  <c r="J1778" i="21"/>
  <c r="K1778" i="21"/>
  <c r="O1777" i="21"/>
  <c r="J1777" i="21"/>
  <c r="K1777" i="21"/>
  <c r="O1776" i="21"/>
  <c r="J1776" i="21"/>
  <c r="K1776" i="21"/>
  <c r="O1775" i="21"/>
  <c r="J1775" i="21"/>
  <c r="K1775" i="21"/>
  <c r="O1774" i="21"/>
  <c r="J1774" i="21"/>
  <c r="K1774" i="21"/>
  <c r="O1773" i="21"/>
  <c r="J1773" i="21"/>
  <c r="K1773" i="21"/>
  <c r="O1772" i="21"/>
  <c r="J1772" i="21"/>
  <c r="K1772" i="21"/>
  <c r="O1771" i="21"/>
  <c r="J1771" i="21"/>
  <c r="K1771" i="21"/>
  <c r="O1770" i="21"/>
  <c r="J1770" i="21"/>
  <c r="K1770" i="21"/>
  <c r="O1769" i="21"/>
  <c r="J1769" i="21"/>
  <c r="K1769" i="21"/>
  <c r="O1768" i="21"/>
  <c r="J1768" i="21"/>
  <c r="K1768" i="21"/>
  <c r="O1767" i="21"/>
  <c r="J1767" i="21"/>
  <c r="K1767" i="21"/>
  <c r="O1766" i="21"/>
  <c r="J1766" i="21"/>
  <c r="K1766" i="21"/>
  <c r="O1765" i="21"/>
  <c r="J1765" i="21"/>
  <c r="K1765" i="21"/>
  <c r="O1764" i="21"/>
  <c r="J1764" i="21"/>
  <c r="K1764" i="21"/>
  <c r="O1763" i="21"/>
  <c r="J1763" i="21"/>
  <c r="K1763" i="21"/>
  <c r="O1762" i="21"/>
  <c r="J1762" i="21"/>
  <c r="K1762" i="21"/>
  <c r="O1761" i="21"/>
  <c r="J1761" i="21"/>
  <c r="K1761" i="21"/>
  <c r="O1760" i="21"/>
  <c r="J1760" i="21"/>
  <c r="K1760" i="21"/>
  <c r="O1759" i="21"/>
  <c r="J1759" i="21"/>
  <c r="K1759" i="21"/>
  <c r="O1758" i="21"/>
  <c r="J1758" i="21"/>
  <c r="K1758" i="21"/>
  <c r="O1757" i="21"/>
  <c r="J1757" i="21"/>
  <c r="K1757" i="21"/>
  <c r="O1756" i="21"/>
  <c r="J1756" i="21"/>
  <c r="K1756" i="21"/>
  <c r="O1755" i="21"/>
  <c r="J1755" i="21"/>
  <c r="K1755" i="21"/>
  <c r="O1754" i="21"/>
  <c r="J1754" i="21"/>
  <c r="K1754" i="21"/>
  <c r="O1753" i="21"/>
  <c r="J1753" i="21"/>
  <c r="K1753" i="21"/>
  <c r="O1752" i="21"/>
  <c r="J1752" i="21"/>
  <c r="K1752" i="21"/>
  <c r="O1751" i="21"/>
  <c r="J1751" i="21"/>
  <c r="K1751" i="21"/>
  <c r="O1750" i="21"/>
  <c r="J1750" i="21"/>
  <c r="K1750" i="21"/>
  <c r="O1749" i="21"/>
  <c r="J1749" i="21"/>
  <c r="K1749" i="21"/>
  <c r="O1748" i="21"/>
  <c r="J1748" i="21"/>
  <c r="K1748" i="21"/>
  <c r="O1747" i="21"/>
  <c r="J1747" i="21"/>
  <c r="K1747" i="21"/>
  <c r="O1746" i="21"/>
  <c r="J1746" i="21"/>
  <c r="K1746" i="21"/>
  <c r="O1745" i="21"/>
  <c r="J1745" i="21"/>
  <c r="K1745" i="21"/>
  <c r="O1744" i="21"/>
  <c r="J1744" i="21"/>
  <c r="K1744" i="21"/>
  <c r="O1743" i="21"/>
  <c r="J1743" i="21"/>
  <c r="K1743" i="21"/>
  <c r="O1742" i="21"/>
  <c r="J1742" i="21"/>
  <c r="K1742" i="21"/>
  <c r="O1741" i="21"/>
  <c r="J1741" i="21"/>
  <c r="K1741" i="21"/>
  <c r="O1740" i="21"/>
  <c r="J1740" i="21"/>
  <c r="K1740" i="21"/>
  <c r="O1739" i="21"/>
  <c r="J1739" i="21"/>
  <c r="K1739" i="21"/>
  <c r="O1738" i="21"/>
  <c r="J1738" i="21"/>
  <c r="K1738" i="21"/>
  <c r="O1737" i="21"/>
  <c r="J1737" i="21"/>
  <c r="K1737" i="21"/>
  <c r="O1736" i="21"/>
  <c r="J1736" i="21"/>
  <c r="K1736" i="21"/>
  <c r="O1735" i="21"/>
  <c r="J1735" i="21"/>
  <c r="K1735" i="21"/>
  <c r="O1734" i="21"/>
  <c r="J1734" i="21"/>
  <c r="K1734" i="21"/>
  <c r="O1733" i="21"/>
  <c r="J1733" i="21"/>
  <c r="K1733" i="21"/>
  <c r="O1732" i="21"/>
  <c r="J1732" i="21"/>
  <c r="K1732" i="21"/>
  <c r="O1731" i="21"/>
  <c r="J1731" i="21"/>
  <c r="K1731" i="21"/>
  <c r="O1730" i="21"/>
  <c r="J1730" i="21"/>
  <c r="K1730" i="21"/>
  <c r="O1729" i="21"/>
  <c r="J1729" i="21"/>
  <c r="K1729" i="21"/>
  <c r="O1728" i="21"/>
  <c r="J1728" i="21"/>
  <c r="K1728" i="21"/>
  <c r="O1727" i="21"/>
  <c r="J1727" i="21"/>
  <c r="K1727" i="21"/>
  <c r="O1726" i="21"/>
  <c r="J1726" i="21"/>
  <c r="K1726" i="21"/>
  <c r="O1725" i="21"/>
  <c r="J1725" i="21"/>
  <c r="K1725" i="21"/>
  <c r="O1724" i="21"/>
  <c r="J1724" i="21"/>
  <c r="K1724" i="21"/>
  <c r="O1723" i="21"/>
  <c r="J1723" i="21"/>
  <c r="K1723" i="21"/>
  <c r="O1722" i="21"/>
  <c r="J1722" i="21"/>
  <c r="K1722" i="21"/>
  <c r="O1721" i="21"/>
  <c r="J1721" i="21"/>
  <c r="K1721" i="21"/>
  <c r="O1720" i="21"/>
  <c r="J1720" i="21"/>
  <c r="K1720" i="21"/>
  <c r="O1719" i="21"/>
  <c r="J1719" i="21"/>
  <c r="K1719" i="21"/>
  <c r="O1718" i="21"/>
  <c r="J1718" i="21"/>
  <c r="K1718" i="21"/>
  <c r="O1717" i="21"/>
  <c r="J1717" i="21"/>
  <c r="K1717" i="21"/>
  <c r="O1716" i="21"/>
  <c r="J1716" i="21"/>
  <c r="K1716" i="21"/>
  <c r="O1715" i="21"/>
  <c r="J1715" i="21"/>
  <c r="K1715" i="21"/>
  <c r="O1714" i="21"/>
  <c r="J1714" i="21"/>
  <c r="K1714" i="21"/>
  <c r="O1713" i="21"/>
  <c r="J1713" i="21"/>
  <c r="K1713" i="21"/>
  <c r="O1712" i="21"/>
  <c r="J1712" i="21"/>
  <c r="K1712" i="21"/>
  <c r="O1711" i="21"/>
  <c r="J1711" i="21"/>
  <c r="K1711" i="21"/>
  <c r="O1710" i="21"/>
  <c r="J1710" i="21"/>
  <c r="K1710" i="21"/>
  <c r="O1709" i="21"/>
  <c r="J1709" i="21"/>
  <c r="K1709" i="21"/>
  <c r="O1708" i="21"/>
  <c r="J1708" i="21"/>
  <c r="K1708" i="21"/>
  <c r="O1707" i="21"/>
  <c r="J1707" i="21"/>
  <c r="K1707" i="21"/>
  <c r="O1706" i="21"/>
  <c r="J1706" i="21"/>
  <c r="K1706" i="21"/>
  <c r="O1705" i="21"/>
  <c r="J1705" i="21"/>
  <c r="K1705" i="21"/>
  <c r="O1704" i="21"/>
  <c r="J1704" i="21"/>
  <c r="K1704" i="21"/>
  <c r="O1703" i="21"/>
  <c r="J1703" i="21"/>
  <c r="K1703" i="21"/>
  <c r="O1702" i="21"/>
  <c r="J1702" i="21"/>
  <c r="K1702" i="21"/>
  <c r="O1701" i="21"/>
  <c r="J1701" i="21"/>
  <c r="K1701" i="21"/>
  <c r="O1700" i="21"/>
  <c r="J1700" i="21"/>
  <c r="K1700" i="21"/>
  <c r="O1699" i="21"/>
  <c r="J1699" i="21"/>
  <c r="K1699" i="21"/>
  <c r="O1698" i="21"/>
  <c r="J1698" i="21"/>
  <c r="K1698" i="21"/>
  <c r="O1697" i="21"/>
  <c r="J1697" i="21"/>
  <c r="K1697" i="21"/>
  <c r="O1696" i="21"/>
  <c r="J1696" i="21"/>
  <c r="K1696" i="21"/>
  <c r="O1695" i="21"/>
  <c r="J1695" i="21"/>
  <c r="K1695" i="21"/>
  <c r="O1694" i="21"/>
  <c r="J1694" i="21"/>
  <c r="K1694" i="21"/>
  <c r="O1693" i="21"/>
  <c r="J1693" i="21"/>
  <c r="K1693" i="21"/>
  <c r="O1692" i="21"/>
  <c r="J1692" i="21"/>
  <c r="K1692" i="21"/>
  <c r="O1691" i="21"/>
  <c r="J1691" i="21"/>
  <c r="K1691" i="21"/>
  <c r="O1690" i="21"/>
  <c r="J1690" i="21"/>
  <c r="K1690" i="21"/>
  <c r="O1689" i="21"/>
  <c r="J1689" i="21"/>
  <c r="K1689" i="21"/>
  <c r="O1688" i="21"/>
  <c r="J1688" i="21"/>
  <c r="K1688" i="21"/>
  <c r="O1687" i="21"/>
  <c r="J1687" i="21"/>
  <c r="K1687" i="21"/>
  <c r="O1686" i="21"/>
  <c r="J1686" i="21"/>
  <c r="K1686" i="21"/>
  <c r="O1685" i="21"/>
  <c r="J1685" i="21"/>
  <c r="K1685" i="21"/>
  <c r="O1684" i="21"/>
  <c r="J1684" i="21"/>
  <c r="K1684" i="21"/>
  <c r="O1683" i="21"/>
  <c r="J1683" i="21"/>
  <c r="K1683" i="21"/>
  <c r="O1682" i="21"/>
  <c r="J1682" i="21"/>
  <c r="K1682" i="21"/>
  <c r="O1681" i="21"/>
  <c r="J1681" i="21"/>
  <c r="K1681" i="21"/>
  <c r="O1680" i="21"/>
  <c r="J1680" i="21"/>
  <c r="K1680" i="21"/>
  <c r="O1679" i="21"/>
  <c r="J1679" i="21"/>
  <c r="K1679" i="21"/>
  <c r="O1678" i="21"/>
  <c r="J1678" i="21"/>
  <c r="K1678" i="21"/>
  <c r="O1677" i="21"/>
  <c r="J1677" i="21"/>
  <c r="K1677" i="21"/>
  <c r="O1676" i="21"/>
  <c r="J1676" i="21"/>
  <c r="K1676" i="21"/>
  <c r="O1675" i="21"/>
  <c r="J1675" i="21"/>
  <c r="K1675" i="21"/>
  <c r="O1674" i="21"/>
  <c r="J1674" i="21"/>
  <c r="K1674" i="21"/>
  <c r="O1673" i="21"/>
  <c r="J1673" i="21"/>
  <c r="K1673" i="21"/>
  <c r="O1672" i="21"/>
  <c r="J1672" i="21"/>
  <c r="K1672" i="21"/>
  <c r="O1671" i="21"/>
  <c r="J1671" i="21"/>
  <c r="K1671" i="21"/>
  <c r="O1670" i="21"/>
  <c r="J1670" i="21"/>
  <c r="K1670" i="21"/>
  <c r="O1669" i="21"/>
  <c r="J1669" i="21"/>
  <c r="K1669" i="21"/>
  <c r="O1668" i="21"/>
  <c r="J1668" i="21"/>
  <c r="K1668" i="21"/>
  <c r="O1667" i="21"/>
  <c r="J1667" i="21"/>
  <c r="K1667" i="21"/>
  <c r="O1666" i="21"/>
  <c r="J1666" i="21"/>
  <c r="K1666" i="21"/>
  <c r="O1665" i="21"/>
  <c r="J1665" i="21"/>
  <c r="K1665" i="21"/>
  <c r="O1664" i="21"/>
  <c r="J1664" i="21"/>
  <c r="K1664" i="21"/>
  <c r="O1663" i="21"/>
  <c r="J1663" i="21"/>
  <c r="K1663" i="21"/>
  <c r="O1662" i="21"/>
  <c r="J1662" i="21"/>
  <c r="K1662" i="21"/>
  <c r="O1661" i="21"/>
  <c r="J1661" i="21"/>
  <c r="K1661" i="21"/>
  <c r="O1660" i="21"/>
  <c r="J1660" i="21"/>
  <c r="K1660" i="21"/>
  <c r="O1659" i="21"/>
  <c r="J1659" i="21"/>
  <c r="K1659" i="21"/>
  <c r="O1658" i="21"/>
  <c r="J1658" i="21"/>
  <c r="K1658" i="21"/>
  <c r="O1657" i="21"/>
  <c r="J1657" i="21"/>
  <c r="K1657" i="21"/>
  <c r="O1656" i="21"/>
  <c r="J1656" i="21"/>
  <c r="K1656" i="21"/>
  <c r="O1655" i="21"/>
  <c r="J1655" i="21"/>
  <c r="K1655" i="21"/>
  <c r="O1654" i="21"/>
  <c r="J1654" i="21"/>
  <c r="K1654" i="21"/>
  <c r="O1653" i="21"/>
  <c r="J1653" i="21"/>
  <c r="K1653" i="21"/>
  <c r="O1652" i="21"/>
  <c r="J1652" i="21"/>
  <c r="K1652" i="21"/>
  <c r="O1651" i="21"/>
  <c r="J1651" i="21"/>
  <c r="K1651" i="21"/>
  <c r="O1650" i="21"/>
  <c r="J1650" i="21"/>
  <c r="K1650" i="21"/>
  <c r="O1649" i="21"/>
  <c r="J1649" i="21"/>
  <c r="K1649" i="21"/>
  <c r="O1648" i="21"/>
  <c r="J1648" i="21"/>
  <c r="K1648" i="21"/>
  <c r="O1647" i="21"/>
  <c r="J1647" i="21"/>
  <c r="K1647" i="21"/>
  <c r="O1646" i="21"/>
  <c r="J1646" i="21"/>
  <c r="K1646" i="21"/>
  <c r="O1645" i="21"/>
  <c r="J1645" i="21"/>
  <c r="K1645" i="21"/>
  <c r="O1644" i="21"/>
  <c r="J1644" i="21"/>
  <c r="K1644" i="21"/>
  <c r="O1643" i="21"/>
  <c r="J1643" i="21"/>
  <c r="K1643" i="21"/>
  <c r="O1642" i="21"/>
  <c r="J1642" i="21"/>
  <c r="K1642" i="21"/>
  <c r="O1641" i="21"/>
  <c r="J1641" i="21"/>
  <c r="K1641" i="21"/>
  <c r="O1640" i="21"/>
  <c r="J1640" i="21"/>
  <c r="K1640" i="21"/>
  <c r="O1639" i="21"/>
  <c r="J1639" i="21"/>
  <c r="K1639" i="21"/>
  <c r="O1638" i="21"/>
  <c r="J1638" i="21"/>
  <c r="K1638" i="21"/>
  <c r="O1637" i="21"/>
  <c r="J1637" i="21"/>
  <c r="K1637" i="21"/>
  <c r="O1636" i="21"/>
  <c r="J1636" i="21"/>
  <c r="K1636" i="21"/>
  <c r="O1635" i="21"/>
  <c r="J1635" i="21"/>
  <c r="K1635" i="21"/>
  <c r="O1634" i="21"/>
  <c r="J1634" i="21"/>
  <c r="K1634" i="21"/>
  <c r="O1633" i="21"/>
  <c r="J1633" i="21"/>
  <c r="K1633" i="21"/>
  <c r="O1632" i="21"/>
  <c r="J1632" i="21"/>
  <c r="K1632" i="21"/>
  <c r="O1631" i="21"/>
  <c r="J1631" i="21"/>
  <c r="K1631" i="21"/>
  <c r="O1630" i="21"/>
  <c r="J1630" i="21"/>
  <c r="K1630" i="21"/>
  <c r="O1629" i="21"/>
  <c r="J1629" i="21"/>
  <c r="K1629" i="21"/>
  <c r="O1628" i="21"/>
  <c r="J1628" i="21"/>
  <c r="K1628" i="21"/>
  <c r="O1627" i="21"/>
  <c r="J1627" i="21"/>
  <c r="K1627" i="21"/>
  <c r="O1626" i="21"/>
  <c r="J1626" i="21"/>
  <c r="K1626" i="21"/>
  <c r="O1625" i="21"/>
  <c r="J1625" i="21"/>
  <c r="K1625" i="21"/>
  <c r="O1624" i="21"/>
  <c r="J1624" i="21"/>
  <c r="K1624" i="21"/>
  <c r="O1623" i="21"/>
  <c r="J1623" i="21"/>
  <c r="K1623" i="21"/>
  <c r="O1622" i="21"/>
  <c r="J1622" i="21"/>
  <c r="K1622" i="21"/>
  <c r="O1621" i="21"/>
  <c r="J1621" i="21"/>
  <c r="K1621" i="21"/>
  <c r="O1620" i="21"/>
  <c r="J1620" i="21"/>
  <c r="K1620" i="21"/>
  <c r="O1619" i="21"/>
  <c r="J1619" i="21"/>
  <c r="K1619" i="21"/>
  <c r="O1618" i="21"/>
  <c r="J1618" i="21"/>
  <c r="K1618" i="21"/>
  <c r="O1617" i="21"/>
  <c r="J1617" i="21"/>
  <c r="K1617" i="21"/>
  <c r="O1616" i="21"/>
  <c r="J1616" i="21"/>
  <c r="K1616" i="21"/>
  <c r="O1615" i="21"/>
  <c r="J1615" i="21"/>
  <c r="K1615" i="21"/>
  <c r="O1614" i="21"/>
  <c r="J1614" i="21"/>
  <c r="K1614" i="21"/>
  <c r="O1613" i="21"/>
  <c r="J1613" i="21"/>
  <c r="K1613" i="21"/>
  <c r="O1612" i="21"/>
  <c r="J1612" i="21"/>
  <c r="K1612" i="21"/>
  <c r="O1611" i="21"/>
  <c r="J1611" i="21"/>
  <c r="K1611" i="21"/>
  <c r="O1610" i="21"/>
  <c r="J1610" i="21"/>
  <c r="K1610" i="21"/>
  <c r="O1609" i="21"/>
  <c r="J1609" i="21"/>
  <c r="K1609" i="21"/>
  <c r="O1608" i="21"/>
  <c r="J1608" i="21"/>
  <c r="K1608" i="21"/>
  <c r="O1607" i="21"/>
  <c r="J1607" i="21"/>
  <c r="K1607" i="21"/>
  <c r="O1606" i="21"/>
  <c r="J1606" i="21"/>
  <c r="K1606" i="21"/>
  <c r="O1605" i="21"/>
  <c r="J1605" i="21"/>
  <c r="K1605" i="21"/>
  <c r="O1604" i="21"/>
  <c r="J1604" i="21"/>
  <c r="K1604" i="21"/>
  <c r="O1603" i="21"/>
  <c r="J1603" i="21"/>
  <c r="K1603" i="21"/>
  <c r="O1602" i="21"/>
  <c r="J1602" i="21"/>
  <c r="K1602" i="21"/>
  <c r="O1601" i="21"/>
  <c r="J1601" i="21"/>
  <c r="K1601" i="21"/>
  <c r="O1600" i="21"/>
  <c r="J1600" i="21"/>
  <c r="K1600" i="21"/>
  <c r="O1599" i="21"/>
  <c r="J1599" i="21"/>
  <c r="K1599" i="21"/>
  <c r="O1598" i="21"/>
  <c r="J1598" i="21"/>
  <c r="K1598" i="21"/>
  <c r="O1597" i="21"/>
  <c r="J1597" i="21"/>
  <c r="K1597" i="21"/>
  <c r="O1596" i="21"/>
  <c r="J1596" i="21"/>
  <c r="K1596" i="21"/>
  <c r="O1595" i="21"/>
  <c r="J1595" i="21"/>
  <c r="K1595" i="21"/>
  <c r="O1594" i="21"/>
  <c r="J1594" i="21"/>
  <c r="K1594" i="21"/>
  <c r="O1593" i="21"/>
  <c r="J1593" i="21"/>
  <c r="K1593" i="21"/>
  <c r="O1592" i="21"/>
  <c r="J1592" i="21"/>
  <c r="K1592" i="21"/>
  <c r="O1591" i="21"/>
  <c r="J1591" i="21"/>
  <c r="K1591" i="21"/>
  <c r="O1590" i="21"/>
  <c r="J1590" i="21"/>
  <c r="K1590" i="21"/>
  <c r="O1589" i="21"/>
  <c r="J1589" i="21"/>
  <c r="K1589" i="21"/>
  <c r="O1588" i="21"/>
  <c r="J1588" i="21"/>
  <c r="K1588" i="21"/>
  <c r="O1587" i="21"/>
  <c r="J1587" i="21"/>
  <c r="K1587" i="21"/>
  <c r="O1586" i="21"/>
  <c r="J1586" i="21"/>
  <c r="K1586" i="21"/>
  <c r="O1585" i="21"/>
  <c r="J1585" i="21"/>
  <c r="K1585" i="21"/>
  <c r="O1584" i="21"/>
  <c r="J1584" i="21"/>
  <c r="K1584" i="21"/>
  <c r="O1583" i="21"/>
  <c r="J1583" i="21"/>
  <c r="K1583" i="21"/>
  <c r="O1582" i="21"/>
  <c r="J1582" i="21"/>
  <c r="K1582" i="21"/>
  <c r="O1581" i="21"/>
  <c r="J1581" i="21"/>
  <c r="K1581" i="21"/>
  <c r="O1580" i="21"/>
  <c r="J1580" i="21"/>
  <c r="K1580" i="21"/>
  <c r="O1579" i="21"/>
  <c r="J1579" i="21"/>
  <c r="K1579" i="21"/>
  <c r="O1578" i="21"/>
  <c r="J1578" i="21"/>
  <c r="K1578" i="21"/>
  <c r="O1577" i="21"/>
  <c r="J1577" i="21"/>
  <c r="K1577" i="21"/>
  <c r="O1576" i="21"/>
  <c r="J1576" i="21"/>
  <c r="K1576" i="21"/>
  <c r="O1575" i="21"/>
  <c r="J1575" i="21"/>
  <c r="K1575" i="21"/>
  <c r="O1574" i="21"/>
  <c r="J1574" i="21"/>
  <c r="K1574" i="21"/>
  <c r="O1573" i="21"/>
  <c r="J1573" i="21"/>
  <c r="K1573" i="21"/>
  <c r="O1572" i="21"/>
  <c r="J1572" i="21"/>
  <c r="K1572" i="21"/>
  <c r="O1571" i="21"/>
  <c r="J1571" i="21"/>
  <c r="K1571" i="21"/>
  <c r="O1570" i="21"/>
  <c r="J1570" i="21"/>
  <c r="K1570" i="21"/>
  <c r="O1569" i="21"/>
  <c r="J1569" i="21"/>
  <c r="K1569" i="21"/>
  <c r="O1568" i="21"/>
  <c r="J1568" i="21"/>
  <c r="K1568" i="21"/>
  <c r="O1567" i="21"/>
  <c r="J1567" i="21"/>
  <c r="K1567" i="21"/>
  <c r="O1566" i="21"/>
  <c r="J1566" i="21"/>
  <c r="K1566" i="21"/>
  <c r="O1565" i="21"/>
  <c r="J1565" i="21"/>
  <c r="K1565" i="21"/>
  <c r="O1564" i="21"/>
  <c r="J1564" i="21"/>
  <c r="K1564" i="21"/>
  <c r="O1563" i="21"/>
  <c r="J1563" i="21"/>
  <c r="K1563" i="21"/>
  <c r="O1562" i="21"/>
  <c r="J1562" i="21"/>
  <c r="K1562" i="21"/>
  <c r="O1561" i="21"/>
  <c r="J1561" i="21"/>
  <c r="K1561" i="21"/>
  <c r="O1560" i="21"/>
  <c r="J1560" i="21"/>
  <c r="K1560" i="21"/>
  <c r="O1559" i="21"/>
  <c r="J1559" i="21"/>
  <c r="K1559" i="21"/>
  <c r="O1558" i="21"/>
  <c r="J1558" i="21"/>
  <c r="K1558" i="21"/>
  <c r="O1557" i="21"/>
  <c r="J1557" i="21"/>
  <c r="K1557" i="21"/>
  <c r="O1556" i="21"/>
  <c r="J1556" i="21"/>
  <c r="K1556" i="21"/>
  <c r="O1555" i="21"/>
  <c r="J1555" i="21"/>
  <c r="K1555" i="21"/>
  <c r="O1554" i="21"/>
  <c r="J1554" i="21"/>
  <c r="K1554" i="21"/>
  <c r="O1553" i="21"/>
  <c r="J1553" i="21"/>
  <c r="K1553" i="21"/>
  <c r="O1552" i="21"/>
  <c r="J1552" i="21"/>
  <c r="K1552" i="21"/>
  <c r="O1551" i="21"/>
  <c r="J1551" i="21"/>
  <c r="K1551" i="21"/>
  <c r="O1550" i="21"/>
  <c r="J1550" i="21"/>
  <c r="K1550" i="21"/>
  <c r="O1549" i="21"/>
  <c r="J1549" i="21"/>
  <c r="K1549" i="21"/>
  <c r="O1548" i="21"/>
  <c r="J1548" i="21"/>
  <c r="K1548" i="21"/>
  <c r="O1547" i="21"/>
  <c r="J1547" i="21"/>
  <c r="K1547" i="21"/>
  <c r="O1546" i="21"/>
  <c r="J1546" i="21"/>
  <c r="K1546" i="21"/>
  <c r="O1545" i="21"/>
  <c r="J1545" i="21"/>
  <c r="K1545" i="21"/>
  <c r="O1544" i="21"/>
  <c r="J1544" i="21"/>
  <c r="K1544" i="21"/>
  <c r="O1543" i="21"/>
  <c r="J1543" i="21"/>
  <c r="K1543" i="21"/>
  <c r="O1542" i="21"/>
  <c r="J1542" i="21"/>
  <c r="K1542" i="21"/>
  <c r="O1541" i="21"/>
  <c r="J1541" i="21"/>
  <c r="K1541" i="21"/>
  <c r="O1540" i="21"/>
  <c r="J1540" i="21"/>
  <c r="K1540" i="21"/>
  <c r="O1539" i="21"/>
  <c r="J1539" i="21"/>
  <c r="K1539" i="21"/>
  <c r="O1538" i="21"/>
  <c r="J1538" i="21"/>
  <c r="K1538" i="21"/>
  <c r="O1537" i="21"/>
  <c r="J1537" i="21"/>
  <c r="K1537" i="21"/>
  <c r="O1536" i="21"/>
  <c r="J1536" i="21"/>
  <c r="K1536" i="21"/>
  <c r="O1535" i="21"/>
  <c r="J1535" i="21"/>
  <c r="K1535" i="21"/>
  <c r="O1534" i="21"/>
  <c r="J1534" i="21"/>
  <c r="K1534" i="21"/>
  <c r="O1533" i="21"/>
  <c r="J1533" i="21"/>
  <c r="K1533" i="21"/>
  <c r="O1532" i="21"/>
  <c r="J1532" i="21"/>
  <c r="K1532" i="21"/>
  <c r="O1531" i="21"/>
  <c r="J1531" i="21"/>
  <c r="K1531" i="21"/>
  <c r="O1530" i="21"/>
  <c r="J1530" i="21"/>
  <c r="K1530" i="21"/>
  <c r="O1529" i="21"/>
  <c r="J1529" i="21"/>
  <c r="K1529" i="21"/>
  <c r="O1528" i="21"/>
  <c r="J1528" i="21"/>
  <c r="K1528" i="21"/>
  <c r="O1527" i="21"/>
  <c r="J1527" i="21"/>
  <c r="K1527" i="21"/>
  <c r="O1526" i="21"/>
  <c r="J1526" i="21"/>
  <c r="K1526" i="21"/>
  <c r="O1525" i="21"/>
  <c r="J1525" i="21"/>
  <c r="K1525" i="21"/>
  <c r="O1524" i="21"/>
  <c r="J1524" i="21"/>
  <c r="K1524" i="21"/>
  <c r="O1523" i="21"/>
  <c r="J1523" i="21"/>
  <c r="K1523" i="21"/>
  <c r="O1522" i="21"/>
  <c r="J1522" i="21"/>
  <c r="K1522" i="21"/>
  <c r="O1521" i="21"/>
  <c r="J1521" i="21"/>
  <c r="K1521" i="21"/>
  <c r="O1520" i="21"/>
  <c r="J1520" i="21"/>
  <c r="K1520" i="21"/>
  <c r="O1519" i="21"/>
  <c r="J1519" i="21"/>
  <c r="K1519" i="21"/>
  <c r="O1518" i="21"/>
  <c r="J1518" i="21"/>
  <c r="K1518" i="21"/>
  <c r="O1517" i="21"/>
  <c r="J1517" i="21"/>
  <c r="K1517" i="21"/>
  <c r="O1516" i="21"/>
  <c r="J1516" i="21"/>
  <c r="K1516" i="21"/>
  <c r="O1515" i="21"/>
  <c r="J1515" i="21"/>
  <c r="K1515" i="21"/>
  <c r="O1514" i="21"/>
  <c r="J1514" i="21"/>
  <c r="K1514" i="21"/>
  <c r="O1513" i="21"/>
  <c r="J1513" i="21"/>
  <c r="K1513" i="21"/>
  <c r="O1512" i="21"/>
  <c r="J1512" i="21"/>
  <c r="K1512" i="21"/>
  <c r="O1511" i="21"/>
  <c r="J1511" i="21"/>
  <c r="K1511" i="21"/>
  <c r="O1510" i="21"/>
  <c r="J1510" i="21"/>
  <c r="K1510" i="21"/>
  <c r="O1509" i="21"/>
  <c r="J1509" i="21"/>
  <c r="K1509" i="21"/>
  <c r="O1508" i="21"/>
  <c r="J1508" i="21"/>
  <c r="K1508" i="21"/>
  <c r="O1507" i="21"/>
  <c r="J1507" i="21"/>
  <c r="K1507" i="21"/>
  <c r="O1506" i="21"/>
  <c r="J1506" i="21"/>
  <c r="K1506" i="21"/>
  <c r="O1505" i="21"/>
  <c r="J1505" i="21"/>
  <c r="K1505" i="21"/>
  <c r="O1504" i="21"/>
  <c r="J1504" i="21"/>
  <c r="K1504" i="21"/>
  <c r="O1503" i="21"/>
  <c r="J1503" i="21"/>
  <c r="K1503" i="21"/>
  <c r="O1502" i="21"/>
  <c r="J1502" i="21"/>
  <c r="K1502" i="21"/>
  <c r="O1501" i="21"/>
  <c r="J1501" i="21"/>
  <c r="K1501" i="21"/>
  <c r="O1500" i="21"/>
  <c r="J1500" i="21"/>
  <c r="K1500" i="21"/>
  <c r="O1499" i="21"/>
  <c r="J1499" i="21"/>
  <c r="K1499" i="21"/>
  <c r="O1498" i="21"/>
  <c r="J1498" i="21"/>
  <c r="K1498" i="21"/>
  <c r="O1497" i="21"/>
  <c r="J1497" i="21"/>
  <c r="K1497" i="21"/>
  <c r="O1496" i="21"/>
  <c r="J1496" i="21"/>
  <c r="K1496" i="21"/>
  <c r="O1495" i="21"/>
  <c r="J1495" i="21"/>
  <c r="K1495" i="21"/>
  <c r="O1494" i="21"/>
  <c r="J1494" i="21"/>
  <c r="K1494" i="21"/>
  <c r="O1493" i="21"/>
  <c r="J1493" i="21"/>
  <c r="K1493" i="21"/>
  <c r="O1492" i="21"/>
  <c r="J1492" i="21"/>
  <c r="K1492" i="21"/>
  <c r="O1491" i="21"/>
  <c r="J1491" i="21"/>
  <c r="K1491" i="21"/>
  <c r="O1490" i="21"/>
  <c r="J1490" i="21"/>
  <c r="K1490" i="21"/>
  <c r="O1489" i="21"/>
  <c r="J1489" i="21"/>
  <c r="K1489" i="21"/>
  <c r="O1488" i="21"/>
  <c r="J1488" i="21"/>
  <c r="K1488" i="21"/>
  <c r="O1487" i="21"/>
  <c r="J1487" i="21"/>
  <c r="K1487" i="21"/>
  <c r="O1486" i="21"/>
  <c r="J1486" i="21"/>
  <c r="K1486" i="21"/>
  <c r="O1485" i="21"/>
  <c r="J1485" i="21"/>
  <c r="K1485" i="21"/>
  <c r="O1484" i="21"/>
  <c r="J1484" i="21"/>
  <c r="K1484" i="21"/>
  <c r="O1483" i="21"/>
  <c r="J1483" i="21"/>
  <c r="K1483" i="21"/>
  <c r="O1482" i="21"/>
  <c r="J1482" i="21"/>
  <c r="K1482" i="21"/>
  <c r="O1481" i="21"/>
  <c r="J1481" i="21"/>
  <c r="K1481" i="21"/>
  <c r="O1480" i="21"/>
  <c r="J1480" i="21"/>
  <c r="K1480" i="21"/>
  <c r="O1479" i="21"/>
  <c r="J1479" i="21"/>
  <c r="K1479" i="21"/>
  <c r="O1478" i="21"/>
  <c r="J1478" i="21"/>
  <c r="K1478" i="21"/>
  <c r="O1477" i="21"/>
  <c r="J1477" i="21"/>
  <c r="K1477" i="21"/>
  <c r="O1476" i="21"/>
  <c r="J1476" i="21"/>
  <c r="K1476" i="21"/>
  <c r="O1475" i="21"/>
  <c r="J1475" i="21"/>
  <c r="K1475" i="21"/>
  <c r="O1474" i="21"/>
  <c r="J1474" i="21"/>
  <c r="K1474" i="21"/>
  <c r="O1473" i="21"/>
  <c r="J1473" i="21"/>
  <c r="K1473" i="21"/>
  <c r="O1472" i="21"/>
  <c r="J1472" i="21"/>
  <c r="K1472" i="21"/>
  <c r="O1471" i="21"/>
  <c r="J1471" i="21"/>
  <c r="K1471" i="21"/>
  <c r="O1470" i="21"/>
  <c r="J1470" i="21"/>
  <c r="K1470" i="21"/>
  <c r="O1469" i="21"/>
  <c r="J1469" i="21"/>
  <c r="K1469" i="21"/>
  <c r="O1468" i="21"/>
  <c r="J1468" i="21"/>
  <c r="K1468" i="21"/>
  <c r="O1467" i="21"/>
  <c r="J1467" i="21"/>
  <c r="K1467" i="21"/>
  <c r="O1466" i="21"/>
  <c r="J1466" i="21"/>
  <c r="K1466" i="21"/>
  <c r="O1465" i="21"/>
  <c r="J1465" i="21"/>
  <c r="K1465" i="21"/>
  <c r="O1464" i="21"/>
  <c r="J1464" i="21"/>
  <c r="K1464" i="21"/>
  <c r="O1463" i="21"/>
  <c r="J1463" i="21"/>
  <c r="K1463" i="21"/>
  <c r="O1462" i="21"/>
  <c r="J1462" i="21"/>
  <c r="K1462" i="21"/>
  <c r="O1461" i="21"/>
  <c r="J1461" i="21"/>
  <c r="K1461" i="21"/>
  <c r="O1460" i="21"/>
  <c r="J1460" i="21"/>
  <c r="K1460" i="21"/>
  <c r="O1459" i="21"/>
  <c r="J1459" i="21"/>
  <c r="K1459" i="21"/>
  <c r="O1458" i="21"/>
  <c r="J1458" i="21"/>
  <c r="K1458" i="21"/>
  <c r="O1457" i="21"/>
  <c r="J1457" i="21"/>
  <c r="K1457" i="21"/>
  <c r="O1456" i="21"/>
  <c r="J1456" i="21"/>
  <c r="K1456" i="21"/>
  <c r="O1455" i="21"/>
  <c r="J1455" i="21"/>
  <c r="K1455" i="21"/>
  <c r="O1454" i="21"/>
  <c r="J1454" i="21"/>
  <c r="K1454" i="21"/>
  <c r="O1453" i="21"/>
  <c r="J1453" i="21"/>
  <c r="K1453" i="21"/>
  <c r="O1452" i="21"/>
  <c r="J1452" i="21"/>
  <c r="K1452" i="21"/>
  <c r="O1451" i="21"/>
  <c r="J1451" i="21"/>
  <c r="K1451" i="21"/>
  <c r="O1450" i="21"/>
  <c r="J1450" i="21"/>
  <c r="K1450" i="21"/>
  <c r="O1449" i="21"/>
  <c r="J1449" i="21"/>
  <c r="K1449" i="21"/>
  <c r="O1448" i="21"/>
  <c r="J1448" i="21"/>
  <c r="K1448" i="21"/>
  <c r="O1447" i="21"/>
  <c r="J1447" i="21"/>
  <c r="K1447" i="21"/>
  <c r="O1446" i="21"/>
  <c r="J1446" i="21"/>
  <c r="K1446" i="21"/>
  <c r="O1445" i="21"/>
  <c r="J1445" i="21"/>
  <c r="K1445" i="21"/>
  <c r="O1444" i="21"/>
  <c r="J1444" i="21"/>
  <c r="K1444" i="21"/>
  <c r="O1443" i="21"/>
  <c r="J1443" i="21"/>
  <c r="K1443" i="21"/>
  <c r="O1442" i="21"/>
  <c r="J1442" i="21"/>
  <c r="K1442" i="21"/>
  <c r="O1441" i="21"/>
  <c r="J1441" i="21"/>
  <c r="K1441" i="21"/>
  <c r="O1440" i="21"/>
  <c r="J1440" i="21"/>
  <c r="K1440" i="21"/>
  <c r="O1439" i="21"/>
  <c r="J1439" i="21"/>
  <c r="K1439" i="21"/>
  <c r="O1438" i="21"/>
  <c r="J1438" i="21"/>
  <c r="K1438" i="21"/>
  <c r="O1437" i="21"/>
  <c r="J1437" i="21"/>
  <c r="K1437" i="21"/>
  <c r="O1436" i="21"/>
  <c r="J1436" i="21"/>
  <c r="K1436" i="21"/>
  <c r="O1435" i="21"/>
  <c r="J1435" i="21"/>
  <c r="K1435" i="21"/>
  <c r="O1434" i="21"/>
  <c r="J1434" i="21"/>
  <c r="K1434" i="21"/>
  <c r="O1433" i="21"/>
  <c r="J1433" i="21"/>
  <c r="K1433" i="21"/>
  <c r="O1432" i="21"/>
  <c r="J1432" i="21"/>
  <c r="K1432" i="21"/>
  <c r="O1431" i="21"/>
  <c r="J1431" i="21"/>
  <c r="K1431" i="21"/>
  <c r="O1430" i="21"/>
  <c r="J1430" i="21"/>
  <c r="K1430" i="21"/>
  <c r="O1429" i="21"/>
  <c r="J1429" i="21"/>
  <c r="K1429" i="21"/>
  <c r="O1428" i="21"/>
  <c r="J1428" i="21"/>
  <c r="K1428" i="21"/>
  <c r="O1427" i="21"/>
  <c r="J1427" i="21"/>
  <c r="K1427" i="21"/>
  <c r="O1426" i="21"/>
  <c r="J1426" i="21"/>
  <c r="K1426" i="21"/>
  <c r="O1425" i="21"/>
  <c r="J1425" i="21"/>
  <c r="K1425" i="21"/>
  <c r="O1424" i="21"/>
  <c r="J1424" i="21"/>
  <c r="K1424" i="21"/>
  <c r="O1423" i="21"/>
  <c r="J1423" i="21"/>
  <c r="K1423" i="21"/>
  <c r="O1422" i="21"/>
  <c r="J1422" i="21"/>
  <c r="K1422" i="21"/>
  <c r="O1421" i="21"/>
  <c r="J1421" i="21"/>
  <c r="K1421" i="21"/>
  <c r="O1420" i="21"/>
  <c r="J1420" i="21"/>
  <c r="K1420" i="21"/>
  <c r="O1419" i="21"/>
  <c r="J1419" i="21"/>
  <c r="K1419" i="21"/>
  <c r="O1418" i="21"/>
  <c r="J1418" i="21"/>
  <c r="K1418" i="21"/>
  <c r="O1417" i="21"/>
  <c r="J1417" i="21"/>
  <c r="K1417" i="21"/>
  <c r="O1416" i="21"/>
  <c r="J1416" i="21"/>
  <c r="K1416" i="21"/>
  <c r="O1415" i="21"/>
  <c r="J1415" i="21"/>
  <c r="K1415" i="21"/>
  <c r="O1414" i="21"/>
  <c r="J1414" i="21"/>
  <c r="K1414" i="21"/>
  <c r="O1413" i="21"/>
  <c r="J1413" i="21"/>
  <c r="K1413" i="21"/>
  <c r="O1412" i="21"/>
  <c r="J1412" i="21"/>
  <c r="K1412" i="21"/>
  <c r="O1411" i="21"/>
  <c r="J1411" i="21"/>
  <c r="K1411" i="21"/>
  <c r="O1410" i="21"/>
  <c r="J1410" i="21"/>
  <c r="K1410" i="21"/>
  <c r="O1409" i="21"/>
  <c r="J1409" i="21"/>
  <c r="K1409" i="21"/>
  <c r="O1408" i="21"/>
  <c r="J1408" i="21"/>
  <c r="K1408" i="21"/>
  <c r="O1407" i="21"/>
  <c r="J1407" i="21"/>
  <c r="K1407" i="21"/>
  <c r="O1406" i="21"/>
  <c r="J1406" i="21"/>
  <c r="K1406" i="21"/>
  <c r="O1405" i="21"/>
  <c r="J1405" i="21"/>
  <c r="K1405" i="21"/>
  <c r="O1404" i="21"/>
  <c r="J1404" i="21"/>
  <c r="K1404" i="21"/>
  <c r="O1403" i="21"/>
  <c r="J1403" i="21"/>
  <c r="K1403" i="21"/>
  <c r="O1402" i="21"/>
  <c r="J1402" i="21"/>
  <c r="K1402" i="21"/>
  <c r="O1401" i="21"/>
  <c r="J1401" i="21"/>
  <c r="K1401" i="21"/>
  <c r="O1400" i="21"/>
  <c r="J1400" i="21"/>
  <c r="K1400" i="21"/>
  <c r="O1399" i="21"/>
  <c r="J1399" i="21"/>
  <c r="K1399" i="21"/>
  <c r="O1398" i="21"/>
  <c r="J1398" i="21"/>
  <c r="K1398" i="21"/>
  <c r="O1397" i="21"/>
  <c r="J1397" i="21"/>
  <c r="K1397" i="21"/>
  <c r="O1396" i="21"/>
  <c r="J1396" i="21"/>
  <c r="K1396" i="21"/>
  <c r="O1395" i="21"/>
  <c r="J1395" i="21"/>
  <c r="K1395" i="21"/>
  <c r="O1394" i="21"/>
  <c r="J1394" i="21"/>
  <c r="K1394" i="21"/>
  <c r="O1393" i="21"/>
  <c r="J1393" i="21"/>
  <c r="K1393" i="21"/>
  <c r="O1392" i="21"/>
  <c r="J1392" i="21"/>
  <c r="K1392" i="21"/>
  <c r="O1391" i="21"/>
  <c r="J1391" i="21"/>
  <c r="K1391" i="21"/>
  <c r="O1390" i="21"/>
  <c r="J1390" i="21"/>
  <c r="K1390" i="21"/>
  <c r="O1389" i="21"/>
  <c r="J1389" i="21"/>
  <c r="K1389" i="21"/>
  <c r="O1388" i="21"/>
  <c r="J1388" i="21"/>
  <c r="K1388" i="21"/>
  <c r="O1387" i="21"/>
  <c r="J1387" i="21"/>
  <c r="K1387" i="21"/>
  <c r="O1386" i="21"/>
  <c r="J1386" i="21"/>
  <c r="K1386" i="21"/>
  <c r="O1385" i="21"/>
  <c r="J1385" i="21"/>
  <c r="K1385" i="21"/>
  <c r="O1384" i="21"/>
  <c r="J1384" i="21"/>
  <c r="K1384" i="21"/>
  <c r="O1383" i="21"/>
  <c r="J1383" i="21"/>
  <c r="K1383" i="21"/>
  <c r="O1382" i="21"/>
  <c r="J1382" i="21"/>
  <c r="K1382" i="21"/>
  <c r="O1381" i="21"/>
  <c r="J1381" i="21"/>
  <c r="K1381" i="21"/>
  <c r="O1380" i="21"/>
  <c r="J1380" i="21"/>
  <c r="K1380" i="21"/>
  <c r="O1379" i="21"/>
  <c r="J1379" i="21"/>
  <c r="K1379" i="21"/>
  <c r="O1378" i="21"/>
  <c r="J1378" i="21"/>
  <c r="K1378" i="21"/>
  <c r="O1377" i="21"/>
  <c r="J1377" i="21"/>
  <c r="K1377" i="21"/>
  <c r="O1376" i="21"/>
  <c r="J1376" i="21"/>
  <c r="K1376" i="21"/>
  <c r="O1375" i="21"/>
  <c r="J1375" i="21"/>
  <c r="K1375" i="21"/>
  <c r="O1374" i="21"/>
  <c r="J1374" i="21"/>
  <c r="K1374" i="21"/>
  <c r="O1373" i="21"/>
  <c r="J1373" i="21"/>
  <c r="K1373" i="21"/>
  <c r="O1372" i="21"/>
  <c r="J1372" i="21"/>
  <c r="K1372" i="21"/>
  <c r="O1371" i="21"/>
  <c r="J1371" i="21"/>
  <c r="K1371" i="21"/>
  <c r="O1370" i="21"/>
  <c r="J1370" i="21"/>
  <c r="K1370" i="21"/>
  <c r="O1369" i="21"/>
  <c r="J1369" i="21"/>
  <c r="K1369" i="21"/>
  <c r="O1368" i="21"/>
  <c r="J1368" i="21"/>
  <c r="K1368" i="21"/>
  <c r="O1367" i="21"/>
  <c r="J1367" i="21"/>
  <c r="K1367" i="21"/>
  <c r="O1366" i="21"/>
  <c r="J1366" i="21"/>
  <c r="K1366" i="21"/>
  <c r="O1365" i="21"/>
  <c r="J1365" i="21"/>
  <c r="K1365" i="21"/>
  <c r="O1364" i="21"/>
  <c r="J1364" i="21"/>
  <c r="K1364" i="21"/>
  <c r="O1363" i="21"/>
  <c r="J1363" i="21"/>
  <c r="K1363" i="21"/>
  <c r="O1362" i="21"/>
  <c r="J1362" i="21"/>
  <c r="K1362" i="21"/>
  <c r="O1361" i="21"/>
  <c r="J1361" i="21"/>
  <c r="K1361" i="21"/>
  <c r="O1360" i="21"/>
  <c r="J1360" i="21"/>
  <c r="K1360" i="21"/>
  <c r="O1359" i="21"/>
  <c r="J1359" i="21"/>
  <c r="K1359" i="21"/>
  <c r="O1358" i="21"/>
  <c r="J1358" i="21"/>
  <c r="K1358" i="21"/>
  <c r="O1357" i="21"/>
  <c r="J1357" i="21"/>
  <c r="K1357" i="21"/>
  <c r="O1356" i="21"/>
  <c r="J1356" i="21"/>
  <c r="K1356" i="21"/>
  <c r="O1355" i="21"/>
  <c r="J1355" i="21"/>
  <c r="K1355" i="21"/>
  <c r="O1354" i="21"/>
  <c r="J1354" i="21"/>
  <c r="K1354" i="21"/>
  <c r="O1353" i="21"/>
  <c r="J1353" i="21"/>
  <c r="K1353" i="21"/>
  <c r="O1352" i="21"/>
  <c r="J1352" i="21"/>
  <c r="K1352" i="21"/>
  <c r="O1351" i="21"/>
  <c r="J1351" i="21"/>
  <c r="K1351" i="21"/>
  <c r="O1350" i="21"/>
  <c r="J1350" i="21"/>
  <c r="K1350" i="21"/>
  <c r="O1349" i="21"/>
  <c r="J1349" i="21"/>
  <c r="K1349" i="21"/>
  <c r="O1348" i="21"/>
  <c r="J1348" i="21"/>
  <c r="K1348" i="21"/>
  <c r="O1347" i="21"/>
  <c r="J1347" i="21"/>
  <c r="K1347" i="21"/>
  <c r="O1346" i="21"/>
  <c r="J1346" i="21"/>
  <c r="K1346" i="21"/>
  <c r="O1345" i="21"/>
  <c r="J1345" i="21"/>
  <c r="K1345" i="21"/>
  <c r="O1344" i="21"/>
  <c r="J1344" i="21"/>
  <c r="K1344" i="21"/>
  <c r="O1343" i="21"/>
  <c r="J1343" i="21"/>
  <c r="K1343" i="21"/>
  <c r="O1342" i="21"/>
  <c r="J1342" i="21"/>
  <c r="K1342" i="21"/>
  <c r="O1341" i="21"/>
  <c r="J1341" i="21"/>
  <c r="K1341" i="21"/>
  <c r="O1340" i="21"/>
  <c r="J1340" i="21"/>
  <c r="K1340" i="21"/>
  <c r="O1339" i="21"/>
  <c r="J1339" i="21"/>
  <c r="K1339" i="21"/>
  <c r="O1338" i="21"/>
  <c r="J1338" i="21"/>
  <c r="K1338" i="21"/>
  <c r="O1337" i="21"/>
  <c r="J1337" i="21"/>
  <c r="K1337" i="21"/>
  <c r="O1336" i="21"/>
  <c r="J1336" i="21"/>
  <c r="K1336" i="21"/>
  <c r="O1335" i="21"/>
  <c r="J1335" i="21"/>
  <c r="K1335" i="21"/>
  <c r="O1334" i="21"/>
  <c r="J1334" i="21"/>
  <c r="K1334" i="21"/>
  <c r="O1333" i="21"/>
  <c r="J1333" i="21"/>
  <c r="K1333" i="21"/>
  <c r="O1332" i="21"/>
  <c r="J1332" i="21"/>
  <c r="K1332" i="21"/>
  <c r="O1331" i="21"/>
  <c r="J1331" i="21"/>
  <c r="K1331" i="21"/>
  <c r="O1330" i="21"/>
  <c r="J1330" i="21"/>
  <c r="K1330" i="21"/>
  <c r="O1329" i="21"/>
  <c r="J1329" i="21"/>
  <c r="K1329" i="21"/>
  <c r="O1328" i="21"/>
  <c r="J1328" i="21"/>
  <c r="K1328" i="21"/>
  <c r="O1327" i="21"/>
  <c r="J1327" i="21"/>
  <c r="K1327" i="21"/>
  <c r="O1326" i="21"/>
  <c r="J1326" i="21"/>
  <c r="K1326" i="21"/>
  <c r="O1325" i="21"/>
  <c r="J1325" i="21"/>
  <c r="K1325" i="21"/>
  <c r="O1324" i="21"/>
  <c r="J1324" i="21"/>
  <c r="K1324" i="21"/>
  <c r="O1323" i="21"/>
  <c r="J1323" i="21"/>
  <c r="K1323" i="21"/>
  <c r="O1322" i="21"/>
  <c r="J1322" i="21"/>
  <c r="K1322" i="21"/>
  <c r="O1321" i="21"/>
  <c r="J1321" i="21"/>
  <c r="K1321" i="21"/>
  <c r="O1320" i="21"/>
  <c r="J1320" i="21"/>
  <c r="K1320" i="21"/>
  <c r="O1319" i="21"/>
  <c r="J1319" i="21"/>
  <c r="K1319" i="21"/>
  <c r="O1318" i="21"/>
  <c r="J1318" i="21"/>
  <c r="K1318" i="21"/>
  <c r="O1317" i="21"/>
  <c r="J1317" i="21"/>
  <c r="K1317" i="21"/>
  <c r="O1316" i="21"/>
  <c r="J1316" i="21"/>
  <c r="K1316" i="21"/>
  <c r="O1315" i="21"/>
  <c r="J1315" i="21"/>
  <c r="K1315" i="21"/>
  <c r="O1314" i="21"/>
  <c r="J1314" i="21"/>
  <c r="K1314" i="21"/>
  <c r="O1313" i="21"/>
  <c r="J1313" i="21"/>
  <c r="K1313" i="21"/>
  <c r="O1312" i="21"/>
  <c r="J1312" i="21"/>
  <c r="K1312" i="21"/>
  <c r="O1311" i="21"/>
  <c r="J1311" i="21"/>
  <c r="K1311" i="21"/>
  <c r="O1310" i="21"/>
  <c r="J1310" i="21"/>
  <c r="K1310" i="21"/>
  <c r="O1309" i="21"/>
  <c r="J1309" i="21"/>
  <c r="K1309" i="21"/>
  <c r="O1308" i="21"/>
  <c r="J1308" i="21"/>
  <c r="K1308" i="21"/>
  <c r="O1307" i="21"/>
  <c r="J1307" i="21"/>
  <c r="K1307" i="21"/>
  <c r="O1306" i="21"/>
  <c r="J1306" i="21"/>
  <c r="K1306" i="21"/>
  <c r="O1305" i="21"/>
  <c r="J1305" i="21"/>
  <c r="K1305" i="21"/>
  <c r="O1304" i="21"/>
  <c r="J1304" i="21"/>
  <c r="K1304" i="21"/>
  <c r="O1303" i="21"/>
  <c r="J1303" i="21"/>
  <c r="K1303" i="21"/>
  <c r="O1302" i="21"/>
  <c r="J1302" i="21"/>
  <c r="K1302" i="21"/>
  <c r="O1301" i="21"/>
  <c r="J1301" i="21"/>
  <c r="K1301" i="21"/>
  <c r="O1300" i="21"/>
  <c r="J1300" i="21"/>
  <c r="K1300" i="21"/>
  <c r="O1299" i="21"/>
  <c r="J1299" i="21"/>
  <c r="K1299" i="21"/>
  <c r="O1298" i="21"/>
  <c r="J1298" i="21"/>
  <c r="K1298" i="21"/>
  <c r="O1297" i="21"/>
  <c r="J1297" i="21"/>
  <c r="K1297" i="21"/>
  <c r="O1296" i="21"/>
  <c r="J1296" i="21"/>
  <c r="K1296" i="21"/>
  <c r="O1295" i="21"/>
  <c r="J1295" i="21"/>
  <c r="K1295" i="21"/>
  <c r="O1294" i="21"/>
  <c r="J1294" i="21"/>
  <c r="K1294" i="21"/>
  <c r="O1293" i="21"/>
  <c r="J1293" i="21"/>
  <c r="K1293" i="21"/>
  <c r="O1292" i="21"/>
  <c r="J1292" i="21"/>
  <c r="K1292" i="21"/>
  <c r="O1291" i="21"/>
  <c r="J1291" i="21"/>
  <c r="K1291" i="21"/>
  <c r="O1290" i="21"/>
  <c r="J1290" i="21"/>
  <c r="K1290" i="21"/>
  <c r="O1289" i="21"/>
  <c r="J1289" i="21"/>
  <c r="K1289" i="21"/>
  <c r="O1288" i="21"/>
  <c r="J1288" i="21"/>
  <c r="K1288" i="21"/>
  <c r="O1287" i="21"/>
  <c r="J1287" i="21"/>
  <c r="K1287" i="21"/>
  <c r="O1286" i="21"/>
  <c r="J1286" i="21"/>
  <c r="K1286" i="21"/>
  <c r="O1285" i="21"/>
  <c r="J1285" i="21"/>
  <c r="K1285" i="21"/>
  <c r="O1284" i="21"/>
  <c r="J1284" i="21"/>
  <c r="K1284" i="21"/>
  <c r="O1283" i="21"/>
  <c r="J1283" i="21"/>
  <c r="K1283" i="21"/>
  <c r="O1282" i="21"/>
  <c r="J1282" i="21"/>
  <c r="K1282" i="21"/>
  <c r="O1281" i="21"/>
  <c r="J1281" i="21"/>
  <c r="K1281" i="21"/>
  <c r="O1280" i="21"/>
  <c r="J1280" i="21"/>
  <c r="K1280" i="21"/>
  <c r="O1279" i="21"/>
  <c r="J1279" i="21"/>
  <c r="K1279" i="21"/>
  <c r="O1278" i="21"/>
  <c r="J1278" i="21"/>
  <c r="K1278" i="21"/>
  <c r="O1277" i="21"/>
  <c r="J1277" i="21"/>
  <c r="K1277" i="21"/>
  <c r="O1276" i="21"/>
  <c r="J1276" i="21"/>
  <c r="K1276" i="21"/>
  <c r="O1275" i="21"/>
  <c r="J1275" i="21"/>
  <c r="K1275" i="21"/>
  <c r="O1274" i="21"/>
  <c r="J1274" i="21"/>
  <c r="K1274" i="21"/>
  <c r="O1273" i="21"/>
  <c r="J1273" i="21"/>
  <c r="K1273" i="21"/>
  <c r="O1272" i="21"/>
  <c r="J1272" i="21"/>
  <c r="K1272" i="21"/>
  <c r="O1271" i="21"/>
  <c r="J1271" i="21"/>
  <c r="K1271" i="21"/>
  <c r="O1270" i="21"/>
  <c r="J1270" i="21"/>
  <c r="K1270" i="21"/>
  <c r="O1269" i="21"/>
  <c r="J1269" i="21"/>
  <c r="K1269" i="21"/>
  <c r="O1268" i="21"/>
  <c r="J1268" i="21"/>
  <c r="K1268" i="21"/>
  <c r="O1267" i="21"/>
  <c r="J1267" i="21"/>
  <c r="K1267" i="21"/>
  <c r="O1266" i="21"/>
  <c r="J1266" i="21"/>
  <c r="K1266" i="21"/>
  <c r="O1265" i="21"/>
  <c r="J1265" i="21"/>
  <c r="K1265" i="21"/>
  <c r="O1264" i="21"/>
  <c r="J1264" i="21"/>
  <c r="K1264" i="21"/>
  <c r="O1263" i="21"/>
  <c r="J1263" i="21"/>
  <c r="K1263" i="21"/>
  <c r="O1262" i="21"/>
  <c r="J1262" i="21"/>
  <c r="K1262" i="21"/>
  <c r="O1261" i="21"/>
  <c r="J1261" i="21"/>
  <c r="K1261" i="21"/>
  <c r="O1260" i="21"/>
  <c r="J1260" i="21"/>
  <c r="K1260" i="21"/>
  <c r="O1259" i="21"/>
  <c r="J1259" i="21"/>
  <c r="K1259" i="21"/>
  <c r="O1258" i="21"/>
  <c r="J1258" i="21"/>
  <c r="K1258" i="21"/>
  <c r="O1257" i="21"/>
  <c r="J1257" i="21"/>
  <c r="K1257" i="21"/>
  <c r="O1256" i="21"/>
  <c r="J1256" i="21"/>
  <c r="K1256" i="21"/>
  <c r="O1255" i="21"/>
  <c r="J1255" i="21"/>
  <c r="K1255" i="21"/>
  <c r="O1254" i="21"/>
  <c r="J1254" i="21"/>
  <c r="K1254" i="21"/>
  <c r="O1253" i="21"/>
  <c r="J1253" i="21"/>
  <c r="K1253" i="21"/>
  <c r="O1252" i="21"/>
  <c r="J1252" i="21"/>
  <c r="K1252" i="21"/>
  <c r="O1251" i="21"/>
  <c r="J1251" i="21"/>
  <c r="K1251" i="21"/>
  <c r="O1250" i="21"/>
  <c r="J1250" i="21"/>
  <c r="K1250" i="21"/>
  <c r="O1249" i="21"/>
  <c r="J1249" i="21"/>
  <c r="K1249" i="21"/>
  <c r="O1248" i="21"/>
  <c r="J1248" i="21"/>
  <c r="K1248" i="21"/>
  <c r="O1247" i="21"/>
  <c r="J1247" i="21"/>
  <c r="K1247" i="21"/>
  <c r="O1246" i="21"/>
  <c r="J1246" i="21"/>
  <c r="K1246" i="21"/>
  <c r="O1245" i="21"/>
  <c r="J1245" i="21"/>
  <c r="K1245" i="21"/>
  <c r="O1244" i="21"/>
  <c r="J1244" i="21"/>
  <c r="K1244" i="21"/>
  <c r="O1243" i="21"/>
  <c r="J1243" i="21"/>
  <c r="K1243" i="21"/>
  <c r="O1242" i="21"/>
  <c r="J1242" i="21"/>
  <c r="K1242" i="21"/>
  <c r="O1241" i="21"/>
  <c r="J1241" i="21"/>
  <c r="K1241" i="21"/>
  <c r="O1240" i="21"/>
  <c r="J1240" i="21"/>
  <c r="K1240" i="21"/>
  <c r="O1239" i="21"/>
  <c r="J1239" i="21"/>
  <c r="K1239" i="21"/>
  <c r="O1238" i="21"/>
  <c r="J1238" i="21"/>
  <c r="K1238" i="21"/>
  <c r="O1237" i="21"/>
  <c r="J1237" i="21"/>
  <c r="K1237" i="21"/>
  <c r="O1236" i="21"/>
  <c r="J1236" i="21"/>
  <c r="K1236" i="21"/>
  <c r="O1235" i="21"/>
  <c r="J1235" i="21"/>
  <c r="K1235" i="21"/>
  <c r="O1234" i="21"/>
  <c r="J1234" i="21"/>
  <c r="K1234" i="21"/>
  <c r="O1233" i="21"/>
  <c r="J1233" i="21"/>
  <c r="K1233" i="21"/>
  <c r="O1232" i="21"/>
  <c r="J1232" i="21"/>
  <c r="K1232" i="21"/>
  <c r="O1231" i="21"/>
  <c r="J1231" i="21"/>
  <c r="K1231" i="21"/>
  <c r="O1230" i="21"/>
  <c r="J1230" i="21"/>
  <c r="K1230" i="21"/>
  <c r="O1229" i="21"/>
  <c r="J1229" i="21"/>
  <c r="K1229" i="21"/>
  <c r="O1228" i="21"/>
  <c r="J1228" i="21"/>
  <c r="K1228" i="21"/>
  <c r="O1227" i="21"/>
  <c r="J1227" i="21"/>
  <c r="K1227" i="21"/>
  <c r="O1226" i="21"/>
  <c r="J1226" i="21"/>
  <c r="K1226" i="21"/>
  <c r="O1225" i="21"/>
  <c r="J1225" i="21"/>
  <c r="K1225" i="21"/>
  <c r="O1224" i="21"/>
  <c r="J1224" i="21"/>
  <c r="K1224" i="21"/>
  <c r="O1223" i="21"/>
  <c r="J1223" i="21"/>
  <c r="K1223" i="21"/>
  <c r="O1222" i="21"/>
  <c r="J1222" i="21"/>
  <c r="K1222" i="21"/>
  <c r="O1221" i="21"/>
  <c r="J1221" i="21"/>
  <c r="K1221" i="21"/>
  <c r="O1220" i="21"/>
  <c r="J1220" i="21"/>
  <c r="K1220" i="21"/>
  <c r="O1219" i="21"/>
  <c r="J1219" i="21"/>
  <c r="K1219" i="21"/>
  <c r="O1218" i="21"/>
  <c r="J1218" i="21"/>
  <c r="K1218" i="21"/>
  <c r="O1217" i="21"/>
  <c r="J1217" i="21"/>
  <c r="K1217" i="21"/>
  <c r="O1216" i="21"/>
  <c r="J1216" i="21"/>
  <c r="K1216" i="21"/>
  <c r="O1215" i="21"/>
  <c r="J1215" i="21"/>
  <c r="K1215" i="21"/>
  <c r="O1214" i="21"/>
  <c r="J1214" i="21"/>
  <c r="K1214" i="21"/>
  <c r="O1213" i="21"/>
  <c r="J1213" i="21"/>
  <c r="K1213" i="21"/>
  <c r="O1212" i="21"/>
  <c r="J1212" i="21"/>
  <c r="K1212" i="21"/>
  <c r="O1211" i="21"/>
  <c r="J1211" i="21"/>
  <c r="K1211" i="21"/>
  <c r="O1210" i="21"/>
  <c r="J1210" i="21"/>
  <c r="K1210" i="21"/>
  <c r="O1209" i="21"/>
  <c r="J1209" i="21"/>
  <c r="K1209" i="21"/>
  <c r="O1208" i="21"/>
  <c r="J1208" i="21"/>
  <c r="K1208" i="21"/>
  <c r="O1207" i="21"/>
  <c r="J1207" i="21"/>
  <c r="K1207" i="21"/>
  <c r="O1206" i="21"/>
  <c r="J1206" i="21"/>
  <c r="K1206" i="21"/>
  <c r="O1205" i="21"/>
  <c r="J1205" i="21"/>
  <c r="K1205" i="21"/>
  <c r="O1204" i="21"/>
  <c r="J1204" i="21"/>
  <c r="K1204" i="21"/>
  <c r="O1203" i="21"/>
  <c r="J1203" i="21"/>
  <c r="K1203" i="21"/>
  <c r="O1202" i="21"/>
  <c r="J1202" i="21"/>
  <c r="K1202" i="21"/>
  <c r="O1201" i="21"/>
  <c r="J1201" i="21"/>
  <c r="K1201" i="21"/>
  <c r="O1200" i="21"/>
  <c r="J1200" i="21"/>
  <c r="K1200" i="21"/>
  <c r="O1199" i="21"/>
  <c r="J1199" i="21"/>
  <c r="K1199" i="21"/>
  <c r="O1198" i="21"/>
  <c r="J1198" i="21"/>
  <c r="K1198" i="21"/>
  <c r="O1197" i="21"/>
  <c r="J1197" i="21"/>
  <c r="K1197" i="21"/>
  <c r="O1196" i="21"/>
  <c r="J1196" i="21"/>
  <c r="K1196" i="21"/>
  <c r="O1195" i="21"/>
  <c r="J1195" i="21"/>
  <c r="K1195" i="21"/>
  <c r="O1194" i="21"/>
  <c r="J1194" i="21"/>
  <c r="K1194" i="21"/>
  <c r="O1193" i="21"/>
  <c r="J1193" i="21"/>
  <c r="K1193" i="21"/>
  <c r="O1192" i="21"/>
  <c r="J1192" i="21"/>
  <c r="K1192" i="21"/>
  <c r="O1191" i="21"/>
  <c r="J1191" i="21"/>
  <c r="K1191" i="21"/>
  <c r="O1190" i="21"/>
  <c r="J1190" i="21"/>
  <c r="K1190" i="21"/>
  <c r="O1189" i="21"/>
  <c r="J1189" i="21"/>
  <c r="K1189" i="21"/>
  <c r="O1188" i="21"/>
  <c r="J1188" i="21"/>
  <c r="K1188" i="21"/>
  <c r="O1187" i="21"/>
  <c r="J1187" i="21"/>
  <c r="K1187" i="21"/>
  <c r="O1186" i="21"/>
  <c r="J1186" i="21"/>
  <c r="K1186" i="21"/>
  <c r="O1185" i="21"/>
  <c r="J1185" i="21"/>
  <c r="K1185" i="21"/>
  <c r="O1184" i="21"/>
  <c r="J1184" i="21"/>
  <c r="K1184" i="21"/>
  <c r="O1183" i="21"/>
  <c r="J1183" i="21"/>
  <c r="K1183" i="21"/>
  <c r="O1182" i="21"/>
  <c r="J1182" i="21"/>
  <c r="K1182" i="21"/>
  <c r="O1181" i="21"/>
  <c r="J1181" i="21"/>
  <c r="K1181" i="21"/>
  <c r="O1180" i="21"/>
  <c r="J1180" i="21"/>
  <c r="K1180" i="21"/>
  <c r="O1179" i="21"/>
  <c r="J1179" i="21"/>
  <c r="K1179" i="21"/>
  <c r="O1178" i="21"/>
  <c r="J1178" i="21"/>
  <c r="K1178" i="21"/>
  <c r="O1177" i="21"/>
  <c r="J1177" i="21"/>
  <c r="K1177" i="21"/>
  <c r="O1176" i="21"/>
  <c r="J1176" i="21"/>
  <c r="K1176" i="21"/>
  <c r="O1175" i="21"/>
  <c r="J1175" i="21"/>
  <c r="K1175" i="21"/>
  <c r="O1174" i="21"/>
  <c r="J1174" i="21"/>
  <c r="K1174" i="21"/>
  <c r="O1173" i="21"/>
  <c r="J1173" i="21"/>
  <c r="K1173" i="21"/>
  <c r="O1172" i="21"/>
  <c r="J1172" i="21"/>
  <c r="K1172" i="21"/>
  <c r="O1171" i="21"/>
  <c r="J1171" i="21"/>
  <c r="K1171" i="21"/>
  <c r="O1170" i="21"/>
  <c r="J1170" i="21"/>
  <c r="K1170" i="21"/>
  <c r="O1169" i="21"/>
  <c r="J1169" i="21"/>
  <c r="K1169" i="21"/>
  <c r="O1168" i="21"/>
  <c r="J1168" i="21"/>
  <c r="K1168" i="21"/>
  <c r="O1167" i="21"/>
  <c r="J1167" i="21"/>
  <c r="K1167" i="21"/>
  <c r="O1166" i="21"/>
  <c r="J1166" i="21"/>
  <c r="K1166" i="21"/>
  <c r="O1165" i="21"/>
  <c r="J1165" i="21"/>
  <c r="K1165" i="21"/>
  <c r="O1164" i="21"/>
  <c r="J1164" i="21"/>
  <c r="K1164" i="21"/>
  <c r="O1163" i="21"/>
  <c r="J1163" i="21"/>
  <c r="K1163" i="21"/>
  <c r="O1162" i="21"/>
  <c r="J1162" i="21"/>
  <c r="K1162" i="21"/>
  <c r="O1161" i="21"/>
  <c r="J1161" i="21"/>
  <c r="K1161" i="21"/>
  <c r="O1160" i="21"/>
  <c r="J1160" i="21"/>
  <c r="K1160" i="21"/>
  <c r="O1159" i="21"/>
  <c r="J1159" i="21"/>
  <c r="K1159" i="21"/>
  <c r="O1158" i="21"/>
  <c r="J1158" i="21"/>
  <c r="K1158" i="21"/>
  <c r="O1157" i="21"/>
  <c r="J1157" i="21"/>
  <c r="K1157" i="21"/>
  <c r="O1156" i="21"/>
  <c r="J1156" i="21"/>
  <c r="K1156" i="21"/>
  <c r="O1155" i="21"/>
  <c r="J1155" i="21"/>
  <c r="K1155" i="21"/>
  <c r="O1154" i="21"/>
  <c r="J1154" i="21"/>
  <c r="K1154" i="21"/>
  <c r="O1153" i="21"/>
  <c r="J1153" i="21"/>
  <c r="K1153" i="21"/>
  <c r="O1152" i="21"/>
  <c r="J1152" i="21"/>
  <c r="K1152" i="21"/>
  <c r="O1151" i="21"/>
  <c r="J1151" i="21"/>
  <c r="K1151" i="21"/>
  <c r="O1150" i="21"/>
  <c r="J1150" i="21"/>
  <c r="K1150" i="21"/>
  <c r="O1149" i="21"/>
  <c r="J1149" i="21"/>
  <c r="K1149" i="21"/>
  <c r="O1148" i="21"/>
  <c r="J1148" i="21"/>
  <c r="K1148" i="21"/>
  <c r="O1147" i="21"/>
  <c r="J1147" i="21"/>
  <c r="K1147" i="21"/>
  <c r="O1146" i="21"/>
  <c r="J1146" i="21"/>
  <c r="K1146" i="21"/>
  <c r="O1145" i="21"/>
  <c r="J1145" i="21"/>
  <c r="K1145" i="21"/>
  <c r="O1144" i="21"/>
  <c r="J1144" i="21"/>
  <c r="K1144" i="21"/>
  <c r="O1143" i="21"/>
  <c r="J1143" i="21"/>
  <c r="K1143" i="21"/>
  <c r="O1142" i="21"/>
  <c r="J1142" i="21"/>
  <c r="K1142" i="21"/>
  <c r="O1141" i="21"/>
  <c r="J1141" i="21"/>
  <c r="K1141" i="21"/>
  <c r="O1140" i="21"/>
  <c r="J1140" i="21"/>
  <c r="K1140" i="21"/>
  <c r="O1139" i="21"/>
  <c r="J1139" i="21"/>
  <c r="K1139" i="21"/>
  <c r="O1138" i="21"/>
  <c r="J1138" i="21"/>
  <c r="K1138" i="21"/>
  <c r="O1137" i="21"/>
  <c r="J1137" i="21"/>
  <c r="K1137" i="21"/>
  <c r="O1136" i="21"/>
  <c r="J1136" i="21"/>
  <c r="K1136" i="21"/>
  <c r="O1135" i="21"/>
  <c r="J1135" i="21"/>
  <c r="K1135" i="21"/>
  <c r="O1134" i="21"/>
  <c r="J1134" i="21"/>
  <c r="K1134" i="21"/>
  <c r="O1133" i="21"/>
  <c r="J1133" i="21"/>
  <c r="K1133" i="21"/>
  <c r="O1132" i="21"/>
  <c r="J1132" i="21"/>
  <c r="K1132" i="21"/>
  <c r="O1131" i="21"/>
  <c r="J1131" i="21"/>
  <c r="K1131" i="21"/>
  <c r="O1130" i="21"/>
  <c r="J1130" i="21"/>
  <c r="K1130" i="21"/>
  <c r="O1129" i="21"/>
  <c r="J1129" i="21"/>
  <c r="K1129" i="21"/>
  <c r="O1128" i="21"/>
  <c r="J1128" i="21"/>
  <c r="K1128" i="21"/>
  <c r="O1127" i="21"/>
  <c r="J1127" i="21"/>
  <c r="K1127" i="21"/>
  <c r="O1126" i="21"/>
  <c r="J1126" i="21"/>
  <c r="K1126" i="21"/>
  <c r="O1125" i="21"/>
  <c r="J1125" i="21"/>
  <c r="K1125" i="21"/>
  <c r="O1124" i="21"/>
  <c r="J1124" i="21"/>
  <c r="K1124" i="21"/>
  <c r="O1123" i="21"/>
  <c r="J1123" i="21"/>
  <c r="K1123" i="21"/>
  <c r="O1122" i="21"/>
  <c r="J1122" i="21"/>
  <c r="K1122" i="21"/>
  <c r="O1121" i="21"/>
  <c r="J1121" i="21"/>
  <c r="K1121" i="21"/>
  <c r="O1120" i="21"/>
  <c r="J1120" i="21"/>
  <c r="K1120" i="21"/>
  <c r="O1119" i="21"/>
  <c r="J1119" i="21"/>
  <c r="K1119" i="21"/>
  <c r="O1118" i="21"/>
  <c r="J1118" i="21"/>
  <c r="K1118" i="21"/>
  <c r="O1117" i="21"/>
  <c r="J1117" i="21"/>
  <c r="K1117" i="21"/>
  <c r="O1116" i="21"/>
  <c r="J1116" i="21"/>
  <c r="K1116" i="21"/>
  <c r="O1115" i="21"/>
  <c r="J1115" i="21"/>
  <c r="K1115" i="21"/>
  <c r="O1114" i="21"/>
  <c r="J1114" i="21"/>
  <c r="K1114" i="21"/>
  <c r="O1113" i="21"/>
  <c r="J1113" i="21"/>
  <c r="K1113" i="21"/>
  <c r="O1112" i="21"/>
  <c r="J1112" i="21"/>
  <c r="K1112" i="21"/>
  <c r="O1111" i="21"/>
  <c r="J1111" i="21"/>
  <c r="K1111" i="21"/>
  <c r="O1110" i="21"/>
  <c r="J1110" i="21"/>
  <c r="K1110" i="21"/>
  <c r="O1109" i="21"/>
  <c r="J1109" i="21"/>
  <c r="K1109" i="21"/>
  <c r="O1108" i="21"/>
  <c r="J1108" i="21"/>
  <c r="K1108" i="21"/>
  <c r="O1107" i="21"/>
  <c r="J1107" i="21"/>
  <c r="K1107" i="21"/>
  <c r="O1106" i="21"/>
  <c r="J1106" i="21"/>
  <c r="K1106" i="21"/>
  <c r="O1105" i="21"/>
  <c r="J1105" i="21"/>
  <c r="K1105" i="21"/>
  <c r="O1104" i="21"/>
  <c r="J1104" i="21"/>
  <c r="K1104" i="21"/>
  <c r="O1103" i="21"/>
  <c r="J1103" i="21"/>
  <c r="K1103" i="21"/>
  <c r="O1102" i="21"/>
  <c r="J1102" i="21"/>
  <c r="K1102" i="21"/>
  <c r="O1101" i="21"/>
  <c r="J1101" i="21"/>
  <c r="K1101" i="21"/>
  <c r="O1100" i="21"/>
  <c r="J1100" i="21"/>
  <c r="K1100" i="21"/>
  <c r="O1099" i="21"/>
  <c r="J1099" i="21"/>
  <c r="K1099" i="21"/>
  <c r="O1098" i="21"/>
  <c r="J1098" i="21"/>
  <c r="K1098" i="21"/>
  <c r="O1097" i="21"/>
  <c r="J1097" i="21"/>
  <c r="K1097" i="21"/>
  <c r="O1096" i="21"/>
  <c r="J1096" i="21"/>
  <c r="K1096" i="21"/>
  <c r="O1095" i="21"/>
  <c r="J1095" i="21"/>
  <c r="K1095" i="21"/>
  <c r="O1094" i="21"/>
  <c r="J1094" i="21"/>
  <c r="K1094" i="21"/>
  <c r="O1093" i="21"/>
  <c r="J1093" i="21"/>
  <c r="K1093" i="21"/>
  <c r="O1092" i="21"/>
  <c r="J1092" i="21"/>
  <c r="K1092" i="21"/>
  <c r="O1091" i="21"/>
  <c r="J1091" i="21"/>
  <c r="K1091" i="21"/>
  <c r="O1090" i="21"/>
  <c r="J1090" i="21"/>
  <c r="K1090" i="21"/>
  <c r="O1089" i="21"/>
  <c r="J1089" i="21"/>
  <c r="K1089" i="21"/>
  <c r="O1088" i="21"/>
  <c r="J1088" i="21"/>
  <c r="K1088" i="21"/>
  <c r="O1087" i="21"/>
  <c r="J1087" i="21"/>
  <c r="K1087" i="21"/>
  <c r="O1086" i="21"/>
  <c r="J1086" i="21"/>
  <c r="K1086" i="21"/>
  <c r="O1085" i="21"/>
  <c r="J1085" i="21"/>
  <c r="K1085" i="21"/>
  <c r="O1084" i="21"/>
  <c r="J1084" i="21"/>
  <c r="K1084" i="21"/>
  <c r="O1083" i="21"/>
  <c r="J1083" i="21"/>
  <c r="K1083" i="21"/>
  <c r="O1082" i="21"/>
  <c r="J1082" i="21"/>
  <c r="K1082" i="21"/>
  <c r="O1081" i="21"/>
  <c r="J1081" i="21"/>
  <c r="K1081" i="21"/>
  <c r="O1080" i="21"/>
  <c r="J1080" i="21"/>
  <c r="K1080" i="21"/>
  <c r="O1079" i="21"/>
  <c r="J1079" i="21"/>
  <c r="K1079" i="21"/>
  <c r="O1078" i="21"/>
  <c r="J1078" i="21"/>
  <c r="K1078" i="21"/>
  <c r="O1077" i="21"/>
  <c r="J1077" i="21"/>
  <c r="K1077" i="21"/>
  <c r="O1076" i="21"/>
  <c r="J1076" i="21"/>
  <c r="K1076" i="21"/>
  <c r="O1075" i="21"/>
  <c r="J1075" i="21"/>
  <c r="K1075" i="21"/>
  <c r="O1074" i="21"/>
  <c r="J1074" i="21"/>
  <c r="K1074" i="21"/>
  <c r="O1073" i="21"/>
  <c r="J1073" i="21"/>
  <c r="K1073" i="21"/>
  <c r="O1072" i="21"/>
  <c r="J1072" i="21"/>
  <c r="K1072" i="21"/>
  <c r="O1071" i="21"/>
  <c r="J1071" i="21"/>
  <c r="K1071" i="21"/>
  <c r="O1070" i="21"/>
  <c r="J1070" i="21"/>
  <c r="K1070" i="21"/>
  <c r="O1069" i="21"/>
  <c r="J1069" i="21"/>
  <c r="K1069" i="21"/>
  <c r="O1068" i="21"/>
  <c r="J1068" i="21"/>
  <c r="K1068" i="21"/>
  <c r="O1067" i="21"/>
  <c r="J1067" i="21"/>
  <c r="K1067" i="21"/>
  <c r="O1066" i="21"/>
  <c r="J1066" i="21"/>
  <c r="K1066" i="21"/>
  <c r="O1065" i="21"/>
  <c r="J1065" i="21"/>
  <c r="K1065" i="21"/>
  <c r="O1064" i="21"/>
  <c r="J1064" i="21"/>
  <c r="K1064" i="21"/>
  <c r="O1063" i="21"/>
  <c r="J1063" i="21"/>
  <c r="K1063" i="21"/>
  <c r="O1062" i="21"/>
  <c r="J1062" i="21"/>
  <c r="K1062" i="21"/>
  <c r="O1061" i="21"/>
  <c r="J1061" i="21"/>
  <c r="K1061" i="21"/>
  <c r="O1060" i="21"/>
  <c r="J1060" i="21"/>
  <c r="K1060" i="21"/>
  <c r="O1059" i="21"/>
  <c r="J1059" i="21"/>
  <c r="K1059" i="21"/>
  <c r="O1058" i="21"/>
  <c r="J1058" i="21"/>
  <c r="K1058" i="21"/>
  <c r="O1057" i="21"/>
  <c r="J1057" i="21"/>
  <c r="K1057" i="21"/>
  <c r="O1056" i="21"/>
  <c r="J1056" i="21"/>
  <c r="K1056" i="21"/>
  <c r="O1055" i="21"/>
  <c r="J1055" i="21"/>
  <c r="K1055" i="21"/>
  <c r="O1054" i="21"/>
  <c r="J1054" i="21"/>
  <c r="K1054" i="21"/>
  <c r="O1053" i="21"/>
  <c r="J1053" i="21"/>
  <c r="K1053" i="21"/>
  <c r="O1052" i="21"/>
  <c r="J1052" i="21"/>
  <c r="K1052" i="21"/>
  <c r="O1051" i="21"/>
  <c r="J1051" i="21"/>
  <c r="K1051" i="21"/>
  <c r="O1050" i="21"/>
  <c r="J1050" i="21"/>
  <c r="K1050" i="21"/>
  <c r="O1049" i="21"/>
  <c r="J1049" i="21"/>
  <c r="K1049" i="21"/>
  <c r="O1048" i="21"/>
  <c r="J1048" i="21"/>
  <c r="K1048" i="21"/>
  <c r="O1047" i="21"/>
  <c r="J1047" i="21"/>
  <c r="K1047" i="21"/>
  <c r="O1046" i="21"/>
  <c r="J1046" i="21"/>
  <c r="K1046" i="21"/>
  <c r="O1045" i="21"/>
  <c r="J1045" i="21"/>
  <c r="K1045" i="21"/>
  <c r="O1044" i="21"/>
  <c r="J1044" i="21"/>
  <c r="K1044" i="21"/>
  <c r="O1043" i="21"/>
  <c r="J1043" i="21"/>
  <c r="K1043" i="21"/>
  <c r="O1042" i="21"/>
  <c r="J1042" i="21"/>
  <c r="K1042" i="21"/>
  <c r="O1041" i="21"/>
  <c r="J1041" i="21"/>
  <c r="K1041" i="21"/>
  <c r="O1040" i="21"/>
  <c r="J1040" i="21"/>
  <c r="K1040" i="21"/>
  <c r="O1039" i="21"/>
  <c r="J1039" i="21"/>
  <c r="K1039" i="21"/>
  <c r="O1038" i="21"/>
  <c r="J1038" i="21"/>
  <c r="K1038" i="21"/>
  <c r="O1037" i="21"/>
  <c r="J1037" i="21"/>
  <c r="K1037" i="21"/>
  <c r="O1036" i="21"/>
  <c r="J1036" i="21"/>
  <c r="K1036" i="21"/>
  <c r="O1035" i="21"/>
  <c r="J1035" i="21"/>
  <c r="K1035" i="21"/>
  <c r="O1034" i="21"/>
  <c r="J1034" i="21"/>
  <c r="K1034" i="21"/>
  <c r="O1033" i="21"/>
  <c r="J1033" i="21"/>
  <c r="K1033" i="21"/>
  <c r="O1032" i="21"/>
  <c r="J1032" i="21"/>
  <c r="K1032" i="21"/>
  <c r="O1031" i="21"/>
  <c r="J1031" i="21"/>
  <c r="K1031" i="21"/>
  <c r="O1030" i="21"/>
  <c r="J1030" i="21"/>
  <c r="K1030" i="21"/>
  <c r="O1029" i="21"/>
  <c r="J1029" i="21"/>
  <c r="K1029" i="21"/>
  <c r="O1028" i="21"/>
  <c r="J1028" i="21"/>
  <c r="K1028" i="21"/>
  <c r="O1027" i="21"/>
  <c r="J1027" i="21"/>
  <c r="K1027" i="21"/>
  <c r="O1026" i="21"/>
  <c r="J1026" i="21"/>
  <c r="K1026" i="21"/>
  <c r="O1025" i="21"/>
  <c r="J1025" i="21"/>
  <c r="K1025" i="21"/>
  <c r="O1024" i="21"/>
  <c r="J1024" i="21"/>
  <c r="K1024" i="21"/>
  <c r="O1023" i="21"/>
  <c r="J1023" i="21"/>
  <c r="K1023" i="21"/>
  <c r="O1022" i="21"/>
  <c r="J1022" i="21"/>
  <c r="K1022" i="21"/>
  <c r="O1021" i="21"/>
  <c r="J1021" i="21"/>
  <c r="K1021" i="21"/>
  <c r="O1020" i="21"/>
  <c r="J1020" i="21"/>
  <c r="K1020" i="21"/>
  <c r="O1019" i="21"/>
  <c r="J1019" i="21"/>
  <c r="K1019" i="21"/>
  <c r="O1018" i="21"/>
  <c r="J1018" i="21"/>
  <c r="K1018" i="21"/>
  <c r="O1017" i="21"/>
  <c r="J1017" i="21"/>
  <c r="K1017" i="21"/>
  <c r="O1016" i="21"/>
  <c r="J1016" i="21"/>
  <c r="K1016" i="21"/>
  <c r="O1015" i="21"/>
  <c r="J1015" i="21"/>
  <c r="K1015" i="21"/>
  <c r="O1014" i="21"/>
  <c r="J1014" i="21"/>
  <c r="K1014" i="21"/>
  <c r="O1013" i="21"/>
  <c r="J1013" i="21"/>
  <c r="K1013" i="21"/>
  <c r="O1012" i="21"/>
  <c r="J1012" i="21"/>
  <c r="K1012" i="21"/>
  <c r="O1011" i="21"/>
  <c r="J1011" i="21"/>
  <c r="K1011" i="21"/>
  <c r="O1010" i="21"/>
  <c r="J1010" i="21"/>
  <c r="K1010" i="21"/>
  <c r="O1009" i="21"/>
  <c r="J1009" i="21"/>
  <c r="K1009" i="21"/>
  <c r="O1008" i="21"/>
  <c r="J1008" i="21"/>
  <c r="K1008" i="21"/>
  <c r="O1007" i="21"/>
  <c r="J1007" i="21"/>
  <c r="K1007" i="21"/>
  <c r="O1006" i="21"/>
  <c r="J1006" i="21"/>
  <c r="K1006" i="21"/>
  <c r="O1005" i="21"/>
  <c r="J1005" i="21"/>
  <c r="K1005" i="21"/>
  <c r="O1004" i="21"/>
  <c r="J1004" i="21"/>
  <c r="K1004" i="21"/>
  <c r="O1003" i="21"/>
  <c r="J1003" i="21"/>
  <c r="K1003" i="21"/>
  <c r="O1002" i="21"/>
  <c r="J1002" i="21"/>
  <c r="K1002" i="21"/>
  <c r="O1001" i="21"/>
  <c r="J1001" i="21"/>
  <c r="K1001" i="21"/>
  <c r="O1000" i="21"/>
  <c r="J1000" i="21"/>
  <c r="K1000" i="21"/>
  <c r="O999" i="21"/>
  <c r="J999" i="21"/>
  <c r="K999" i="21"/>
  <c r="O998" i="21"/>
  <c r="J998" i="21"/>
  <c r="K998" i="21"/>
  <c r="O997" i="21"/>
  <c r="J997" i="21"/>
  <c r="K997" i="21"/>
  <c r="O996" i="21"/>
  <c r="J996" i="21"/>
  <c r="K996" i="21"/>
  <c r="O995" i="21"/>
  <c r="J995" i="21"/>
  <c r="K995" i="21"/>
  <c r="O994" i="21"/>
  <c r="J994" i="21"/>
  <c r="K994" i="21"/>
  <c r="O993" i="21"/>
  <c r="J993" i="21"/>
  <c r="K993" i="21"/>
  <c r="O992" i="21"/>
  <c r="J992" i="21"/>
  <c r="K992" i="21"/>
  <c r="O991" i="21"/>
  <c r="J991" i="21"/>
  <c r="K991" i="21"/>
  <c r="O990" i="21"/>
  <c r="J990" i="21"/>
  <c r="K990" i="21"/>
  <c r="O989" i="21"/>
  <c r="J989" i="21"/>
  <c r="K989" i="21"/>
  <c r="O988" i="21"/>
  <c r="J988" i="21"/>
  <c r="K988" i="21"/>
  <c r="O987" i="21"/>
  <c r="J987" i="21"/>
  <c r="K987" i="21"/>
  <c r="O986" i="21"/>
  <c r="J986" i="21"/>
  <c r="K986" i="21"/>
  <c r="O985" i="21"/>
  <c r="J985" i="21"/>
  <c r="K985" i="21"/>
  <c r="O984" i="21"/>
  <c r="J984" i="21"/>
  <c r="K984" i="21"/>
  <c r="O983" i="21"/>
  <c r="J983" i="21"/>
  <c r="K983" i="21"/>
  <c r="O982" i="21"/>
  <c r="J982" i="21"/>
  <c r="K982" i="21"/>
  <c r="O981" i="21"/>
  <c r="J981" i="21"/>
  <c r="K981" i="21"/>
  <c r="O980" i="21"/>
  <c r="J980" i="21"/>
  <c r="K980" i="21"/>
  <c r="O979" i="21"/>
  <c r="J979" i="21"/>
  <c r="K979" i="21"/>
  <c r="O978" i="21"/>
  <c r="J978" i="21"/>
  <c r="K978" i="21"/>
  <c r="O977" i="21"/>
  <c r="J977" i="21"/>
  <c r="K977" i="21"/>
  <c r="O976" i="21"/>
  <c r="J976" i="21"/>
  <c r="K976" i="21"/>
  <c r="O975" i="21"/>
  <c r="J975" i="21"/>
  <c r="K975" i="21"/>
  <c r="O974" i="21"/>
  <c r="J974" i="21"/>
  <c r="K974" i="21"/>
  <c r="O973" i="21"/>
  <c r="J973" i="21"/>
  <c r="K973" i="21"/>
  <c r="O972" i="21"/>
  <c r="J972" i="21"/>
  <c r="K972" i="21"/>
  <c r="O971" i="21"/>
  <c r="J971" i="21"/>
  <c r="K971" i="21"/>
  <c r="O970" i="21"/>
  <c r="J970" i="21"/>
  <c r="K970" i="21"/>
  <c r="O969" i="21"/>
  <c r="J969" i="21"/>
  <c r="K969" i="21"/>
  <c r="O968" i="21"/>
  <c r="J968" i="21"/>
  <c r="K968" i="21"/>
  <c r="O967" i="21"/>
  <c r="J967" i="21"/>
  <c r="K967" i="21"/>
  <c r="O966" i="21"/>
  <c r="J966" i="21"/>
  <c r="K966" i="21"/>
  <c r="O965" i="21"/>
  <c r="J965" i="21"/>
  <c r="K965" i="21"/>
  <c r="O964" i="21"/>
  <c r="J964" i="21"/>
  <c r="K964" i="21"/>
  <c r="O963" i="21"/>
  <c r="J963" i="21"/>
  <c r="K963" i="21"/>
  <c r="O962" i="21"/>
  <c r="J962" i="21"/>
  <c r="K962" i="21"/>
  <c r="O961" i="21"/>
  <c r="J961" i="21"/>
  <c r="K961" i="21"/>
  <c r="O960" i="21"/>
  <c r="J960" i="21"/>
  <c r="K960" i="21"/>
  <c r="O959" i="21"/>
  <c r="J959" i="21"/>
  <c r="K959" i="21"/>
  <c r="O958" i="21"/>
  <c r="J958" i="21"/>
  <c r="K958" i="21"/>
  <c r="O957" i="21"/>
  <c r="J957" i="21"/>
  <c r="K957" i="21"/>
  <c r="O956" i="21"/>
  <c r="J956" i="21"/>
  <c r="K956" i="21"/>
  <c r="O955" i="21"/>
  <c r="J955" i="21"/>
  <c r="K955" i="21"/>
  <c r="O954" i="21"/>
  <c r="J954" i="21"/>
  <c r="K954" i="21"/>
  <c r="O953" i="21"/>
  <c r="J953" i="21"/>
  <c r="K953" i="21"/>
  <c r="O952" i="21"/>
  <c r="J952" i="21"/>
  <c r="K952" i="21"/>
  <c r="O951" i="21"/>
  <c r="J951" i="21"/>
  <c r="K951" i="21"/>
  <c r="O950" i="21"/>
  <c r="J950" i="21"/>
  <c r="K950" i="21"/>
  <c r="O949" i="21"/>
  <c r="J949" i="21"/>
  <c r="K949" i="21"/>
  <c r="O948" i="21"/>
  <c r="J948" i="21"/>
  <c r="K948" i="21"/>
  <c r="O947" i="21"/>
  <c r="J947" i="21"/>
  <c r="K947" i="21"/>
  <c r="O946" i="21"/>
  <c r="J946" i="21"/>
  <c r="K946" i="21"/>
  <c r="O945" i="21"/>
  <c r="J945" i="21"/>
  <c r="K945" i="21"/>
  <c r="O944" i="21"/>
  <c r="J944" i="21"/>
  <c r="K944" i="21"/>
  <c r="O943" i="21"/>
  <c r="J943" i="21"/>
  <c r="K943" i="21"/>
  <c r="O942" i="21"/>
  <c r="J942" i="21"/>
  <c r="K942" i="21"/>
  <c r="O941" i="21"/>
  <c r="J941" i="21"/>
  <c r="K941" i="21"/>
  <c r="O940" i="21"/>
  <c r="J940" i="21"/>
  <c r="K940" i="21"/>
  <c r="O939" i="21"/>
  <c r="J939" i="21"/>
  <c r="K939" i="21"/>
  <c r="O938" i="21"/>
  <c r="J938" i="21"/>
  <c r="K938" i="21"/>
  <c r="O937" i="21"/>
  <c r="J937" i="21"/>
  <c r="K937" i="21"/>
  <c r="O936" i="21"/>
  <c r="J936" i="21"/>
  <c r="K936" i="21"/>
  <c r="O935" i="21"/>
  <c r="J935" i="21"/>
  <c r="K935" i="21"/>
  <c r="O934" i="21"/>
  <c r="J934" i="21"/>
  <c r="K934" i="21"/>
  <c r="O933" i="21"/>
  <c r="J933" i="21"/>
  <c r="K933" i="21"/>
  <c r="O932" i="21"/>
  <c r="J932" i="21"/>
  <c r="K932" i="21"/>
  <c r="O931" i="21"/>
  <c r="J931" i="21"/>
  <c r="K931" i="21"/>
  <c r="O930" i="21"/>
  <c r="J930" i="21"/>
  <c r="K930" i="21"/>
  <c r="O929" i="21"/>
  <c r="J929" i="21"/>
  <c r="K929" i="21"/>
  <c r="O928" i="21"/>
  <c r="J928" i="21"/>
  <c r="K928" i="21"/>
  <c r="O927" i="21"/>
  <c r="J927" i="21"/>
  <c r="K927" i="21"/>
  <c r="O926" i="21"/>
  <c r="J926" i="21"/>
  <c r="K926" i="21"/>
  <c r="O925" i="21"/>
  <c r="J925" i="21"/>
  <c r="K925" i="21"/>
  <c r="O924" i="21"/>
  <c r="J924" i="21"/>
  <c r="K924" i="21"/>
  <c r="O923" i="21"/>
  <c r="J923" i="21"/>
  <c r="K923" i="21"/>
  <c r="O922" i="21"/>
  <c r="J922" i="21"/>
  <c r="K922" i="21"/>
  <c r="O921" i="21"/>
  <c r="J921" i="21"/>
  <c r="K921" i="21"/>
  <c r="O920" i="21"/>
  <c r="J920" i="21"/>
  <c r="K920" i="21"/>
  <c r="O919" i="21"/>
  <c r="J919" i="21"/>
  <c r="K919" i="21"/>
  <c r="O918" i="21"/>
  <c r="J918" i="21"/>
  <c r="K918" i="21"/>
  <c r="O917" i="21"/>
  <c r="J917" i="21"/>
  <c r="K917" i="21"/>
  <c r="O916" i="21"/>
  <c r="J916" i="21"/>
  <c r="K916" i="21"/>
  <c r="O915" i="21"/>
  <c r="J915" i="21"/>
  <c r="K915" i="21"/>
  <c r="O914" i="21"/>
  <c r="J914" i="21"/>
  <c r="K914" i="21"/>
  <c r="O913" i="21"/>
  <c r="J913" i="21"/>
  <c r="K913" i="21"/>
  <c r="O912" i="21"/>
  <c r="J912" i="21"/>
  <c r="K912" i="21"/>
  <c r="O911" i="21"/>
  <c r="J911" i="21"/>
  <c r="K911" i="21"/>
  <c r="O910" i="21"/>
  <c r="J910" i="21"/>
  <c r="K910" i="21"/>
  <c r="O909" i="21"/>
  <c r="J909" i="21"/>
  <c r="K909" i="21"/>
  <c r="O908" i="21"/>
  <c r="J908" i="21"/>
  <c r="K908" i="21"/>
  <c r="O907" i="21"/>
  <c r="J907" i="21"/>
  <c r="K907" i="21"/>
  <c r="O906" i="21"/>
  <c r="J906" i="21"/>
  <c r="K906" i="21"/>
  <c r="O905" i="21"/>
  <c r="J905" i="21"/>
  <c r="K905" i="21"/>
  <c r="O904" i="21"/>
  <c r="J904" i="21"/>
  <c r="K904" i="21"/>
  <c r="O903" i="21"/>
  <c r="J903" i="21"/>
  <c r="K903" i="21"/>
  <c r="O902" i="21"/>
  <c r="J902" i="21"/>
  <c r="K902" i="21"/>
  <c r="O901" i="21"/>
  <c r="J901" i="21"/>
  <c r="K901" i="21"/>
  <c r="O900" i="21"/>
  <c r="J900" i="21"/>
  <c r="K900" i="21"/>
  <c r="O899" i="21"/>
  <c r="J899" i="21"/>
  <c r="K899" i="21"/>
  <c r="O898" i="21"/>
  <c r="J898" i="21"/>
  <c r="K898" i="21"/>
  <c r="O897" i="21"/>
  <c r="J897" i="21"/>
  <c r="K897" i="21"/>
  <c r="O896" i="21"/>
  <c r="J896" i="21"/>
  <c r="K896" i="21"/>
  <c r="O895" i="21"/>
  <c r="J895" i="21"/>
  <c r="K895" i="21"/>
  <c r="O894" i="21"/>
  <c r="J894" i="21"/>
  <c r="K894" i="21"/>
  <c r="O893" i="21"/>
  <c r="J893" i="21"/>
  <c r="K893" i="21"/>
  <c r="O892" i="21"/>
  <c r="J892" i="21"/>
  <c r="K892" i="21"/>
  <c r="O891" i="21"/>
  <c r="J891" i="21"/>
  <c r="K891" i="21"/>
  <c r="O890" i="21"/>
  <c r="J890" i="21"/>
  <c r="K890" i="21"/>
  <c r="O889" i="21"/>
  <c r="J889" i="21"/>
  <c r="K889" i="21"/>
  <c r="O888" i="21"/>
  <c r="J888" i="21"/>
  <c r="K888" i="21"/>
  <c r="O887" i="21"/>
  <c r="J887" i="21"/>
  <c r="K887" i="21"/>
  <c r="O886" i="21"/>
  <c r="J886" i="21"/>
  <c r="K886" i="21"/>
  <c r="O885" i="21"/>
  <c r="J885" i="21"/>
  <c r="K885" i="21"/>
  <c r="O884" i="21"/>
  <c r="J884" i="21"/>
  <c r="K884" i="21"/>
  <c r="O883" i="21"/>
  <c r="J883" i="21"/>
  <c r="K883" i="21"/>
  <c r="O882" i="21"/>
  <c r="J882" i="21"/>
  <c r="K882" i="21"/>
  <c r="O881" i="21"/>
  <c r="J881" i="21"/>
  <c r="K881" i="21"/>
  <c r="O880" i="21"/>
  <c r="J880" i="21"/>
  <c r="K880" i="21"/>
  <c r="O879" i="21"/>
  <c r="J879" i="21"/>
  <c r="K879" i="21"/>
  <c r="O878" i="21"/>
  <c r="J878" i="21"/>
  <c r="K878" i="21"/>
  <c r="O877" i="21"/>
  <c r="J877" i="21"/>
  <c r="K877" i="21"/>
  <c r="O876" i="21"/>
  <c r="J876" i="21"/>
  <c r="K876" i="21"/>
  <c r="O875" i="21"/>
  <c r="J875" i="21"/>
  <c r="K875" i="21"/>
  <c r="O874" i="21"/>
  <c r="J874" i="21"/>
  <c r="K874" i="21"/>
  <c r="O873" i="21"/>
  <c r="J873" i="21"/>
  <c r="K873" i="21"/>
  <c r="O872" i="21"/>
  <c r="J872" i="21"/>
  <c r="K872" i="21"/>
  <c r="O871" i="21"/>
  <c r="J871" i="21"/>
  <c r="K871" i="21"/>
  <c r="O870" i="21"/>
  <c r="J870" i="21"/>
  <c r="K870" i="21"/>
  <c r="O869" i="21"/>
  <c r="J869" i="21"/>
  <c r="K869" i="21"/>
  <c r="O868" i="21"/>
  <c r="J868" i="21"/>
  <c r="K868" i="21"/>
  <c r="O867" i="21"/>
  <c r="J867" i="21"/>
  <c r="K867" i="21"/>
  <c r="O866" i="21"/>
  <c r="J866" i="21"/>
  <c r="K866" i="21"/>
  <c r="O865" i="21"/>
  <c r="J865" i="21"/>
  <c r="K865" i="21"/>
  <c r="O864" i="21"/>
  <c r="J864" i="21"/>
  <c r="K864" i="21"/>
  <c r="O863" i="21"/>
  <c r="J863" i="21"/>
  <c r="K863" i="21"/>
  <c r="O862" i="21"/>
  <c r="J862" i="21"/>
  <c r="K862" i="21"/>
  <c r="O861" i="21"/>
  <c r="J861" i="21"/>
  <c r="K861" i="21"/>
  <c r="O860" i="21"/>
  <c r="J860" i="21"/>
  <c r="K860" i="21"/>
  <c r="O859" i="21"/>
  <c r="J859" i="21"/>
  <c r="K859" i="21"/>
  <c r="O858" i="21"/>
  <c r="J858" i="21"/>
  <c r="K858" i="21"/>
  <c r="O857" i="21"/>
  <c r="J857" i="21"/>
  <c r="K857" i="21"/>
  <c r="O856" i="21"/>
  <c r="J856" i="21"/>
  <c r="K856" i="21"/>
  <c r="O855" i="21"/>
  <c r="J855" i="21"/>
  <c r="K855" i="21"/>
  <c r="O854" i="21"/>
  <c r="J854" i="21"/>
  <c r="K854" i="21"/>
  <c r="O853" i="21"/>
  <c r="J853" i="21"/>
  <c r="K853" i="21"/>
  <c r="O852" i="21"/>
  <c r="J852" i="21"/>
  <c r="K852" i="21"/>
  <c r="O851" i="21"/>
  <c r="J851" i="21"/>
  <c r="K851" i="21"/>
  <c r="O850" i="21"/>
  <c r="J850" i="21"/>
  <c r="K850" i="21"/>
  <c r="O849" i="21"/>
  <c r="J849" i="21"/>
  <c r="K849" i="21"/>
  <c r="O848" i="21"/>
  <c r="J848" i="21"/>
  <c r="K848" i="21"/>
  <c r="O847" i="21"/>
  <c r="J847" i="21"/>
  <c r="K847" i="21"/>
  <c r="O846" i="21"/>
  <c r="J846" i="21"/>
  <c r="K846" i="21"/>
  <c r="O845" i="21"/>
  <c r="J845" i="21"/>
  <c r="K845" i="21"/>
  <c r="O844" i="21"/>
  <c r="J844" i="21"/>
  <c r="K844" i="21"/>
  <c r="O843" i="21"/>
  <c r="J843" i="21"/>
  <c r="K843" i="21"/>
  <c r="O842" i="21"/>
  <c r="J842" i="21"/>
  <c r="K842" i="21"/>
  <c r="O841" i="21"/>
  <c r="J841" i="21"/>
  <c r="K841" i="21"/>
  <c r="O840" i="21"/>
  <c r="J840" i="21"/>
  <c r="K840" i="21"/>
  <c r="O839" i="21"/>
  <c r="J839" i="21"/>
  <c r="K839" i="21"/>
  <c r="O838" i="21"/>
  <c r="J838" i="21"/>
  <c r="K838" i="21"/>
  <c r="O837" i="21"/>
  <c r="J837" i="21"/>
  <c r="K837" i="21"/>
  <c r="O836" i="21"/>
  <c r="J836" i="21"/>
  <c r="K836" i="21"/>
  <c r="O835" i="21"/>
  <c r="J835" i="21"/>
  <c r="K835" i="21"/>
  <c r="O834" i="21"/>
  <c r="J834" i="21"/>
  <c r="K834" i="21"/>
  <c r="O833" i="21"/>
  <c r="J833" i="21"/>
  <c r="K833" i="21"/>
  <c r="O832" i="21"/>
  <c r="J832" i="21"/>
  <c r="K832" i="21"/>
  <c r="O831" i="21"/>
  <c r="J831" i="21"/>
  <c r="K831" i="21"/>
  <c r="O830" i="21"/>
  <c r="J830" i="21"/>
  <c r="K830" i="21"/>
  <c r="O829" i="21"/>
  <c r="J829" i="21"/>
  <c r="K829" i="21"/>
  <c r="O828" i="21"/>
  <c r="J828" i="21"/>
  <c r="K828" i="21"/>
  <c r="O827" i="21"/>
  <c r="J827" i="21"/>
  <c r="K827" i="21"/>
  <c r="O826" i="21"/>
  <c r="J826" i="21"/>
  <c r="K826" i="21"/>
  <c r="O825" i="21"/>
  <c r="J825" i="21"/>
  <c r="K825" i="21"/>
  <c r="O824" i="21"/>
  <c r="J824" i="21"/>
  <c r="K824" i="21"/>
  <c r="O823" i="21"/>
  <c r="J823" i="21"/>
  <c r="K823" i="21"/>
  <c r="O822" i="21"/>
  <c r="J822" i="21"/>
  <c r="K822" i="21"/>
  <c r="O821" i="21"/>
  <c r="J821" i="21"/>
  <c r="K821" i="21"/>
  <c r="O820" i="21"/>
  <c r="J820" i="21"/>
  <c r="K820" i="21"/>
  <c r="O819" i="21"/>
  <c r="J819" i="21"/>
  <c r="K819" i="21"/>
  <c r="O818" i="21"/>
  <c r="J818" i="21"/>
  <c r="K818" i="21"/>
  <c r="O817" i="21"/>
  <c r="J817" i="21"/>
  <c r="K817" i="21"/>
  <c r="O816" i="21"/>
  <c r="J816" i="21"/>
  <c r="K816" i="21"/>
  <c r="O815" i="21"/>
  <c r="J815" i="21"/>
  <c r="K815" i="21"/>
  <c r="O814" i="21"/>
  <c r="J814" i="21"/>
  <c r="K814" i="21"/>
  <c r="O813" i="21"/>
  <c r="J813" i="21"/>
  <c r="K813" i="21"/>
  <c r="O812" i="21"/>
  <c r="J812" i="21"/>
  <c r="K812" i="21"/>
  <c r="O811" i="21"/>
  <c r="J811" i="21"/>
  <c r="K811" i="21"/>
  <c r="O810" i="21"/>
  <c r="J810" i="21"/>
  <c r="K810" i="21"/>
  <c r="O809" i="21"/>
  <c r="J809" i="21"/>
  <c r="K809" i="21"/>
  <c r="O808" i="21"/>
  <c r="J808" i="21"/>
  <c r="K808" i="21"/>
  <c r="O807" i="21"/>
  <c r="J807" i="21"/>
  <c r="K807" i="21"/>
  <c r="O806" i="21"/>
  <c r="J806" i="21"/>
  <c r="K806" i="21"/>
  <c r="O805" i="21"/>
  <c r="J805" i="21"/>
  <c r="K805" i="21"/>
  <c r="O804" i="21"/>
  <c r="J804" i="21"/>
  <c r="K804" i="21"/>
  <c r="O803" i="21"/>
  <c r="J803" i="21"/>
  <c r="K803" i="21"/>
  <c r="O802" i="21"/>
  <c r="J802" i="21"/>
  <c r="K802" i="21"/>
  <c r="O801" i="21"/>
  <c r="J801" i="21"/>
  <c r="K801" i="21"/>
  <c r="O800" i="21"/>
  <c r="J800" i="21"/>
  <c r="K800" i="21"/>
  <c r="O799" i="21"/>
  <c r="J799" i="21"/>
  <c r="K799" i="21"/>
  <c r="O798" i="21"/>
  <c r="J798" i="21"/>
  <c r="K798" i="21"/>
  <c r="O797" i="21"/>
  <c r="J797" i="21"/>
  <c r="K797" i="21"/>
  <c r="O796" i="21"/>
  <c r="J796" i="21"/>
  <c r="K796" i="21"/>
  <c r="O795" i="21"/>
  <c r="J795" i="21"/>
  <c r="K795" i="21"/>
  <c r="O794" i="21"/>
  <c r="J794" i="21"/>
  <c r="K794" i="21"/>
  <c r="O793" i="21"/>
  <c r="J793" i="21"/>
  <c r="K793" i="21"/>
  <c r="O792" i="21"/>
  <c r="J792" i="21"/>
  <c r="K792" i="21"/>
  <c r="O791" i="21"/>
  <c r="J791" i="21"/>
  <c r="K791" i="21"/>
  <c r="O790" i="21"/>
  <c r="J790" i="21"/>
  <c r="K790" i="21"/>
  <c r="O789" i="21"/>
  <c r="J789" i="21"/>
  <c r="K789" i="21"/>
  <c r="O788" i="21"/>
  <c r="J788" i="21"/>
  <c r="K788" i="21"/>
  <c r="O787" i="21"/>
  <c r="J787" i="21"/>
  <c r="K787" i="21"/>
  <c r="O786" i="21"/>
  <c r="J786" i="21"/>
  <c r="K786" i="21"/>
  <c r="O785" i="21"/>
  <c r="J785" i="21"/>
  <c r="K785" i="21"/>
  <c r="O784" i="21"/>
  <c r="J784" i="21"/>
  <c r="K784" i="21"/>
  <c r="O783" i="21"/>
  <c r="J783" i="21"/>
  <c r="K783" i="21"/>
  <c r="O782" i="21"/>
  <c r="J782" i="21"/>
  <c r="K782" i="21"/>
  <c r="O781" i="21"/>
  <c r="J781" i="21"/>
  <c r="K781" i="21"/>
  <c r="O780" i="21"/>
  <c r="J780" i="21"/>
  <c r="K780" i="21"/>
  <c r="O779" i="21"/>
  <c r="J779" i="21"/>
  <c r="K779" i="21"/>
  <c r="O778" i="21"/>
  <c r="J778" i="21"/>
  <c r="K778" i="21"/>
  <c r="O777" i="21"/>
  <c r="J777" i="21"/>
  <c r="K777" i="21"/>
  <c r="O776" i="21"/>
  <c r="J776" i="21"/>
  <c r="K776" i="21"/>
  <c r="O775" i="21"/>
  <c r="J775" i="21"/>
  <c r="K775" i="21"/>
  <c r="O774" i="21"/>
  <c r="J774" i="21"/>
  <c r="K774" i="21"/>
  <c r="O773" i="21"/>
  <c r="J773" i="21"/>
  <c r="K773" i="21"/>
  <c r="O772" i="21"/>
  <c r="J772" i="21"/>
  <c r="K772" i="21"/>
  <c r="O771" i="21"/>
  <c r="J771" i="21"/>
  <c r="K771" i="21"/>
  <c r="O770" i="21"/>
  <c r="J770" i="21"/>
  <c r="K770" i="21"/>
  <c r="O769" i="21"/>
  <c r="J769" i="21"/>
  <c r="K769" i="21"/>
  <c r="O768" i="21"/>
  <c r="J768" i="21"/>
  <c r="K768" i="21"/>
  <c r="O767" i="21"/>
  <c r="J767" i="21"/>
  <c r="K767" i="21"/>
  <c r="O766" i="21"/>
  <c r="J766" i="21"/>
  <c r="K766" i="21"/>
  <c r="O765" i="21"/>
  <c r="J765" i="21"/>
  <c r="K765" i="21"/>
  <c r="O764" i="21"/>
  <c r="J764" i="21"/>
  <c r="K764" i="21"/>
  <c r="O763" i="21"/>
  <c r="J763" i="21"/>
  <c r="K763" i="21"/>
  <c r="O762" i="21"/>
  <c r="J762" i="21"/>
  <c r="K762" i="21"/>
  <c r="O761" i="21"/>
  <c r="J761" i="21"/>
  <c r="K761" i="21"/>
  <c r="O760" i="21"/>
  <c r="J760" i="21"/>
  <c r="K760" i="21"/>
  <c r="O759" i="21"/>
  <c r="J759" i="21"/>
  <c r="K759" i="21"/>
  <c r="O758" i="21"/>
  <c r="J758" i="21"/>
  <c r="K758" i="21"/>
  <c r="O757" i="21"/>
  <c r="J757" i="21"/>
  <c r="K757" i="21"/>
  <c r="O756" i="21"/>
  <c r="J756" i="21"/>
  <c r="K756" i="21"/>
  <c r="O755" i="21"/>
  <c r="J755" i="21"/>
  <c r="K755" i="21"/>
  <c r="O754" i="21"/>
  <c r="J754" i="21"/>
  <c r="K754" i="21"/>
  <c r="O753" i="21"/>
  <c r="J753" i="21"/>
  <c r="K753" i="21"/>
  <c r="O752" i="21"/>
  <c r="J752" i="21"/>
  <c r="K752" i="21"/>
  <c r="O751" i="21"/>
  <c r="J751" i="21"/>
  <c r="K751" i="21"/>
  <c r="O750" i="21"/>
  <c r="J750" i="21"/>
  <c r="K750" i="21"/>
  <c r="O749" i="21"/>
  <c r="J749" i="21"/>
  <c r="K749" i="21"/>
  <c r="O748" i="21"/>
  <c r="J748" i="21"/>
  <c r="K748" i="21"/>
  <c r="O747" i="21"/>
  <c r="J747" i="21"/>
  <c r="K747" i="21"/>
  <c r="O746" i="21"/>
  <c r="J746" i="21"/>
  <c r="K746" i="21"/>
  <c r="O745" i="21"/>
  <c r="J745" i="21"/>
  <c r="K745" i="21"/>
  <c r="O744" i="21"/>
  <c r="J744" i="21"/>
  <c r="K744" i="21"/>
  <c r="O743" i="21"/>
  <c r="J743" i="21"/>
  <c r="K743" i="21"/>
  <c r="O742" i="21"/>
  <c r="J742" i="21"/>
  <c r="K742" i="21"/>
  <c r="O741" i="21"/>
  <c r="J741" i="21"/>
  <c r="K741" i="21"/>
  <c r="O740" i="21"/>
  <c r="J740" i="21"/>
  <c r="K740" i="21"/>
  <c r="O739" i="21"/>
  <c r="J739" i="21"/>
  <c r="K739" i="21"/>
  <c r="O738" i="21"/>
  <c r="J738" i="21"/>
  <c r="K738" i="21"/>
  <c r="O737" i="21"/>
  <c r="J737" i="21"/>
  <c r="K737" i="21"/>
  <c r="O736" i="21"/>
  <c r="J736" i="21"/>
  <c r="K736" i="21"/>
  <c r="O735" i="21"/>
  <c r="J735" i="21"/>
  <c r="K735" i="21"/>
  <c r="O734" i="21"/>
  <c r="J734" i="21"/>
  <c r="K734" i="21"/>
  <c r="O733" i="21"/>
  <c r="J733" i="21"/>
  <c r="K733" i="21"/>
  <c r="O732" i="21"/>
  <c r="J732" i="21"/>
  <c r="K732" i="21"/>
  <c r="O731" i="21"/>
  <c r="J731" i="21"/>
  <c r="K731" i="21"/>
  <c r="O730" i="21"/>
  <c r="J730" i="21"/>
  <c r="K730" i="21"/>
  <c r="O729" i="21"/>
  <c r="J729" i="21"/>
  <c r="K729" i="21"/>
  <c r="O728" i="21"/>
  <c r="J728" i="21"/>
  <c r="K728" i="21"/>
  <c r="O727" i="21"/>
  <c r="J727" i="21"/>
  <c r="K727" i="21"/>
  <c r="O726" i="21"/>
  <c r="J726" i="21"/>
  <c r="K726" i="21"/>
  <c r="O725" i="21"/>
  <c r="J725" i="21"/>
  <c r="K725" i="21"/>
  <c r="O724" i="21"/>
  <c r="J724" i="21"/>
  <c r="K724" i="21"/>
  <c r="O723" i="21"/>
  <c r="J723" i="21"/>
  <c r="K723" i="21"/>
  <c r="O722" i="21"/>
  <c r="J722" i="21"/>
  <c r="K722" i="21"/>
  <c r="O721" i="21"/>
  <c r="J721" i="21"/>
  <c r="K721" i="21"/>
  <c r="O720" i="21"/>
  <c r="J720" i="21"/>
  <c r="K720" i="21"/>
  <c r="O719" i="21"/>
  <c r="J719" i="21"/>
  <c r="K719" i="21"/>
  <c r="O718" i="21"/>
  <c r="J718" i="21"/>
  <c r="K718" i="21"/>
  <c r="O717" i="21"/>
  <c r="J717" i="21"/>
  <c r="K717" i="21"/>
  <c r="O716" i="21"/>
  <c r="J716" i="21"/>
  <c r="K716" i="21"/>
  <c r="O715" i="21"/>
  <c r="J715" i="21"/>
  <c r="K715" i="21"/>
  <c r="O714" i="21"/>
  <c r="J714" i="21"/>
  <c r="K714" i="21"/>
  <c r="O713" i="21"/>
  <c r="J713" i="21"/>
  <c r="K713" i="21"/>
  <c r="O712" i="21"/>
  <c r="J712" i="21"/>
  <c r="K712" i="21"/>
  <c r="O711" i="21"/>
  <c r="J711" i="21"/>
  <c r="K711" i="21"/>
  <c r="O710" i="21"/>
  <c r="J710" i="21"/>
  <c r="K710" i="21"/>
  <c r="O709" i="21"/>
  <c r="J709" i="21"/>
  <c r="K709" i="21"/>
  <c r="O708" i="21"/>
  <c r="J708" i="21"/>
  <c r="K708" i="21"/>
  <c r="O707" i="21"/>
  <c r="J707" i="21"/>
  <c r="K707" i="21"/>
  <c r="O706" i="21"/>
  <c r="J706" i="21"/>
  <c r="K706" i="21"/>
  <c r="O705" i="21"/>
  <c r="J705" i="21"/>
  <c r="K705" i="21"/>
  <c r="O704" i="21"/>
  <c r="J704" i="21"/>
  <c r="K704" i="21"/>
  <c r="O703" i="21"/>
  <c r="J703" i="21"/>
  <c r="K703" i="21"/>
  <c r="O702" i="21"/>
  <c r="J702" i="21"/>
  <c r="K702" i="21"/>
  <c r="O701" i="21"/>
  <c r="J701" i="21"/>
  <c r="K701" i="21"/>
  <c r="O700" i="21"/>
  <c r="J700" i="21"/>
  <c r="K700" i="21"/>
  <c r="O699" i="21"/>
  <c r="J699" i="21"/>
  <c r="K699" i="21"/>
  <c r="O698" i="21"/>
  <c r="J698" i="21"/>
  <c r="K698" i="21"/>
  <c r="O697" i="21"/>
  <c r="J697" i="21"/>
  <c r="K697" i="21"/>
  <c r="O696" i="21"/>
  <c r="J696" i="21"/>
  <c r="K696" i="21"/>
  <c r="O695" i="21"/>
  <c r="J695" i="21"/>
  <c r="K695" i="21"/>
  <c r="O694" i="21"/>
  <c r="J694" i="21"/>
  <c r="K694" i="21"/>
  <c r="O693" i="21"/>
  <c r="J693" i="21"/>
  <c r="K693" i="21"/>
  <c r="O692" i="21"/>
  <c r="J692" i="21"/>
  <c r="K692" i="21"/>
  <c r="O691" i="21"/>
  <c r="J691" i="21"/>
  <c r="K691" i="21"/>
  <c r="O690" i="21"/>
  <c r="J690" i="21"/>
  <c r="K690" i="21"/>
  <c r="O689" i="21"/>
  <c r="J689" i="21"/>
  <c r="K689" i="21"/>
  <c r="O688" i="21"/>
  <c r="J688" i="21"/>
  <c r="K688" i="21"/>
  <c r="O687" i="21"/>
  <c r="J687" i="21"/>
  <c r="K687" i="21"/>
  <c r="O686" i="21"/>
  <c r="J686" i="21"/>
  <c r="K686" i="21"/>
  <c r="O685" i="21"/>
  <c r="J685" i="21"/>
  <c r="K685" i="21"/>
  <c r="O684" i="21"/>
  <c r="J684" i="21"/>
  <c r="K684" i="21"/>
  <c r="O683" i="21"/>
  <c r="J683" i="21"/>
  <c r="K683" i="21"/>
  <c r="O682" i="21"/>
  <c r="J682" i="21"/>
  <c r="K682" i="21"/>
  <c r="O681" i="21"/>
  <c r="J681" i="21"/>
  <c r="K681" i="21"/>
  <c r="O680" i="21"/>
  <c r="J680" i="21"/>
  <c r="K680" i="21"/>
  <c r="O679" i="21"/>
  <c r="J679" i="21"/>
  <c r="K679" i="21"/>
  <c r="O678" i="21"/>
  <c r="J678" i="21"/>
  <c r="K678" i="21"/>
  <c r="O677" i="21"/>
  <c r="J677" i="21"/>
  <c r="K677" i="21"/>
  <c r="O676" i="21"/>
  <c r="J676" i="21"/>
  <c r="K676" i="21"/>
  <c r="O675" i="21"/>
  <c r="J675" i="21"/>
  <c r="K675" i="21"/>
  <c r="O674" i="21"/>
  <c r="J674" i="21"/>
  <c r="K674" i="21"/>
  <c r="O673" i="21"/>
  <c r="J673" i="21"/>
  <c r="K673" i="21"/>
  <c r="O672" i="21"/>
  <c r="J672" i="21"/>
  <c r="K672" i="21"/>
  <c r="O671" i="21"/>
  <c r="J671" i="21"/>
  <c r="K671" i="21"/>
  <c r="O670" i="21"/>
  <c r="J670" i="21"/>
  <c r="K670" i="21"/>
  <c r="O669" i="21"/>
  <c r="J669" i="21"/>
  <c r="K669" i="21"/>
  <c r="O668" i="21"/>
  <c r="J668" i="21"/>
  <c r="K668" i="21"/>
  <c r="O667" i="21"/>
  <c r="J667" i="21"/>
  <c r="K667" i="21"/>
  <c r="O666" i="21"/>
  <c r="J666" i="21"/>
  <c r="K666" i="21"/>
  <c r="O665" i="21"/>
  <c r="J665" i="21"/>
  <c r="K665" i="21"/>
  <c r="O664" i="21"/>
  <c r="J664" i="21"/>
  <c r="K664" i="21"/>
  <c r="O663" i="21"/>
  <c r="J663" i="21"/>
  <c r="K663" i="21"/>
  <c r="O662" i="21"/>
  <c r="J662" i="21"/>
  <c r="K662" i="21"/>
  <c r="O661" i="21"/>
  <c r="J661" i="21"/>
  <c r="K661" i="21"/>
  <c r="O660" i="21"/>
  <c r="J660" i="21"/>
  <c r="K660" i="21"/>
  <c r="O659" i="21"/>
  <c r="J659" i="21"/>
  <c r="K659" i="21"/>
  <c r="O658" i="21"/>
  <c r="J658" i="21"/>
  <c r="K658" i="21"/>
  <c r="O657" i="21"/>
  <c r="J657" i="21"/>
  <c r="K657" i="21"/>
  <c r="O656" i="21"/>
  <c r="J656" i="21"/>
  <c r="K656" i="21"/>
  <c r="O655" i="21"/>
  <c r="J655" i="21"/>
  <c r="K655" i="21"/>
  <c r="O654" i="21"/>
  <c r="J654" i="21"/>
  <c r="K654" i="21"/>
  <c r="O653" i="21"/>
  <c r="J653" i="21"/>
  <c r="K653" i="21"/>
  <c r="O652" i="21"/>
  <c r="J652" i="21"/>
  <c r="K652" i="21"/>
  <c r="O651" i="21"/>
  <c r="J651" i="21"/>
  <c r="K651" i="21"/>
  <c r="O650" i="21"/>
  <c r="J650" i="21"/>
  <c r="K650" i="21"/>
  <c r="O649" i="21"/>
  <c r="J649" i="21"/>
  <c r="K649" i="21"/>
  <c r="O648" i="21"/>
  <c r="J648" i="21"/>
  <c r="K648" i="21"/>
  <c r="O647" i="21"/>
  <c r="J647" i="21"/>
  <c r="K647" i="21"/>
  <c r="O646" i="21"/>
  <c r="J646" i="21"/>
  <c r="K646" i="21"/>
  <c r="O645" i="21"/>
  <c r="J645" i="21"/>
  <c r="K645" i="21"/>
  <c r="O644" i="21"/>
  <c r="J644" i="21"/>
  <c r="K644" i="21"/>
  <c r="O643" i="21"/>
  <c r="J643" i="21"/>
  <c r="K643" i="21"/>
  <c r="O642" i="21"/>
  <c r="J642" i="21"/>
  <c r="K642" i="21"/>
  <c r="O641" i="21"/>
  <c r="J641" i="21"/>
  <c r="K641" i="21"/>
  <c r="O640" i="21"/>
  <c r="J640" i="21"/>
  <c r="K640" i="21"/>
  <c r="O639" i="21"/>
  <c r="J639" i="21"/>
  <c r="K639" i="21"/>
  <c r="O638" i="21"/>
  <c r="J638" i="21"/>
  <c r="K638" i="21"/>
  <c r="O637" i="21"/>
  <c r="J637" i="21"/>
  <c r="K637" i="21"/>
  <c r="O636" i="21"/>
  <c r="J636" i="21"/>
  <c r="K636" i="21"/>
  <c r="O635" i="21"/>
  <c r="J635" i="21"/>
  <c r="K635" i="21"/>
  <c r="O634" i="21"/>
  <c r="J634" i="21"/>
  <c r="K634" i="21"/>
  <c r="O633" i="21"/>
  <c r="J633" i="21"/>
  <c r="K633" i="21"/>
  <c r="O632" i="21"/>
  <c r="J632" i="21"/>
  <c r="K632" i="21"/>
  <c r="O631" i="21"/>
  <c r="J631" i="21"/>
  <c r="K631" i="21"/>
  <c r="O630" i="21"/>
  <c r="J630" i="21"/>
  <c r="K630" i="21"/>
  <c r="O629" i="21"/>
  <c r="J629" i="21"/>
  <c r="K629" i="21"/>
  <c r="O628" i="21"/>
  <c r="J628" i="21"/>
  <c r="K628" i="21"/>
  <c r="O627" i="21"/>
  <c r="J627" i="21"/>
  <c r="K627" i="21"/>
  <c r="O626" i="21"/>
  <c r="J626" i="21"/>
  <c r="K626" i="21"/>
  <c r="O625" i="21"/>
  <c r="J625" i="21"/>
  <c r="K625" i="21"/>
  <c r="O624" i="21"/>
  <c r="J624" i="21"/>
  <c r="K624" i="21"/>
  <c r="O623" i="21"/>
  <c r="J623" i="21"/>
  <c r="K623" i="21"/>
  <c r="O622" i="21"/>
  <c r="J622" i="21"/>
  <c r="K622" i="21"/>
  <c r="O621" i="21"/>
  <c r="J621" i="21"/>
  <c r="K621" i="21"/>
  <c r="O620" i="21"/>
  <c r="J620" i="21"/>
  <c r="K620" i="21"/>
  <c r="O619" i="21"/>
  <c r="J619" i="21"/>
  <c r="K619" i="21"/>
  <c r="O618" i="21"/>
  <c r="J618" i="21"/>
  <c r="K618" i="21"/>
  <c r="O617" i="21"/>
  <c r="J617" i="21"/>
  <c r="K617" i="21"/>
  <c r="O616" i="21"/>
  <c r="J616" i="21"/>
  <c r="K616" i="21"/>
  <c r="O615" i="21"/>
  <c r="J615" i="21"/>
  <c r="K615" i="21"/>
  <c r="O614" i="21"/>
  <c r="J614" i="21"/>
  <c r="K614" i="21"/>
  <c r="O613" i="21"/>
  <c r="J613" i="21"/>
  <c r="K613" i="21"/>
  <c r="O612" i="21"/>
  <c r="J612" i="21"/>
  <c r="K612" i="21"/>
  <c r="O611" i="21"/>
  <c r="J611" i="21"/>
  <c r="K611" i="21"/>
  <c r="O610" i="21"/>
  <c r="J610" i="21"/>
  <c r="K610" i="21"/>
  <c r="O609" i="21"/>
  <c r="J609" i="21"/>
  <c r="K609" i="21"/>
  <c r="O608" i="21"/>
  <c r="J608" i="21"/>
  <c r="K608" i="21"/>
  <c r="O607" i="21"/>
  <c r="J607" i="21"/>
  <c r="K607" i="21"/>
  <c r="O606" i="21"/>
  <c r="J606" i="21"/>
  <c r="K606" i="21"/>
  <c r="O605" i="21"/>
  <c r="J605" i="21"/>
  <c r="K605" i="21"/>
  <c r="O604" i="21"/>
  <c r="J604" i="21"/>
  <c r="K604" i="21"/>
  <c r="O603" i="21"/>
  <c r="J603" i="21"/>
  <c r="K603" i="21"/>
  <c r="O602" i="21"/>
  <c r="J602" i="21"/>
  <c r="K602" i="21"/>
  <c r="O601" i="21"/>
  <c r="J601" i="21"/>
  <c r="K601" i="21"/>
  <c r="O600" i="21"/>
  <c r="J600" i="21"/>
  <c r="K600" i="21"/>
  <c r="O599" i="21"/>
  <c r="J599" i="21"/>
  <c r="K599" i="21"/>
  <c r="O598" i="21"/>
  <c r="J598" i="21"/>
  <c r="K598" i="21"/>
  <c r="O597" i="21"/>
  <c r="J597" i="21"/>
  <c r="K597" i="21"/>
  <c r="O596" i="21"/>
  <c r="J596" i="21"/>
  <c r="K596" i="21"/>
  <c r="O595" i="21"/>
  <c r="J595" i="21"/>
  <c r="K595" i="21"/>
  <c r="O594" i="21"/>
  <c r="J594" i="21"/>
  <c r="K594" i="21"/>
  <c r="O593" i="21"/>
  <c r="J593" i="21"/>
  <c r="K593" i="21"/>
  <c r="O592" i="21"/>
  <c r="J592" i="21"/>
  <c r="K592" i="21"/>
  <c r="O591" i="21"/>
  <c r="J591" i="21"/>
  <c r="K591" i="21"/>
  <c r="O590" i="21"/>
  <c r="J590" i="21"/>
  <c r="K590" i="21"/>
  <c r="O589" i="21"/>
  <c r="J589" i="21"/>
  <c r="K589" i="21"/>
  <c r="O588" i="21"/>
  <c r="J588" i="21"/>
  <c r="K588" i="21"/>
  <c r="O587" i="21"/>
  <c r="J587" i="21"/>
  <c r="K587" i="21"/>
  <c r="O586" i="21"/>
  <c r="J586" i="21"/>
  <c r="K586" i="21"/>
  <c r="O585" i="21"/>
  <c r="J585" i="21"/>
  <c r="K585" i="21"/>
  <c r="O584" i="21"/>
  <c r="J584" i="21"/>
  <c r="K584" i="21"/>
  <c r="O583" i="21"/>
  <c r="J583" i="21"/>
  <c r="K583" i="21"/>
  <c r="O582" i="21"/>
  <c r="J582" i="21"/>
  <c r="K582" i="21"/>
  <c r="O581" i="21"/>
  <c r="J581" i="21"/>
  <c r="K581" i="21"/>
  <c r="O580" i="21"/>
  <c r="J580" i="21"/>
  <c r="K580" i="21"/>
  <c r="O579" i="21"/>
  <c r="J579" i="21"/>
  <c r="K579" i="21"/>
  <c r="O578" i="21"/>
  <c r="J578" i="21"/>
  <c r="K578" i="21"/>
  <c r="O577" i="21"/>
  <c r="J577" i="21"/>
  <c r="K577" i="21"/>
  <c r="O576" i="21"/>
  <c r="J576" i="21"/>
  <c r="K576" i="21"/>
  <c r="O575" i="21"/>
  <c r="J575" i="21"/>
  <c r="K575" i="21"/>
  <c r="O574" i="21"/>
  <c r="J574" i="21"/>
  <c r="K574" i="21"/>
  <c r="O573" i="21"/>
  <c r="J573" i="21"/>
  <c r="K573" i="21"/>
  <c r="O572" i="21"/>
  <c r="J572" i="21"/>
  <c r="K572" i="21"/>
  <c r="O571" i="21"/>
  <c r="J571" i="21"/>
  <c r="K571" i="21"/>
  <c r="O570" i="21"/>
  <c r="J570" i="21"/>
  <c r="K570" i="21"/>
  <c r="O569" i="21"/>
  <c r="J569" i="21"/>
  <c r="K569" i="21"/>
  <c r="O568" i="21"/>
  <c r="J568" i="21"/>
  <c r="K568" i="21"/>
  <c r="O567" i="21"/>
  <c r="J567" i="21"/>
  <c r="K567" i="21"/>
  <c r="O566" i="21"/>
  <c r="J566" i="21"/>
  <c r="K566" i="21"/>
  <c r="O565" i="21"/>
  <c r="J565" i="21"/>
  <c r="K565" i="21"/>
  <c r="O564" i="21"/>
  <c r="J564" i="21"/>
  <c r="K564" i="21"/>
  <c r="O563" i="21"/>
  <c r="J563" i="21"/>
  <c r="K563" i="21"/>
  <c r="O562" i="21"/>
  <c r="J562" i="21"/>
  <c r="K562" i="21"/>
  <c r="O561" i="21"/>
  <c r="J561" i="21"/>
  <c r="K561" i="21"/>
  <c r="O560" i="21"/>
  <c r="J560" i="21"/>
  <c r="K560" i="21"/>
  <c r="O559" i="21"/>
  <c r="J559" i="21"/>
  <c r="K559" i="21"/>
  <c r="O558" i="21"/>
  <c r="J558" i="21"/>
  <c r="K558" i="21"/>
  <c r="O557" i="21"/>
  <c r="J557" i="21"/>
  <c r="K557" i="21"/>
  <c r="O556" i="21"/>
  <c r="J556" i="21"/>
  <c r="K556" i="21"/>
  <c r="O555" i="21"/>
  <c r="J555" i="21"/>
  <c r="K555" i="21"/>
  <c r="O554" i="21"/>
  <c r="J554" i="21"/>
  <c r="K554" i="21"/>
  <c r="O553" i="21"/>
  <c r="J553" i="21"/>
  <c r="K553" i="21"/>
  <c r="O552" i="21"/>
  <c r="J552" i="21"/>
  <c r="K552" i="21"/>
  <c r="O551" i="21"/>
  <c r="J551" i="21"/>
  <c r="K551" i="21"/>
  <c r="O550" i="21"/>
  <c r="J550" i="21"/>
  <c r="K550" i="21"/>
  <c r="O549" i="21"/>
  <c r="J549" i="21"/>
  <c r="K549" i="21"/>
  <c r="O548" i="21"/>
  <c r="J548" i="21"/>
  <c r="K548" i="21"/>
  <c r="O547" i="21"/>
  <c r="J547" i="21"/>
  <c r="K547" i="21"/>
  <c r="O546" i="21"/>
  <c r="J546" i="21"/>
  <c r="K546" i="21"/>
  <c r="O545" i="21"/>
  <c r="J545" i="21"/>
  <c r="K545" i="21"/>
  <c r="O544" i="21"/>
  <c r="J544" i="21"/>
  <c r="K544" i="21"/>
  <c r="O543" i="21"/>
  <c r="J543" i="21"/>
  <c r="K543" i="21"/>
  <c r="O542" i="21"/>
  <c r="J542" i="21"/>
  <c r="K542" i="21"/>
  <c r="O541" i="21"/>
  <c r="J541" i="21"/>
  <c r="K541" i="21"/>
  <c r="O540" i="21"/>
  <c r="J540" i="21"/>
  <c r="K540" i="21"/>
  <c r="O539" i="21"/>
  <c r="J539" i="21"/>
  <c r="K539" i="21"/>
  <c r="O538" i="21"/>
  <c r="J538" i="21"/>
  <c r="K538" i="21"/>
  <c r="O537" i="21"/>
  <c r="J537" i="21"/>
  <c r="K537" i="21"/>
  <c r="O536" i="21"/>
  <c r="J536" i="21"/>
  <c r="K536" i="21"/>
  <c r="O535" i="21"/>
  <c r="J535" i="21"/>
  <c r="K535" i="21"/>
  <c r="O534" i="21"/>
  <c r="J534" i="21"/>
  <c r="K534" i="21"/>
  <c r="O533" i="21"/>
  <c r="J533" i="21"/>
  <c r="K533" i="21"/>
  <c r="O532" i="21"/>
  <c r="J532" i="21"/>
  <c r="K532" i="21"/>
  <c r="O531" i="21"/>
  <c r="J531" i="21"/>
  <c r="K531" i="21"/>
  <c r="O530" i="21"/>
  <c r="J530" i="21"/>
  <c r="K530" i="21"/>
  <c r="O529" i="21"/>
  <c r="J529" i="21"/>
  <c r="K529" i="21"/>
  <c r="O528" i="21"/>
  <c r="J528" i="21"/>
  <c r="K528" i="21"/>
  <c r="O527" i="21"/>
  <c r="J527" i="21"/>
  <c r="K527" i="21"/>
  <c r="O526" i="21"/>
  <c r="J526" i="21"/>
  <c r="K526" i="21"/>
  <c r="O525" i="21"/>
  <c r="J525" i="21"/>
  <c r="K525" i="21"/>
  <c r="O524" i="21"/>
  <c r="J524" i="21"/>
  <c r="K524" i="21"/>
  <c r="O523" i="21"/>
  <c r="J523" i="21"/>
  <c r="K523" i="21"/>
  <c r="O522" i="21"/>
  <c r="J522" i="21"/>
  <c r="K522" i="21"/>
  <c r="O521" i="21"/>
  <c r="J521" i="21"/>
  <c r="K521" i="21"/>
  <c r="O520" i="21"/>
  <c r="J520" i="21"/>
  <c r="K520" i="21"/>
  <c r="O519" i="21"/>
  <c r="J519" i="21"/>
  <c r="K519" i="21"/>
  <c r="O518" i="21"/>
  <c r="J518" i="21"/>
  <c r="K518" i="21"/>
  <c r="O517" i="21"/>
  <c r="J517" i="21"/>
  <c r="K517" i="21"/>
  <c r="O516" i="21"/>
  <c r="J516" i="21"/>
  <c r="K516" i="21"/>
  <c r="O515" i="21"/>
  <c r="J515" i="21"/>
  <c r="K515" i="21"/>
  <c r="O514" i="21"/>
  <c r="J514" i="21"/>
  <c r="K514" i="21"/>
  <c r="O513" i="21"/>
  <c r="J513" i="21"/>
  <c r="K513" i="21"/>
  <c r="O512" i="21"/>
  <c r="J512" i="21"/>
  <c r="K512" i="21"/>
  <c r="O511" i="21"/>
  <c r="J511" i="21"/>
  <c r="K511" i="21"/>
  <c r="O510" i="21"/>
  <c r="J510" i="21"/>
  <c r="K510" i="21"/>
  <c r="O509" i="21"/>
  <c r="J509" i="21"/>
  <c r="K509" i="21"/>
  <c r="O508" i="21"/>
  <c r="J508" i="21"/>
  <c r="K508" i="21"/>
  <c r="O507" i="21"/>
  <c r="J507" i="21"/>
  <c r="K507" i="21"/>
  <c r="O506" i="21"/>
  <c r="J506" i="21"/>
  <c r="K506" i="21"/>
  <c r="O505" i="21"/>
  <c r="J505" i="21"/>
  <c r="K505" i="21"/>
  <c r="O504" i="21"/>
  <c r="J504" i="21"/>
  <c r="K504" i="21"/>
  <c r="O503" i="21"/>
  <c r="J503" i="21"/>
  <c r="K503" i="21"/>
  <c r="O502" i="21"/>
  <c r="J502" i="21"/>
  <c r="K502" i="21"/>
  <c r="O501" i="21"/>
  <c r="J501" i="21"/>
  <c r="K501" i="21"/>
  <c r="O500" i="21"/>
  <c r="J500" i="21"/>
  <c r="K500" i="21"/>
  <c r="O499" i="21"/>
  <c r="J499" i="21"/>
  <c r="K499" i="21"/>
  <c r="O498" i="21"/>
  <c r="J498" i="21"/>
  <c r="K498" i="21"/>
  <c r="O497" i="21"/>
  <c r="J497" i="21"/>
  <c r="K497" i="21"/>
  <c r="O496" i="21"/>
  <c r="J496" i="21"/>
  <c r="K496" i="21"/>
  <c r="O495" i="21"/>
  <c r="J495" i="21"/>
  <c r="K495" i="21"/>
  <c r="O494" i="21"/>
  <c r="J494" i="21"/>
  <c r="K494" i="21"/>
  <c r="O493" i="21"/>
  <c r="J493" i="21"/>
  <c r="K493" i="21"/>
  <c r="O492" i="21"/>
  <c r="J492" i="21"/>
  <c r="K492" i="21"/>
  <c r="O491" i="21"/>
  <c r="J491" i="21"/>
  <c r="K491" i="21"/>
  <c r="O490" i="21"/>
  <c r="J490" i="21"/>
  <c r="K490" i="21"/>
  <c r="O489" i="21"/>
  <c r="J489" i="21"/>
  <c r="K489" i="21"/>
  <c r="O488" i="21"/>
  <c r="J488" i="21"/>
  <c r="K488" i="21"/>
  <c r="O487" i="21"/>
  <c r="J487" i="21"/>
  <c r="K487" i="21"/>
  <c r="O486" i="21"/>
  <c r="J486" i="21"/>
  <c r="K486" i="21"/>
  <c r="O485" i="21"/>
  <c r="J485" i="21"/>
  <c r="K485" i="21"/>
  <c r="O484" i="21"/>
  <c r="J484" i="21"/>
  <c r="K484" i="21"/>
  <c r="O483" i="21"/>
  <c r="J483" i="21"/>
  <c r="K483" i="21"/>
  <c r="O482" i="21"/>
  <c r="J482" i="21"/>
  <c r="K482" i="21"/>
  <c r="O481" i="21"/>
  <c r="J481" i="21"/>
  <c r="K481" i="21"/>
  <c r="O480" i="21"/>
  <c r="J480" i="21"/>
  <c r="K480" i="21"/>
  <c r="O479" i="21"/>
  <c r="J479" i="21"/>
  <c r="K479" i="21"/>
  <c r="O478" i="21"/>
  <c r="J478" i="21"/>
  <c r="K478" i="21"/>
  <c r="O477" i="21"/>
  <c r="J477" i="21"/>
  <c r="K477" i="21"/>
  <c r="O476" i="21"/>
  <c r="J476" i="21"/>
  <c r="K476" i="21"/>
  <c r="O475" i="21"/>
  <c r="J475" i="21"/>
  <c r="K475" i="21"/>
  <c r="O474" i="21"/>
  <c r="J474" i="21"/>
  <c r="K474" i="21"/>
  <c r="O473" i="21"/>
  <c r="J473" i="21"/>
  <c r="K473" i="21"/>
  <c r="O472" i="21"/>
  <c r="J472" i="21"/>
  <c r="K472" i="21"/>
  <c r="O471" i="21"/>
  <c r="J471" i="21"/>
  <c r="K471" i="21"/>
  <c r="O470" i="21"/>
  <c r="J470" i="21"/>
  <c r="K470" i="21"/>
  <c r="O469" i="21"/>
  <c r="J469" i="21"/>
  <c r="K469" i="21"/>
  <c r="O468" i="21"/>
  <c r="J468" i="21"/>
  <c r="K468" i="21"/>
  <c r="O467" i="21"/>
  <c r="J467" i="21"/>
  <c r="K467" i="21"/>
  <c r="O466" i="21"/>
  <c r="J466" i="21"/>
  <c r="K466" i="21"/>
  <c r="O465" i="21"/>
  <c r="J465" i="21"/>
  <c r="K465" i="21"/>
  <c r="O464" i="21"/>
  <c r="J464" i="21"/>
  <c r="K464" i="21"/>
  <c r="O463" i="21"/>
  <c r="J463" i="21"/>
  <c r="K463" i="21"/>
  <c r="O462" i="21"/>
  <c r="J462" i="21"/>
  <c r="K462" i="21"/>
  <c r="O461" i="21"/>
  <c r="J461" i="21"/>
  <c r="K461" i="21"/>
  <c r="O460" i="21"/>
  <c r="J460" i="21"/>
  <c r="K460" i="21"/>
  <c r="O459" i="21"/>
  <c r="J459" i="21"/>
  <c r="K459" i="21"/>
  <c r="O458" i="21"/>
  <c r="J458" i="21"/>
  <c r="K458" i="21"/>
  <c r="O457" i="21"/>
  <c r="J457" i="21"/>
  <c r="K457" i="21"/>
  <c r="O456" i="21"/>
  <c r="J456" i="21"/>
  <c r="K456" i="21"/>
  <c r="O455" i="21"/>
  <c r="J455" i="21"/>
  <c r="K455" i="21"/>
  <c r="O454" i="21"/>
  <c r="J454" i="21"/>
  <c r="K454" i="21"/>
  <c r="O453" i="21"/>
  <c r="J453" i="21"/>
  <c r="K453" i="21"/>
  <c r="O452" i="21"/>
  <c r="J452" i="21"/>
  <c r="K452" i="21"/>
  <c r="O451" i="21"/>
  <c r="J451" i="21"/>
  <c r="K451" i="21"/>
  <c r="O450" i="21"/>
  <c r="J450" i="21"/>
  <c r="K450" i="21"/>
  <c r="O449" i="21"/>
  <c r="J449" i="21"/>
  <c r="K449" i="21"/>
  <c r="O448" i="21"/>
  <c r="J448" i="21"/>
  <c r="K448" i="21"/>
  <c r="O447" i="21"/>
  <c r="J447" i="21"/>
  <c r="K447" i="21"/>
  <c r="O446" i="21"/>
  <c r="J446" i="21"/>
  <c r="K446" i="21"/>
  <c r="O445" i="21"/>
  <c r="J445" i="21"/>
  <c r="K445" i="21"/>
  <c r="O444" i="21"/>
  <c r="J444" i="21"/>
  <c r="K444" i="21"/>
  <c r="O443" i="21"/>
  <c r="J443" i="21"/>
  <c r="K443" i="21"/>
  <c r="O442" i="21"/>
  <c r="J442" i="21"/>
  <c r="K442" i="21"/>
  <c r="O441" i="21"/>
  <c r="J441" i="21"/>
  <c r="K441" i="21"/>
  <c r="O440" i="21"/>
  <c r="J440" i="21"/>
  <c r="K440" i="21"/>
  <c r="O439" i="21"/>
  <c r="J439" i="21"/>
  <c r="K439" i="21"/>
  <c r="O438" i="21"/>
  <c r="J438" i="21"/>
  <c r="K438" i="21"/>
  <c r="O437" i="21"/>
  <c r="J437" i="21"/>
  <c r="K437" i="21"/>
  <c r="O436" i="21"/>
  <c r="J436" i="21"/>
  <c r="K436" i="21"/>
  <c r="O435" i="21"/>
  <c r="J435" i="21"/>
  <c r="K435" i="21"/>
  <c r="O434" i="21"/>
  <c r="J434" i="21"/>
  <c r="K434" i="21"/>
  <c r="O433" i="21"/>
  <c r="J433" i="21"/>
  <c r="K433" i="21"/>
  <c r="O432" i="21"/>
  <c r="J432" i="21"/>
  <c r="K432" i="21"/>
  <c r="O431" i="21"/>
  <c r="J431" i="21"/>
  <c r="K431" i="21"/>
  <c r="O430" i="21"/>
  <c r="J430" i="21"/>
  <c r="K430" i="21"/>
  <c r="O429" i="21"/>
  <c r="J429" i="21"/>
  <c r="K429" i="21"/>
  <c r="O428" i="21"/>
  <c r="J428" i="21"/>
  <c r="K428" i="21"/>
  <c r="O427" i="21"/>
  <c r="J427" i="21"/>
  <c r="K427" i="21"/>
  <c r="O426" i="21"/>
  <c r="J426" i="21"/>
  <c r="K426" i="21"/>
  <c r="O425" i="21"/>
  <c r="J425" i="21"/>
  <c r="K425" i="21"/>
  <c r="O424" i="21"/>
  <c r="J424" i="21"/>
  <c r="K424" i="21"/>
  <c r="O423" i="21"/>
  <c r="J423" i="21"/>
  <c r="K423" i="21"/>
  <c r="O422" i="21"/>
  <c r="J422" i="21"/>
  <c r="K422" i="21"/>
  <c r="O421" i="21"/>
  <c r="J421" i="21"/>
  <c r="K421" i="21"/>
  <c r="O420" i="21"/>
  <c r="J420" i="21"/>
  <c r="K420" i="21"/>
  <c r="O419" i="21"/>
  <c r="J419" i="21"/>
  <c r="K419" i="21"/>
  <c r="O418" i="21"/>
  <c r="J418" i="21"/>
  <c r="K418" i="21"/>
  <c r="O417" i="21"/>
  <c r="J417" i="21"/>
  <c r="K417" i="21"/>
  <c r="O416" i="21"/>
  <c r="J416" i="21"/>
  <c r="K416" i="21"/>
  <c r="O415" i="21"/>
  <c r="J415" i="21"/>
  <c r="K415" i="21"/>
  <c r="O414" i="21"/>
  <c r="J414" i="21"/>
  <c r="K414" i="21"/>
  <c r="O413" i="21"/>
  <c r="J413" i="21"/>
  <c r="K413" i="21"/>
  <c r="O412" i="21"/>
  <c r="J412" i="21"/>
  <c r="K412" i="21"/>
  <c r="O411" i="21"/>
  <c r="J411" i="21"/>
  <c r="K411" i="21"/>
  <c r="O410" i="21"/>
  <c r="J410" i="21"/>
  <c r="K410" i="21"/>
  <c r="O409" i="21"/>
  <c r="J409" i="21"/>
  <c r="K409" i="21"/>
  <c r="O408" i="21"/>
  <c r="J408" i="21"/>
  <c r="K408" i="21"/>
  <c r="O407" i="21"/>
  <c r="J407" i="21"/>
  <c r="K407" i="21"/>
  <c r="O406" i="21"/>
  <c r="J406" i="21"/>
  <c r="K406" i="21"/>
  <c r="O405" i="21"/>
  <c r="J405" i="21"/>
  <c r="K405" i="21"/>
  <c r="O404" i="21"/>
  <c r="J404" i="21"/>
  <c r="K404" i="21"/>
  <c r="O403" i="21"/>
  <c r="J403" i="21"/>
  <c r="K403" i="21"/>
  <c r="O402" i="21"/>
  <c r="J402" i="21"/>
  <c r="K402" i="21"/>
  <c r="O401" i="21"/>
  <c r="J401" i="21"/>
  <c r="K401" i="21"/>
  <c r="O400" i="21"/>
  <c r="J400" i="21"/>
  <c r="K400" i="21"/>
  <c r="O399" i="21"/>
  <c r="J399" i="21"/>
  <c r="K399" i="21"/>
  <c r="O398" i="21"/>
  <c r="J398" i="21"/>
  <c r="K398" i="21"/>
  <c r="O397" i="21"/>
  <c r="J397" i="21"/>
  <c r="K397" i="21"/>
  <c r="O396" i="21"/>
  <c r="J396" i="21"/>
  <c r="K396" i="21"/>
  <c r="O395" i="21"/>
  <c r="J395" i="21"/>
  <c r="K395" i="21"/>
  <c r="O394" i="21"/>
  <c r="J394" i="21"/>
  <c r="K394" i="21"/>
  <c r="O393" i="21"/>
  <c r="J393" i="21"/>
  <c r="K393" i="21"/>
  <c r="O392" i="21"/>
  <c r="J392" i="21"/>
  <c r="K392" i="21"/>
  <c r="O391" i="21"/>
  <c r="J391" i="21"/>
  <c r="K391" i="21"/>
  <c r="O390" i="21"/>
  <c r="J390" i="21"/>
  <c r="K390" i="21"/>
  <c r="O389" i="21"/>
  <c r="J389" i="21"/>
  <c r="K389" i="21"/>
  <c r="O388" i="21"/>
  <c r="J388" i="21"/>
  <c r="K388" i="21"/>
  <c r="O387" i="21"/>
  <c r="J387" i="21"/>
  <c r="K387" i="21"/>
  <c r="O386" i="21"/>
  <c r="J386" i="21"/>
  <c r="K386" i="21"/>
  <c r="O385" i="21"/>
  <c r="J385" i="21"/>
  <c r="K385" i="21"/>
  <c r="O384" i="21"/>
  <c r="J384" i="21"/>
  <c r="K384" i="21"/>
  <c r="O383" i="21"/>
  <c r="J383" i="21"/>
  <c r="K383" i="21"/>
  <c r="O382" i="21"/>
  <c r="J382" i="21"/>
  <c r="K382" i="21"/>
  <c r="O381" i="21"/>
  <c r="J381" i="21"/>
  <c r="K381" i="21"/>
  <c r="O380" i="21"/>
  <c r="J380" i="21"/>
  <c r="K380" i="21"/>
  <c r="O379" i="21"/>
  <c r="J379" i="21"/>
  <c r="K379" i="21"/>
  <c r="O378" i="21"/>
  <c r="J378" i="21"/>
  <c r="K378" i="21"/>
  <c r="O377" i="21"/>
  <c r="J377" i="21"/>
  <c r="K377" i="21"/>
  <c r="O376" i="21"/>
  <c r="J376" i="21"/>
  <c r="K376" i="21"/>
  <c r="O375" i="21"/>
  <c r="J375" i="21"/>
  <c r="K375" i="21"/>
  <c r="O374" i="21"/>
  <c r="J374" i="21"/>
  <c r="K374" i="21"/>
  <c r="O373" i="21"/>
  <c r="J373" i="21"/>
  <c r="K373" i="21"/>
  <c r="O372" i="21"/>
  <c r="J372" i="21"/>
  <c r="K372" i="21"/>
  <c r="O371" i="21"/>
  <c r="J371" i="21"/>
  <c r="K371" i="21"/>
  <c r="O370" i="21"/>
  <c r="J370" i="21"/>
  <c r="K370" i="21"/>
  <c r="O369" i="21"/>
  <c r="J369" i="21"/>
  <c r="K369" i="21"/>
  <c r="O368" i="21"/>
  <c r="J368" i="21"/>
  <c r="K368" i="21"/>
  <c r="O367" i="21"/>
  <c r="J367" i="21"/>
  <c r="K367" i="21"/>
  <c r="O366" i="21"/>
  <c r="J366" i="21"/>
  <c r="K366" i="21"/>
  <c r="O365" i="21"/>
  <c r="J365" i="21"/>
  <c r="K365" i="21"/>
  <c r="O364" i="21"/>
  <c r="J364" i="21"/>
  <c r="K364" i="21"/>
  <c r="O363" i="21"/>
  <c r="J363" i="21"/>
  <c r="K363" i="21"/>
  <c r="O362" i="21"/>
  <c r="J362" i="21"/>
  <c r="K362" i="21"/>
  <c r="O361" i="21"/>
  <c r="J361" i="21"/>
  <c r="K361" i="21"/>
  <c r="O360" i="21"/>
  <c r="J360" i="21"/>
  <c r="K360" i="21"/>
  <c r="O359" i="21"/>
  <c r="J359" i="21"/>
  <c r="K359" i="21"/>
  <c r="O358" i="21"/>
  <c r="J358" i="21"/>
  <c r="K358" i="21"/>
  <c r="O357" i="21"/>
  <c r="J357" i="21"/>
  <c r="K357" i="21"/>
  <c r="O356" i="21"/>
  <c r="J356" i="21"/>
  <c r="K356" i="21"/>
  <c r="O355" i="21"/>
  <c r="J355" i="21"/>
  <c r="K355" i="21"/>
  <c r="O354" i="21"/>
  <c r="J354" i="21"/>
  <c r="K354" i="21"/>
  <c r="O353" i="21"/>
  <c r="J353" i="21"/>
  <c r="K353" i="21"/>
  <c r="O352" i="21"/>
  <c r="J352" i="21"/>
  <c r="K352" i="21"/>
  <c r="O351" i="21"/>
  <c r="J351" i="21"/>
  <c r="K351" i="21"/>
  <c r="O350" i="21"/>
  <c r="J350" i="21"/>
  <c r="K350" i="21"/>
  <c r="O349" i="21"/>
  <c r="J349" i="21"/>
  <c r="K349" i="21"/>
  <c r="O348" i="21"/>
  <c r="J348" i="21"/>
  <c r="K348" i="21"/>
  <c r="O347" i="21"/>
  <c r="J347" i="21"/>
  <c r="K347" i="21"/>
  <c r="O346" i="21"/>
  <c r="J346" i="21"/>
  <c r="K346" i="21"/>
  <c r="O345" i="21"/>
  <c r="J345" i="21"/>
  <c r="K345" i="21"/>
  <c r="O344" i="21"/>
  <c r="J344" i="21"/>
  <c r="K344" i="21"/>
  <c r="O343" i="21"/>
  <c r="J343" i="21"/>
  <c r="K343" i="21"/>
  <c r="O342" i="21"/>
  <c r="J342" i="21"/>
  <c r="K342" i="21"/>
  <c r="O341" i="21"/>
  <c r="J341" i="21"/>
  <c r="K341" i="21"/>
  <c r="O340" i="21"/>
  <c r="J340" i="21"/>
  <c r="K340" i="21"/>
  <c r="O339" i="21"/>
  <c r="J339" i="21"/>
  <c r="K339" i="21"/>
  <c r="O338" i="21"/>
  <c r="J338" i="21"/>
  <c r="K338" i="21"/>
  <c r="O337" i="21"/>
  <c r="J337" i="21"/>
  <c r="K337" i="21"/>
  <c r="O336" i="21"/>
  <c r="J336" i="21"/>
  <c r="K336" i="21"/>
  <c r="O335" i="21"/>
  <c r="J335" i="21"/>
  <c r="K335" i="21"/>
  <c r="O334" i="21"/>
  <c r="J334" i="21"/>
  <c r="K334" i="21"/>
  <c r="O333" i="21"/>
  <c r="J333" i="21"/>
  <c r="K333" i="21"/>
  <c r="O332" i="21"/>
  <c r="J332" i="21"/>
  <c r="K332" i="21"/>
  <c r="O331" i="21"/>
  <c r="J331" i="21"/>
  <c r="K331" i="21"/>
  <c r="O330" i="21"/>
  <c r="J330" i="21"/>
  <c r="K330" i="21"/>
  <c r="O329" i="21"/>
  <c r="J329" i="21"/>
  <c r="K329" i="21"/>
  <c r="O328" i="21"/>
  <c r="J328" i="21"/>
  <c r="K328" i="21"/>
  <c r="O327" i="21"/>
  <c r="J327" i="21"/>
  <c r="K327" i="21"/>
  <c r="O326" i="21"/>
  <c r="J326" i="21"/>
  <c r="K326" i="21"/>
  <c r="O325" i="21"/>
  <c r="J325" i="21"/>
  <c r="K325" i="21"/>
  <c r="O324" i="21"/>
  <c r="J324" i="21"/>
  <c r="K324" i="21"/>
  <c r="O323" i="21"/>
  <c r="J323" i="21"/>
  <c r="K323" i="21"/>
  <c r="O322" i="21"/>
  <c r="J322" i="21"/>
  <c r="K322" i="21"/>
  <c r="O321" i="21"/>
  <c r="J321" i="21"/>
  <c r="K321" i="21"/>
  <c r="O320" i="21"/>
  <c r="J320" i="21"/>
  <c r="K320" i="21"/>
  <c r="O319" i="21"/>
  <c r="J319" i="21"/>
  <c r="K319" i="21"/>
  <c r="O318" i="21"/>
  <c r="J318" i="21"/>
  <c r="K318" i="21"/>
  <c r="O317" i="21"/>
  <c r="J317" i="21"/>
  <c r="K317" i="21"/>
  <c r="O316" i="21"/>
  <c r="J316" i="21"/>
  <c r="K316" i="21"/>
  <c r="O315" i="21"/>
  <c r="J315" i="21"/>
  <c r="K315" i="21"/>
  <c r="O314" i="21"/>
  <c r="J314" i="21"/>
  <c r="K314" i="21"/>
  <c r="O313" i="21"/>
  <c r="J313" i="21"/>
  <c r="K313" i="21"/>
  <c r="O312" i="21"/>
  <c r="J312" i="21"/>
  <c r="K312" i="21"/>
  <c r="O311" i="21"/>
  <c r="J311" i="21"/>
  <c r="K311" i="21"/>
  <c r="O310" i="21"/>
  <c r="J310" i="21"/>
  <c r="K310" i="21"/>
  <c r="O309" i="21"/>
  <c r="J309" i="21"/>
  <c r="K309" i="21"/>
  <c r="O308" i="21"/>
  <c r="J308" i="21"/>
  <c r="K308" i="21"/>
  <c r="O307" i="21"/>
  <c r="J307" i="21"/>
  <c r="K307" i="21"/>
  <c r="O306" i="21"/>
  <c r="J306" i="21"/>
  <c r="K306" i="21"/>
  <c r="O305" i="21"/>
  <c r="J305" i="21"/>
  <c r="K305" i="21"/>
  <c r="O304" i="21"/>
  <c r="J304" i="21"/>
  <c r="K304" i="21"/>
  <c r="O303" i="21"/>
  <c r="J303" i="21"/>
  <c r="K303" i="21"/>
  <c r="O302" i="21"/>
  <c r="J302" i="21"/>
  <c r="K302" i="21"/>
  <c r="O301" i="21"/>
  <c r="J301" i="21"/>
  <c r="K301" i="21"/>
  <c r="O300" i="21"/>
  <c r="J300" i="21"/>
  <c r="K300" i="21"/>
  <c r="O299" i="21"/>
  <c r="J299" i="21"/>
  <c r="K299" i="21"/>
  <c r="O298" i="21"/>
  <c r="J298" i="21"/>
  <c r="K298" i="21"/>
  <c r="O297" i="21"/>
  <c r="J297" i="21"/>
  <c r="K297" i="21"/>
  <c r="O296" i="21"/>
  <c r="J296" i="21"/>
  <c r="K296" i="21"/>
  <c r="O295" i="21"/>
  <c r="J295" i="21"/>
  <c r="K295" i="21"/>
  <c r="O294" i="21"/>
  <c r="J294" i="21"/>
  <c r="K294" i="21"/>
  <c r="O293" i="21"/>
  <c r="J293" i="21"/>
  <c r="K293" i="21"/>
  <c r="O292" i="21"/>
  <c r="J292" i="21"/>
  <c r="K292" i="21"/>
  <c r="O291" i="21"/>
  <c r="J291" i="21"/>
  <c r="K291" i="21"/>
  <c r="O290" i="21"/>
  <c r="J290" i="21"/>
  <c r="K290" i="21"/>
  <c r="O289" i="21"/>
  <c r="J289" i="21"/>
  <c r="K289" i="21"/>
  <c r="O288" i="21"/>
  <c r="J288" i="21"/>
  <c r="K288" i="21"/>
  <c r="O287" i="21"/>
  <c r="J287" i="21"/>
  <c r="K287" i="21"/>
  <c r="O286" i="21"/>
  <c r="J286" i="21"/>
  <c r="K286" i="21"/>
  <c r="O285" i="21"/>
  <c r="J285" i="21"/>
  <c r="K285" i="21"/>
  <c r="O284" i="21"/>
  <c r="J284" i="21"/>
  <c r="K284" i="21"/>
  <c r="O283" i="21"/>
  <c r="J283" i="21"/>
  <c r="K283" i="21"/>
  <c r="O282" i="21"/>
  <c r="J282" i="21"/>
  <c r="K282" i="21"/>
  <c r="O281" i="21"/>
  <c r="J281" i="21"/>
  <c r="K281" i="21"/>
  <c r="O280" i="21"/>
  <c r="J280" i="21"/>
  <c r="K280" i="21"/>
  <c r="O279" i="21"/>
  <c r="J279" i="21"/>
  <c r="K279" i="21"/>
  <c r="O278" i="21"/>
  <c r="J278" i="21"/>
  <c r="K278" i="21"/>
  <c r="O277" i="21"/>
  <c r="J277" i="21"/>
  <c r="K277" i="21"/>
  <c r="O276" i="21"/>
  <c r="J276" i="21"/>
  <c r="K276" i="21"/>
  <c r="O275" i="21"/>
  <c r="J275" i="21"/>
  <c r="K275" i="21"/>
  <c r="O274" i="21"/>
  <c r="J274" i="21"/>
  <c r="K274" i="21"/>
  <c r="O273" i="21"/>
  <c r="J273" i="21"/>
  <c r="K273" i="21"/>
  <c r="O272" i="21"/>
  <c r="J272" i="21"/>
  <c r="K272" i="21"/>
  <c r="O271" i="21"/>
  <c r="J271" i="21"/>
  <c r="K271" i="21"/>
  <c r="O270" i="21"/>
  <c r="J270" i="21"/>
  <c r="K270" i="21"/>
  <c r="O269" i="21"/>
  <c r="J269" i="21"/>
  <c r="K269" i="21"/>
  <c r="O268" i="21"/>
  <c r="J268" i="21"/>
  <c r="K268" i="21"/>
  <c r="O267" i="21"/>
  <c r="J267" i="21"/>
  <c r="K267" i="21"/>
  <c r="O266" i="21"/>
  <c r="J266" i="21"/>
  <c r="K266" i="21"/>
  <c r="O265" i="21"/>
  <c r="J265" i="21"/>
  <c r="K265" i="21"/>
  <c r="O264" i="21"/>
  <c r="J264" i="21"/>
  <c r="K264" i="21"/>
  <c r="O263" i="21"/>
  <c r="J263" i="21"/>
  <c r="K263" i="21"/>
  <c r="O262" i="21"/>
  <c r="J262" i="21"/>
  <c r="K262" i="21"/>
  <c r="O261" i="21"/>
  <c r="J261" i="21"/>
  <c r="K261" i="21"/>
  <c r="O260" i="21"/>
  <c r="J260" i="21"/>
  <c r="K260" i="21"/>
  <c r="O259" i="21"/>
  <c r="J259" i="21"/>
  <c r="K259" i="21"/>
  <c r="O258" i="21"/>
  <c r="J258" i="21"/>
  <c r="K258" i="21"/>
  <c r="O257" i="21"/>
  <c r="J257" i="21"/>
  <c r="K257" i="21"/>
  <c r="O256" i="21"/>
  <c r="J256" i="21"/>
  <c r="K256" i="21"/>
  <c r="O255" i="21"/>
  <c r="J255" i="21"/>
  <c r="K255" i="21"/>
  <c r="O254" i="21"/>
  <c r="J254" i="21"/>
  <c r="K254" i="21"/>
  <c r="O253" i="21"/>
  <c r="J253" i="21"/>
  <c r="K253" i="21"/>
  <c r="O252" i="21"/>
  <c r="J252" i="21"/>
  <c r="K252" i="21"/>
  <c r="O251" i="21"/>
  <c r="J251" i="21"/>
  <c r="K251" i="21"/>
  <c r="O250" i="21"/>
  <c r="J250" i="21"/>
  <c r="K250" i="21"/>
  <c r="O249" i="21"/>
  <c r="J249" i="21"/>
  <c r="K249" i="21"/>
  <c r="O248" i="21"/>
  <c r="J248" i="21"/>
  <c r="K248" i="21"/>
  <c r="O247" i="21"/>
  <c r="J247" i="21"/>
  <c r="K247" i="21"/>
  <c r="O246" i="21"/>
  <c r="J246" i="21"/>
  <c r="K246" i="21"/>
  <c r="O245" i="21"/>
  <c r="J245" i="21"/>
  <c r="K245" i="21"/>
  <c r="O244" i="21"/>
  <c r="J244" i="21"/>
  <c r="K244" i="21"/>
  <c r="O243" i="21"/>
  <c r="J243" i="21"/>
  <c r="K243" i="21"/>
  <c r="O242" i="21"/>
  <c r="J242" i="21"/>
  <c r="K242" i="21"/>
  <c r="O241" i="21"/>
  <c r="J241" i="21"/>
  <c r="K241" i="21"/>
  <c r="O240" i="21"/>
  <c r="J240" i="21"/>
  <c r="K240" i="21"/>
  <c r="O239" i="21"/>
  <c r="J239" i="21"/>
  <c r="K239" i="21"/>
  <c r="O238" i="21"/>
  <c r="J238" i="21"/>
  <c r="K238" i="21"/>
  <c r="O237" i="21"/>
  <c r="J237" i="21"/>
  <c r="K237" i="21"/>
  <c r="O236" i="21"/>
  <c r="J236" i="21"/>
  <c r="K236" i="21"/>
  <c r="O235" i="21"/>
  <c r="J235" i="21"/>
  <c r="K235" i="21"/>
  <c r="O234" i="21"/>
  <c r="J234" i="21"/>
  <c r="K234" i="21"/>
  <c r="O233" i="21"/>
  <c r="J233" i="21"/>
  <c r="K233" i="21"/>
  <c r="O232" i="21"/>
  <c r="J232" i="21"/>
  <c r="K232" i="21"/>
  <c r="O231" i="21"/>
  <c r="J231" i="21"/>
  <c r="K231" i="21"/>
  <c r="O230" i="21"/>
  <c r="J230" i="21"/>
  <c r="K230" i="21"/>
  <c r="O229" i="21"/>
  <c r="J229" i="21"/>
  <c r="K229" i="21"/>
  <c r="O228" i="21"/>
  <c r="J228" i="21"/>
  <c r="K228" i="21"/>
  <c r="O227" i="21"/>
  <c r="J227" i="21"/>
  <c r="K227" i="21"/>
  <c r="O226" i="21"/>
  <c r="J226" i="21"/>
  <c r="K226" i="21"/>
  <c r="O225" i="21"/>
  <c r="J225" i="21"/>
  <c r="K225" i="21"/>
  <c r="O224" i="21"/>
  <c r="J224" i="21"/>
  <c r="K224" i="21"/>
  <c r="O223" i="21"/>
  <c r="J223" i="21"/>
  <c r="K223" i="21"/>
  <c r="O222" i="21"/>
  <c r="J222" i="21"/>
  <c r="K222" i="21"/>
  <c r="O221" i="21"/>
  <c r="J221" i="21"/>
  <c r="K221" i="21"/>
  <c r="O220" i="21"/>
  <c r="J220" i="21"/>
  <c r="K220" i="21"/>
  <c r="O219" i="21"/>
  <c r="J219" i="21"/>
  <c r="K219" i="21"/>
  <c r="O218" i="21"/>
  <c r="J218" i="21"/>
  <c r="K218" i="21"/>
  <c r="O217" i="21"/>
  <c r="J217" i="21"/>
  <c r="K217" i="21"/>
  <c r="O216" i="21"/>
  <c r="J216" i="21"/>
  <c r="K216" i="21"/>
  <c r="O215" i="21"/>
  <c r="J215" i="21"/>
  <c r="K215" i="21"/>
  <c r="O214" i="21"/>
  <c r="J214" i="21"/>
  <c r="K214" i="21"/>
  <c r="O213" i="21"/>
  <c r="J213" i="21"/>
  <c r="K213" i="21"/>
  <c r="O212" i="21"/>
  <c r="J212" i="21"/>
  <c r="K212" i="21"/>
  <c r="O211" i="21"/>
  <c r="J211" i="21"/>
  <c r="K211" i="21"/>
  <c r="O210" i="21"/>
  <c r="J210" i="21"/>
  <c r="K210" i="21"/>
  <c r="O209" i="21"/>
  <c r="J209" i="21"/>
  <c r="K209" i="21"/>
  <c r="O208" i="21"/>
  <c r="J208" i="21"/>
  <c r="K208" i="21"/>
  <c r="O207" i="21"/>
  <c r="J207" i="21"/>
  <c r="K207" i="21"/>
  <c r="O206" i="21"/>
  <c r="J206" i="21"/>
  <c r="K206" i="21"/>
  <c r="O205" i="21"/>
  <c r="J205" i="21"/>
  <c r="K205" i="21"/>
  <c r="O204" i="21"/>
  <c r="J204" i="21"/>
  <c r="K204" i="21"/>
  <c r="O203" i="21"/>
  <c r="J203" i="21"/>
  <c r="K203" i="21"/>
  <c r="O202" i="21"/>
  <c r="J202" i="21"/>
  <c r="K202" i="21"/>
  <c r="O201" i="21"/>
  <c r="J201" i="21"/>
  <c r="K201" i="21"/>
  <c r="O200" i="21"/>
  <c r="J200" i="21"/>
  <c r="K200" i="21"/>
  <c r="O199" i="21"/>
  <c r="J199" i="21"/>
  <c r="K199" i="21"/>
  <c r="O198" i="21"/>
  <c r="J198" i="21"/>
  <c r="K198" i="21"/>
  <c r="O197" i="21"/>
  <c r="J197" i="21"/>
  <c r="K197" i="21"/>
  <c r="O196" i="21"/>
  <c r="J196" i="21"/>
  <c r="K196" i="21"/>
  <c r="O195" i="21"/>
  <c r="J195" i="21"/>
  <c r="K195" i="21"/>
  <c r="O194" i="21"/>
  <c r="J194" i="21"/>
  <c r="K194" i="21"/>
  <c r="O193" i="21"/>
  <c r="J193" i="21"/>
  <c r="K193" i="21"/>
  <c r="O192" i="21"/>
  <c r="J192" i="21"/>
  <c r="K192" i="21"/>
  <c r="O191" i="21"/>
  <c r="J191" i="21"/>
  <c r="K191" i="21"/>
  <c r="O190" i="21"/>
  <c r="J190" i="21"/>
  <c r="K190" i="21"/>
  <c r="O189" i="21"/>
  <c r="J189" i="21"/>
  <c r="K189" i="21"/>
  <c r="O188" i="21"/>
  <c r="J188" i="21"/>
  <c r="K188" i="21"/>
  <c r="O187" i="21"/>
  <c r="J187" i="21"/>
  <c r="K187" i="21"/>
  <c r="O186" i="21"/>
  <c r="J186" i="21"/>
  <c r="K186" i="21"/>
  <c r="O185" i="21"/>
  <c r="J185" i="21"/>
  <c r="K185" i="21"/>
  <c r="O184" i="21"/>
  <c r="J184" i="21"/>
  <c r="K184" i="21"/>
  <c r="O183" i="21"/>
  <c r="J183" i="21"/>
  <c r="K183" i="21"/>
  <c r="O182" i="21"/>
  <c r="J182" i="21"/>
  <c r="K182" i="21"/>
  <c r="O181" i="21"/>
  <c r="J181" i="21"/>
  <c r="K181" i="21"/>
  <c r="O180" i="21"/>
  <c r="J180" i="21"/>
  <c r="K180" i="21"/>
  <c r="O179" i="21"/>
  <c r="J179" i="21"/>
  <c r="K179" i="21"/>
  <c r="O178" i="21"/>
  <c r="J178" i="21"/>
  <c r="K178" i="21"/>
  <c r="O177" i="21"/>
  <c r="J177" i="21"/>
  <c r="K177" i="21"/>
  <c r="O176" i="21"/>
  <c r="J176" i="21"/>
  <c r="K176" i="21"/>
  <c r="O175" i="21"/>
  <c r="J175" i="21"/>
  <c r="K175" i="21"/>
  <c r="O174" i="21"/>
  <c r="J174" i="21"/>
  <c r="K174" i="21"/>
  <c r="O173" i="21"/>
  <c r="J173" i="21"/>
  <c r="K173" i="21"/>
  <c r="O172" i="21"/>
  <c r="J172" i="21"/>
  <c r="K172" i="21"/>
  <c r="O171" i="21"/>
  <c r="J171" i="21"/>
  <c r="K171" i="21"/>
  <c r="O170" i="21"/>
  <c r="J170" i="21"/>
  <c r="K170" i="21"/>
  <c r="O169" i="21"/>
  <c r="J169" i="21"/>
  <c r="K169" i="21"/>
  <c r="O168" i="21"/>
  <c r="J168" i="21"/>
  <c r="K168" i="21"/>
  <c r="O167" i="21"/>
  <c r="J167" i="21"/>
  <c r="K167" i="21"/>
  <c r="O166" i="21"/>
  <c r="J166" i="21"/>
  <c r="K166" i="21"/>
  <c r="O165" i="21"/>
  <c r="J165" i="21"/>
  <c r="K165" i="21"/>
  <c r="O164" i="21"/>
  <c r="J164" i="21"/>
  <c r="K164" i="21"/>
  <c r="O163" i="21"/>
  <c r="J163" i="21"/>
  <c r="K163" i="21"/>
  <c r="O162" i="21"/>
  <c r="J162" i="21"/>
  <c r="K162" i="21"/>
  <c r="O161" i="21"/>
  <c r="J161" i="21"/>
  <c r="K161" i="21"/>
  <c r="O160" i="21"/>
  <c r="J160" i="21"/>
  <c r="K160" i="21"/>
  <c r="O159" i="21"/>
  <c r="J159" i="21"/>
  <c r="K159" i="21"/>
  <c r="O158" i="21"/>
  <c r="J158" i="21"/>
  <c r="K158" i="21"/>
  <c r="O157" i="21"/>
  <c r="J157" i="21"/>
  <c r="K157" i="21"/>
  <c r="O156" i="21"/>
  <c r="J156" i="21"/>
  <c r="K156" i="21"/>
  <c r="O155" i="21"/>
  <c r="J155" i="21"/>
  <c r="K155" i="21"/>
  <c r="O154" i="21"/>
  <c r="J154" i="21"/>
  <c r="K154" i="21"/>
  <c r="O153" i="21"/>
  <c r="J153" i="21"/>
  <c r="K153" i="21"/>
  <c r="O152" i="21"/>
  <c r="J152" i="21"/>
  <c r="K152" i="21"/>
  <c r="O151" i="21"/>
  <c r="J151" i="21"/>
  <c r="K151" i="21"/>
  <c r="O150" i="21"/>
  <c r="J150" i="21"/>
  <c r="K150" i="21"/>
  <c r="O149" i="21"/>
  <c r="J149" i="21"/>
  <c r="K149" i="21"/>
  <c r="O148" i="21"/>
  <c r="J148" i="21"/>
  <c r="K148" i="21"/>
  <c r="O147" i="21"/>
  <c r="J147" i="21"/>
  <c r="K147" i="21"/>
  <c r="O146" i="21"/>
  <c r="J146" i="21"/>
  <c r="K146" i="21"/>
  <c r="O145" i="21"/>
  <c r="J145" i="21"/>
  <c r="K145" i="21"/>
  <c r="O144" i="21"/>
  <c r="J144" i="21"/>
  <c r="K144" i="21"/>
  <c r="O143" i="21"/>
  <c r="J143" i="21"/>
  <c r="K143" i="21"/>
  <c r="O142" i="21"/>
  <c r="J142" i="21"/>
  <c r="K142" i="21"/>
  <c r="O141" i="21"/>
  <c r="J141" i="21"/>
  <c r="K141" i="21"/>
  <c r="O140" i="21"/>
  <c r="J140" i="21"/>
  <c r="K140" i="21"/>
  <c r="O139" i="21"/>
  <c r="J139" i="21"/>
  <c r="K139" i="21"/>
  <c r="O138" i="21"/>
  <c r="J138" i="21"/>
  <c r="K138" i="21"/>
  <c r="O137" i="21"/>
  <c r="J137" i="21"/>
  <c r="K137" i="21"/>
  <c r="O136" i="21"/>
  <c r="J136" i="21"/>
  <c r="K136" i="21"/>
  <c r="O135" i="21"/>
  <c r="J135" i="21"/>
  <c r="K135" i="21"/>
  <c r="O134" i="21"/>
  <c r="J134" i="21"/>
  <c r="K134" i="21"/>
  <c r="O133" i="21"/>
  <c r="J133" i="21"/>
  <c r="K133" i="21"/>
  <c r="O132" i="21"/>
  <c r="J132" i="21"/>
  <c r="K132" i="21"/>
  <c r="O131" i="21"/>
  <c r="J131" i="21"/>
  <c r="K131" i="21"/>
  <c r="O130" i="21"/>
  <c r="J130" i="21"/>
  <c r="K130" i="21"/>
  <c r="O129" i="21"/>
  <c r="J129" i="21"/>
  <c r="K129" i="21"/>
  <c r="O128" i="21"/>
  <c r="J128" i="21"/>
  <c r="K128" i="21"/>
  <c r="O127" i="21"/>
  <c r="J127" i="21"/>
  <c r="K127" i="21"/>
  <c r="O126" i="21"/>
  <c r="J126" i="21"/>
  <c r="K126" i="21"/>
  <c r="O125" i="21"/>
  <c r="J125" i="21"/>
  <c r="K125" i="21"/>
  <c r="O124" i="21"/>
  <c r="J124" i="21"/>
  <c r="K124" i="21"/>
  <c r="O123" i="21"/>
  <c r="J123" i="21"/>
  <c r="K123" i="21"/>
  <c r="O122" i="21"/>
  <c r="J122" i="21"/>
  <c r="K122" i="21"/>
  <c r="O121" i="21"/>
  <c r="J121" i="21"/>
  <c r="K121" i="21"/>
  <c r="O120" i="21"/>
  <c r="J120" i="21"/>
  <c r="K120" i="21"/>
  <c r="O119" i="21"/>
  <c r="J119" i="21"/>
  <c r="K119" i="21"/>
  <c r="O118" i="21"/>
  <c r="J118" i="21"/>
  <c r="K118" i="21"/>
  <c r="O117" i="21"/>
  <c r="J117" i="21"/>
  <c r="K117" i="21"/>
  <c r="O116" i="21"/>
  <c r="J116" i="21"/>
  <c r="K116" i="21"/>
  <c r="O115" i="21"/>
  <c r="J115" i="21"/>
  <c r="K115" i="21"/>
  <c r="O114" i="21"/>
  <c r="J114" i="21"/>
  <c r="K114" i="21"/>
  <c r="O113" i="21"/>
  <c r="J113" i="21"/>
  <c r="K113" i="21"/>
  <c r="O112" i="21"/>
  <c r="J112" i="21"/>
  <c r="K112" i="21"/>
  <c r="O111" i="21"/>
  <c r="J111" i="21"/>
  <c r="K111" i="21"/>
  <c r="O110" i="21"/>
  <c r="J110" i="21"/>
  <c r="K110" i="21"/>
  <c r="O109" i="21"/>
  <c r="J109" i="21"/>
  <c r="K109" i="21"/>
  <c r="O108" i="21"/>
  <c r="J108" i="21"/>
  <c r="K108" i="21"/>
  <c r="O107" i="21"/>
  <c r="J107" i="21"/>
  <c r="K107" i="21"/>
  <c r="O106" i="21"/>
  <c r="J106" i="21"/>
  <c r="K106" i="21"/>
  <c r="O105" i="21"/>
  <c r="J105" i="21"/>
  <c r="K105" i="21"/>
  <c r="O104" i="21"/>
  <c r="J104" i="21"/>
  <c r="K104" i="21"/>
  <c r="O103" i="21"/>
  <c r="J103" i="21"/>
  <c r="K103" i="21"/>
  <c r="O102" i="21"/>
  <c r="J102" i="21"/>
  <c r="K102" i="21"/>
  <c r="O101" i="21"/>
  <c r="J101" i="21"/>
  <c r="K101" i="21"/>
  <c r="O100" i="21"/>
  <c r="J100" i="21"/>
  <c r="K100" i="21"/>
  <c r="O99" i="21"/>
  <c r="J99" i="21"/>
  <c r="K99" i="21"/>
  <c r="O98" i="21"/>
  <c r="J98" i="21"/>
  <c r="K98" i="21"/>
  <c r="O97" i="21"/>
  <c r="J97" i="21"/>
  <c r="K97" i="21"/>
  <c r="O96" i="21"/>
  <c r="J96" i="21"/>
  <c r="K96" i="21"/>
  <c r="O95" i="21"/>
  <c r="J95" i="21"/>
  <c r="K95" i="21"/>
  <c r="O94" i="21"/>
  <c r="J94" i="21"/>
  <c r="K94" i="21"/>
  <c r="O93" i="21"/>
  <c r="J93" i="21"/>
  <c r="K93" i="21"/>
  <c r="O92" i="21"/>
  <c r="J92" i="21"/>
  <c r="K92" i="21"/>
  <c r="O91" i="21"/>
  <c r="J91" i="21"/>
  <c r="K91" i="21"/>
  <c r="O90" i="21"/>
  <c r="J90" i="21"/>
  <c r="K90" i="21"/>
  <c r="O89" i="21"/>
  <c r="J89" i="21"/>
  <c r="K89" i="21"/>
  <c r="O88" i="21"/>
  <c r="J88" i="21"/>
  <c r="K88" i="21"/>
  <c r="O87" i="21"/>
  <c r="J87" i="21"/>
  <c r="K87" i="21"/>
  <c r="O86" i="21"/>
  <c r="J86" i="21"/>
  <c r="K86" i="21"/>
  <c r="O85" i="21"/>
  <c r="J85" i="21"/>
  <c r="K85" i="21"/>
  <c r="O84" i="21"/>
  <c r="J84" i="21"/>
  <c r="K84" i="21"/>
  <c r="O83" i="21"/>
  <c r="J83" i="21"/>
  <c r="K83" i="21"/>
  <c r="O82" i="21"/>
  <c r="J82" i="21"/>
  <c r="K82" i="21"/>
  <c r="O81" i="21"/>
  <c r="J81" i="21"/>
  <c r="K81" i="21"/>
  <c r="O80" i="21"/>
  <c r="J80" i="21"/>
  <c r="K80" i="21"/>
  <c r="O79" i="21"/>
  <c r="J79" i="21"/>
  <c r="K79" i="21"/>
  <c r="O78" i="21"/>
  <c r="J78" i="21"/>
  <c r="K78" i="21"/>
  <c r="O77" i="21"/>
  <c r="J77" i="21"/>
  <c r="K77" i="21"/>
  <c r="O76" i="21"/>
  <c r="J76" i="21"/>
  <c r="K76" i="21"/>
  <c r="O75" i="21"/>
  <c r="J75" i="21"/>
  <c r="K75" i="21"/>
  <c r="O74" i="21"/>
  <c r="J74" i="21"/>
  <c r="K74" i="21"/>
  <c r="O73" i="21"/>
  <c r="J73" i="21"/>
  <c r="K73" i="21"/>
  <c r="O72" i="21"/>
  <c r="J72" i="21"/>
  <c r="K72" i="21"/>
  <c r="O71" i="21"/>
  <c r="J71" i="21"/>
  <c r="K71" i="21"/>
  <c r="O70" i="21"/>
  <c r="J70" i="21"/>
  <c r="K70" i="21"/>
  <c r="O69" i="21"/>
  <c r="J69" i="21"/>
  <c r="K69" i="21"/>
  <c r="O68" i="21"/>
  <c r="J68" i="21"/>
  <c r="K68" i="21"/>
  <c r="O67" i="21"/>
  <c r="J67" i="21"/>
  <c r="K67" i="21"/>
  <c r="O66" i="21"/>
  <c r="J66" i="21"/>
  <c r="K66" i="21"/>
  <c r="O65" i="21"/>
  <c r="J65" i="21"/>
  <c r="K65" i="21"/>
  <c r="O64" i="21"/>
  <c r="J64" i="21"/>
  <c r="K64" i="21"/>
  <c r="O63" i="21"/>
  <c r="J63" i="21"/>
  <c r="K63" i="21"/>
  <c r="O62" i="21"/>
  <c r="J62" i="21"/>
  <c r="K62" i="21"/>
  <c r="O61" i="21"/>
  <c r="J61" i="21"/>
  <c r="K61" i="21"/>
  <c r="O60" i="21"/>
  <c r="J60" i="21"/>
  <c r="K60" i="21"/>
  <c r="O59" i="21"/>
  <c r="J59" i="21"/>
  <c r="K59" i="21"/>
  <c r="O58" i="21"/>
  <c r="J58" i="21"/>
  <c r="K58" i="21"/>
  <c r="O57" i="21"/>
  <c r="J57" i="21"/>
  <c r="K57" i="21"/>
  <c r="O56" i="21"/>
  <c r="J56" i="21"/>
  <c r="K56" i="21"/>
  <c r="O55" i="21"/>
  <c r="J55" i="21"/>
  <c r="K55" i="21"/>
  <c r="O54" i="21"/>
  <c r="J54" i="21"/>
  <c r="K54" i="21"/>
  <c r="O53" i="21"/>
  <c r="J53" i="21"/>
  <c r="K53" i="21"/>
  <c r="O52" i="21"/>
  <c r="J52" i="21"/>
  <c r="K52" i="21"/>
  <c r="O51" i="21"/>
  <c r="J51" i="21"/>
  <c r="K51" i="21"/>
  <c r="O50" i="21"/>
  <c r="J50" i="21"/>
  <c r="K50" i="21"/>
  <c r="O49" i="21"/>
  <c r="J49" i="21"/>
  <c r="K49" i="21"/>
  <c r="O48" i="21"/>
  <c r="J48" i="21"/>
  <c r="K48" i="21"/>
  <c r="O47" i="21"/>
  <c r="J47" i="21"/>
  <c r="K47" i="21"/>
  <c r="O46" i="21"/>
  <c r="J46" i="21"/>
  <c r="K46" i="21"/>
  <c r="O45" i="21"/>
  <c r="J45" i="21"/>
  <c r="K45" i="21"/>
  <c r="O44" i="21"/>
  <c r="J44" i="21"/>
  <c r="K44" i="21"/>
  <c r="O43" i="21"/>
  <c r="J43" i="21"/>
  <c r="K43" i="21"/>
  <c r="O42" i="21"/>
  <c r="J42" i="21"/>
  <c r="K42" i="21"/>
  <c r="O41" i="21"/>
  <c r="J41" i="21"/>
  <c r="K41" i="21"/>
  <c r="O40" i="21"/>
  <c r="J40" i="21"/>
  <c r="K40" i="21"/>
  <c r="O39" i="21"/>
  <c r="J39" i="21"/>
  <c r="K39" i="21"/>
  <c r="O38" i="21"/>
  <c r="J38" i="21"/>
  <c r="K38" i="21"/>
  <c r="O37" i="21"/>
  <c r="J37" i="21"/>
  <c r="K37" i="21"/>
  <c r="O36" i="21"/>
  <c r="J36" i="21"/>
  <c r="K36" i="21"/>
  <c r="O35" i="21"/>
  <c r="J35" i="21"/>
  <c r="K35" i="21"/>
  <c r="O34" i="21"/>
  <c r="J34" i="21"/>
  <c r="K34" i="21"/>
  <c r="O33" i="21"/>
  <c r="J33" i="21"/>
  <c r="K33" i="21"/>
  <c r="O32" i="21"/>
  <c r="J32" i="21"/>
  <c r="K32" i="21"/>
  <c r="O31" i="21"/>
  <c r="J31" i="21"/>
  <c r="K31" i="21"/>
  <c r="O30" i="21"/>
  <c r="J30" i="21"/>
  <c r="K30" i="21"/>
  <c r="O29" i="21"/>
  <c r="J29" i="21"/>
  <c r="K29" i="21"/>
  <c r="O28" i="21"/>
  <c r="J28" i="21"/>
  <c r="K28" i="21"/>
  <c r="O27" i="21"/>
  <c r="J27" i="21"/>
  <c r="K27" i="21"/>
  <c r="O26" i="21"/>
  <c r="J26" i="21"/>
  <c r="K26" i="21"/>
  <c r="O25" i="21"/>
  <c r="J25" i="21"/>
  <c r="K25" i="21"/>
  <c r="O24" i="21"/>
  <c r="J24" i="21"/>
  <c r="K24" i="21"/>
  <c r="O23" i="21"/>
  <c r="J23" i="21"/>
  <c r="K23" i="21"/>
  <c r="O22" i="21"/>
  <c r="J22" i="21"/>
  <c r="K22" i="21"/>
  <c r="O21" i="21"/>
  <c r="J21" i="21"/>
  <c r="K21" i="21"/>
  <c r="O20" i="21"/>
  <c r="J20" i="21"/>
  <c r="K20" i="21"/>
  <c r="O19" i="21"/>
  <c r="J19" i="21"/>
  <c r="K19" i="21"/>
  <c r="O18" i="21"/>
  <c r="J18" i="21"/>
  <c r="K18" i="21"/>
  <c r="O17" i="21"/>
  <c r="J17" i="21"/>
  <c r="K17" i="21"/>
  <c r="O16" i="21"/>
  <c r="J16" i="21"/>
  <c r="K16" i="21"/>
  <c r="O15" i="21"/>
  <c r="J15" i="21"/>
  <c r="K15" i="21"/>
  <c r="O14" i="21"/>
  <c r="J14" i="21"/>
  <c r="K14" i="21"/>
  <c r="O13" i="21"/>
  <c r="J13" i="21"/>
  <c r="K13" i="21"/>
  <c r="O12" i="21"/>
  <c r="J12" i="21"/>
  <c r="K12" i="21"/>
  <c r="O11" i="21"/>
  <c r="J11" i="21"/>
  <c r="K11" i="21"/>
  <c r="O10" i="21"/>
  <c r="J10" i="21"/>
  <c r="K10" i="21"/>
  <c r="F499" i="21"/>
  <c r="O7956" i="21"/>
  <c r="O7960" i="21"/>
  <c r="O8436" i="21"/>
  <c r="O8440" i="21"/>
  <c r="O8444" i="21"/>
  <c r="O8448" i="21"/>
  <c r="O8452" i="21"/>
  <c r="O8456" i="21"/>
  <c r="O8460" i="21"/>
  <c r="O8464" i="21"/>
  <c r="O8468" i="21"/>
  <c r="O8472" i="21"/>
  <c r="O8476" i="21"/>
  <c r="O8480" i="21"/>
  <c r="O8484" i="21"/>
  <c r="O8488" i="21"/>
  <c r="O8492" i="21"/>
  <c r="O8496" i="21"/>
  <c r="O8500" i="21"/>
  <c r="O8504" i="21"/>
  <c r="O8508" i="21"/>
  <c r="O8512" i="21"/>
  <c r="O8516" i="21"/>
  <c r="O8520" i="21"/>
  <c r="O8524" i="21"/>
  <c r="O8528" i="21"/>
  <c r="O8532" i="21"/>
  <c r="O8536" i="21"/>
  <c r="O8540" i="21"/>
  <c r="O8544" i="21"/>
  <c r="O8548" i="21"/>
  <c r="O8552" i="21"/>
  <c r="O8556" i="21"/>
  <c r="O8560" i="21"/>
  <c r="O8564" i="21"/>
  <c r="O8568" i="21"/>
  <c r="O8572" i="21"/>
  <c r="O8576" i="21"/>
  <c r="O8580" i="21"/>
  <c r="O8584" i="21"/>
  <c r="O8588" i="21"/>
  <c r="O8592" i="21"/>
  <c r="O8596" i="21"/>
  <c r="O8600" i="21"/>
  <c r="O8604" i="21"/>
  <c r="O8608" i="21"/>
  <c r="O8612" i="21"/>
  <c r="O8616" i="21"/>
  <c r="O8620" i="21"/>
  <c r="O8624" i="21"/>
  <c r="O8628" i="21"/>
  <c r="O8632" i="21"/>
  <c r="O8636" i="21"/>
  <c r="O8640" i="21"/>
  <c r="O8644" i="21"/>
  <c r="O8648" i="21"/>
  <c r="O8652" i="21"/>
  <c r="O8656" i="21"/>
  <c r="O8660" i="21"/>
  <c r="O8664" i="21"/>
  <c r="O8668" i="21"/>
  <c r="O8672" i="21"/>
  <c r="O8676" i="21"/>
  <c r="O8680" i="21"/>
  <c r="O8684" i="21"/>
  <c r="O8688" i="21"/>
  <c r="O8692" i="21"/>
  <c r="O8696" i="21"/>
  <c r="O8700" i="21"/>
  <c r="O8704" i="21"/>
  <c r="O8708" i="21"/>
  <c r="O8712" i="21"/>
  <c r="O8716" i="21"/>
  <c r="O8720" i="21"/>
  <c r="O8724" i="21"/>
  <c r="O8728" i="21"/>
  <c r="O8732" i="21"/>
  <c r="O8736" i="21"/>
  <c r="O8740" i="21"/>
  <c r="O8744" i="21"/>
  <c r="O8748" i="21"/>
  <c r="O8752" i="21"/>
  <c r="O8756" i="21"/>
  <c r="O8760" i="21"/>
  <c r="O8764" i="21"/>
  <c r="O8768" i="21"/>
  <c r="O7945" i="21"/>
  <c r="O7949" i="21"/>
  <c r="O7953" i="21"/>
  <c r="O7957" i="21"/>
  <c r="O7961" i="21"/>
  <c r="O8433" i="21"/>
  <c r="O8437" i="21"/>
  <c r="O8441" i="21"/>
  <c r="O8445" i="21"/>
  <c r="O8449" i="21"/>
  <c r="O8453" i="21"/>
  <c r="O8457" i="21"/>
  <c r="O8461" i="21"/>
  <c r="O8465" i="21"/>
  <c r="O8469" i="21"/>
  <c r="O8473" i="21"/>
  <c r="O8477" i="21"/>
  <c r="O8481" i="21"/>
  <c r="O8485" i="21"/>
  <c r="O8489" i="21"/>
  <c r="O8493" i="21"/>
  <c r="O8497" i="21"/>
  <c r="O8501" i="21"/>
  <c r="O8505" i="21"/>
  <c r="O8509" i="21"/>
  <c r="O8513" i="21"/>
  <c r="O8517" i="21"/>
  <c r="O8521" i="21"/>
  <c r="O8525" i="21"/>
  <c r="O8529" i="21"/>
  <c r="O8533" i="21"/>
  <c r="O8537" i="21"/>
  <c r="O8541" i="21"/>
  <c r="O8545" i="21"/>
  <c r="O8549" i="21"/>
  <c r="O8553" i="21"/>
  <c r="O8557" i="21"/>
  <c r="O8561" i="21"/>
  <c r="O8565" i="21"/>
  <c r="O8569" i="21"/>
  <c r="O8573" i="21"/>
  <c r="O8577" i="21"/>
  <c r="O8581" i="21"/>
  <c r="O8585" i="21"/>
  <c r="O8589" i="21"/>
  <c r="O8593" i="21"/>
  <c r="O8597" i="21"/>
  <c r="O8601" i="21"/>
  <c r="O8605" i="21"/>
  <c r="O8609" i="21"/>
  <c r="O8613" i="21"/>
  <c r="O8617" i="21"/>
  <c r="O8621" i="21"/>
  <c r="O8625" i="21"/>
  <c r="O8629" i="21"/>
  <c r="O8633" i="21"/>
  <c r="O8637" i="21"/>
  <c r="O8641" i="21"/>
  <c r="O8645" i="21"/>
  <c r="O8649" i="21"/>
  <c r="O8653" i="21"/>
  <c r="O8657" i="21"/>
  <c r="O8661" i="21"/>
  <c r="O8665" i="21"/>
  <c r="O8669" i="21"/>
  <c r="O8673" i="21"/>
  <c r="O8677" i="21"/>
  <c r="O8681" i="21"/>
  <c r="O8685" i="21"/>
  <c r="O8689" i="21"/>
  <c r="O8693" i="21"/>
  <c r="O8697" i="21"/>
  <c r="O8701" i="21"/>
  <c r="O8705" i="21"/>
  <c r="O8709" i="21"/>
  <c r="O8713" i="21"/>
  <c r="O8717" i="21"/>
  <c r="O8721" i="21"/>
  <c r="O8725" i="21"/>
  <c r="O8729" i="21"/>
  <c r="O8733" i="21"/>
  <c r="O8737" i="21"/>
  <c r="O8741" i="21"/>
  <c r="O8745" i="21"/>
  <c r="O8749" i="21"/>
  <c r="O8753" i="21"/>
  <c r="O8757" i="21"/>
  <c r="O8761" i="21"/>
  <c r="O8765" i="21"/>
  <c r="O8769" i="21"/>
  <c r="O7954" i="21"/>
  <c r="O7958" i="21"/>
  <c r="O8434" i="21"/>
  <c r="O8438" i="21"/>
  <c r="O8442" i="21"/>
  <c r="O8446" i="21"/>
  <c r="O8450" i="21"/>
  <c r="O8454" i="21"/>
  <c r="O8458" i="21"/>
  <c r="O8462" i="21"/>
  <c r="O8466" i="21"/>
  <c r="O8470" i="21"/>
  <c r="O8474" i="21"/>
  <c r="O8478" i="21"/>
  <c r="O8482" i="21"/>
  <c r="O8486" i="21"/>
  <c r="O8490" i="21"/>
  <c r="O8494" i="21"/>
  <c r="O8498" i="21"/>
  <c r="O8502" i="21"/>
  <c r="O8506" i="21"/>
  <c r="O8510" i="21"/>
  <c r="O8514" i="21"/>
  <c r="O8518" i="21"/>
  <c r="O8522" i="21"/>
  <c r="O8526" i="21"/>
  <c r="O8530" i="21"/>
  <c r="O8534" i="21"/>
  <c r="O8538" i="21"/>
  <c r="O8542" i="21"/>
  <c r="O8546" i="21"/>
  <c r="O8550" i="21"/>
  <c r="O8554" i="21"/>
  <c r="O8558" i="21"/>
  <c r="O8562" i="21"/>
  <c r="O8566" i="21"/>
  <c r="O8570" i="21"/>
  <c r="O8574" i="21"/>
  <c r="O8578" i="21"/>
  <c r="O8582" i="21"/>
  <c r="O8586" i="21"/>
  <c r="O8590" i="21"/>
  <c r="O8594" i="21"/>
  <c r="O8598" i="21"/>
  <c r="O8602" i="21"/>
  <c r="O8606" i="21"/>
  <c r="O8610" i="21"/>
  <c r="O8614" i="21"/>
  <c r="O8618" i="21"/>
  <c r="O8622" i="21"/>
  <c r="O8626" i="21"/>
  <c r="O8630" i="21"/>
  <c r="O8634" i="21"/>
  <c r="O8638" i="21"/>
  <c r="O8642" i="21"/>
  <c r="O8646" i="21"/>
  <c r="O8650" i="21"/>
  <c r="O8654" i="21"/>
  <c r="O8658" i="21"/>
  <c r="O8662" i="21"/>
  <c r="O8666" i="21"/>
  <c r="O8670" i="21"/>
  <c r="O8674" i="21"/>
  <c r="O8678" i="21"/>
  <c r="O8682" i="21"/>
  <c r="O8686" i="21"/>
  <c r="O8690" i="21"/>
  <c r="O8694" i="21"/>
  <c r="O8698" i="21"/>
  <c r="O8702" i="21"/>
  <c r="O8706" i="21"/>
  <c r="O8710" i="21"/>
  <c r="O8714" i="21"/>
  <c r="O8718" i="21"/>
  <c r="O8722" i="21"/>
  <c r="O8726" i="21"/>
  <c r="O8730" i="21"/>
  <c r="O8734" i="21"/>
  <c r="O8738" i="21"/>
  <c r="O8742" i="21"/>
  <c r="O8746" i="21"/>
  <c r="O8750" i="21"/>
  <c r="O8754" i="21"/>
  <c r="O8758" i="21"/>
  <c r="O8762" i="21"/>
  <c r="O8766" i="21"/>
  <c r="O7947" i="21"/>
  <c r="O7951" i="21"/>
  <c r="O7955" i="21"/>
  <c r="F20" i="21"/>
  <c r="F28" i="21"/>
  <c r="F36" i="21"/>
  <c r="F44" i="21"/>
  <c r="F52" i="21"/>
  <c r="F60" i="21"/>
  <c r="F68" i="21"/>
  <c r="F76" i="21"/>
  <c r="F84" i="21"/>
  <c r="F92" i="21"/>
  <c r="F100" i="21"/>
  <c r="F108" i="21"/>
  <c r="F116" i="21"/>
  <c r="F124" i="21"/>
  <c r="F132" i="21"/>
  <c r="F140" i="21"/>
  <c r="F148" i="21"/>
  <c r="F156" i="21"/>
  <c r="F164" i="21"/>
  <c r="F172" i="21"/>
  <c r="F180" i="21"/>
  <c r="F188" i="21"/>
  <c r="F196" i="21"/>
  <c r="F204" i="21"/>
  <c r="F212" i="21"/>
  <c r="F220" i="21"/>
  <c r="F228" i="21"/>
  <c r="F236" i="21"/>
  <c r="F244" i="21"/>
  <c r="F252" i="21"/>
  <c r="F260" i="21"/>
  <c r="F268" i="21"/>
  <c r="F276" i="21"/>
  <c r="F284" i="21"/>
  <c r="F320" i="21"/>
  <c r="F347" i="21"/>
  <c r="F351" i="21"/>
  <c r="F384" i="21"/>
  <c r="F424" i="21"/>
  <c r="F456" i="21"/>
  <c r="F488" i="21"/>
  <c r="F523" i="21"/>
  <c r="F539" i="21"/>
  <c r="F555" i="21"/>
  <c r="F571" i="21"/>
  <c r="F13" i="21"/>
  <c r="F61" i="21"/>
  <c r="F117" i="21"/>
  <c r="F165" i="21"/>
  <c r="F17" i="21"/>
  <c r="F25" i="21"/>
  <c r="F33" i="21"/>
  <c r="F41" i="21"/>
  <c r="F49" i="21"/>
  <c r="F57" i="21"/>
  <c r="F65" i="21"/>
  <c r="F73" i="21"/>
  <c r="F81" i="21"/>
  <c r="F89" i="21"/>
  <c r="F97" i="21"/>
  <c r="F105" i="21"/>
  <c r="F113" i="21"/>
  <c r="F121" i="21"/>
  <c r="F129" i="21"/>
  <c r="F137" i="21"/>
  <c r="F145" i="21"/>
  <c r="F153" i="21"/>
  <c r="F161" i="21"/>
  <c r="F169" i="21"/>
  <c r="F177" i="21"/>
  <c r="F185" i="21"/>
  <c r="F193" i="21"/>
  <c r="F201" i="21"/>
  <c r="F209" i="21"/>
  <c r="F217" i="21"/>
  <c r="F225" i="21"/>
  <c r="F233" i="21"/>
  <c r="F241" i="21"/>
  <c r="F249" i="21"/>
  <c r="F257" i="21"/>
  <c r="F265" i="21"/>
  <c r="F273" i="21"/>
  <c r="F281" i="21"/>
  <c r="F304" i="21"/>
  <c r="F312" i="21"/>
  <c r="F339" i="21"/>
  <c r="F343" i="21"/>
  <c r="F376" i="21"/>
  <c r="F403" i="21"/>
  <c r="F435" i="21"/>
  <c r="F467" i="21"/>
  <c r="F8764" i="21"/>
  <c r="F8756" i="21"/>
  <c r="F8748" i="21"/>
  <c r="F8740" i="21"/>
  <c r="F8732" i="21"/>
  <c r="F8724" i="21"/>
  <c r="F8716" i="21"/>
  <c r="F8708" i="21"/>
  <c r="F8700" i="21"/>
  <c r="F8692" i="21"/>
  <c r="F8684" i="21"/>
  <c r="F8676" i="21"/>
  <c r="F8668" i="21"/>
  <c r="F8660" i="21"/>
  <c r="F8652" i="21"/>
  <c r="F8644" i="21"/>
  <c r="F8636" i="21"/>
  <c r="F8628" i="21"/>
  <c r="F8620" i="21"/>
  <c r="F8612" i="21"/>
  <c r="F8604" i="21"/>
  <c r="F8596" i="21"/>
  <c r="F8588" i="21"/>
  <c r="F8580" i="21"/>
  <c r="F8572" i="21"/>
  <c r="F8564" i="21"/>
  <c r="F8556" i="21"/>
  <c r="F8548" i="21"/>
  <c r="F8540" i="21"/>
  <c r="F8532" i="21"/>
  <c r="F8524" i="21"/>
  <c r="F8516" i="21"/>
  <c r="F8508" i="21"/>
  <c r="F8500" i="21"/>
  <c r="F8492" i="21"/>
  <c r="F8484" i="21"/>
  <c r="F8476" i="21"/>
  <c r="F8468" i="21"/>
  <c r="F8460" i="21"/>
  <c r="F8452" i="21"/>
  <c r="F8444" i="21"/>
  <c r="F8436" i="21"/>
  <c r="F8768" i="21"/>
  <c r="F8760" i="21"/>
  <c r="F8752" i="21"/>
  <c r="F8744" i="21"/>
  <c r="F8736" i="21"/>
  <c r="F8728" i="21"/>
  <c r="F8720" i="21"/>
  <c r="F8712" i="21"/>
  <c r="F8704" i="21"/>
  <c r="F8696" i="21"/>
  <c r="F8688" i="21"/>
  <c r="F8680" i="21"/>
  <c r="F8672" i="21"/>
  <c r="F8664" i="21"/>
  <c r="F8656" i="21"/>
  <c r="F8648" i="21"/>
  <c r="F8640" i="21"/>
  <c r="F8632" i="21"/>
  <c r="F8624" i="21"/>
  <c r="F8616" i="21"/>
  <c r="F8608" i="21"/>
  <c r="F8600" i="21"/>
  <c r="F8592" i="21"/>
  <c r="F8584" i="21"/>
  <c r="F8576" i="21"/>
  <c r="F8568" i="21"/>
  <c r="F8560" i="21"/>
  <c r="F8552" i="21"/>
  <c r="F8544" i="21"/>
  <c r="F8536" i="21"/>
  <c r="F8528" i="21"/>
  <c r="F8520" i="21"/>
  <c r="F8512" i="21"/>
  <c r="F8504" i="21"/>
  <c r="F8496" i="21"/>
  <c r="F8488" i="21"/>
  <c r="F8480" i="21"/>
  <c r="F8472" i="21"/>
  <c r="F8464" i="21"/>
  <c r="F8456" i="21"/>
  <c r="F8448" i="21"/>
  <c r="F8440" i="21"/>
  <c r="F8769" i="21"/>
  <c r="F8761" i="21"/>
  <c r="F8753" i="21"/>
  <c r="F8745" i="21"/>
  <c r="F8737" i="21"/>
  <c r="F8729" i="21"/>
  <c r="F8721" i="21"/>
  <c r="F8713" i="21"/>
  <c r="F8705" i="21"/>
  <c r="F8697" i="21"/>
  <c r="F8689" i="21"/>
  <c r="F8681" i="21"/>
  <c r="F8673" i="21"/>
  <c r="F8665" i="21"/>
  <c r="F8657" i="21"/>
  <c r="F8649" i="21"/>
  <c r="F8641" i="21"/>
  <c r="F8633" i="21"/>
  <c r="F8625" i="21"/>
  <c r="F8763" i="21"/>
  <c r="F8750" i="21"/>
  <c r="F8741" i="21"/>
  <c r="F8730" i="21"/>
  <c r="F8719" i="21"/>
  <c r="F8699" i="21"/>
  <c r="F8686" i="21"/>
  <c r="F8677" i="21"/>
  <c r="F8666" i="21"/>
  <c r="F8655" i="21"/>
  <c r="F8635" i="21"/>
  <c r="F8622" i="21"/>
  <c r="F8615" i="21"/>
  <c r="F8606" i="21"/>
  <c r="F8599" i="21"/>
  <c r="F8590" i="21"/>
  <c r="F8583" i="21"/>
  <c r="F8574" i="21"/>
  <c r="F8567" i="21"/>
  <c r="F8558" i="21"/>
  <c r="F8551" i="21"/>
  <c r="F8542" i="21"/>
  <c r="F8535" i="21"/>
  <c r="F8526" i="21"/>
  <c r="F8519" i="21"/>
  <c r="F8510" i="21"/>
  <c r="F8503" i="21"/>
  <c r="F8494" i="21"/>
  <c r="F8487" i="21"/>
  <c r="F8478" i="21"/>
  <c r="F8471" i="21"/>
  <c r="F8462" i="21"/>
  <c r="F8455" i="21"/>
  <c r="F8446" i="21"/>
  <c r="F8439" i="21"/>
  <c r="F8432" i="21"/>
  <c r="F8424" i="21"/>
  <c r="F8416" i="21"/>
  <c r="F8408" i="21"/>
  <c r="F8400" i="21"/>
  <c r="F8392" i="21"/>
  <c r="F8384" i="21"/>
  <c r="F8376" i="21"/>
  <c r="F8368" i="21"/>
  <c r="F8360" i="21"/>
  <c r="F8759" i="21"/>
  <c r="F8739" i="21"/>
  <c r="F8726" i="21"/>
  <c r="F8717" i="21"/>
  <c r="F8706" i="21"/>
  <c r="F8695" i="21"/>
  <c r="F8675" i="21"/>
  <c r="F8662" i="21"/>
  <c r="F8653" i="21"/>
  <c r="F8642" i="21"/>
  <c r="F8631" i="21"/>
  <c r="F8613" i="21"/>
  <c r="F8597" i="21"/>
  <c r="F8581" i="21"/>
  <c r="F8565" i="21"/>
  <c r="F8549" i="21"/>
  <c r="F8533" i="21"/>
  <c r="F8517" i="21"/>
  <c r="F8501" i="21"/>
  <c r="F8485" i="21"/>
  <c r="F8469" i="21"/>
  <c r="F8453" i="21"/>
  <c r="F8437" i="21"/>
  <c r="F8427" i="21"/>
  <c r="F8419" i="21"/>
  <c r="F8411" i="21"/>
  <c r="F8403" i="21"/>
  <c r="F8395" i="21"/>
  <c r="F8387" i="21"/>
  <c r="F8379" i="21"/>
  <c r="F8371" i="21"/>
  <c r="F8363" i="21"/>
  <c r="F8355" i="21"/>
  <c r="F8347" i="21"/>
  <c r="F8339" i="21"/>
  <c r="F8331" i="21"/>
  <c r="F8766" i="21"/>
  <c r="F8757" i="21"/>
  <c r="F8746" i="21"/>
  <c r="F8735" i="21"/>
  <c r="F8715" i="21"/>
  <c r="F8702" i="21"/>
  <c r="F8693" i="21"/>
  <c r="F8682" i="21"/>
  <c r="F8671" i="21"/>
  <c r="F8651" i="21"/>
  <c r="F8638" i="21"/>
  <c r="F8629" i="21"/>
  <c r="F8618" i="21"/>
  <c r="F8611" i="21"/>
  <c r="F8602" i="21"/>
  <c r="F8595" i="21"/>
  <c r="F8586" i="21"/>
  <c r="F8579" i="21"/>
  <c r="F8570" i="21"/>
  <c r="F8563" i="21"/>
  <c r="F8554" i="21"/>
  <c r="F8547" i="21"/>
  <c r="F8538" i="21"/>
  <c r="F8531" i="21"/>
  <c r="F8522" i="21"/>
  <c r="F8515" i="21"/>
  <c r="F8506" i="21"/>
  <c r="F8499" i="21"/>
  <c r="F8490" i="21"/>
  <c r="F8483" i="21"/>
  <c r="F8474" i="21"/>
  <c r="F8467" i="21"/>
  <c r="F8458" i="21"/>
  <c r="F8451" i="21"/>
  <c r="F8442" i="21"/>
  <c r="F8435" i="21"/>
  <c r="F8430" i="21"/>
  <c r="F8422" i="21"/>
  <c r="F8414" i="21"/>
  <c r="F8406" i="21"/>
  <c r="F8398" i="21"/>
  <c r="F8390" i="21"/>
  <c r="F8382" i="21"/>
  <c r="F8374" i="21"/>
  <c r="F8366" i="21"/>
  <c r="F8358" i="21"/>
  <c r="F8350" i="21"/>
  <c r="F8342" i="21"/>
  <c r="F8334" i="21"/>
  <c r="F8326" i="21"/>
  <c r="F8318" i="21"/>
  <c r="F8310" i="21"/>
  <c r="F8755" i="21"/>
  <c r="F8742" i="21"/>
  <c r="F8733" i="21"/>
  <c r="F8722" i="21"/>
  <c r="F8711" i="21"/>
  <c r="F8691" i="21"/>
  <c r="F8678" i="21"/>
  <c r="F8669" i="21"/>
  <c r="F8658" i="21"/>
  <c r="F8647" i="21"/>
  <c r="F8627" i="21"/>
  <c r="F8609" i="21"/>
  <c r="F8593" i="21"/>
  <c r="F8577" i="21"/>
  <c r="F8561" i="21"/>
  <c r="F8545" i="21"/>
  <c r="F8529" i="21"/>
  <c r="F8513" i="21"/>
  <c r="F8497" i="21"/>
  <c r="F8481" i="21"/>
  <c r="F8465" i="21"/>
  <c r="F8449" i="21"/>
  <c r="F8433" i="21"/>
  <c r="F8425" i="21"/>
  <c r="F8417" i="21"/>
  <c r="F8409" i="21"/>
  <c r="F8401" i="21"/>
  <c r="F8393" i="21"/>
  <c r="F8385" i="21"/>
  <c r="F8377" i="21"/>
  <c r="F8762" i="21"/>
  <c r="F8751" i="21"/>
  <c r="F8731" i="21"/>
  <c r="F8718" i="21"/>
  <c r="F8709" i="21"/>
  <c r="F8698" i="21"/>
  <c r="F8687" i="21"/>
  <c r="F8667" i="21"/>
  <c r="F8654" i="21"/>
  <c r="F8645" i="21"/>
  <c r="F8634" i="21"/>
  <c r="F8623" i="21"/>
  <c r="F8614" i="21"/>
  <c r="F8607" i="21"/>
  <c r="F8598" i="21"/>
  <c r="F8591" i="21"/>
  <c r="F8582" i="21"/>
  <c r="F8575" i="21"/>
  <c r="F8566" i="21"/>
  <c r="F8559" i="21"/>
  <c r="F8550" i="21"/>
  <c r="F8543" i="21"/>
  <c r="F8534" i="21"/>
  <c r="F8527" i="21"/>
  <c r="F8518" i="21"/>
  <c r="F8511" i="21"/>
  <c r="F8502" i="21"/>
  <c r="F8495" i="21"/>
  <c r="F8486" i="21"/>
  <c r="F8479" i="21"/>
  <c r="F8470" i="21"/>
  <c r="F8463" i="21"/>
  <c r="F8454" i="21"/>
  <c r="F8447" i="21"/>
  <c r="F8438" i="21"/>
  <c r="F8428" i="21"/>
  <c r="F8420" i="21"/>
  <c r="F8412" i="21"/>
  <c r="F8404" i="21"/>
  <c r="F8396" i="21"/>
  <c r="F8388" i="21"/>
  <c r="F8380" i="21"/>
  <c r="F8372" i="21"/>
  <c r="F8364" i="21"/>
  <c r="F8356" i="21"/>
  <c r="F8348" i="21"/>
  <c r="F8758" i="21"/>
  <c r="F8749" i="21"/>
  <c r="F8738" i="21"/>
  <c r="F8727" i="21"/>
  <c r="F8707" i="21"/>
  <c r="F8694" i="21"/>
  <c r="F8685" i="21"/>
  <c r="F8674" i="21"/>
  <c r="F8663" i="21"/>
  <c r="F8643" i="21"/>
  <c r="F8630" i="21"/>
  <c r="F8621" i="21"/>
  <c r="F8605" i="21"/>
  <c r="F8589" i="21"/>
  <c r="F8573" i="21"/>
  <c r="F8557" i="21"/>
  <c r="F8541" i="21"/>
  <c r="F8525" i="21"/>
  <c r="F8509" i="21"/>
  <c r="F8493" i="21"/>
  <c r="F8477" i="21"/>
  <c r="F8461" i="21"/>
  <c r="F8445" i="21"/>
  <c r="F8431" i="21"/>
  <c r="F8423" i="21"/>
  <c r="F8415" i="21"/>
  <c r="F8407" i="21"/>
  <c r="F8399" i="21"/>
  <c r="F8391" i="21"/>
  <c r="F8383" i="21"/>
  <c r="F8375" i="21"/>
  <c r="F8367" i="21"/>
  <c r="F8359" i="21"/>
  <c r="F8767" i="21"/>
  <c r="F8747" i="21"/>
  <c r="F8734" i="21"/>
  <c r="F8725" i="21"/>
  <c r="F8714" i="21"/>
  <c r="F8703" i="21"/>
  <c r="F8683" i="21"/>
  <c r="F8670" i="21"/>
  <c r="F8661" i="21"/>
  <c r="F8650" i="21"/>
  <c r="F8639" i="21"/>
  <c r="F8619" i="21"/>
  <c r="F8610" i="21"/>
  <c r="F8603" i="21"/>
  <c r="F8594" i="21"/>
  <c r="F8587" i="21"/>
  <c r="F8578" i="21"/>
  <c r="F8571" i="21"/>
  <c r="F8562" i="21"/>
  <c r="F8555" i="21"/>
  <c r="F8546" i="21"/>
  <c r="F8539" i="21"/>
  <c r="F8530" i="21"/>
  <c r="F8523" i="21"/>
  <c r="F8514" i="21"/>
  <c r="F8507" i="21"/>
  <c r="F8498" i="21"/>
  <c r="F8491" i="21"/>
  <c r="F8482" i="21"/>
  <c r="F8475" i="21"/>
  <c r="F8466" i="21"/>
  <c r="F8459" i="21"/>
  <c r="F8450" i="21"/>
  <c r="F8443" i="21"/>
  <c r="F8434" i="21"/>
  <c r="F8426" i="21"/>
  <c r="F8418" i="21"/>
  <c r="F8410" i="21"/>
  <c r="F8402" i="21"/>
  <c r="F8394" i="21"/>
  <c r="F8386" i="21"/>
  <c r="F8378" i="21"/>
  <c r="F8370" i="21"/>
  <c r="F8362" i="21"/>
  <c r="F8354" i="21"/>
  <c r="F8346" i="21"/>
  <c r="F8338" i="21"/>
  <c r="F8330" i="21"/>
  <c r="F8322" i="21"/>
  <c r="F8314" i="21"/>
  <c r="F8710" i="21"/>
  <c r="F8690" i="21"/>
  <c r="F8679" i="21"/>
  <c r="F8659" i="21"/>
  <c r="F8429" i="21"/>
  <c r="F8397" i="21"/>
  <c r="F8361" i="21"/>
  <c r="F8357" i="21"/>
  <c r="F8351" i="21"/>
  <c r="F8345" i="21"/>
  <c r="F8325" i="21"/>
  <c r="F8316" i="21"/>
  <c r="F8309" i="21"/>
  <c r="F8304" i="21"/>
  <c r="F8296" i="21"/>
  <c r="F8288" i="21"/>
  <c r="F8280" i="21"/>
  <c r="F8272" i="21"/>
  <c r="F8264" i="21"/>
  <c r="F8256" i="21"/>
  <c r="F8248" i="21"/>
  <c r="F8240" i="21"/>
  <c r="F8232" i="21"/>
  <c r="F8224" i="21"/>
  <c r="F8216" i="21"/>
  <c r="F8208" i="21"/>
  <c r="F8200" i="21"/>
  <c r="F8192" i="21"/>
  <c r="F8184" i="21"/>
  <c r="F8176" i="21"/>
  <c r="F8168" i="21"/>
  <c r="F8160" i="21"/>
  <c r="F8152" i="21"/>
  <c r="F8144" i="21"/>
  <c r="F8136" i="21"/>
  <c r="F8128" i="21"/>
  <c r="F8120" i="21"/>
  <c r="F8112" i="21"/>
  <c r="F8104" i="21"/>
  <c r="F8096" i="21"/>
  <c r="F8088" i="21"/>
  <c r="F8080" i="21"/>
  <c r="F8072" i="21"/>
  <c r="F8064" i="21"/>
  <c r="F8056" i="21"/>
  <c r="F8048" i="21"/>
  <c r="F8040" i="21"/>
  <c r="F8032" i="21"/>
  <c r="F8024" i="21"/>
  <c r="F8723" i="21"/>
  <c r="F8626" i="21"/>
  <c r="F8617" i="21"/>
  <c r="F8505" i="21"/>
  <c r="F8369" i="21"/>
  <c r="F8365" i="21"/>
  <c r="F8349" i="21"/>
  <c r="F8343" i="21"/>
  <c r="F8332" i="21"/>
  <c r="F8323" i="21"/>
  <c r="F8307" i="21"/>
  <c r="F8299" i="21"/>
  <c r="F8291" i="21"/>
  <c r="F8283" i="21"/>
  <c r="F8275" i="21"/>
  <c r="F8267" i="21"/>
  <c r="F8259" i="21"/>
  <c r="F8251" i="21"/>
  <c r="F8243" i="21"/>
  <c r="F8235" i="21"/>
  <c r="F8227" i="21"/>
  <c r="F8219" i="21"/>
  <c r="F8211" i="21"/>
  <c r="F8203" i="21"/>
  <c r="F8195" i="21"/>
  <c r="F8187" i="21"/>
  <c r="F8179" i="21"/>
  <c r="F8171" i="21"/>
  <c r="F8163" i="21"/>
  <c r="F8155" i="21"/>
  <c r="F8147" i="21"/>
  <c r="F8139" i="21"/>
  <c r="F8131" i="21"/>
  <c r="F8123" i="21"/>
  <c r="F8115" i="21"/>
  <c r="F8107" i="21"/>
  <c r="F8099" i="21"/>
  <c r="F8091" i="21"/>
  <c r="F8083" i="21"/>
  <c r="F8075" i="21"/>
  <c r="F8067" i="21"/>
  <c r="F8059" i="21"/>
  <c r="F8051" i="21"/>
  <c r="F8043" i="21"/>
  <c r="F8035" i="21"/>
  <c r="F8027" i="21"/>
  <c r="F8019" i="21"/>
  <c r="F8011" i="21"/>
  <c r="F8003" i="21"/>
  <c r="F7995" i="21"/>
  <c r="F8601" i="21"/>
  <c r="F8457" i="21"/>
  <c r="F8405" i="21"/>
  <c r="F8373" i="21"/>
  <c r="F8341" i="21"/>
  <c r="F8328" i="21"/>
  <c r="F8321" i="21"/>
  <c r="F8312" i="21"/>
  <c r="F8302" i="21"/>
  <c r="F8294" i="21"/>
  <c r="F8286" i="21"/>
  <c r="F8278" i="21"/>
  <c r="F8270" i="21"/>
  <c r="F8262" i="21"/>
  <c r="F8254" i="21"/>
  <c r="F8246" i="21"/>
  <c r="F8238" i="21"/>
  <c r="F8230" i="21"/>
  <c r="F8222" i="21"/>
  <c r="F8214" i="21"/>
  <c r="F8206" i="21"/>
  <c r="F8198" i="21"/>
  <c r="F8190" i="21"/>
  <c r="F8182" i="21"/>
  <c r="F8174" i="21"/>
  <c r="F8166" i="21"/>
  <c r="F8158" i="21"/>
  <c r="F8150" i="21"/>
  <c r="F8142" i="21"/>
  <c r="F8134" i="21"/>
  <c r="F8126" i="21"/>
  <c r="F8118" i="21"/>
  <c r="F8110" i="21"/>
  <c r="F8102" i="21"/>
  <c r="F8094" i="21"/>
  <c r="F8086" i="21"/>
  <c r="F8078" i="21"/>
  <c r="F8070" i="21"/>
  <c r="F8062" i="21"/>
  <c r="F8054" i="21"/>
  <c r="F8046" i="21"/>
  <c r="F8038" i="21"/>
  <c r="F8030" i="21"/>
  <c r="F8022" i="21"/>
  <c r="F8014" i="21"/>
  <c r="F8006" i="21"/>
  <c r="F7998" i="21"/>
  <c r="F8765" i="21"/>
  <c r="F8754" i="21"/>
  <c r="F8743" i="21"/>
  <c r="F8585" i="21"/>
  <c r="F8352" i="21"/>
  <c r="F8337" i="21"/>
  <c r="F8319" i="21"/>
  <c r="F8305" i="21"/>
  <c r="F8297" i="21"/>
  <c r="F8289" i="21"/>
  <c r="F8281" i="21"/>
  <c r="F8273" i="21"/>
  <c r="F8265" i="21"/>
  <c r="F8257" i="21"/>
  <c r="F8249" i="21"/>
  <c r="F8241" i="21"/>
  <c r="F8233" i="21"/>
  <c r="F8225" i="21"/>
  <c r="F8217" i="21"/>
  <c r="F8209" i="21"/>
  <c r="F8201" i="21"/>
  <c r="F8193" i="21"/>
  <c r="F8185" i="21"/>
  <c r="F8177" i="21"/>
  <c r="F8169" i="21"/>
  <c r="F8161" i="21"/>
  <c r="F8153" i="21"/>
  <c r="F8145" i="21"/>
  <c r="F8137" i="21"/>
  <c r="F8129" i="21"/>
  <c r="F8121" i="21"/>
  <c r="F8113" i="21"/>
  <c r="F8105" i="21"/>
  <c r="F8097" i="21"/>
  <c r="F8089" i="21"/>
  <c r="F8081" i="21"/>
  <c r="F8073" i="21"/>
  <c r="F8065" i="21"/>
  <c r="F8057" i="21"/>
  <c r="F8569" i="21"/>
  <c r="F8489" i="21"/>
  <c r="F8441" i="21"/>
  <c r="F8413" i="21"/>
  <c r="F8381" i="21"/>
  <c r="F8344" i="21"/>
  <c r="F8335" i="21"/>
  <c r="F8324" i="21"/>
  <c r="F8317" i="21"/>
  <c r="F8308" i="21"/>
  <c r="F8300" i="21"/>
  <c r="F8292" i="21"/>
  <c r="F8284" i="21"/>
  <c r="F8276" i="21"/>
  <c r="F8268" i="21"/>
  <c r="F8260" i="21"/>
  <c r="F8252" i="21"/>
  <c r="F8244" i="21"/>
  <c r="F8236" i="21"/>
  <c r="F8228" i="21"/>
  <c r="F8220" i="21"/>
  <c r="F8212" i="21"/>
  <c r="F8204" i="21"/>
  <c r="F8196" i="21"/>
  <c r="F8188" i="21"/>
  <c r="F8180" i="21"/>
  <c r="F8172" i="21"/>
  <c r="F8164" i="21"/>
  <c r="F8156" i="21"/>
  <c r="F8148" i="21"/>
  <c r="F8140" i="21"/>
  <c r="F8132" i="21"/>
  <c r="F8124" i="21"/>
  <c r="F8116" i="21"/>
  <c r="F8108" i="21"/>
  <c r="F8100" i="21"/>
  <c r="F8092" i="21"/>
  <c r="F8084" i="21"/>
  <c r="F8076" i="21"/>
  <c r="F8068" i="21"/>
  <c r="F8060" i="21"/>
  <c r="F8052" i="21"/>
  <c r="F8044" i="21"/>
  <c r="F8036" i="21"/>
  <c r="F8028" i="21"/>
  <c r="F8020" i="21"/>
  <c r="F8553" i="21"/>
  <c r="F8333" i="21"/>
  <c r="F8315" i="21"/>
  <c r="F8303" i="21"/>
  <c r="F8295" i="21"/>
  <c r="F8287" i="21"/>
  <c r="F8279" i="21"/>
  <c r="F8271" i="21"/>
  <c r="F8263" i="21"/>
  <c r="F8255" i="21"/>
  <c r="F8247" i="21"/>
  <c r="F8239" i="21"/>
  <c r="F8231" i="21"/>
  <c r="F8223" i="21"/>
  <c r="F8215" i="21"/>
  <c r="F8207" i="21"/>
  <c r="F8199" i="21"/>
  <c r="F8191" i="21"/>
  <c r="F8183" i="21"/>
  <c r="F8175" i="21"/>
  <c r="F8167" i="21"/>
  <c r="F8159" i="21"/>
  <c r="F8151" i="21"/>
  <c r="F8143" i="21"/>
  <c r="F8135" i="21"/>
  <c r="F8127" i="21"/>
  <c r="F8119" i="21"/>
  <c r="F8111" i="21"/>
  <c r="F8103" i="21"/>
  <c r="F8095" i="21"/>
  <c r="F8087" i="21"/>
  <c r="F8079" i="21"/>
  <c r="F8071" i="21"/>
  <c r="F8063" i="21"/>
  <c r="F8055" i="21"/>
  <c r="F8047" i="21"/>
  <c r="F8039" i="21"/>
  <c r="F8031" i="21"/>
  <c r="F8537" i="21"/>
  <c r="F8421" i="21"/>
  <c r="F8389" i="21"/>
  <c r="F8340" i="21"/>
  <c r="F8329" i="21"/>
  <c r="F8320" i="21"/>
  <c r="F8313" i="21"/>
  <c r="F8306" i="21"/>
  <c r="F8298" i="21"/>
  <c r="F8290" i="21"/>
  <c r="F8282" i="21"/>
  <c r="F8274" i="21"/>
  <c r="F8266" i="21"/>
  <c r="F8258" i="21"/>
  <c r="F8250" i="21"/>
  <c r="F8242" i="21"/>
  <c r="F8234" i="21"/>
  <c r="F8226" i="21"/>
  <c r="F8218" i="21"/>
  <c r="F8210" i="21"/>
  <c r="F8202" i="21"/>
  <c r="F8194" i="21"/>
  <c r="F8186" i="21"/>
  <c r="F8178" i="21"/>
  <c r="F8170" i="21"/>
  <c r="F8162" i="21"/>
  <c r="F8154" i="21"/>
  <c r="F8146" i="21"/>
  <c r="F8138" i="21"/>
  <c r="F8130" i="21"/>
  <c r="F8122" i="21"/>
  <c r="F8114" i="21"/>
  <c r="F8106" i="21"/>
  <c r="F8098" i="21"/>
  <c r="F8090" i="21"/>
  <c r="F8082" i="21"/>
  <c r="F8074" i="21"/>
  <c r="F8066" i="21"/>
  <c r="F8058" i="21"/>
  <c r="F8050" i="21"/>
  <c r="F8042" i="21"/>
  <c r="F8034" i="21"/>
  <c r="F8026" i="21"/>
  <c r="F8521" i="21"/>
  <c r="F8353" i="21"/>
  <c r="F8311" i="21"/>
  <c r="F8293" i="21"/>
  <c r="F8173" i="21"/>
  <c r="F8109" i="21"/>
  <c r="F8069" i="21"/>
  <c r="F8025" i="21"/>
  <c r="F8023" i="21"/>
  <c r="F8017" i="21"/>
  <c r="F8010" i="21"/>
  <c r="F8001" i="21"/>
  <c r="F7994" i="21"/>
  <c r="F7989" i="21"/>
  <c r="F7981" i="21"/>
  <c r="F7973" i="21"/>
  <c r="F7965" i="21"/>
  <c r="F7957" i="21"/>
  <c r="F7949" i="21"/>
  <c r="F7941" i="21"/>
  <c r="F7933" i="21"/>
  <c r="F7925" i="21"/>
  <c r="F7917" i="21"/>
  <c r="F7909" i="21"/>
  <c r="F7901" i="21"/>
  <c r="F7893" i="21"/>
  <c r="F7885" i="21"/>
  <c r="F7877" i="21"/>
  <c r="F7869" i="21"/>
  <c r="F7861" i="21"/>
  <c r="F7853" i="21"/>
  <c r="F7845" i="21"/>
  <c r="F7837" i="21"/>
  <c r="F7829" i="21"/>
  <c r="F7821" i="21"/>
  <c r="F7813" i="21"/>
  <c r="F7805" i="21"/>
  <c r="F7797" i="21"/>
  <c r="F7789" i="21"/>
  <c r="F7781" i="21"/>
  <c r="F7773" i="21"/>
  <c r="F7765" i="21"/>
  <c r="F7757" i="21"/>
  <c r="F7749" i="21"/>
  <c r="F7741" i="21"/>
  <c r="F7733" i="21"/>
  <c r="F7725" i="21"/>
  <c r="F7717" i="21"/>
  <c r="F7709" i="21"/>
  <c r="F8253" i="21"/>
  <c r="F8229" i="21"/>
  <c r="F8197" i="21"/>
  <c r="F8133" i="21"/>
  <c r="F8053" i="21"/>
  <c r="F8701" i="21"/>
  <c r="F8277" i="21"/>
  <c r="F8157" i="21"/>
  <c r="F8093" i="21"/>
  <c r="F8029" i="21"/>
  <c r="F8015" i="21"/>
  <c r="F7999" i="21"/>
  <c r="F7987" i="21"/>
  <c r="F7979" i="21"/>
  <c r="F7971" i="21"/>
  <c r="F7963" i="21"/>
  <c r="F7955" i="21"/>
  <c r="F7947" i="21"/>
  <c r="F7939" i="21"/>
  <c r="F7931" i="21"/>
  <c r="F7923" i="21"/>
  <c r="F7915" i="21"/>
  <c r="F7907" i="21"/>
  <c r="F7899" i="21"/>
  <c r="F7891" i="21"/>
  <c r="F7883" i="21"/>
  <c r="F7875" i="21"/>
  <c r="F7867" i="21"/>
  <c r="F7859" i="21"/>
  <c r="F7851" i="21"/>
  <c r="F7843" i="21"/>
  <c r="F7835" i="21"/>
  <c r="F7827" i="21"/>
  <c r="F7819" i="21"/>
  <c r="F7811" i="21"/>
  <c r="F7803" i="21"/>
  <c r="F7795" i="21"/>
  <c r="F7787" i="21"/>
  <c r="F7779" i="21"/>
  <c r="F7771" i="21"/>
  <c r="F7763" i="21"/>
  <c r="F7755" i="21"/>
  <c r="F7747" i="21"/>
  <c r="F7739" i="21"/>
  <c r="F7731" i="21"/>
  <c r="F8301" i="21"/>
  <c r="F8237" i="21"/>
  <c r="F8205" i="21"/>
  <c r="F8181" i="21"/>
  <c r="F8117" i="21"/>
  <c r="F8077" i="21"/>
  <c r="F8033" i="21"/>
  <c r="F8013" i="21"/>
  <c r="F8004" i="21"/>
  <c r="F7997" i="21"/>
  <c r="F7990" i="21"/>
  <c r="F7982" i="21"/>
  <c r="F7974" i="21"/>
  <c r="F7966" i="21"/>
  <c r="F7958" i="21"/>
  <c r="F7950" i="21"/>
  <c r="F7942" i="21"/>
  <c r="F7934" i="21"/>
  <c r="F7926" i="21"/>
  <c r="F7918" i="21"/>
  <c r="F7910" i="21"/>
  <c r="F7902" i="21"/>
  <c r="F7894" i="21"/>
  <c r="F7886" i="21"/>
  <c r="F7878" i="21"/>
  <c r="F7870" i="21"/>
  <c r="F7862" i="21"/>
  <c r="F7854" i="21"/>
  <c r="F7846" i="21"/>
  <c r="F7838" i="21"/>
  <c r="F7830" i="21"/>
  <c r="F7822" i="21"/>
  <c r="F7814" i="21"/>
  <c r="F7806" i="21"/>
  <c r="F7798" i="21"/>
  <c r="F7790" i="21"/>
  <c r="F7782" i="21"/>
  <c r="F7774" i="21"/>
  <c r="F7766" i="21"/>
  <c r="F7758" i="21"/>
  <c r="F7750" i="21"/>
  <c r="F7742" i="21"/>
  <c r="F7734" i="21"/>
  <c r="F7726" i="21"/>
  <c r="F7718" i="21"/>
  <c r="F8261" i="21"/>
  <c r="F8141" i="21"/>
  <c r="F8061" i="21"/>
  <c r="F8018" i="21"/>
  <c r="F8009" i="21"/>
  <c r="F8002" i="21"/>
  <c r="F7993" i="21"/>
  <c r="F7985" i="21"/>
  <c r="F7977" i="21"/>
  <c r="F7969" i="21"/>
  <c r="F7961" i="21"/>
  <c r="F7953" i="21"/>
  <c r="F7945" i="21"/>
  <c r="F7937" i="21"/>
  <c r="F7929" i="21"/>
  <c r="F7921" i="21"/>
  <c r="F7913" i="21"/>
  <c r="F7905" i="21"/>
  <c r="F7897" i="21"/>
  <c r="F7889" i="21"/>
  <c r="F7881" i="21"/>
  <c r="F7873" i="21"/>
  <c r="F7865" i="21"/>
  <c r="F7857" i="21"/>
  <c r="F7849" i="21"/>
  <c r="F7841" i="21"/>
  <c r="F7833" i="21"/>
  <c r="F7825" i="21"/>
  <c r="F7817" i="21"/>
  <c r="F7809" i="21"/>
  <c r="F7801" i="21"/>
  <c r="F7793" i="21"/>
  <c r="F7785" i="21"/>
  <c r="F7777" i="21"/>
  <c r="F7769" i="21"/>
  <c r="F7761" i="21"/>
  <c r="F7753" i="21"/>
  <c r="F7745" i="21"/>
  <c r="F7737" i="21"/>
  <c r="F7729" i="21"/>
  <c r="F7721" i="21"/>
  <c r="F7713" i="21"/>
  <c r="F7705" i="21"/>
  <c r="F7697" i="21"/>
  <c r="F8285" i="21"/>
  <c r="F8213" i="21"/>
  <c r="F8165" i="21"/>
  <c r="F8101" i="21"/>
  <c r="F8041" i="21"/>
  <c r="F8037" i="21"/>
  <c r="F8016" i="21"/>
  <c r="F8000" i="21"/>
  <c r="F7988" i="21"/>
  <c r="F7980" i="21"/>
  <c r="F7972" i="21"/>
  <c r="F7964" i="21"/>
  <c r="F7956" i="21"/>
  <c r="F7948" i="21"/>
  <c r="F7940" i="21"/>
  <c r="F7932" i="21"/>
  <c r="F7924" i="21"/>
  <c r="F7916" i="21"/>
  <c r="F7908" i="21"/>
  <c r="F7900" i="21"/>
  <c r="F7892" i="21"/>
  <c r="F7884" i="21"/>
  <c r="F7876" i="21"/>
  <c r="F7868" i="21"/>
  <c r="F7860" i="21"/>
  <c r="F7852" i="21"/>
  <c r="F7844" i="21"/>
  <c r="F7836" i="21"/>
  <c r="F7828" i="21"/>
  <c r="F7820" i="21"/>
  <c r="F7812" i="21"/>
  <c r="F7804" i="21"/>
  <c r="F7796" i="21"/>
  <c r="F7788" i="21"/>
  <c r="F7780" i="21"/>
  <c r="F7772" i="21"/>
  <c r="F7764" i="21"/>
  <c r="F7756" i="21"/>
  <c r="F7748" i="21"/>
  <c r="F7740" i="21"/>
  <c r="F7732" i="21"/>
  <c r="F7724" i="21"/>
  <c r="F7716" i="21"/>
  <c r="F7708" i="21"/>
  <c r="F8473" i="21"/>
  <c r="F8245" i="21"/>
  <c r="F8189" i="21"/>
  <c r="F8125" i="21"/>
  <c r="F8085" i="21"/>
  <c r="F8007" i="21"/>
  <c r="F7991" i="21"/>
  <c r="F7983" i="21"/>
  <c r="F7975" i="21"/>
  <c r="F7967" i="21"/>
  <c r="F7959" i="21"/>
  <c r="F7951" i="21"/>
  <c r="F7943" i="21"/>
  <c r="F7935" i="21"/>
  <c r="F7927" i="21"/>
  <c r="F7919" i="21"/>
  <c r="F7911" i="21"/>
  <c r="F7903" i="21"/>
  <c r="F7895" i="21"/>
  <c r="F7887" i="21"/>
  <c r="F7879" i="21"/>
  <c r="F7871" i="21"/>
  <c r="F7863" i="21"/>
  <c r="F7855" i="21"/>
  <c r="F7847" i="21"/>
  <c r="F7839" i="21"/>
  <c r="F7831" i="21"/>
  <c r="F7823" i="21"/>
  <c r="F7815" i="21"/>
  <c r="F7807" i="21"/>
  <c r="F7799" i="21"/>
  <c r="F7791" i="21"/>
  <c r="F7783" i="21"/>
  <c r="F7775" i="21"/>
  <c r="F7767" i="21"/>
  <c r="F7759" i="21"/>
  <c r="F7751" i="21"/>
  <c r="F7743" i="21"/>
  <c r="F7735" i="21"/>
  <c r="F7727" i="21"/>
  <c r="F7719" i="21"/>
  <c r="F7711" i="21"/>
  <c r="F7703" i="21"/>
  <c r="F7695" i="21"/>
  <c r="F8008" i="21"/>
  <c r="F7978" i="21"/>
  <c r="F7968" i="21"/>
  <c r="F7914" i="21"/>
  <c r="F7904" i="21"/>
  <c r="F7850" i="21"/>
  <c r="F7840" i="21"/>
  <c r="F7786" i="21"/>
  <c r="F7776" i="21"/>
  <c r="F7692" i="21"/>
  <c r="F7684" i="21"/>
  <c r="F7676" i="21"/>
  <c r="F7668" i="21"/>
  <c r="F7660" i="21"/>
  <c r="F7652" i="21"/>
  <c r="F7644" i="21"/>
  <c r="F7636" i="21"/>
  <c r="F7628" i="21"/>
  <c r="F7620" i="21"/>
  <c r="F7612" i="21"/>
  <c r="F7604" i="21"/>
  <c r="F7596" i="21"/>
  <c r="F7588" i="21"/>
  <c r="F7580" i="21"/>
  <c r="F7572" i="21"/>
  <c r="F7564" i="21"/>
  <c r="F7556" i="21"/>
  <c r="F7548" i="21"/>
  <c r="F7540" i="21"/>
  <c r="F7532" i="21"/>
  <c r="F7524" i="21"/>
  <c r="F7516" i="21"/>
  <c r="F7508" i="21"/>
  <c r="F7500" i="21"/>
  <c r="F7492" i="21"/>
  <c r="F7484" i="21"/>
  <c r="F7476" i="21"/>
  <c r="F7468" i="21"/>
  <c r="F7460" i="21"/>
  <c r="F7452" i="21"/>
  <c r="F7444" i="21"/>
  <c r="F7436" i="21"/>
  <c r="F7428" i="21"/>
  <c r="F7420" i="21"/>
  <c r="F7412" i="21"/>
  <c r="F8221" i="21"/>
  <c r="F8149" i="21"/>
  <c r="F8021" i="21"/>
  <c r="F8012" i="21"/>
  <c r="F7986" i="21"/>
  <c r="F7976" i="21"/>
  <c r="F7922" i="21"/>
  <c r="F7912" i="21"/>
  <c r="F7858" i="21"/>
  <c r="F7848" i="21"/>
  <c r="F7794" i="21"/>
  <c r="F7784" i="21"/>
  <c r="F7730" i="21"/>
  <c r="F7722" i="21"/>
  <c r="F7714" i="21"/>
  <c r="F7699" i="21"/>
  <c r="F7687" i="21"/>
  <c r="F7679" i="21"/>
  <c r="F7671" i="21"/>
  <c r="F7663" i="21"/>
  <c r="F7655" i="21"/>
  <c r="F7647" i="21"/>
  <c r="F7639" i="21"/>
  <c r="F7631" i="21"/>
  <c r="F7623" i="21"/>
  <c r="F7615" i="21"/>
  <c r="F7607" i="21"/>
  <c r="F7599" i="21"/>
  <c r="F7591" i="21"/>
  <c r="F7583" i="21"/>
  <c r="F7575" i="21"/>
  <c r="F7567" i="21"/>
  <c r="F7559" i="21"/>
  <c r="F7551" i="21"/>
  <c r="F7543" i="21"/>
  <c r="F7535" i="21"/>
  <c r="F7527" i="21"/>
  <c r="F7519" i="21"/>
  <c r="F7511" i="21"/>
  <c r="F7503" i="21"/>
  <c r="F7495" i="21"/>
  <c r="F7487" i="21"/>
  <c r="F7479" i="21"/>
  <c r="F7471" i="21"/>
  <c r="F7463" i="21"/>
  <c r="F7455" i="21"/>
  <c r="F7447" i="21"/>
  <c r="F7439" i="21"/>
  <c r="F7431" i="21"/>
  <c r="F7423" i="21"/>
  <c r="F7415" i="21"/>
  <c r="F7984" i="21"/>
  <c r="F7930" i="21"/>
  <c r="F7920" i="21"/>
  <c r="F7866" i="21"/>
  <c r="F7856" i="21"/>
  <c r="F7802" i="21"/>
  <c r="F7792" i="21"/>
  <c r="F7738" i="21"/>
  <c r="F7728" i="21"/>
  <c r="F7720" i="21"/>
  <c r="F7712" i="21"/>
  <c r="F7710" i="21"/>
  <c r="F7706" i="21"/>
  <c r="F7690" i="21"/>
  <c r="F7682" i="21"/>
  <c r="F7674" i="21"/>
  <c r="F7666" i="21"/>
  <c r="F7658" i="21"/>
  <c r="F7650" i="21"/>
  <c r="F7642" i="21"/>
  <c r="F7634" i="21"/>
  <c r="F7626" i="21"/>
  <c r="F7618" i="21"/>
  <c r="F7610" i="21"/>
  <c r="F7602" i="21"/>
  <c r="F7594" i="21"/>
  <c r="F7586" i="21"/>
  <c r="F7578" i="21"/>
  <c r="F7570" i="21"/>
  <c r="F7562" i="21"/>
  <c r="F7554" i="21"/>
  <c r="F7546" i="21"/>
  <c r="F7538" i="21"/>
  <c r="F7530" i="21"/>
  <c r="F7522" i="21"/>
  <c r="F7514" i="21"/>
  <c r="F7506" i="21"/>
  <c r="F7498" i="21"/>
  <c r="F7490" i="21"/>
  <c r="F7482" i="21"/>
  <c r="F7474" i="21"/>
  <c r="F7466" i="21"/>
  <c r="F7458" i="21"/>
  <c r="F7450" i="21"/>
  <c r="F7442" i="21"/>
  <c r="F7434" i="21"/>
  <c r="F7426" i="21"/>
  <c r="F7418" i="21"/>
  <c r="F7410" i="21"/>
  <c r="F8336" i="21"/>
  <c r="F8327" i="21"/>
  <c r="F7992" i="21"/>
  <c r="F7938" i="21"/>
  <c r="F7928" i="21"/>
  <c r="F7874" i="21"/>
  <c r="F7864" i="21"/>
  <c r="F7810" i="21"/>
  <c r="F7800" i="21"/>
  <c r="F7746" i="21"/>
  <c r="F7736" i="21"/>
  <c r="F7704" i="21"/>
  <c r="F7702" i="21"/>
  <c r="F7693" i="21"/>
  <c r="F7685" i="21"/>
  <c r="F7677" i="21"/>
  <c r="F7669" i="21"/>
  <c r="F7661" i="21"/>
  <c r="F7653" i="21"/>
  <c r="F7645" i="21"/>
  <c r="F7637" i="21"/>
  <c r="F7629" i="21"/>
  <c r="F7621" i="21"/>
  <c r="F7613" i="21"/>
  <c r="F7605" i="21"/>
  <c r="F7597" i="21"/>
  <c r="F7589" i="21"/>
  <c r="F7581" i="21"/>
  <c r="F7573" i="21"/>
  <c r="F7565" i="21"/>
  <c r="F7557" i="21"/>
  <c r="F7549" i="21"/>
  <c r="F7541" i="21"/>
  <c r="F7533" i="21"/>
  <c r="F7525" i="21"/>
  <c r="F7517" i="21"/>
  <c r="F7509" i="21"/>
  <c r="F7501" i="21"/>
  <c r="F7493" i="21"/>
  <c r="F7485" i="21"/>
  <c r="F7477" i="21"/>
  <c r="F7469" i="21"/>
  <c r="F7461" i="21"/>
  <c r="F7453" i="21"/>
  <c r="F7445" i="21"/>
  <c r="F8005" i="21"/>
  <c r="F7996" i="21"/>
  <c r="F7946" i="21"/>
  <c r="F7936" i="21"/>
  <c r="F7882" i="21"/>
  <c r="F7872" i="21"/>
  <c r="F7818" i="21"/>
  <c r="F7808" i="21"/>
  <c r="F7754" i="21"/>
  <c r="F7744" i="21"/>
  <c r="F7723" i="21"/>
  <c r="F7715" i="21"/>
  <c r="F7700" i="21"/>
  <c r="F7688" i="21"/>
  <c r="F7680" i="21"/>
  <c r="F7672" i="21"/>
  <c r="F7664" i="21"/>
  <c r="F7656" i="21"/>
  <c r="F7648" i="21"/>
  <c r="F7640" i="21"/>
  <c r="F7632" i="21"/>
  <c r="F7624" i="21"/>
  <c r="F7616" i="21"/>
  <c r="F7608" i="21"/>
  <c r="F7600" i="21"/>
  <c r="F7592" i="21"/>
  <c r="F7584" i="21"/>
  <c r="F7576" i="21"/>
  <c r="F7568" i="21"/>
  <c r="F7560" i="21"/>
  <c r="F7552" i="21"/>
  <c r="F7544" i="21"/>
  <c r="F7536" i="21"/>
  <c r="F7528" i="21"/>
  <c r="F7520" i="21"/>
  <c r="F7512" i="21"/>
  <c r="F7504" i="21"/>
  <c r="F7496" i="21"/>
  <c r="F7488" i="21"/>
  <c r="F7480" i="21"/>
  <c r="F7472" i="21"/>
  <c r="F7464" i="21"/>
  <c r="F7456" i="21"/>
  <c r="F7448" i="21"/>
  <c r="F7440" i="21"/>
  <c r="F7432" i="21"/>
  <c r="F7424" i="21"/>
  <c r="F8049" i="21"/>
  <c r="F8045" i="21"/>
  <c r="F7954" i="21"/>
  <c r="F7944" i="21"/>
  <c r="F7890" i="21"/>
  <c r="F7880" i="21"/>
  <c r="F7826" i="21"/>
  <c r="F7816" i="21"/>
  <c r="F7762" i="21"/>
  <c r="F7752" i="21"/>
  <c r="F7707" i="21"/>
  <c r="F7691" i="21"/>
  <c r="F7683" i="21"/>
  <c r="F7675" i="21"/>
  <c r="F7667" i="21"/>
  <c r="F7659" i="21"/>
  <c r="F7651" i="21"/>
  <c r="F7643" i="21"/>
  <c r="F7635" i="21"/>
  <c r="F7627" i="21"/>
  <c r="F7619" i="21"/>
  <c r="F7611" i="21"/>
  <c r="F7603" i="21"/>
  <c r="F7595" i="21"/>
  <c r="F7587" i="21"/>
  <c r="F7579" i="21"/>
  <c r="F7571" i="21"/>
  <c r="F7563" i="21"/>
  <c r="F7555" i="21"/>
  <c r="F7547" i="21"/>
  <c r="F7539" i="21"/>
  <c r="F7531" i="21"/>
  <c r="F7523" i="21"/>
  <c r="F7515" i="21"/>
  <c r="F7507" i="21"/>
  <c r="F7499" i="21"/>
  <c r="F7491" i="21"/>
  <c r="F7483" i="21"/>
  <c r="F7475" i="21"/>
  <c r="F7467" i="21"/>
  <c r="F7459" i="21"/>
  <c r="F7451" i="21"/>
  <c r="F7443" i="21"/>
  <c r="F7435" i="21"/>
  <c r="F7427" i="21"/>
  <c r="F7419" i="21"/>
  <c r="F7411" i="21"/>
  <c r="F7970" i="21"/>
  <c r="F7960" i="21"/>
  <c r="F7906" i="21"/>
  <c r="F7896" i="21"/>
  <c r="F7842" i="21"/>
  <c r="F7832" i="21"/>
  <c r="F7778" i="21"/>
  <c r="F7768" i="21"/>
  <c r="F7701" i="21"/>
  <c r="F7696" i="21"/>
  <c r="F7694" i="21"/>
  <c r="F7689" i="21"/>
  <c r="F7681" i="21"/>
  <c r="F7673" i="21"/>
  <c r="F7665" i="21"/>
  <c r="F7657" i="21"/>
  <c r="F7649" i="21"/>
  <c r="F7641" i="21"/>
  <c r="F7633" i="21"/>
  <c r="F7625" i="21"/>
  <c r="F7617" i="21"/>
  <c r="F7609" i="21"/>
  <c r="F7601" i="21"/>
  <c r="F7593" i="21"/>
  <c r="F7585" i="21"/>
  <c r="F7577" i="21"/>
  <c r="F7569" i="21"/>
  <c r="F7561" i="21"/>
  <c r="F7553" i="21"/>
  <c r="F7545" i="21"/>
  <c r="F7537" i="21"/>
  <c r="F7529" i="21"/>
  <c r="F7521" i="21"/>
  <c r="F7513" i="21"/>
  <c r="F7505" i="21"/>
  <c r="F7497" i="21"/>
  <c r="F7489" i="21"/>
  <c r="F7481" i="21"/>
  <c r="F7473" i="21"/>
  <c r="F7465" i="21"/>
  <c r="F7457" i="21"/>
  <c r="F7449" i="21"/>
  <c r="F7441" i="21"/>
  <c r="F7433" i="21"/>
  <c r="F7425" i="21"/>
  <c r="F7417" i="21"/>
  <c r="F7834" i="21"/>
  <c r="F7760" i="21"/>
  <c r="F7698" i="21"/>
  <c r="F7678" i="21"/>
  <c r="F7646" i="21"/>
  <c r="F7606" i="21"/>
  <c r="F7534" i="21"/>
  <c r="F7430" i="21"/>
  <c r="F7407" i="21"/>
  <c r="F7399" i="21"/>
  <c r="F7391" i="21"/>
  <c r="F7383" i="21"/>
  <c r="F7375" i="21"/>
  <c r="F7367" i="21"/>
  <c r="F7359" i="21"/>
  <c r="F7351" i="21"/>
  <c r="F7343" i="21"/>
  <c r="F7335" i="21"/>
  <c r="F7327" i="21"/>
  <c r="F7319" i="21"/>
  <c r="F7311" i="21"/>
  <c r="F7303" i="21"/>
  <c r="F7295" i="21"/>
  <c r="F7287" i="21"/>
  <c r="F7279" i="21"/>
  <c r="F7271" i="21"/>
  <c r="F7263" i="21"/>
  <c r="F7255" i="21"/>
  <c r="F7247" i="21"/>
  <c r="F7239" i="21"/>
  <c r="F7231" i="21"/>
  <c r="F7223" i="21"/>
  <c r="F7215" i="21"/>
  <c r="F7207" i="21"/>
  <c r="F7199" i="21"/>
  <c r="F7191" i="21"/>
  <c r="F7183" i="21"/>
  <c r="F7175" i="21"/>
  <c r="F7167" i="21"/>
  <c r="F7159" i="21"/>
  <c r="F7151" i="21"/>
  <c r="F7143" i="21"/>
  <c r="F7135" i="21"/>
  <c r="F7127" i="21"/>
  <c r="F7119" i="21"/>
  <c r="F7111" i="21"/>
  <c r="F7103" i="21"/>
  <c r="F7095" i="21"/>
  <c r="F7087" i="21"/>
  <c r="F7079" i="21"/>
  <c r="F7071" i="21"/>
  <c r="F7063" i="21"/>
  <c r="F7055" i="21"/>
  <c r="F7047" i="21"/>
  <c r="F7039" i="21"/>
  <c r="F7031" i="21"/>
  <c r="F7023" i="21"/>
  <c r="F7015" i="21"/>
  <c r="F7007" i="21"/>
  <c r="F6999" i="21"/>
  <c r="F6991" i="21"/>
  <c r="F6983" i="21"/>
  <c r="F6975" i="21"/>
  <c r="F6967" i="21"/>
  <c r="F6959" i="21"/>
  <c r="F6951" i="21"/>
  <c r="F6943" i="21"/>
  <c r="F6935" i="21"/>
  <c r="F6927" i="21"/>
  <c r="F6919" i="21"/>
  <c r="F6911" i="21"/>
  <c r="F6903" i="21"/>
  <c r="F6895" i="21"/>
  <c r="F6887" i="21"/>
  <c r="F6879" i="21"/>
  <c r="F6871" i="21"/>
  <c r="F6863" i="21"/>
  <c r="F7952" i="21"/>
  <c r="F7770" i="21"/>
  <c r="F7686" i="21"/>
  <c r="F7654" i="21"/>
  <c r="F7590" i="21"/>
  <c r="F7405" i="21"/>
  <c r="F7397" i="21"/>
  <c r="F7389" i="21"/>
  <c r="F7381" i="21"/>
  <c r="F7373" i="21"/>
  <c r="F7365" i="21"/>
  <c r="F7357" i="21"/>
  <c r="F7349" i="21"/>
  <c r="F7341" i="21"/>
  <c r="F7333" i="21"/>
  <c r="F7325" i="21"/>
  <c r="F7317" i="21"/>
  <c r="F7309" i="21"/>
  <c r="F7301" i="21"/>
  <c r="F7293" i="21"/>
  <c r="F7285" i="21"/>
  <c r="F7277" i="21"/>
  <c r="F7269" i="21"/>
  <c r="F7261" i="21"/>
  <c r="F7253" i="21"/>
  <c r="F7245" i="21"/>
  <c r="F7237" i="21"/>
  <c r="F7229" i="21"/>
  <c r="F7221" i="21"/>
  <c r="F7213" i="21"/>
  <c r="F7205" i="21"/>
  <c r="F7197" i="21"/>
  <c r="F7189" i="21"/>
  <c r="F7181" i="21"/>
  <c r="F7173" i="21"/>
  <c r="F7165" i="21"/>
  <c r="F7157" i="21"/>
  <c r="F7149" i="21"/>
  <c r="F7141" i="21"/>
  <c r="F7133" i="21"/>
  <c r="F7125" i="21"/>
  <c r="F7117" i="21"/>
  <c r="F7109" i="21"/>
  <c r="F7101" i="21"/>
  <c r="F7093" i="21"/>
  <c r="F7085" i="21"/>
  <c r="F7077" i="21"/>
  <c r="F7069" i="21"/>
  <c r="F7061" i="21"/>
  <c r="F7053" i="21"/>
  <c r="F7045" i="21"/>
  <c r="F7037" i="21"/>
  <c r="F7029" i="21"/>
  <c r="F7021" i="21"/>
  <c r="F7013" i="21"/>
  <c r="F7005" i="21"/>
  <c r="F6997" i="21"/>
  <c r="F6989" i="21"/>
  <c r="F6981" i="21"/>
  <c r="F6973" i="21"/>
  <c r="F6965" i="21"/>
  <c r="F6957" i="21"/>
  <c r="F6949" i="21"/>
  <c r="F6941" i="21"/>
  <c r="F6933" i="21"/>
  <c r="F6925" i="21"/>
  <c r="F6917" i="21"/>
  <c r="F6909" i="21"/>
  <c r="F6901" i="21"/>
  <c r="F6893" i="21"/>
  <c r="F6885" i="21"/>
  <c r="F6877" i="21"/>
  <c r="F6869" i="21"/>
  <c r="F6861" i="21"/>
  <c r="F6853" i="21"/>
  <c r="F6845" i="21"/>
  <c r="F6837" i="21"/>
  <c r="F6829" i="21"/>
  <c r="F7630" i="21"/>
  <c r="F7614" i="21"/>
  <c r="F7566" i="21"/>
  <c r="F7502" i="21"/>
  <c r="F7470" i="21"/>
  <c r="F7438" i="21"/>
  <c r="F7416" i="21"/>
  <c r="F7414" i="21"/>
  <c r="F7408" i="21"/>
  <c r="F7400" i="21"/>
  <c r="F7392" i="21"/>
  <c r="F7384" i="21"/>
  <c r="F7376" i="21"/>
  <c r="F7368" i="21"/>
  <c r="F7360" i="21"/>
  <c r="F7352" i="21"/>
  <c r="F7344" i="21"/>
  <c r="F7336" i="21"/>
  <c r="F7328" i="21"/>
  <c r="F7320" i="21"/>
  <c r="F7312" i="21"/>
  <c r="F7304" i="21"/>
  <c r="F7296" i="21"/>
  <c r="F7288" i="21"/>
  <c r="F7280" i="21"/>
  <c r="F7272" i="21"/>
  <c r="F7264" i="21"/>
  <c r="F7256" i="21"/>
  <c r="F7248" i="21"/>
  <c r="F7240" i="21"/>
  <c r="F7232" i="21"/>
  <c r="F7224" i="21"/>
  <c r="F7216" i="21"/>
  <c r="F7208" i="21"/>
  <c r="F7200" i="21"/>
  <c r="F7192" i="21"/>
  <c r="F7184" i="21"/>
  <c r="F7176" i="21"/>
  <c r="F7168" i="21"/>
  <c r="F7160" i="21"/>
  <c r="F7152" i="21"/>
  <c r="F7144" i="21"/>
  <c r="F7136" i="21"/>
  <c r="F7128" i="21"/>
  <c r="F7120" i="21"/>
  <c r="F7112" i="21"/>
  <c r="F7104" i="21"/>
  <c r="F7096" i="21"/>
  <c r="F7088" i="21"/>
  <c r="F7080" i="21"/>
  <c r="F7072" i="21"/>
  <c r="F7064" i="21"/>
  <c r="F7056" i="21"/>
  <c r="F7048" i="21"/>
  <c r="F7040" i="21"/>
  <c r="F7032" i="21"/>
  <c r="F7024" i="21"/>
  <c r="F7016" i="21"/>
  <c r="F7008" i="21"/>
  <c r="F7000" i="21"/>
  <c r="F6992" i="21"/>
  <c r="F6984" i="21"/>
  <c r="F6976" i="21"/>
  <c r="F6968" i="21"/>
  <c r="F6960" i="21"/>
  <c r="F6952" i="21"/>
  <c r="F6944" i="21"/>
  <c r="F6936" i="21"/>
  <c r="F6928" i="21"/>
  <c r="F6920" i="21"/>
  <c r="F6912" i="21"/>
  <c r="F6904" i="21"/>
  <c r="F6896" i="21"/>
  <c r="F8269" i="21"/>
  <c r="F7962" i="21"/>
  <c r="F7888" i="21"/>
  <c r="F7662" i="21"/>
  <c r="F7542" i="21"/>
  <c r="F7526" i="21"/>
  <c r="F7429" i="21"/>
  <c r="F7403" i="21"/>
  <c r="F7395" i="21"/>
  <c r="F7387" i="21"/>
  <c r="F7379" i="21"/>
  <c r="F7371" i="21"/>
  <c r="F7363" i="21"/>
  <c r="F7355" i="21"/>
  <c r="F7347" i="21"/>
  <c r="F7339" i="21"/>
  <c r="F7331" i="21"/>
  <c r="F7323" i="21"/>
  <c r="F7315" i="21"/>
  <c r="F7307" i="21"/>
  <c r="F7299" i="21"/>
  <c r="F7291" i="21"/>
  <c r="F7283" i="21"/>
  <c r="F7275" i="21"/>
  <c r="F7267" i="21"/>
  <c r="F7259" i="21"/>
  <c r="F7251" i="21"/>
  <c r="F7243" i="21"/>
  <c r="F7235" i="21"/>
  <c r="F7227" i="21"/>
  <c r="F7219" i="21"/>
  <c r="F7211" i="21"/>
  <c r="F7203" i="21"/>
  <c r="F7195" i="21"/>
  <c r="F7187" i="21"/>
  <c r="F7179" i="21"/>
  <c r="F7171" i="21"/>
  <c r="F7163" i="21"/>
  <c r="F7155" i="21"/>
  <c r="F7147" i="21"/>
  <c r="F7139" i="21"/>
  <c r="F7131" i="21"/>
  <c r="F7123" i="21"/>
  <c r="F7115" i="21"/>
  <c r="F7107" i="21"/>
  <c r="F7099" i="21"/>
  <c r="F7091" i="21"/>
  <c r="F7083" i="21"/>
  <c r="F7075" i="21"/>
  <c r="F7067" i="21"/>
  <c r="F7059" i="21"/>
  <c r="F7051" i="21"/>
  <c r="F7043" i="21"/>
  <c r="F7035" i="21"/>
  <c r="F7027" i="21"/>
  <c r="F7019" i="21"/>
  <c r="F7011" i="21"/>
  <c r="F7003" i="21"/>
  <c r="F6995" i="21"/>
  <c r="F6987" i="21"/>
  <c r="F6979" i="21"/>
  <c r="F6971" i="21"/>
  <c r="F6963" i="21"/>
  <c r="F6955" i="21"/>
  <c r="F6947" i="21"/>
  <c r="F6939" i="21"/>
  <c r="F6931" i="21"/>
  <c r="F6923" i="21"/>
  <c r="F6915" i="21"/>
  <c r="F6907" i="21"/>
  <c r="F6899" i="21"/>
  <c r="F6891" i="21"/>
  <c r="F6883" i="21"/>
  <c r="F6875" i="21"/>
  <c r="F6867" i="21"/>
  <c r="F6859" i="21"/>
  <c r="F7638" i="21"/>
  <c r="F7598" i="21"/>
  <c r="F7574" i="21"/>
  <c r="F7478" i="21"/>
  <c r="F7446" i="21"/>
  <c r="F7422" i="21"/>
  <c r="F7406" i="21"/>
  <c r="F7398" i="21"/>
  <c r="F7390" i="21"/>
  <c r="F7382" i="21"/>
  <c r="F7374" i="21"/>
  <c r="F7366" i="21"/>
  <c r="F7358" i="21"/>
  <c r="F7350" i="21"/>
  <c r="F7342" i="21"/>
  <c r="F7334" i="21"/>
  <c r="F7326" i="21"/>
  <c r="F7318" i="21"/>
  <c r="F7310" i="21"/>
  <c r="F7302" i="21"/>
  <c r="F7294" i="21"/>
  <c r="F7286" i="21"/>
  <c r="F7278" i="21"/>
  <c r="F7270" i="21"/>
  <c r="F7262" i="21"/>
  <c r="F7254" i="21"/>
  <c r="F7246" i="21"/>
  <c r="F7238" i="21"/>
  <c r="F7230" i="21"/>
  <c r="F7222" i="21"/>
  <c r="F7214" i="21"/>
  <c r="F7206" i="21"/>
  <c r="F7198" i="21"/>
  <c r="F7190" i="21"/>
  <c r="F7182" i="21"/>
  <c r="F7174" i="21"/>
  <c r="F7166" i="21"/>
  <c r="F7158" i="21"/>
  <c r="F7150" i="21"/>
  <c r="F7142" i="21"/>
  <c r="F7134" i="21"/>
  <c r="F7126" i="21"/>
  <c r="F7118" i="21"/>
  <c r="F7110" i="21"/>
  <c r="F7102" i="21"/>
  <c r="F7094" i="21"/>
  <c r="F7086" i="21"/>
  <c r="F7078" i="21"/>
  <c r="F7070" i="21"/>
  <c r="F7062" i="21"/>
  <c r="F7054" i="21"/>
  <c r="F7046" i="21"/>
  <c r="F7038" i="21"/>
  <c r="F7030" i="21"/>
  <c r="F7022" i="21"/>
  <c r="F7014" i="21"/>
  <c r="F7006" i="21"/>
  <c r="F6998" i="21"/>
  <c r="F6990" i="21"/>
  <c r="F6982" i="21"/>
  <c r="F6974" i="21"/>
  <c r="F6966" i="21"/>
  <c r="F6958" i="21"/>
  <c r="F6950" i="21"/>
  <c r="F6942" i="21"/>
  <c r="F6934" i="21"/>
  <c r="F6926" i="21"/>
  <c r="F6918" i="21"/>
  <c r="F6910" i="21"/>
  <c r="F6902" i="21"/>
  <c r="F6894" i="21"/>
  <c r="F6886" i="21"/>
  <c r="F6878" i="21"/>
  <c r="F6870" i="21"/>
  <c r="F8646" i="21"/>
  <c r="F8637" i="21"/>
  <c r="F7898" i="21"/>
  <c r="F7824" i="21"/>
  <c r="F7670" i="21"/>
  <c r="F7510" i="21"/>
  <c r="F7401" i="21"/>
  <c r="F7393" i="21"/>
  <c r="F7385" i="21"/>
  <c r="F7377" i="21"/>
  <c r="F7369" i="21"/>
  <c r="F7361" i="21"/>
  <c r="F7353" i="21"/>
  <c r="F7345" i="21"/>
  <c r="F7337" i="21"/>
  <c r="F7329" i="21"/>
  <c r="F7321" i="21"/>
  <c r="F7313" i="21"/>
  <c r="F7305" i="21"/>
  <c r="F7297" i="21"/>
  <c r="F7289" i="21"/>
  <c r="F7281" i="21"/>
  <c r="F7273" i="21"/>
  <c r="F7265" i="21"/>
  <c r="F7257" i="21"/>
  <c r="F7249" i="21"/>
  <c r="F7241" i="21"/>
  <c r="F7233" i="21"/>
  <c r="F7225" i="21"/>
  <c r="F7217" i="21"/>
  <c r="F7209" i="21"/>
  <c r="F7201" i="21"/>
  <c r="F7193" i="21"/>
  <c r="F7185" i="21"/>
  <c r="F7177" i="21"/>
  <c r="F7169" i="21"/>
  <c r="F7161" i="21"/>
  <c r="F7153" i="21"/>
  <c r="F7145" i="21"/>
  <c r="F7137" i="21"/>
  <c r="F7129" i="21"/>
  <c r="F7121" i="21"/>
  <c r="F7113" i="21"/>
  <c r="F7105" i="21"/>
  <c r="F7097" i="21"/>
  <c r="F7089" i="21"/>
  <c r="F7081" i="21"/>
  <c r="F7073" i="21"/>
  <c r="F7065" i="21"/>
  <c r="F7057" i="21"/>
  <c r="F7049" i="21"/>
  <c r="F7041" i="21"/>
  <c r="F7033" i="21"/>
  <c r="F7025" i="21"/>
  <c r="F7017" i="21"/>
  <c r="F7009" i="21"/>
  <c r="F7001" i="21"/>
  <c r="F6993" i="21"/>
  <c r="F6985" i="21"/>
  <c r="F6977" i="21"/>
  <c r="F6969" i="21"/>
  <c r="F6961" i="21"/>
  <c r="F6953" i="21"/>
  <c r="F6945" i="21"/>
  <c r="F6937" i="21"/>
  <c r="F6929" i="21"/>
  <c r="F6921" i="21"/>
  <c r="F6913" i="21"/>
  <c r="F6905" i="21"/>
  <c r="F6897" i="21"/>
  <c r="F6889" i="21"/>
  <c r="F6881" i="21"/>
  <c r="F6873" i="21"/>
  <c r="F6865" i="21"/>
  <c r="F7486" i="21"/>
  <c r="F7462" i="21"/>
  <c r="F7402" i="21"/>
  <c r="F7370" i="21"/>
  <c r="F7338" i="21"/>
  <c r="F7284" i="21"/>
  <c r="F7274" i="21"/>
  <c r="F7220" i="21"/>
  <c r="F7210" i="21"/>
  <c r="F7164" i="21"/>
  <c r="F7154" i="21"/>
  <c r="F7100" i="21"/>
  <c r="F7090" i="21"/>
  <c r="F7068" i="21"/>
  <c r="F7066" i="21"/>
  <c r="F7044" i="21"/>
  <c r="F7042" i="21"/>
  <c r="F7020" i="21"/>
  <c r="F7018" i="21"/>
  <c r="F6857" i="21"/>
  <c r="F6852" i="21"/>
  <c r="F6847" i="21"/>
  <c r="F6835" i="21"/>
  <c r="F6825" i="21"/>
  <c r="F6817" i="21"/>
  <c r="F6809" i="21"/>
  <c r="F6801" i="21"/>
  <c r="F6793" i="21"/>
  <c r="F6785" i="21"/>
  <c r="F6777" i="21"/>
  <c r="F6769" i="21"/>
  <c r="F6761" i="21"/>
  <c r="F6753" i="21"/>
  <c r="F6745" i="21"/>
  <c r="F6737" i="21"/>
  <c r="F6729" i="21"/>
  <c r="F6721" i="21"/>
  <c r="F6713" i="21"/>
  <c r="F6705" i="21"/>
  <c r="F6697" i="21"/>
  <c r="F6689" i="21"/>
  <c r="F6681" i="21"/>
  <c r="F6673" i="21"/>
  <c r="F6665" i="21"/>
  <c r="F6657" i="21"/>
  <c r="F6649" i="21"/>
  <c r="F6641" i="21"/>
  <c r="F6633" i="21"/>
  <c r="F6625" i="21"/>
  <c r="F6617" i="21"/>
  <c r="F6609" i="21"/>
  <c r="F6601" i="21"/>
  <c r="F6593" i="21"/>
  <c r="F6585" i="21"/>
  <c r="F6577" i="21"/>
  <c r="F6569" i="21"/>
  <c r="F6561" i="21"/>
  <c r="F6553" i="21"/>
  <c r="F6545" i="21"/>
  <c r="F6537" i="21"/>
  <c r="F6529" i="21"/>
  <c r="F6521" i="21"/>
  <c r="F6513" i="21"/>
  <c r="F6505" i="21"/>
  <c r="F6497" i="21"/>
  <c r="F6489" i="21"/>
  <c r="F6481" i="21"/>
  <c r="F7380" i="21"/>
  <c r="F7348" i="21"/>
  <c r="F7292" i="21"/>
  <c r="F7282" i="21"/>
  <c r="F7228" i="21"/>
  <c r="F7218" i="21"/>
  <c r="F7172" i="21"/>
  <c r="F7162" i="21"/>
  <c r="F7108" i="21"/>
  <c r="F7098" i="21"/>
  <c r="F6996" i="21"/>
  <c r="F6994" i="21"/>
  <c r="F6964" i="21"/>
  <c r="F6962" i="21"/>
  <c r="F6932" i="21"/>
  <c r="F6930" i="21"/>
  <c r="F6900" i="21"/>
  <c r="F6898" i="21"/>
  <c r="F6850" i="21"/>
  <c r="F6840" i="21"/>
  <c r="F6830" i="21"/>
  <c r="F6820" i="21"/>
  <c r="F6812" i="21"/>
  <c r="F6804" i="21"/>
  <c r="F6796" i="21"/>
  <c r="F6788" i="21"/>
  <c r="F6780" i="21"/>
  <c r="F6772" i="21"/>
  <c r="F6764" i="21"/>
  <c r="F6756" i="21"/>
  <c r="F6748" i="21"/>
  <c r="F6740" i="21"/>
  <c r="F6732" i="21"/>
  <c r="F6724" i="21"/>
  <c r="F6716" i="21"/>
  <c r="F6708" i="21"/>
  <c r="F6700" i="21"/>
  <c r="F6692" i="21"/>
  <c r="F6684" i="21"/>
  <c r="F6676" i="21"/>
  <c r="F6668" i="21"/>
  <c r="F6660" i="21"/>
  <c r="F6652" i="21"/>
  <c r="F6644" i="21"/>
  <c r="F6636" i="21"/>
  <c r="F6628" i="21"/>
  <c r="F6620" i="21"/>
  <c r="F6612" i="21"/>
  <c r="F6604" i="21"/>
  <c r="F6596" i="21"/>
  <c r="F6588" i="21"/>
  <c r="F6580" i="21"/>
  <c r="F6572" i="21"/>
  <c r="F6564" i="21"/>
  <c r="F6556" i="21"/>
  <c r="F6548" i="21"/>
  <c r="F6540" i="21"/>
  <c r="F6532" i="21"/>
  <c r="F6524" i="21"/>
  <c r="F6516" i="21"/>
  <c r="F6508" i="21"/>
  <c r="F6500" i="21"/>
  <c r="F6492" i="21"/>
  <c r="F6484" i="21"/>
  <c r="F6476" i="21"/>
  <c r="F7494" i="21"/>
  <c r="F7378" i="21"/>
  <c r="F7346" i="21"/>
  <c r="F7300" i="21"/>
  <c r="F7290" i="21"/>
  <c r="F7236" i="21"/>
  <c r="F7226" i="21"/>
  <c r="F7180" i="21"/>
  <c r="F7170" i="21"/>
  <c r="F7116" i="21"/>
  <c r="F7106" i="21"/>
  <c r="F6855" i="21"/>
  <c r="F6843" i="21"/>
  <c r="F6833" i="21"/>
  <c r="F6828" i="21"/>
  <c r="F6823" i="21"/>
  <c r="F6815" i="21"/>
  <c r="F6807" i="21"/>
  <c r="F6799" i="21"/>
  <c r="F6791" i="21"/>
  <c r="F6783" i="21"/>
  <c r="F6775" i="21"/>
  <c r="F6767" i="21"/>
  <c r="F6759" i="21"/>
  <c r="F6751" i="21"/>
  <c r="F6743" i="21"/>
  <c r="F6735" i="21"/>
  <c r="F6727" i="21"/>
  <c r="F6719" i="21"/>
  <c r="F6711" i="21"/>
  <c r="F6703" i="21"/>
  <c r="F6695" i="21"/>
  <c r="F6687" i="21"/>
  <c r="F6679" i="21"/>
  <c r="F6671" i="21"/>
  <c r="F6663" i="21"/>
  <c r="F6655" i="21"/>
  <c r="F6647" i="21"/>
  <c r="F6639" i="21"/>
  <c r="F6631" i="21"/>
  <c r="F6623" i="21"/>
  <c r="F6615" i="21"/>
  <c r="F6607" i="21"/>
  <c r="F6599" i="21"/>
  <c r="F6591" i="21"/>
  <c r="F6583" i="21"/>
  <c r="F6575" i="21"/>
  <c r="F6567" i="21"/>
  <c r="F6559" i="21"/>
  <c r="F6551" i="21"/>
  <c r="F6543" i="21"/>
  <c r="F6535" i="21"/>
  <c r="F6527" i="21"/>
  <c r="F6519" i="21"/>
  <c r="F6511" i="21"/>
  <c r="F6503" i="21"/>
  <c r="F6495" i="21"/>
  <c r="F6487" i="21"/>
  <c r="F6479" i="21"/>
  <c r="F6471" i="21"/>
  <c r="F7622" i="21"/>
  <c r="F7421" i="21"/>
  <c r="F7388" i="21"/>
  <c r="F7356" i="21"/>
  <c r="F7308" i="21"/>
  <c r="F7298" i="21"/>
  <c r="F7244" i="21"/>
  <c r="F7234" i="21"/>
  <c r="F7188" i="21"/>
  <c r="F7178" i="21"/>
  <c r="F7124" i="21"/>
  <c r="F7114" i="21"/>
  <c r="F7076" i="21"/>
  <c r="F7074" i="21"/>
  <c r="F7052" i="21"/>
  <c r="F7050" i="21"/>
  <c r="F7028" i="21"/>
  <c r="F7026" i="21"/>
  <c r="F7004" i="21"/>
  <c r="F7002" i="21"/>
  <c r="F6972" i="21"/>
  <c r="F6970" i="21"/>
  <c r="F6940" i="21"/>
  <c r="F6938" i="21"/>
  <c r="F6908" i="21"/>
  <c r="F6906" i="21"/>
  <c r="F6848" i="21"/>
  <c r="F6838" i="21"/>
  <c r="F6826" i="21"/>
  <c r="F6818" i="21"/>
  <c r="F6810" i="21"/>
  <c r="F6802" i="21"/>
  <c r="F6794" i="21"/>
  <c r="F6786" i="21"/>
  <c r="F6778" i="21"/>
  <c r="F6770" i="21"/>
  <c r="F6762" i="21"/>
  <c r="F6754" i="21"/>
  <c r="F6746" i="21"/>
  <c r="F6738" i="21"/>
  <c r="F6730" i="21"/>
  <c r="F6722" i="21"/>
  <c r="F6714" i="21"/>
  <c r="F6706" i="21"/>
  <c r="F6698" i="21"/>
  <c r="F6690" i="21"/>
  <c r="F6682" i="21"/>
  <c r="F6674" i="21"/>
  <c r="F6666" i="21"/>
  <c r="F6658" i="21"/>
  <c r="F6650" i="21"/>
  <c r="F6642" i="21"/>
  <c r="F6634" i="21"/>
  <c r="F6626" i="21"/>
  <c r="F6618" i="21"/>
  <c r="F6610" i="21"/>
  <c r="F6602" i="21"/>
  <c r="F6594" i="21"/>
  <c r="F6586" i="21"/>
  <c r="F6578" i="21"/>
  <c r="F6570" i="21"/>
  <c r="F6562" i="21"/>
  <c r="F6554" i="21"/>
  <c r="F6546" i="21"/>
  <c r="F6538" i="21"/>
  <c r="F6530" i="21"/>
  <c r="F6522" i="21"/>
  <c r="F6514" i="21"/>
  <c r="F7518" i="21"/>
  <c r="F7437" i="21"/>
  <c r="F7386" i="21"/>
  <c r="F7354" i="21"/>
  <c r="F7316" i="21"/>
  <c r="F7306" i="21"/>
  <c r="F7252" i="21"/>
  <c r="F7242" i="21"/>
  <c r="F7196" i="21"/>
  <c r="F7186" i="21"/>
  <c r="F7132" i="21"/>
  <c r="F7122" i="21"/>
  <c r="F6868" i="21"/>
  <c r="F6866" i="21"/>
  <c r="F6864" i="21"/>
  <c r="F6862" i="21"/>
  <c r="F6860" i="21"/>
  <c r="F6858" i="21"/>
  <c r="F6851" i="21"/>
  <c r="F6841" i="21"/>
  <c r="F6836" i="21"/>
  <c r="F6831" i="21"/>
  <c r="F6821" i="21"/>
  <c r="F6813" i="21"/>
  <c r="F6805" i="21"/>
  <c r="F6797" i="21"/>
  <c r="F6789" i="21"/>
  <c r="F6781" i="21"/>
  <c r="F6773" i="21"/>
  <c r="F6765" i="21"/>
  <c r="F6757" i="21"/>
  <c r="F6749" i="21"/>
  <c r="F6741" i="21"/>
  <c r="F6733" i="21"/>
  <c r="F6725" i="21"/>
  <c r="F6717" i="21"/>
  <c r="F6709" i="21"/>
  <c r="F6701" i="21"/>
  <c r="F6693" i="21"/>
  <c r="F6685" i="21"/>
  <c r="F6677" i="21"/>
  <c r="F6669" i="21"/>
  <c r="F6661" i="21"/>
  <c r="F6653" i="21"/>
  <c r="F6645" i="21"/>
  <c r="F6637" i="21"/>
  <c r="F6629" i="21"/>
  <c r="F6621" i="21"/>
  <c r="F6613" i="21"/>
  <c r="F6605" i="21"/>
  <c r="F6597" i="21"/>
  <c r="F6589" i="21"/>
  <c r="F6581" i="21"/>
  <c r="F6573" i="21"/>
  <c r="F6565" i="21"/>
  <c r="F6557" i="21"/>
  <c r="F6549" i="21"/>
  <c r="F6541" i="21"/>
  <c r="F6533" i="21"/>
  <c r="F6525" i="21"/>
  <c r="F6517" i="21"/>
  <c r="F6509" i="21"/>
  <c r="F6501" i="21"/>
  <c r="F6493" i="21"/>
  <c r="F6485" i="21"/>
  <c r="F6477" i="21"/>
  <c r="F7550" i="21"/>
  <c r="F7396" i="21"/>
  <c r="F7364" i="21"/>
  <c r="F7324" i="21"/>
  <c r="F7314" i="21"/>
  <c r="F7260" i="21"/>
  <c r="F7250" i="21"/>
  <c r="F7194" i="21"/>
  <c r="F7140" i="21"/>
  <c r="F7130" i="21"/>
  <c r="F7060" i="21"/>
  <c r="F7058" i="21"/>
  <c r="F6980" i="21"/>
  <c r="F6978" i="21"/>
  <c r="F6948" i="21"/>
  <c r="F6946" i="21"/>
  <c r="F6916" i="21"/>
  <c r="F6914" i="21"/>
  <c r="F6876" i="21"/>
  <c r="F6874" i="21"/>
  <c r="F6872" i="21"/>
  <c r="F6856" i="21"/>
  <c r="F6846" i="21"/>
  <c r="F6834" i="21"/>
  <c r="F6824" i="21"/>
  <c r="F6816" i="21"/>
  <c r="F6808" i="21"/>
  <c r="F6800" i="21"/>
  <c r="F6792" i="21"/>
  <c r="F6784" i="21"/>
  <c r="F6776" i="21"/>
  <c r="F6768" i="21"/>
  <c r="F6760" i="21"/>
  <c r="F7454" i="21"/>
  <c r="F7409" i="21"/>
  <c r="F7394" i="21"/>
  <c r="F7362" i="21"/>
  <c r="F7332" i="21"/>
  <c r="F7322" i="21"/>
  <c r="F7268" i="21"/>
  <c r="F7258" i="21"/>
  <c r="F7204" i="21"/>
  <c r="F7582" i="21"/>
  <c r="F7558" i="21"/>
  <c r="F7413" i="21"/>
  <c r="F7404" i="21"/>
  <c r="F7372" i="21"/>
  <c r="F7340" i="21"/>
  <c r="F7330" i="21"/>
  <c r="F7276" i="21"/>
  <c r="F7266" i="21"/>
  <c r="F7212" i="21"/>
  <c r="F7202" i="21"/>
  <c r="F7156" i="21"/>
  <c r="F7146" i="21"/>
  <c r="F7092" i="21"/>
  <c r="F6988" i="21"/>
  <c r="F6986" i="21"/>
  <c r="F6956" i="21"/>
  <c r="F6954" i="21"/>
  <c r="F6924" i="21"/>
  <c r="F6922" i="21"/>
  <c r="F6892" i="21"/>
  <c r="F6890" i="21"/>
  <c r="F6888" i="21"/>
  <c r="F6854" i="21"/>
  <c r="F6842" i="21"/>
  <c r="F6832" i="21"/>
  <c r="F6822" i="21"/>
  <c r="F6814" i="21"/>
  <c r="F6806" i="21"/>
  <c r="F6798" i="21"/>
  <c r="F6790" i="21"/>
  <c r="F6782" i="21"/>
  <c r="F6774" i="21"/>
  <c r="F6839" i="21"/>
  <c r="F6811" i="21"/>
  <c r="F6779" i="21"/>
  <c r="F6766" i="21"/>
  <c r="F6643" i="21"/>
  <c r="F6635" i="21"/>
  <c r="F6627" i="21"/>
  <c r="F6619" i="21"/>
  <c r="F6611" i="21"/>
  <c r="F6590" i="21"/>
  <c r="F6584" i="21"/>
  <c r="F6547" i="21"/>
  <c r="F6504" i="21"/>
  <c r="F6502" i="21"/>
  <c r="F6498" i="21"/>
  <c r="F6472" i="21"/>
  <c r="F6462" i="21"/>
  <c r="F6454" i="21"/>
  <c r="F6446" i="21"/>
  <c r="F6438" i="21"/>
  <c r="F6430" i="21"/>
  <c r="F6422" i="21"/>
  <c r="F6414" i="21"/>
  <c r="F6406" i="21"/>
  <c r="F6398" i="21"/>
  <c r="F6390" i="21"/>
  <c r="F6382" i="21"/>
  <c r="F6374" i="21"/>
  <c r="F6366" i="21"/>
  <c r="F6358" i="21"/>
  <c r="F6350" i="21"/>
  <c r="F6342" i="21"/>
  <c r="F6334" i="21"/>
  <c r="F6326" i="21"/>
  <c r="F6318" i="21"/>
  <c r="F6310" i="21"/>
  <c r="F6302" i="21"/>
  <c r="F6294" i="21"/>
  <c r="F6286" i="21"/>
  <c r="F6278" i="21"/>
  <c r="F6270" i="21"/>
  <c r="F6262" i="21"/>
  <c r="F7148" i="21"/>
  <c r="F7036" i="21"/>
  <c r="F7034" i="21"/>
  <c r="F6755" i="21"/>
  <c r="F6747" i="21"/>
  <c r="F6739" i="21"/>
  <c r="F6731" i="21"/>
  <c r="F6723" i="21"/>
  <c r="F6715" i="21"/>
  <c r="F6707" i="21"/>
  <c r="F6699" i="21"/>
  <c r="F6691" i="21"/>
  <c r="F6683" i="21"/>
  <c r="F6675" i="21"/>
  <c r="F6667" i="21"/>
  <c r="F6659" i="21"/>
  <c r="F6651" i="21"/>
  <c r="F6603" i="21"/>
  <c r="F6582" i="21"/>
  <c r="F6576" i="21"/>
  <c r="F6539" i="21"/>
  <c r="F6531" i="21"/>
  <c r="F6523" i="21"/>
  <c r="F6496" i="21"/>
  <c r="F6475" i="21"/>
  <c r="F6470" i="21"/>
  <c r="F6465" i="21"/>
  <c r="F6457" i="21"/>
  <c r="F6449" i="21"/>
  <c r="F6441" i="21"/>
  <c r="F6433" i="21"/>
  <c r="F6425" i="21"/>
  <c r="F6417" i="21"/>
  <c r="F6409" i="21"/>
  <c r="F6401" i="21"/>
  <c r="F6393" i="21"/>
  <c r="F6385" i="21"/>
  <c r="F6377" i="21"/>
  <c r="F6369" i="21"/>
  <c r="F6361" i="21"/>
  <c r="F6353" i="21"/>
  <c r="F6345" i="21"/>
  <c r="F6337" i="21"/>
  <c r="F6329" i="21"/>
  <c r="F6321" i="21"/>
  <c r="F6313" i="21"/>
  <c r="F6305" i="21"/>
  <c r="F6297" i="21"/>
  <c r="F6289" i="21"/>
  <c r="F6281" i="21"/>
  <c r="F6273" i="21"/>
  <c r="F6265" i="21"/>
  <c r="F6257" i="21"/>
  <c r="F6819" i="21"/>
  <c r="F6787" i="21"/>
  <c r="F6595" i="21"/>
  <c r="F6574" i="21"/>
  <c r="F6568" i="21"/>
  <c r="F6515" i="21"/>
  <c r="F6507" i="21"/>
  <c r="F6494" i="21"/>
  <c r="F6490" i="21"/>
  <c r="F6468" i="21"/>
  <c r="F6460" i="21"/>
  <c r="F6452" i="21"/>
  <c r="F6444" i="21"/>
  <c r="F6436" i="21"/>
  <c r="F6428" i="21"/>
  <c r="F6420" i="21"/>
  <c r="F6412" i="21"/>
  <c r="F6404" i="21"/>
  <c r="F6396" i="21"/>
  <c r="F6388" i="21"/>
  <c r="F6380" i="21"/>
  <c r="F6372" i="21"/>
  <c r="F6364" i="21"/>
  <c r="F6356" i="21"/>
  <c r="F6348" i="21"/>
  <c r="F6340" i="21"/>
  <c r="F6332" i="21"/>
  <c r="F6324" i="21"/>
  <c r="F6316" i="21"/>
  <c r="F6308" i="21"/>
  <c r="F6300" i="21"/>
  <c r="F6292" i="21"/>
  <c r="F6284" i="21"/>
  <c r="F6276" i="21"/>
  <c r="F6268" i="21"/>
  <c r="F6260" i="21"/>
  <c r="F6252" i="21"/>
  <c r="F7084" i="21"/>
  <c r="F7082" i="21"/>
  <c r="F6849" i="21"/>
  <c r="F6763" i="21"/>
  <c r="F6587" i="21"/>
  <c r="F6566" i="21"/>
  <c r="F6560" i="21"/>
  <c r="F6499" i="21"/>
  <c r="F6488" i="21"/>
  <c r="F6473" i="21"/>
  <c r="F6463" i="21"/>
  <c r="F6455" i="21"/>
  <c r="F6447" i="21"/>
  <c r="F6439" i="21"/>
  <c r="F6431" i="21"/>
  <c r="F6423" i="21"/>
  <c r="F6415" i="21"/>
  <c r="F6407" i="21"/>
  <c r="F6399" i="21"/>
  <c r="F6391" i="21"/>
  <c r="F6383" i="21"/>
  <c r="F6375" i="21"/>
  <c r="F6367" i="21"/>
  <c r="F6359" i="21"/>
  <c r="F6351" i="21"/>
  <c r="F6343" i="21"/>
  <c r="F6335" i="21"/>
  <c r="F6327" i="21"/>
  <c r="F6319" i="21"/>
  <c r="F6311" i="21"/>
  <c r="F6303" i="21"/>
  <c r="F6295" i="21"/>
  <c r="F6287" i="21"/>
  <c r="F6279" i="21"/>
  <c r="F6271" i="21"/>
  <c r="F6827" i="21"/>
  <c r="F6795" i="21"/>
  <c r="F6640" i="21"/>
  <c r="F6632" i="21"/>
  <c r="F6624" i="21"/>
  <c r="F6579" i="21"/>
  <c r="F6558" i="21"/>
  <c r="F6552" i="21"/>
  <c r="F6486" i="21"/>
  <c r="F6482" i="21"/>
  <c r="F6466" i="21"/>
  <c r="F6458" i="21"/>
  <c r="F6450" i="21"/>
  <c r="F6442" i="21"/>
  <c r="F6434" i="21"/>
  <c r="F6426" i="21"/>
  <c r="F6418" i="21"/>
  <c r="F6410" i="21"/>
  <c r="F6402" i="21"/>
  <c r="F6394" i="21"/>
  <c r="F6386" i="21"/>
  <c r="F6378" i="21"/>
  <c r="F6370" i="21"/>
  <c r="F6362" i="21"/>
  <c r="F6354" i="21"/>
  <c r="F6346" i="21"/>
  <c r="F6338" i="21"/>
  <c r="F6330" i="21"/>
  <c r="F6322" i="21"/>
  <c r="F6314" i="21"/>
  <c r="F6306" i="21"/>
  <c r="F6298" i="21"/>
  <c r="F6290" i="21"/>
  <c r="F6282" i="21"/>
  <c r="F6274" i="21"/>
  <c r="F6266" i="21"/>
  <c r="F6258" i="21"/>
  <c r="F7012" i="21"/>
  <c r="F7010" i="21"/>
  <c r="F6771" i="21"/>
  <c r="F6752" i="21"/>
  <c r="F6744" i="21"/>
  <c r="F6736" i="21"/>
  <c r="F6728" i="21"/>
  <c r="F6720" i="21"/>
  <c r="F6712" i="21"/>
  <c r="F6704" i="21"/>
  <c r="F6696" i="21"/>
  <c r="F6688" i="21"/>
  <c r="F6680" i="21"/>
  <c r="F6672" i="21"/>
  <c r="F6664" i="21"/>
  <c r="F6656" i="21"/>
  <c r="F6648" i="21"/>
  <c r="F6646" i="21"/>
  <c r="F6638" i="21"/>
  <c r="F6630" i="21"/>
  <c r="F6622" i="21"/>
  <c r="F6616" i="21"/>
  <c r="F6614" i="21"/>
  <c r="F6608" i="21"/>
  <c r="F6571" i="21"/>
  <c r="F6550" i="21"/>
  <c r="F6544" i="21"/>
  <c r="F6491" i="21"/>
  <c r="F6480" i="21"/>
  <c r="F6469" i="21"/>
  <c r="F6461" i="21"/>
  <c r="F6453" i="21"/>
  <c r="F6445" i="21"/>
  <c r="F6437" i="21"/>
  <c r="F6429" i="21"/>
  <c r="F6421" i="21"/>
  <c r="F6413" i="21"/>
  <c r="F6405" i="21"/>
  <c r="F6397" i="21"/>
  <c r="F6389" i="21"/>
  <c r="F6381" i="21"/>
  <c r="F6373" i="21"/>
  <c r="F6365" i="21"/>
  <c r="F6357" i="21"/>
  <c r="F6349" i="21"/>
  <c r="F6341" i="21"/>
  <c r="F6333" i="21"/>
  <c r="F6325" i="21"/>
  <c r="F6317" i="21"/>
  <c r="F6309" i="21"/>
  <c r="F6301" i="21"/>
  <c r="F6293" i="21"/>
  <c r="F6285" i="21"/>
  <c r="F6277" i="21"/>
  <c r="F6269" i="21"/>
  <c r="F6261" i="21"/>
  <c r="F6884" i="21"/>
  <c r="F6882" i="21"/>
  <c r="F6880" i="21"/>
  <c r="F6803" i="21"/>
  <c r="F6758" i="21"/>
  <c r="F6750" i="21"/>
  <c r="F6742" i="21"/>
  <c r="F6734" i="21"/>
  <c r="F6726" i="21"/>
  <c r="F6718" i="21"/>
  <c r="F6710" i="21"/>
  <c r="F6702" i="21"/>
  <c r="F6694" i="21"/>
  <c r="F6686" i="21"/>
  <c r="F6678" i="21"/>
  <c r="F6670" i="21"/>
  <c r="F6662" i="21"/>
  <c r="F6654" i="21"/>
  <c r="F6606" i="21"/>
  <c r="F6600" i="21"/>
  <c r="F6563" i="21"/>
  <c r="F6542" i="21"/>
  <c r="F6536" i="21"/>
  <c r="F6534" i="21"/>
  <c r="F6528" i="21"/>
  <c r="F6526" i="21"/>
  <c r="F6520" i="21"/>
  <c r="F6478" i="21"/>
  <c r="F6474" i="21"/>
  <c r="F6464" i="21"/>
  <c r="F6456" i="21"/>
  <c r="F6448" i="21"/>
  <c r="F6440" i="21"/>
  <c r="F6432" i="21"/>
  <c r="F6424" i="21"/>
  <c r="F6416" i="21"/>
  <c r="F6408" i="21"/>
  <c r="F6400" i="21"/>
  <c r="F6392" i="21"/>
  <c r="F6384" i="21"/>
  <c r="F6376" i="21"/>
  <c r="F6368" i="21"/>
  <c r="F6360" i="21"/>
  <c r="F6352" i="21"/>
  <c r="F6344" i="21"/>
  <c r="F6336" i="21"/>
  <c r="F6328" i="21"/>
  <c r="F6320" i="21"/>
  <c r="F6312" i="21"/>
  <c r="F6304" i="21"/>
  <c r="F6296" i="21"/>
  <c r="F6288" i="21"/>
  <c r="F6280" i="21"/>
  <c r="F6272" i="21"/>
  <c r="F6264" i="21"/>
  <c r="F6256" i="21"/>
  <c r="F6248" i="21"/>
  <c r="F7138" i="21"/>
  <c r="F6844" i="21"/>
  <c r="F6598" i="21"/>
  <c r="F6592" i="21"/>
  <c r="F6555" i="21"/>
  <c r="F6518" i="21"/>
  <c r="F6512" i="21"/>
  <c r="F6510" i="21"/>
  <c r="F6506" i="21"/>
  <c r="F6483" i="21"/>
  <c r="F6467" i="21"/>
  <c r="F6459" i="21"/>
  <c r="F6451" i="21"/>
  <c r="F6443" i="21"/>
  <c r="F6435" i="21"/>
  <c r="F6427" i="21"/>
  <c r="F6419" i="21"/>
  <c r="F6411" i="21"/>
  <c r="F6403" i="21"/>
  <c r="F6395" i="21"/>
  <c r="F6387" i="21"/>
  <c r="F6379" i="21"/>
  <c r="F6371" i="21"/>
  <c r="F6363" i="21"/>
  <c r="F6355" i="21"/>
  <c r="F6347" i="21"/>
  <c r="F6339" i="21"/>
  <c r="F6331" i="21"/>
  <c r="F6323" i="21"/>
  <c r="F6315" i="21"/>
  <c r="F6307" i="21"/>
  <c r="F6299" i="21"/>
  <c r="F6291" i="21"/>
  <c r="F6283" i="21"/>
  <c r="F6275" i="21"/>
  <c r="F6267" i="21"/>
  <c r="F6259" i="21"/>
  <c r="F6251" i="21"/>
  <c r="F6243" i="21"/>
  <c r="F6253" i="21"/>
  <c r="F6249" i="21"/>
  <c r="F6242" i="21"/>
  <c r="F6237" i="21"/>
  <c r="F6229" i="21"/>
  <c r="F6221" i="21"/>
  <c r="F6213" i="21"/>
  <c r="F6205" i="21"/>
  <c r="F6197" i="21"/>
  <c r="F6189" i="21"/>
  <c r="F6181" i="21"/>
  <c r="F6173" i="21"/>
  <c r="F6165" i="21"/>
  <c r="F6157" i="21"/>
  <c r="F6149" i="21"/>
  <c r="F6141" i="21"/>
  <c r="F6133" i="21"/>
  <c r="F6125" i="21"/>
  <c r="F6117" i="21"/>
  <c r="F6109" i="21"/>
  <c r="F6101" i="21"/>
  <c r="F6093" i="21"/>
  <c r="F6085" i="21"/>
  <c r="F6077" i="21"/>
  <c r="F6069" i="21"/>
  <c r="F6061" i="21"/>
  <c r="F6053" i="21"/>
  <c r="F6045" i="21"/>
  <c r="F6037" i="21"/>
  <c r="F6029" i="21"/>
  <c r="F6021" i="21"/>
  <c r="F6013" i="21"/>
  <c r="F6005" i="21"/>
  <c r="F5997" i="21"/>
  <c r="F5989" i="21"/>
  <c r="F5981" i="21"/>
  <c r="F5973" i="21"/>
  <c r="F5965" i="21"/>
  <c r="F5957" i="21"/>
  <c r="F5949" i="21"/>
  <c r="F5941" i="21"/>
  <c r="F5933" i="21"/>
  <c r="F5925" i="21"/>
  <c r="F5917" i="21"/>
  <c r="F5909" i="21"/>
  <c r="F5901" i="21"/>
  <c r="F5893" i="21"/>
  <c r="F5885" i="21"/>
  <c r="F5877" i="21"/>
  <c r="F5869" i="21"/>
  <c r="F5861" i="21"/>
  <c r="F5853" i="21"/>
  <c r="F5845" i="21"/>
  <c r="F5837" i="21"/>
  <c r="F5829" i="21"/>
  <c r="F5821" i="21"/>
  <c r="F5813" i="21"/>
  <c r="F5805" i="21"/>
  <c r="F5797" i="21"/>
  <c r="F5789" i="21"/>
  <c r="F5781" i="21"/>
  <c r="F5773" i="21"/>
  <c r="F5765" i="21"/>
  <c r="F5757" i="21"/>
  <c r="F5749" i="21"/>
  <c r="F5741" i="21"/>
  <c r="F5733" i="21"/>
  <c r="F5725" i="21"/>
  <c r="F5717" i="21"/>
  <c r="F5709" i="21"/>
  <c r="F5701" i="21"/>
  <c r="F5693" i="21"/>
  <c r="F5685" i="21"/>
  <c r="F5677" i="21"/>
  <c r="F5669" i="21"/>
  <c r="F5661" i="21"/>
  <c r="F5653" i="21"/>
  <c r="F5645" i="21"/>
  <c r="F5637" i="21"/>
  <c r="F5629" i="21"/>
  <c r="F5621" i="21"/>
  <c r="F5613" i="21"/>
  <c r="F5605" i="21"/>
  <c r="F5597" i="21"/>
  <c r="F6247" i="21"/>
  <c r="F6240" i="21"/>
  <c r="F6232" i="21"/>
  <c r="F6224" i="21"/>
  <c r="F6216" i="21"/>
  <c r="F6208" i="21"/>
  <c r="F6200" i="21"/>
  <c r="F6192" i="21"/>
  <c r="F6184" i="21"/>
  <c r="F6176" i="21"/>
  <c r="F6168" i="21"/>
  <c r="F6160" i="21"/>
  <c r="F6152" i="21"/>
  <c r="F6144" i="21"/>
  <c r="F6136" i="21"/>
  <c r="F6128" i="21"/>
  <c r="F6120" i="21"/>
  <c r="F6112" i="21"/>
  <c r="F6104" i="21"/>
  <c r="F6263" i="21"/>
  <c r="F6245" i="21"/>
  <c r="F6235" i="21"/>
  <c r="F6227" i="21"/>
  <c r="F6219" i="21"/>
  <c r="F6211" i="21"/>
  <c r="F6203" i="21"/>
  <c r="F6195" i="21"/>
  <c r="F6187" i="21"/>
  <c r="F6179" i="21"/>
  <c r="F6171" i="21"/>
  <c r="F6163" i="21"/>
  <c r="F6155" i="21"/>
  <c r="F6147" i="21"/>
  <c r="F6139" i="21"/>
  <c r="F6131" i="21"/>
  <c r="F6123" i="21"/>
  <c r="F6115" i="21"/>
  <c r="F6107" i="21"/>
  <c r="F6099" i="21"/>
  <c r="F6091" i="21"/>
  <c r="F6083" i="21"/>
  <c r="F6075" i="21"/>
  <c r="F6067" i="21"/>
  <c r="F6059" i="21"/>
  <c r="F6051" i="21"/>
  <c r="F6043" i="21"/>
  <c r="F6035" i="21"/>
  <c r="F6027" i="21"/>
  <c r="F6019" i="21"/>
  <c r="F6011" i="21"/>
  <c r="F6003" i="21"/>
  <c r="F5995" i="21"/>
  <c r="F5987" i="21"/>
  <c r="F5979" i="21"/>
  <c r="F5971" i="21"/>
  <c r="F5963" i="21"/>
  <c r="F5955" i="21"/>
  <c r="F5947" i="21"/>
  <c r="F5939" i="21"/>
  <c r="F5931" i="21"/>
  <c r="F5923" i="21"/>
  <c r="F5915" i="21"/>
  <c r="F5907" i="21"/>
  <c r="F5899" i="21"/>
  <c r="F5891" i="21"/>
  <c r="F5883" i="21"/>
  <c r="F5875" i="21"/>
  <c r="F5867" i="21"/>
  <c r="F5859" i="21"/>
  <c r="F5851" i="21"/>
  <c r="F5843" i="21"/>
  <c r="F5835" i="21"/>
  <c r="F5827" i="21"/>
  <c r="F5819" i="21"/>
  <c r="F5811" i="21"/>
  <c r="F5803" i="21"/>
  <c r="F5795" i="21"/>
  <c r="F5787" i="21"/>
  <c r="F5779" i="21"/>
  <c r="F5771" i="21"/>
  <c r="F5763" i="21"/>
  <c r="F5755" i="21"/>
  <c r="F5747" i="21"/>
  <c r="F5739" i="21"/>
  <c r="F5731" i="21"/>
  <c r="F5723" i="21"/>
  <c r="F5715" i="21"/>
  <c r="F5707" i="21"/>
  <c r="F5699" i="21"/>
  <c r="F5691" i="21"/>
  <c r="F5683" i="21"/>
  <c r="F5675" i="21"/>
  <c r="F5667" i="21"/>
  <c r="F5659" i="21"/>
  <c r="F5651" i="21"/>
  <c r="F5643" i="21"/>
  <c r="F5635" i="21"/>
  <c r="F5627" i="21"/>
  <c r="F5619" i="21"/>
  <c r="F5611" i="21"/>
  <c r="F5603" i="21"/>
  <c r="F5595" i="21"/>
  <c r="F5587" i="21"/>
  <c r="F5579" i="21"/>
  <c r="F6254" i="21"/>
  <c r="F6238" i="21"/>
  <c r="F6230" i="21"/>
  <c r="F6222" i="21"/>
  <c r="F6214" i="21"/>
  <c r="F6206" i="21"/>
  <c r="F6198" i="21"/>
  <c r="F6190" i="21"/>
  <c r="F6182" i="21"/>
  <c r="F6174" i="21"/>
  <c r="F6166" i="21"/>
  <c r="F6158" i="21"/>
  <c r="F6150" i="21"/>
  <c r="F6142" i="21"/>
  <c r="F6134" i="21"/>
  <c r="F6126" i="21"/>
  <c r="F6118" i="21"/>
  <c r="F6110" i="21"/>
  <c r="F6102" i="21"/>
  <c r="F6094" i="21"/>
  <c r="F6086" i="21"/>
  <c r="F6078" i="21"/>
  <c r="F6070" i="21"/>
  <c r="F6062" i="21"/>
  <c r="F6054" i="21"/>
  <c r="F6046" i="21"/>
  <c r="F6038" i="21"/>
  <c r="F6030" i="21"/>
  <c r="F6022" i="21"/>
  <c r="F6014" i="21"/>
  <c r="F6006" i="21"/>
  <c r="F5998" i="21"/>
  <c r="F5990" i="21"/>
  <c r="F5982" i="21"/>
  <c r="F5974" i="21"/>
  <c r="F5966" i="21"/>
  <c r="F5958" i="21"/>
  <c r="F5950" i="21"/>
  <c r="F5942" i="21"/>
  <c r="F5934" i="21"/>
  <c r="F5926" i="21"/>
  <c r="F5918" i="21"/>
  <c r="F5910" i="21"/>
  <c r="F5902" i="21"/>
  <c r="F5894" i="21"/>
  <c r="F5886" i="21"/>
  <c r="F5878" i="21"/>
  <c r="F5870" i="21"/>
  <c r="F5862" i="21"/>
  <c r="F5854" i="21"/>
  <c r="F5846" i="21"/>
  <c r="F5838" i="21"/>
  <c r="F5830" i="21"/>
  <c r="F5822" i="21"/>
  <c r="F5814" i="21"/>
  <c r="F5806" i="21"/>
  <c r="F5798" i="21"/>
  <c r="F5790" i="21"/>
  <c r="F5782" i="21"/>
  <c r="F5774" i="21"/>
  <c r="F5766" i="21"/>
  <c r="F5758" i="21"/>
  <c r="F5750" i="21"/>
  <c r="F5742" i="21"/>
  <c r="F5734" i="21"/>
  <c r="F5726" i="21"/>
  <c r="F5718" i="21"/>
  <c r="F5710" i="21"/>
  <c r="F5702" i="21"/>
  <c r="F5694" i="21"/>
  <c r="F5686" i="21"/>
  <c r="F5678" i="21"/>
  <c r="F5670" i="21"/>
  <c r="F5662" i="21"/>
  <c r="F5654" i="21"/>
  <c r="F5646" i="21"/>
  <c r="F5638" i="21"/>
  <c r="F5630" i="21"/>
  <c r="F5622" i="21"/>
  <c r="F6250" i="21"/>
  <c r="F6241" i="21"/>
  <c r="F6233" i="21"/>
  <c r="F6225" i="21"/>
  <c r="F6217" i="21"/>
  <c r="F6209" i="21"/>
  <c r="F6201" i="21"/>
  <c r="F6193" i="21"/>
  <c r="F6185" i="21"/>
  <c r="F6177" i="21"/>
  <c r="F6169" i="21"/>
  <c r="F6161" i="21"/>
  <c r="F6153" i="21"/>
  <c r="F6145" i="21"/>
  <c r="F6137" i="21"/>
  <c r="F6129" i="21"/>
  <c r="F6121" i="21"/>
  <c r="F6113" i="21"/>
  <c r="F6105" i="21"/>
  <c r="F6097" i="21"/>
  <c r="F6089" i="21"/>
  <c r="F6081" i="21"/>
  <c r="F6073" i="21"/>
  <c r="F6065" i="21"/>
  <c r="F6057" i="21"/>
  <c r="F6049" i="21"/>
  <c r="F6041" i="21"/>
  <c r="F6033" i="21"/>
  <c r="F6025" i="21"/>
  <c r="F6017" i="21"/>
  <c r="F6009" i="21"/>
  <c r="F6001" i="21"/>
  <c r="F5993" i="21"/>
  <c r="F5985" i="21"/>
  <c r="F5977" i="21"/>
  <c r="F5969" i="21"/>
  <c r="F5961" i="21"/>
  <c r="F5953" i="21"/>
  <c r="F5945" i="21"/>
  <c r="F5937" i="21"/>
  <c r="F5929" i="21"/>
  <c r="F5921" i="21"/>
  <c r="F5913" i="21"/>
  <c r="F5905" i="21"/>
  <c r="F5897" i="21"/>
  <c r="F5889" i="21"/>
  <c r="F5881" i="21"/>
  <c r="F5873" i="21"/>
  <c r="F5865" i="21"/>
  <c r="F5857" i="21"/>
  <c r="F5849" i="21"/>
  <c r="F5841" i="21"/>
  <c r="F5833" i="21"/>
  <c r="F5825" i="21"/>
  <c r="F5817" i="21"/>
  <c r="F5809" i="21"/>
  <c r="F5801" i="21"/>
  <c r="F5793" i="21"/>
  <c r="F5785" i="21"/>
  <c r="F5777" i="21"/>
  <c r="F5769" i="21"/>
  <c r="F5761" i="21"/>
  <c r="F5753" i="21"/>
  <c r="F5745" i="21"/>
  <c r="F5737" i="21"/>
  <c r="F5729" i="21"/>
  <c r="F5721" i="21"/>
  <c r="F5713" i="21"/>
  <c r="F5705" i="21"/>
  <c r="F5697" i="21"/>
  <c r="F5689" i="21"/>
  <c r="F5681" i="21"/>
  <c r="F5673" i="21"/>
  <c r="F5665" i="21"/>
  <c r="F5657" i="21"/>
  <c r="F5649" i="21"/>
  <c r="F5641" i="21"/>
  <c r="F5633" i="21"/>
  <c r="F5625" i="21"/>
  <c r="F5617" i="21"/>
  <c r="F5609" i="21"/>
  <c r="F5601" i="21"/>
  <c r="F5593" i="21"/>
  <c r="F5585" i="21"/>
  <c r="F5577" i="21"/>
  <c r="F6246" i="21"/>
  <c r="F6236" i="21"/>
  <c r="F6228" i="21"/>
  <c r="F6220" i="21"/>
  <c r="F6212" i="21"/>
  <c r="F6204" i="21"/>
  <c r="F6196" i="21"/>
  <c r="F6188" i="21"/>
  <c r="F6180" i="21"/>
  <c r="F6172" i="21"/>
  <c r="F6164" i="21"/>
  <c r="F6156" i="21"/>
  <c r="F6148" i="21"/>
  <c r="F6140" i="21"/>
  <c r="F6132" i="21"/>
  <c r="F6124" i="21"/>
  <c r="F6116" i="21"/>
  <c r="F6108" i="21"/>
  <c r="F6100" i="21"/>
  <c r="F6092" i="21"/>
  <c r="F6084" i="21"/>
  <c r="F6076" i="21"/>
  <c r="F6068" i="21"/>
  <c r="F6060" i="21"/>
  <c r="F6052" i="21"/>
  <c r="F6044" i="21"/>
  <c r="F6036" i="21"/>
  <c r="F6028" i="21"/>
  <c r="F6020" i="21"/>
  <c r="F6012" i="21"/>
  <c r="F6004" i="21"/>
  <c r="F5996" i="21"/>
  <c r="F5988" i="21"/>
  <c r="F5980" i="21"/>
  <c r="F5972" i="21"/>
  <c r="F5964" i="21"/>
  <c r="F5956" i="21"/>
  <c r="F5948" i="21"/>
  <c r="F5940" i="21"/>
  <c r="F5932" i="21"/>
  <c r="F5924" i="21"/>
  <c r="F5916" i="21"/>
  <c r="F5908" i="21"/>
  <c r="F5900" i="21"/>
  <c r="F5892" i="21"/>
  <c r="F5884" i="21"/>
  <c r="F5876" i="21"/>
  <c r="F5868" i="21"/>
  <c r="F5860" i="21"/>
  <c r="F5852" i="21"/>
  <c r="F5844" i="21"/>
  <c r="F5836" i="21"/>
  <c r="F5828" i="21"/>
  <c r="F5820" i="21"/>
  <c r="F5812" i="21"/>
  <c r="F5804" i="21"/>
  <c r="F5796" i="21"/>
  <c r="F5788" i="21"/>
  <c r="F5780" i="21"/>
  <c r="F5772" i="21"/>
  <c r="F5764" i="21"/>
  <c r="F5756" i="21"/>
  <c r="F5748" i="21"/>
  <c r="F5740" i="21"/>
  <c r="F5732" i="21"/>
  <c r="F5724" i="21"/>
  <c r="F5716" i="21"/>
  <c r="F5708" i="21"/>
  <c r="F5700" i="21"/>
  <c r="F5692" i="21"/>
  <c r="F5684" i="21"/>
  <c r="F5676" i="21"/>
  <c r="F5668" i="21"/>
  <c r="F5660" i="21"/>
  <c r="F5652" i="21"/>
  <c r="F5644" i="21"/>
  <c r="F6239" i="21"/>
  <c r="F6231" i="21"/>
  <c r="F6223" i="21"/>
  <c r="F6215" i="21"/>
  <c r="F6207" i="21"/>
  <c r="F6199" i="21"/>
  <c r="F6191" i="21"/>
  <c r="F6183" i="21"/>
  <c r="F6175" i="21"/>
  <c r="F6167" i="21"/>
  <c r="F6159" i="21"/>
  <c r="F6151" i="21"/>
  <c r="F6143" i="21"/>
  <c r="F6135" i="21"/>
  <c r="F6127" i="21"/>
  <c r="F6119" i="21"/>
  <c r="F6111" i="21"/>
  <c r="F6103" i="21"/>
  <c r="F6095" i="21"/>
  <c r="F6087" i="21"/>
  <c r="F6079" i="21"/>
  <c r="F6071" i="21"/>
  <c r="F6063" i="21"/>
  <c r="F6055" i="21"/>
  <c r="F6047" i="21"/>
  <c r="F6039" i="21"/>
  <c r="F6031" i="21"/>
  <c r="F6023" i="21"/>
  <c r="F6015" i="21"/>
  <c r="F6007" i="21"/>
  <c r="F5999" i="21"/>
  <c r="F5991" i="21"/>
  <c r="F5983" i="21"/>
  <c r="F5975" i="21"/>
  <c r="F5967" i="21"/>
  <c r="F5959" i="21"/>
  <c r="F5951" i="21"/>
  <c r="F5943" i="21"/>
  <c r="F5935" i="21"/>
  <c r="F5927" i="21"/>
  <c r="F5919" i="21"/>
  <c r="F5911" i="21"/>
  <c r="F5903" i="21"/>
  <c r="F5895" i="21"/>
  <c r="F5887" i="21"/>
  <c r="F5879" i="21"/>
  <c r="F5871" i="21"/>
  <c r="F5863" i="21"/>
  <c r="F5855" i="21"/>
  <c r="F5847" i="21"/>
  <c r="F5839" i="21"/>
  <c r="F5831" i="21"/>
  <c r="F5823" i="21"/>
  <c r="F5815" i="21"/>
  <c r="F5807" i="21"/>
  <c r="F5799" i="21"/>
  <c r="F5791" i="21"/>
  <c r="F5783" i="21"/>
  <c r="F5775" i="21"/>
  <c r="F5767" i="21"/>
  <c r="F5759" i="21"/>
  <c r="F5751" i="21"/>
  <c r="F5743" i="21"/>
  <c r="F5735" i="21"/>
  <c r="F5727" i="21"/>
  <c r="F5719" i="21"/>
  <c r="F5711" i="21"/>
  <c r="F5703" i="21"/>
  <c r="F5695" i="21"/>
  <c r="F5687" i="21"/>
  <c r="F5679" i="21"/>
  <c r="F5671" i="21"/>
  <c r="F5663" i="21"/>
  <c r="F5655" i="21"/>
  <c r="F5647" i="21"/>
  <c r="F5639" i="21"/>
  <c r="F5631" i="21"/>
  <c r="F5623" i="21"/>
  <c r="F5615" i="21"/>
  <c r="F5607" i="21"/>
  <c r="F5599" i="21"/>
  <c r="F5591" i="21"/>
  <c r="F5583" i="21"/>
  <c r="F6255" i="21"/>
  <c r="F6244" i="21"/>
  <c r="F6234" i="21"/>
  <c r="F6226" i="21"/>
  <c r="F6218" i="21"/>
  <c r="F6210" i="21"/>
  <c r="F6202" i="21"/>
  <c r="F6194" i="21"/>
  <c r="F6186" i="21"/>
  <c r="F6178" i="21"/>
  <c r="F6170" i="21"/>
  <c r="F6162" i="21"/>
  <c r="F6154" i="21"/>
  <c r="F6146" i="21"/>
  <c r="F6138" i="21"/>
  <c r="F6130" i="21"/>
  <c r="F6122" i="21"/>
  <c r="F6114" i="21"/>
  <c r="F6106" i="21"/>
  <c r="F6098" i="21"/>
  <c r="F6090" i="21"/>
  <c r="F6082" i="21"/>
  <c r="F6074" i="21"/>
  <c r="F6066" i="21"/>
  <c r="F6058" i="21"/>
  <c r="F6050" i="21"/>
  <c r="F6042" i="21"/>
  <c r="F6034" i="21"/>
  <c r="F6026" i="21"/>
  <c r="F6018" i="21"/>
  <c r="F6010" i="21"/>
  <c r="F6002" i="21"/>
  <c r="F5994" i="21"/>
  <c r="F5986" i="21"/>
  <c r="F5978" i="21"/>
  <c r="F5970" i="21"/>
  <c r="F5962" i="21"/>
  <c r="F5954" i="21"/>
  <c r="F5946" i="21"/>
  <c r="F5938" i="21"/>
  <c r="F5930" i="21"/>
  <c r="F5922" i="21"/>
  <c r="F5914" i="21"/>
  <c r="F5906" i="21"/>
  <c r="F5898" i="21"/>
  <c r="F5890" i="21"/>
  <c r="F5882" i="21"/>
  <c r="F5874" i="21"/>
  <c r="F5866" i="21"/>
  <c r="F5858" i="21"/>
  <c r="F5850" i="21"/>
  <c r="F5842" i="21"/>
  <c r="F5834" i="21"/>
  <c r="F5826" i="21"/>
  <c r="F5818" i="21"/>
  <c r="F5810" i="21"/>
  <c r="F5802" i="21"/>
  <c r="F5794" i="21"/>
  <c r="F5786" i="21"/>
  <c r="F5778" i="21"/>
  <c r="F5770" i="21"/>
  <c r="F5762" i="21"/>
  <c r="F5754" i="21"/>
  <c r="F5746" i="21"/>
  <c r="F5738" i="21"/>
  <c r="F5730" i="21"/>
  <c r="F5722" i="21"/>
  <c r="F5714" i="21"/>
  <c r="F5706" i="21"/>
  <c r="F5698" i="21"/>
  <c r="F5690" i="21"/>
  <c r="F5682" i="21"/>
  <c r="F5674" i="21"/>
  <c r="F5666" i="21"/>
  <c r="F5658" i="21"/>
  <c r="F5650" i="21"/>
  <c r="F5642" i="21"/>
  <c r="F5634" i="21"/>
  <c r="F5626" i="21"/>
  <c r="F5618" i="21"/>
  <c r="F5610" i="21"/>
  <c r="F5602" i="21"/>
  <c r="F5594" i="21"/>
  <c r="F5586" i="21"/>
  <c r="F5578" i="21"/>
  <c r="F6024" i="21"/>
  <c r="F5960" i="21"/>
  <c r="F5636" i="21"/>
  <c r="F5616" i="21"/>
  <c r="F5614" i="21"/>
  <c r="F5612" i="21"/>
  <c r="F5575" i="21"/>
  <c r="F5567" i="21"/>
  <c r="F5559" i="21"/>
  <c r="F5551" i="21"/>
  <c r="F5543" i="21"/>
  <c r="F5535" i="21"/>
  <c r="F5527" i="21"/>
  <c r="F5519" i="21"/>
  <c r="F5511" i="21"/>
  <c r="F5503" i="21"/>
  <c r="F5495" i="21"/>
  <c r="F5487" i="21"/>
  <c r="F5479" i="21"/>
  <c r="F5471" i="21"/>
  <c r="F5463" i="21"/>
  <c r="F5455" i="21"/>
  <c r="F5447" i="21"/>
  <c r="F5439" i="21"/>
  <c r="F5431" i="21"/>
  <c r="F5423" i="21"/>
  <c r="F5415" i="21"/>
  <c r="F5407" i="21"/>
  <c r="F5399" i="21"/>
  <c r="F5391" i="21"/>
  <c r="F5383" i="21"/>
  <c r="F5375" i="21"/>
  <c r="F5367" i="21"/>
  <c r="F5359" i="21"/>
  <c r="F5351" i="21"/>
  <c r="F5343" i="21"/>
  <c r="F5335" i="21"/>
  <c r="F5327" i="21"/>
  <c r="F5319" i="21"/>
  <c r="F5311" i="21"/>
  <c r="F5303" i="21"/>
  <c r="F5295" i="21"/>
  <c r="F5287" i="21"/>
  <c r="F5279" i="21"/>
  <c r="F5271" i="21"/>
  <c r="F5263" i="21"/>
  <c r="F5255" i="21"/>
  <c r="F5247" i="21"/>
  <c r="F5239" i="21"/>
  <c r="F5231" i="21"/>
  <c r="F5223" i="21"/>
  <c r="F5215" i="21"/>
  <c r="F5207" i="21"/>
  <c r="F5199" i="21"/>
  <c r="F5191" i="21"/>
  <c r="F5183" i="21"/>
  <c r="F5175" i="21"/>
  <c r="F5167" i="21"/>
  <c r="F5159" i="21"/>
  <c r="F5151" i="21"/>
  <c r="F5143" i="21"/>
  <c r="F5135" i="21"/>
  <c r="F5127" i="21"/>
  <c r="F5119" i="21"/>
  <c r="F5111" i="21"/>
  <c r="F5103" i="21"/>
  <c r="F5095" i="21"/>
  <c r="F5087" i="21"/>
  <c r="F5079" i="21"/>
  <c r="F5071" i="21"/>
  <c r="F5063" i="21"/>
  <c r="F5055" i="21"/>
  <c r="F5047" i="21"/>
  <c r="F5039" i="21"/>
  <c r="F5031" i="21"/>
  <c r="F5023" i="21"/>
  <c r="F5015" i="21"/>
  <c r="F5007" i="21"/>
  <c r="F4999" i="21"/>
  <c r="F4991" i="21"/>
  <c r="F4983" i="21"/>
  <c r="F4975" i="21"/>
  <c r="F4967" i="21"/>
  <c r="F4959" i="21"/>
  <c r="F4951" i="21"/>
  <c r="F5984" i="21"/>
  <c r="F5944" i="21"/>
  <c r="F5928" i="21"/>
  <c r="F5912" i="21"/>
  <c r="F5896" i="21"/>
  <c r="F5880" i="21"/>
  <c r="F5864" i="21"/>
  <c r="F5848" i="21"/>
  <c r="F5832" i="21"/>
  <c r="F5816" i="21"/>
  <c r="F5800" i="21"/>
  <c r="F5784" i="21"/>
  <c r="F5768" i="21"/>
  <c r="F5752" i="21"/>
  <c r="F5736" i="21"/>
  <c r="F5720" i="21"/>
  <c r="F5704" i="21"/>
  <c r="F5688" i="21"/>
  <c r="F5672" i="21"/>
  <c r="F5656" i="21"/>
  <c r="F5640" i="21"/>
  <c r="F5570" i="21"/>
  <c r="F5562" i="21"/>
  <c r="F5554" i="21"/>
  <c r="F5546" i="21"/>
  <c r="F5538" i="21"/>
  <c r="F5530" i="21"/>
  <c r="F5522" i="21"/>
  <c r="F5514" i="21"/>
  <c r="F5506" i="21"/>
  <c r="F5498" i="21"/>
  <c r="F5490" i="21"/>
  <c r="F5482" i="21"/>
  <c r="F5474" i="21"/>
  <c r="F5466" i="21"/>
  <c r="F5458" i="21"/>
  <c r="F5450" i="21"/>
  <c r="F5442" i="21"/>
  <c r="F5434" i="21"/>
  <c r="F5426" i="21"/>
  <c r="F5418" i="21"/>
  <c r="F5410" i="21"/>
  <c r="F5402" i="21"/>
  <c r="F5394" i="21"/>
  <c r="F5386" i="21"/>
  <c r="F5378" i="21"/>
  <c r="F5370" i="21"/>
  <c r="F5362" i="21"/>
  <c r="F5354" i="21"/>
  <c r="F5346" i="21"/>
  <c r="F5338" i="21"/>
  <c r="F5330" i="21"/>
  <c r="F5322" i="21"/>
  <c r="F5314" i="21"/>
  <c r="F5306" i="21"/>
  <c r="F5298" i="21"/>
  <c r="F5290" i="21"/>
  <c r="F5282" i="21"/>
  <c r="F5274" i="21"/>
  <c r="F5266" i="21"/>
  <c r="F5258" i="21"/>
  <c r="F5250" i="21"/>
  <c r="F5242" i="21"/>
  <c r="F5234" i="21"/>
  <c r="F5226" i="21"/>
  <c r="F5218" i="21"/>
  <c r="F5210" i="21"/>
  <c r="F5202" i="21"/>
  <c r="F5194" i="21"/>
  <c r="F5186" i="21"/>
  <c r="F6096" i="21"/>
  <c r="F6008" i="21"/>
  <c r="F5620" i="21"/>
  <c r="F5573" i="21"/>
  <c r="F5565" i="21"/>
  <c r="F5557" i="21"/>
  <c r="F5549" i="21"/>
  <c r="F5541" i="21"/>
  <c r="F5533" i="21"/>
  <c r="F5525" i="21"/>
  <c r="F5517" i="21"/>
  <c r="F5509" i="21"/>
  <c r="F5501" i="21"/>
  <c r="F5493" i="21"/>
  <c r="F5485" i="21"/>
  <c r="F5477" i="21"/>
  <c r="F5469" i="21"/>
  <c r="F5461" i="21"/>
  <c r="F5453" i="21"/>
  <c r="F5445" i="21"/>
  <c r="F5437" i="21"/>
  <c r="F5429" i="21"/>
  <c r="F5421" i="21"/>
  <c r="F5413" i="21"/>
  <c r="F5405" i="21"/>
  <c r="F5397" i="21"/>
  <c r="F5389" i="21"/>
  <c r="F5381" i="21"/>
  <c r="F5373" i="21"/>
  <c r="F5365" i="21"/>
  <c r="F5357" i="21"/>
  <c r="F5349" i="21"/>
  <c r="F5341" i="21"/>
  <c r="F5333" i="21"/>
  <c r="F5325" i="21"/>
  <c r="F5317" i="21"/>
  <c r="F5309" i="21"/>
  <c r="F5301" i="21"/>
  <c r="F5293" i="21"/>
  <c r="F5285" i="21"/>
  <c r="F5277" i="21"/>
  <c r="F5269" i="21"/>
  <c r="F5261" i="21"/>
  <c r="F5253" i="21"/>
  <c r="F5245" i="21"/>
  <c r="F5237" i="21"/>
  <c r="F5229" i="21"/>
  <c r="F5221" i="21"/>
  <c r="F5213" i="21"/>
  <c r="F5205" i="21"/>
  <c r="F5197" i="21"/>
  <c r="F5189" i="21"/>
  <c r="F5181" i="21"/>
  <c r="F5173" i="21"/>
  <c r="F5165" i="21"/>
  <c r="F5157" i="21"/>
  <c r="F5149" i="21"/>
  <c r="F5141" i="21"/>
  <c r="F5133" i="21"/>
  <c r="F5125" i="21"/>
  <c r="F5117" i="21"/>
  <c r="F5109" i="21"/>
  <c r="F5101" i="21"/>
  <c r="F5093" i="21"/>
  <c r="F5085" i="21"/>
  <c r="F5077" i="21"/>
  <c r="F5069" i="21"/>
  <c r="F5061" i="21"/>
  <c r="F5053" i="21"/>
  <c r="F5045" i="21"/>
  <c r="F5037" i="21"/>
  <c r="F5029" i="21"/>
  <c r="F5021" i="21"/>
  <c r="F5013" i="21"/>
  <c r="F5005" i="21"/>
  <c r="F4997" i="21"/>
  <c r="F4989" i="21"/>
  <c r="F4981" i="21"/>
  <c r="F4973" i="21"/>
  <c r="F4965" i="21"/>
  <c r="F4957" i="21"/>
  <c r="F4949" i="21"/>
  <c r="F4941" i="21"/>
  <c r="F4933" i="21"/>
  <c r="F4925" i="21"/>
  <c r="F4917" i="21"/>
  <c r="F4909" i="21"/>
  <c r="F6080" i="21"/>
  <c r="F6064" i="21"/>
  <c r="F6048" i="21"/>
  <c r="F6032" i="21"/>
  <c r="F5968" i="21"/>
  <c r="F5624" i="21"/>
  <c r="F5592" i="21"/>
  <c r="F5590" i="21"/>
  <c r="F5584" i="21"/>
  <c r="F5582" i="21"/>
  <c r="F5576" i="21"/>
  <c r="F5568" i="21"/>
  <c r="F5560" i="21"/>
  <c r="F5552" i="21"/>
  <c r="F5544" i="21"/>
  <c r="F5536" i="21"/>
  <c r="F5528" i="21"/>
  <c r="F5520" i="21"/>
  <c r="F5512" i="21"/>
  <c r="F5504" i="21"/>
  <c r="F5496" i="21"/>
  <c r="F5488" i="21"/>
  <c r="F5480" i="21"/>
  <c r="F5472" i="21"/>
  <c r="F5464" i="21"/>
  <c r="F5456" i="21"/>
  <c r="F5448" i="21"/>
  <c r="F5440" i="21"/>
  <c r="F5432" i="21"/>
  <c r="F5424" i="21"/>
  <c r="F5416" i="21"/>
  <c r="F5408" i="21"/>
  <c r="F5400" i="21"/>
  <c r="F5392" i="21"/>
  <c r="F5384" i="21"/>
  <c r="F5376" i="21"/>
  <c r="F5368" i="21"/>
  <c r="F5360" i="21"/>
  <c r="F5352" i="21"/>
  <c r="F5344" i="21"/>
  <c r="F5336" i="21"/>
  <c r="F5328" i="21"/>
  <c r="F5320" i="21"/>
  <c r="F5312" i="21"/>
  <c r="F5304" i="21"/>
  <c r="F5296" i="21"/>
  <c r="F5288" i="21"/>
  <c r="F5280" i="21"/>
  <c r="F5272" i="21"/>
  <c r="F5264" i="21"/>
  <c r="F5256" i="21"/>
  <c r="F5248" i="21"/>
  <c r="F5240" i="21"/>
  <c r="F5232" i="21"/>
  <c r="F5224" i="21"/>
  <c r="F5216" i="21"/>
  <c r="F5208" i="21"/>
  <c r="F5200" i="21"/>
  <c r="F5192" i="21"/>
  <c r="F5184" i="21"/>
  <c r="F5176" i="21"/>
  <c r="F5168" i="21"/>
  <c r="F5160" i="21"/>
  <c r="F5152" i="21"/>
  <c r="F5144" i="21"/>
  <c r="F5136" i="21"/>
  <c r="F5128" i="21"/>
  <c r="F5120" i="21"/>
  <c r="F5112" i="21"/>
  <c r="F5104" i="21"/>
  <c r="F5096" i="21"/>
  <c r="F5088" i="21"/>
  <c r="F5080" i="21"/>
  <c r="F5072" i="21"/>
  <c r="F5064" i="21"/>
  <c r="F5056" i="21"/>
  <c r="F5048" i="21"/>
  <c r="F5040" i="21"/>
  <c r="F5032" i="21"/>
  <c r="F5024" i="21"/>
  <c r="F5016" i="21"/>
  <c r="F5008" i="21"/>
  <c r="F5000" i="21"/>
  <c r="F4992" i="21"/>
  <c r="F4984" i="21"/>
  <c r="F4976" i="21"/>
  <c r="F4968" i="21"/>
  <c r="F4960" i="21"/>
  <c r="F5992" i="21"/>
  <c r="F5600" i="21"/>
  <c r="F5598" i="21"/>
  <c r="F5596" i="21"/>
  <c r="F5588" i="21"/>
  <c r="F5580" i="21"/>
  <c r="F5571" i="21"/>
  <c r="F5563" i="21"/>
  <c r="F5555" i="21"/>
  <c r="F5547" i="21"/>
  <c r="F5539" i="21"/>
  <c r="F5531" i="21"/>
  <c r="F5523" i="21"/>
  <c r="F5515" i="21"/>
  <c r="F5507" i="21"/>
  <c r="F5499" i="21"/>
  <c r="F5491" i="21"/>
  <c r="F5483" i="21"/>
  <c r="F5475" i="21"/>
  <c r="F5467" i="21"/>
  <c r="F5459" i="21"/>
  <c r="F5451" i="21"/>
  <c r="F5443" i="21"/>
  <c r="F5435" i="21"/>
  <c r="F5427" i="21"/>
  <c r="F5419" i="21"/>
  <c r="F5411" i="21"/>
  <c r="F5403" i="21"/>
  <c r="F5395" i="21"/>
  <c r="F5387" i="21"/>
  <c r="F5379" i="21"/>
  <c r="F5371" i="21"/>
  <c r="F5363" i="21"/>
  <c r="F5355" i="21"/>
  <c r="F5347" i="21"/>
  <c r="F5339" i="21"/>
  <c r="F5331" i="21"/>
  <c r="F5323" i="21"/>
  <c r="F5315" i="21"/>
  <c r="F5307" i="21"/>
  <c r="F5299" i="21"/>
  <c r="F5291" i="21"/>
  <c r="F5283" i="21"/>
  <c r="F5275" i="21"/>
  <c r="F5267" i="21"/>
  <c r="F5259" i="21"/>
  <c r="F5251" i="21"/>
  <c r="F5243" i="21"/>
  <c r="F5235" i="21"/>
  <c r="F5227" i="21"/>
  <c r="F5219" i="21"/>
  <c r="F5211" i="21"/>
  <c r="F5203" i="21"/>
  <c r="F5195" i="21"/>
  <c r="F5187" i="21"/>
  <c r="F5179" i="21"/>
  <c r="F5171" i="21"/>
  <c r="F5163" i="21"/>
  <c r="F5155" i="21"/>
  <c r="F5147" i="21"/>
  <c r="F5139" i="21"/>
  <c r="F5131" i="21"/>
  <c r="F5123" i="21"/>
  <c r="F5115" i="21"/>
  <c r="F5107" i="21"/>
  <c r="F5099" i="21"/>
  <c r="F5091" i="21"/>
  <c r="F5083" i="21"/>
  <c r="F5075" i="21"/>
  <c r="F5067" i="21"/>
  <c r="F5059" i="21"/>
  <c r="F5051" i="21"/>
  <c r="F5043" i="21"/>
  <c r="F5035" i="21"/>
  <c r="F5027" i="21"/>
  <c r="F5019" i="21"/>
  <c r="F5011" i="21"/>
  <c r="F5003" i="21"/>
  <c r="F4995" i="21"/>
  <c r="F4987" i="21"/>
  <c r="F4979" i="21"/>
  <c r="F4971" i="21"/>
  <c r="F4963" i="21"/>
  <c r="F4955" i="21"/>
  <c r="F4947" i="21"/>
  <c r="F4939" i="21"/>
  <c r="F4931" i="21"/>
  <c r="F4923" i="21"/>
  <c r="F4915" i="21"/>
  <c r="F6016" i="21"/>
  <c r="F5952" i="21"/>
  <c r="F5936" i="21"/>
  <c r="F5920" i="21"/>
  <c r="F5904" i="21"/>
  <c r="F5888" i="21"/>
  <c r="F5872" i="21"/>
  <c r="F5856" i="21"/>
  <c r="F5840" i="21"/>
  <c r="F5824" i="21"/>
  <c r="F5808" i="21"/>
  <c r="F5792" i="21"/>
  <c r="F5776" i="21"/>
  <c r="F5760" i="21"/>
  <c r="F5744" i="21"/>
  <c r="F5728" i="21"/>
  <c r="F5712" i="21"/>
  <c r="F5696" i="21"/>
  <c r="F5680" i="21"/>
  <c r="F5664" i="21"/>
  <c r="F5648" i="21"/>
  <c r="F5628" i="21"/>
  <c r="F5574" i="21"/>
  <c r="F5566" i="21"/>
  <c r="F5558" i="21"/>
  <c r="F5550" i="21"/>
  <c r="F5542" i="21"/>
  <c r="F5534" i="21"/>
  <c r="F5526" i="21"/>
  <c r="F5518" i="21"/>
  <c r="F5510" i="21"/>
  <c r="F5502" i="21"/>
  <c r="F5494" i="21"/>
  <c r="F5486" i="21"/>
  <c r="F5478" i="21"/>
  <c r="F5470" i="21"/>
  <c r="F5462" i="21"/>
  <c r="F5454" i="21"/>
  <c r="F5446" i="21"/>
  <c r="F5438" i="21"/>
  <c r="F5430" i="21"/>
  <c r="F5422" i="21"/>
  <c r="F5414" i="21"/>
  <c r="F5406" i="21"/>
  <c r="F5398" i="21"/>
  <c r="F5390" i="21"/>
  <c r="F5382" i="21"/>
  <c r="F5374" i="21"/>
  <c r="F5366" i="21"/>
  <c r="F5358" i="21"/>
  <c r="F5350" i="21"/>
  <c r="F5342" i="21"/>
  <c r="F5334" i="21"/>
  <c r="F5326" i="21"/>
  <c r="F5318" i="21"/>
  <c r="F5310" i="21"/>
  <c r="F5302" i="21"/>
  <c r="F5294" i="21"/>
  <c r="F5286" i="21"/>
  <c r="F5278" i="21"/>
  <c r="F5270" i="21"/>
  <c r="F5262" i="21"/>
  <c r="F5254" i="21"/>
  <c r="F5246" i="21"/>
  <c r="F5238" i="21"/>
  <c r="F5230" i="21"/>
  <c r="F5222" i="21"/>
  <c r="F5214" i="21"/>
  <c r="F5206" i="21"/>
  <c r="F5198" i="21"/>
  <c r="F5190" i="21"/>
  <c r="F5182" i="21"/>
  <c r="F5174" i="21"/>
  <c r="F5166" i="21"/>
  <c r="F5158" i="21"/>
  <c r="F5150" i="21"/>
  <c r="F5142" i="21"/>
  <c r="F5134" i="21"/>
  <c r="F5126" i="21"/>
  <c r="F5118" i="21"/>
  <c r="F5110" i="21"/>
  <c r="F5102" i="21"/>
  <c r="F5094" i="21"/>
  <c r="F5086" i="21"/>
  <c r="F5078" i="21"/>
  <c r="F5070" i="21"/>
  <c r="F5062" i="21"/>
  <c r="F5054" i="21"/>
  <c r="F5046" i="21"/>
  <c r="F5038" i="21"/>
  <c r="F5030" i="21"/>
  <c r="F6088" i="21"/>
  <c r="F5976" i="21"/>
  <c r="F5632" i="21"/>
  <c r="F5608" i="21"/>
  <c r="F5606" i="21"/>
  <c r="F5604" i="21"/>
  <c r="F5569" i="21"/>
  <c r="F5561" i="21"/>
  <c r="F5553" i="21"/>
  <c r="F5545" i="21"/>
  <c r="F5537" i="21"/>
  <c r="F5529" i="21"/>
  <c r="F5521" i="21"/>
  <c r="F5513" i="21"/>
  <c r="F5505" i="21"/>
  <c r="F5497" i="21"/>
  <c r="F5489" i="21"/>
  <c r="F5481" i="21"/>
  <c r="F5473" i="21"/>
  <c r="F5465" i="21"/>
  <c r="F5457" i="21"/>
  <c r="F5449" i="21"/>
  <c r="F5441" i="21"/>
  <c r="F5433" i="21"/>
  <c r="F5425" i="21"/>
  <c r="F5417" i="21"/>
  <c r="F5409" i="21"/>
  <c r="F5401" i="21"/>
  <c r="F5393" i="21"/>
  <c r="F5385" i="21"/>
  <c r="F5377" i="21"/>
  <c r="F5369" i="21"/>
  <c r="F5361" i="21"/>
  <c r="F5353" i="21"/>
  <c r="F5345" i="21"/>
  <c r="F5337" i="21"/>
  <c r="F5329" i="21"/>
  <c r="F5321" i="21"/>
  <c r="F5313" i="21"/>
  <c r="F5305" i="21"/>
  <c r="F5297" i="21"/>
  <c r="F5289" i="21"/>
  <c r="F5281" i="21"/>
  <c r="F5273" i="21"/>
  <c r="F5265" i="21"/>
  <c r="F5257" i="21"/>
  <c r="F5249" i="21"/>
  <c r="F5241" i="21"/>
  <c r="F5233" i="21"/>
  <c r="F5225" i="21"/>
  <c r="F5217" i="21"/>
  <c r="F5209" i="21"/>
  <c r="F5201" i="21"/>
  <c r="F5193" i="21"/>
  <c r="F5185" i="21"/>
  <c r="F5177" i="21"/>
  <c r="F5169" i="21"/>
  <c r="F5161" i="21"/>
  <c r="F5153" i="21"/>
  <c r="F5145" i="21"/>
  <c r="F5137" i="21"/>
  <c r="F5129" i="21"/>
  <c r="F5121" i="21"/>
  <c r="F5113" i="21"/>
  <c r="F5105" i="21"/>
  <c r="F5097" i="21"/>
  <c r="F5089" i="21"/>
  <c r="F5081" i="21"/>
  <c r="F5073" i="21"/>
  <c r="F5065" i="21"/>
  <c r="F5057" i="21"/>
  <c r="F5049" i="21"/>
  <c r="F5041" i="21"/>
  <c r="F5033" i="21"/>
  <c r="F5025" i="21"/>
  <c r="F5017" i="21"/>
  <c r="F5009" i="21"/>
  <c r="F5001" i="21"/>
  <c r="F4993" i="21"/>
  <c r="F4985" i="21"/>
  <c r="F4977" i="21"/>
  <c r="F4969" i="21"/>
  <c r="F4961" i="21"/>
  <c r="F4953" i="21"/>
  <c r="F4945" i="21"/>
  <c r="F6072" i="21"/>
  <c r="F6056" i="21"/>
  <c r="F6040" i="21"/>
  <c r="F6000" i="21"/>
  <c r="F5589" i="21"/>
  <c r="F5581" i="21"/>
  <c r="F5572" i="21"/>
  <c r="F5564" i="21"/>
  <c r="F5556" i="21"/>
  <c r="F5548" i="21"/>
  <c r="F5540" i="21"/>
  <c r="F5532" i="21"/>
  <c r="F5524" i="21"/>
  <c r="F5516" i="21"/>
  <c r="F5508" i="21"/>
  <c r="F5500" i="21"/>
  <c r="F5492" i="21"/>
  <c r="F5484" i="21"/>
  <c r="F5476" i="21"/>
  <c r="F5468" i="21"/>
  <c r="F5460" i="21"/>
  <c r="F5452" i="21"/>
  <c r="F5444" i="21"/>
  <c r="F5436" i="21"/>
  <c r="F5428" i="21"/>
  <c r="F5420" i="21"/>
  <c r="F5412" i="21"/>
  <c r="F5404" i="21"/>
  <c r="F5396" i="21"/>
  <c r="F5388" i="21"/>
  <c r="F5380" i="21"/>
  <c r="F5372" i="21"/>
  <c r="F5364" i="21"/>
  <c r="F5356" i="21"/>
  <c r="F5348" i="21"/>
  <c r="F5340" i="21"/>
  <c r="F5332" i="21"/>
  <c r="F5324" i="21"/>
  <c r="F5316" i="21"/>
  <c r="F5308" i="21"/>
  <c r="F5300" i="21"/>
  <c r="F5292" i="21"/>
  <c r="F5284" i="21"/>
  <c r="F5276" i="21"/>
  <c r="F5268" i="21"/>
  <c r="F5260" i="21"/>
  <c r="F5252" i="21"/>
  <c r="F5244" i="21"/>
  <c r="F5236" i="21"/>
  <c r="F5228" i="21"/>
  <c r="F5220" i="21"/>
  <c r="F5212" i="21"/>
  <c r="F5204" i="21"/>
  <c r="F5196" i="21"/>
  <c r="F5188" i="21"/>
  <c r="F5180" i="21"/>
  <c r="F5172" i="21"/>
  <c r="F5164" i="21"/>
  <c r="F5156" i="21"/>
  <c r="F5148" i="21"/>
  <c r="F5140" i="21"/>
  <c r="F5132" i="21"/>
  <c r="F5124" i="21"/>
  <c r="F5116" i="21"/>
  <c r="F5108" i="21"/>
  <c r="F5100" i="21"/>
  <c r="F5092" i="21"/>
  <c r="F5084" i="21"/>
  <c r="F5076" i="21"/>
  <c r="F5068" i="21"/>
  <c r="F5060" i="21"/>
  <c r="F5052" i="21"/>
  <c r="F5044" i="21"/>
  <c r="F5036" i="21"/>
  <c r="F5028" i="21"/>
  <c r="F5020" i="21"/>
  <c r="F5012" i="21"/>
  <c r="F5004" i="21"/>
  <c r="F4996" i="21"/>
  <c r="F4988" i="21"/>
  <c r="F4980" i="21"/>
  <c r="F4972" i="21"/>
  <c r="F4964" i="21"/>
  <c r="F4956" i="21"/>
  <c r="F5122" i="21"/>
  <c r="F5058" i="21"/>
  <c r="F5010" i="21"/>
  <c r="F4958" i="21"/>
  <c r="F4940" i="21"/>
  <c r="F4938" i="21"/>
  <c r="F4929" i="21"/>
  <c r="F4924" i="21"/>
  <c r="F4922" i="21"/>
  <c r="F4913" i="21"/>
  <c r="F4908" i="21"/>
  <c r="F4900" i="21"/>
  <c r="F4892" i="21"/>
  <c r="F4884" i="21"/>
  <c r="F4876" i="21"/>
  <c r="F4868" i="21"/>
  <c r="F4860" i="21"/>
  <c r="F4852" i="21"/>
  <c r="F4844" i="21"/>
  <c r="F4836" i="21"/>
  <c r="F4828" i="21"/>
  <c r="F4820" i="21"/>
  <c r="F4812" i="21"/>
  <c r="F4804" i="21"/>
  <c r="F4796" i="21"/>
  <c r="F4788" i="21"/>
  <c r="F4780" i="21"/>
  <c r="F4772" i="21"/>
  <c r="F4764" i="21"/>
  <c r="F4756" i="21"/>
  <c r="F4748" i="21"/>
  <c r="F4740" i="21"/>
  <c r="F4732" i="21"/>
  <c r="F4724" i="21"/>
  <c r="F4716" i="21"/>
  <c r="F4708" i="21"/>
  <c r="F4700" i="21"/>
  <c r="F4692" i="21"/>
  <c r="F4684" i="21"/>
  <c r="F4676" i="21"/>
  <c r="F4668" i="21"/>
  <c r="F4660" i="21"/>
  <c r="F4652" i="21"/>
  <c r="F4644" i="21"/>
  <c r="F4636" i="21"/>
  <c r="F4628" i="21"/>
  <c r="F4620" i="21"/>
  <c r="F4612" i="21"/>
  <c r="F4604" i="21"/>
  <c r="F4596" i="21"/>
  <c r="F4588" i="21"/>
  <c r="F4580" i="21"/>
  <c r="F4572" i="21"/>
  <c r="F4564" i="21"/>
  <c r="F4556" i="21"/>
  <c r="F4548" i="21"/>
  <c r="F4540" i="21"/>
  <c r="F4532" i="21"/>
  <c r="F4524" i="21"/>
  <c r="F4516" i="21"/>
  <c r="F4508" i="21"/>
  <c r="F4500" i="21"/>
  <c r="F4492" i="21"/>
  <c r="F4484" i="21"/>
  <c r="F4476" i="21"/>
  <c r="F4468" i="21"/>
  <c r="F4460" i="21"/>
  <c r="F4452" i="21"/>
  <c r="F4444" i="21"/>
  <c r="F4436" i="21"/>
  <c r="F4428" i="21"/>
  <c r="F4420" i="21"/>
  <c r="F4412" i="21"/>
  <c r="F4404" i="21"/>
  <c r="F4396" i="21"/>
  <c r="F4388" i="21"/>
  <c r="F4380" i="21"/>
  <c r="F4372" i="21"/>
  <c r="F4364" i="21"/>
  <c r="F4356" i="21"/>
  <c r="F4348" i="21"/>
  <c r="F4340" i="21"/>
  <c r="F4332" i="21"/>
  <c r="F4324" i="21"/>
  <c r="F4316" i="21"/>
  <c r="F4308" i="21"/>
  <c r="F4300" i="21"/>
  <c r="F4292" i="21"/>
  <c r="F4284" i="21"/>
  <c r="F5082" i="21"/>
  <c r="F5014" i="21"/>
  <c r="F4982" i="21"/>
  <c r="F4962" i="21"/>
  <c r="F4936" i="21"/>
  <c r="F4920" i="21"/>
  <c r="F4903" i="21"/>
  <c r="F4895" i="21"/>
  <c r="F4887" i="21"/>
  <c r="F4879" i="21"/>
  <c r="F4871" i="21"/>
  <c r="F4863" i="21"/>
  <c r="F4855" i="21"/>
  <c r="F4847" i="21"/>
  <c r="F4839" i="21"/>
  <c r="F4831" i="21"/>
  <c r="F4823" i="21"/>
  <c r="F4815" i="21"/>
  <c r="F4807" i="21"/>
  <c r="F4799" i="21"/>
  <c r="F4791" i="21"/>
  <c r="F4783" i="21"/>
  <c r="F4775" i="21"/>
  <c r="F4767" i="21"/>
  <c r="F4759" i="21"/>
  <c r="F4751" i="21"/>
  <c r="F4743" i="21"/>
  <c r="F4735" i="21"/>
  <c r="F4727" i="21"/>
  <c r="F4719" i="21"/>
  <c r="F4711" i="21"/>
  <c r="F4703" i="21"/>
  <c r="F4695" i="21"/>
  <c r="F4687" i="21"/>
  <c r="F4679" i="21"/>
  <c r="F4671" i="21"/>
  <c r="F4663" i="21"/>
  <c r="F4655" i="21"/>
  <c r="F4647" i="21"/>
  <c r="F4639" i="21"/>
  <c r="F4631" i="21"/>
  <c r="F4623" i="21"/>
  <c r="F4615" i="21"/>
  <c r="F4607" i="21"/>
  <c r="F4599" i="21"/>
  <c r="F4591" i="21"/>
  <c r="F4583" i="21"/>
  <c r="F4575" i="21"/>
  <c r="F4567" i="21"/>
  <c r="F4559" i="21"/>
  <c r="F4551" i="21"/>
  <c r="F4543" i="21"/>
  <c r="F4535" i="21"/>
  <c r="F4527" i="21"/>
  <c r="F4519" i="21"/>
  <c r="F4511" i="21"/>
  <c r="F4503" i="21"/>
  <c r="F4495" i="21"/>
  <c r="F4487" i="21"/>
  <c r="F4479" i="21"/>
  <c r="F4471" i="21"/>
  <c r="F4463" i="21"/>
  <c r="F4455" i="21"/>
  <c r="F4447" i="21"/>
  <c r="F4439" i="21"/>
  <c r="F4431" i="21"/>
  <c r="F4423" i="21"/>
  <c r="F4415" i="21"/>
  <c r="F4407" i="21"/>
  <c r="F4399" i="21"/>
  <c r="F4391" i="21"/>
  <c r="F4383" i="21"/>
  <c r="F4375" i="21"/>
  <c r="F4367" i="21"/>
  <c r="F4359" i="21"/>
  <c r="F4351" i="21"/>
  <c r="F4343" i="21"/>
  <c r="F4335" i="21"/>
  <c r="F4327" i="21"/>
  <c r="F4319" i="21"/>
  <c r="F4311" i="21"/>
  <c r="F4303" i="21"/>
  <c r="F4295" i="21"/>
  <c r="F4287" i="21"/>
  <c r="F5106" i="21"/>
  <c r="F5042" i="21"/>
  <c r="F5018" i="21"/>
  <c r="F4986" i="21"/>
  <c r="F4943" i="21"/>
  <c r="F4927" i="21"/>
  <c r="F4911" i="21"/>
  <c r="F4906" i="21"/>
  <c r="F4898" i="21"/>
  <c r="F4890" i="21"/>
  <c r="F4882" i="21"/>
  <c r="F4874" i="21"/>
  <c r="F4866" i="21"/>
  <c r="F4858" i="21"/>
  <c r="F4850" i="21"/>
  <c r="F4842" i="21"/>
  <c r="F4834" i="21"/>
  <c r="F4826" i="21"/>
  <c r="F4818" i="21"/>
  <c r="F4810" i="21"/>
  <c r="F4802" i="21"/>
  <c r="F4794" i="21"/>
  <c r="F4786" i="21"/>
  <c r="F4778" i="21"/>
  <c r="F4770" i="21"/>
  <c r="F4762" i="21"/>
  <c r="F4754" i="21"/>
  <c r="F4746" i="21"/>
  <c r="F4738" i="21"/>
  <c r="F4730" i="21"/>
  <c r="F4722" i="21"/>
  <c r="F4714" i="21"/>
  <c r="F4706" i="21"/>
  <c r="F4698" i="21"/>
  <c r="F4690" i="21"/>
  <c r="F4682" i="21"/>
  <c r="F4674" i="21"/>
  <c r="F4666" i="21"/>
  <c r="F4658" i="21"/>
  <c r="F4650" i="21"/>
  <c r="F4642" i="21"/>
  <c r="F4634" i="21"/>
  <c r="F4626" i="21"/>
  <c r="F4618" i="21"/>
  <c r="F4610" i="21"/>
  <c r="F4602" i="21"/>
  <c r="F4594" i="21"/>
  <c r="F4586" i="21"/>
  <c r="F4578" i="21"/>
  <c r="F4570" i="21"/>
  <c r="F4562" i="21"/>
  <c r="F4554" i="21"/>
  <c r="F4546" i="21"/>
  <c r="F4538" i="21"/>
  <c r="F4530" i="21"/>
  <c r="F4522" i="21"/>
  <c r="F4514" i="21"/>
  <c r="F4506" i="21"/>
  <c r="F4498" i="21"/>
  <c r="F4490" i="21"/>
  <c r="F4482" i="21"/>
  <c r="F4474" i="21"/>
  <c r="F4466" i="21"/>
  <c r="F4458" i="21"/>
  <c r="F4450" i="21"/>
  <c r="F4442" i="21"/>
  <c r="F4434" i="21"/>
  <c r="F4426" i="21"/>
  <c r="F4418" i="21"/>
  <c r="F4410" i="21"/>
  <c r="F4402" i="21"/>
  <c r="F4394" i="21"/>
  <c r="F4386" i="21"/>
  <c r="F4378" i="21"/>
  <c r="F4370" i="21"/>
  <c r="F4362" i="21"/>
  <c r="F4354" i="21"/>
  <c r="F4346" i="21"/>
  <c r="F4338" i="21"/>
  <c r="F4330" i="21"/>
  <c r="F4322" i="21"/>
  <c r="F4314" i="21"/>
  <c r="F4306" i="21"/>
  <c r="F4298" i="21"/>
  <c r="F5178" i="21"/>
  <c r="F5162" i="21"/>
  <c r="F5146" i="21"/>
  <c r="F5130" i="21"/>
  <c r="F5066" i="21"/>
  <c r="F5022" i="21"/>
  <c r="F4990" i="21"/>
  <c r="F4966" i="21"/>
  <c r="F4934" i="21"/>
  <c r="F4918" i="21"/>
  <c r="F4901" i="21"/>
  <c r="F4893" i="21"/>
  <c r="F4885" i="21"/>
  <c r="F4877" i="21"/>
  <c r="F4869" i="21"/>
  <c r="F4861" i="21"/>
  <c r="F4853" i="21"/>
  <c r="F4845" i="21"/>
  <c r="F4837" i="21"/>
  <c r="F4829" i="21"/>
  <c r="F4821" i="21"/>
  <c r="F4813" i="21"/>
  <c r="F4805" i="21"/>
  <c r="F4797" i="21"/>
  <c r="F4789" i="21"/>
  <c r="F4781" i="21"/>
  <c r="F4773" i="21"/>
  <c r="F4765" i="21"/>
  <c r="F4757" i="21"/>
  <c r="F4749" i="21"/>
  <c r="F4741" i="21"/>
  <c r="F4733" i="21"/>
  <c r="F4725" i="21"/>
  <c r="F4717" i="21"/>
  <c r="F4709" i="21"/>
  <c r="F4701" i="21"/>
  <c r="F4693" i="21"/>
  <c r="F4685" i="21"/>
  <c r="F4677" i="21"/>
  <c r="F4669" i="21"/>
  <c r="F4661" i="21"/>
  <c r="F4653" i="21"/>
  <c r="F4645" i="21"/>
  <c r="F4637" i="21"/>
  <c r="F4629" i="21"/>
  <c r="F4621" i="21"/>
  <c r="F4613" i="21"/>
  <c r="F4605" i="21"/>
  <c r="F4597" i="21"/>
  <c r="F4589" i="21"/>
  <c r="F4581" i="21"/>
  <c r="F4573" i="21"/>
  <c r="F4565" i="21"/>
  <c r="F4557" i="21"/>
  <c r="F4549" i="21"/>
  <c r="F4541" i="21"/>
  <c r="F4533" i="21"/>
  <c r="F4525" i="21"/>
  <c r="F4517" i="21"/>
  <c r="F4509" i="21"/>
  <c r="F4501" i="21"/>
  <c r="F4493" i="21"/>
  <c r="F4485" i="21"/>
  <c r="F4477" i="21"/>
  <c r="F4469" i="21"/>
  <c r="F4461" i="21"/>
  <c r="F4453" i="21"/>
  <c r="F4445" i="21"/>
  <c r="F4437" i="21"/>
  <c r="F4429" i="21"/>
  <c r="F4421" i="21"/>
  <c r="F4413" i="21"/>
  <c r="F4405" i="21"/>
  <c r="F4397" i="21"/>
  <c r="F4389" i="21"/>
  <c r="F4381" i="21"/>
  <c r="F4373" i="21"/>
  <c r="F4365" i="21"/>
  <c r="F4357" i="21"/>
  <c r="F4349" i="21"/>
  <c r="F4341" i="21"/>
  <c r="F4333" i="21"/>
  <c r="F4325" i="21"/>
  <c r="F4317" i="21"/>
  <c r="F4309" i="21"/>
  <c r="F4301" i="21"/>
  <c r="F4293" i="21"/>
  <c r="F4285" i="21"/>
  <c r="F5090" i="21"/>
  <c r="F5026" i="21"/>
  <c r="F4994" i="21"/>
  <c r="F4970" i="21"/>
  <c r="F4937" i="21"/>
  <c r="F4932" i="21"/>
  <c r="F4930" i="21"/>
  <c r="F4921" i="21"/>
  <c r="F4916" i="21"/>
  <c r="F4914" i="21"/>
  <c r="F4904" i="21"/>
  <c r="F4896" i="21"/>
  <c r="F4888" i="21"/>
  <c r="F4880" i="21"/>
  <c r="F4872" i="21"/>
  <c r="F4864" i="21"/>
  <c r="F4856" i="21"/>
  <c r="F4848" i="21"/>
  <c r="F4840" i="21"/>
  <c r="F4832" i="21"/>
  <c r="F4824" i="21"/>
  <c r="F4816" i="21"/>
  <c r="F4808" i="21"/>
  <c r="F4800" i="21"/>
  <c r="F4792" i="21"/>
  <c r="F4784" i="21"/>
  <c r="F4776" i="21"/>
  <c r="F4768" i="21"/>
  <c r="F4760" i="21"/>
  <c r="F4752" i="21"/>
  <c r="F4744" i="21"/>
  <c r="F4736" i="21"/>
  <c r="F4728" i="21"/>
  <c r="F4720" i="21"/>
  <c r="F4712" i="21"/>
  <c r="F4704" i="21"/>
  <c r="F4696" i="21"/>
  <c r="F4688" i="21"/>
  <c r="F4680" i="21"/>
  <c r="F4672" i="21"/>
  <c r="F4664" i="21"/>
  <c r="F4656" i="21"/>
  <c r="F4648" i="21"/>
  <c r="F4640" i="21"/>
  <c r="F4632" i="21"/>
  <c r="F4624" i="21"/>
  <c r="F4616" i="21"/>
  <c r="F4608" i="21"/>
  <c r="F4600" i="21"/>
  <c r="F4592" i="21"/>
  <c r="F4584" i="21"/>
  <c r="F4576" i="21"/>
  <c r="F4568" i="21"/>
  <c r="F4560" i="21"/>
  <c r="F4552" i="21"/>
  <c r="F4544" i="21"/>
  <c r="F4536" i="21"/>
  <c r="F4528" i="21"/>
  <c r="F4520" i="21"/>
  <c r="F4512" i="21"/>
  <c r="F4504" i="21"/>
  <c r="F4496" i="21"/>
  <c r="F4488" i="21"/>
  <c r="F4480" i="21"/>
  <c r="F4472" i="21"/>
  <c r="F4464" i="21"/>
  <c r="F4456" i="21"/>
  <c r="F4448" i="21"/>
  <c r="F4440" i="21"/>
  <c r="F4432" i="21"/>
  <c r="F4424" i="21"/>
  <c r="F4416" i="21"/>
  <c r="F4408" i="21"/>
  <c r="F4400" i="21"/>
  <c r="F4392" i="21"/>
  <c r="F4384" i="21"/>
  <c r="F4376" i="21"/>
  <c r="F4368" i="21"/>
  <c r="F4360" i="21"/>
  <c r="F4352" i="21"/>
  <c r="F4344" i="21"/>
  <c r="F4336" i="21"/>
  <c r="F4328" i="21"/>
  <c r="F4320" i="21"/>
  <c r="F4312" i="21"/>
  <c r="F4304" i="21"/>
  <c r="F4296" i="21"/>
  <c r="F5114" i="21"/>
  <c r="F5050" i="21"/>
  <c r="F4998" i="21"/>
  <c r="F4928" i="21"/>
  <c r="F4912" i="21"/>
  <c r="F4907" i="21"/>
  <c r="F4899" i="21"/>
  <c r="F4891" i="21"/>
  <c r="F4883" i="21"/>
  <c r="F4875" i="21"/>
  <c r="F4867" i="21"/>
  <c r="F4859" i="21"/>
  <c r="F4851" i="21"/>
  <c r="F4843" i="21"/>
  <c r="F4835" i="21"/>
  <c r="F4827" i="21"/>
  <c r="F4819" i="21"/>
  <c r="F4811" i="21"/>
  <c r="F4803" i="21"/>
  <c r="F4795" i="21"/>
  <c r="F4787" i="21"/>
  <c r="F4779" i="21"/>
  <c r="F4771" i="21"/>
  <c r="F4763" i="21"/>
  <c r="F4755" i="21"/>
  <c r="F4747" i="21"/>
  <c r="F4739" i="21"/>
  <c r="F4731" i="21"/>
  <c r="F4723" i="21"/>
  <c r="F4715" i="21"/>
  <c r="F4707" i="21"/>
  <c r="F4699" i="21"/>
  <c r="F4691" i="21"/>
  <c r="F4683" i="21"/>
  <c r="F4675" i="21"/>
  <c r="F4667" i="21"/>
  <c r="F4659" i="21"/>
  <c r="F4651" i="21"/>
  <c r="F4643" i="21"/>
  <c r="F4635" i="21"/>
  <c r="F4627" i="21"/>
  <c r="F4619" i="21"/>
  <c r="F4611" i="21"/>
  <c r="F4603" i="21"/>
  <c r="F4595" i="21"/>
  <c r="F4587" i="21"/>
  <c r="F4579" i="21"/>
  <c r="F4571" i="21"/>
  <c r="F4563" i="21"/>
  <c r="F4555" i="21"/>
  <c r="F4547" i="21"/>
  <c r="F4539" i="21"/>
  <c r="F4531" i="21"/>
  <c r="F4523" i="21"/>
  <c r="F4515" i="21"/>
  <c r="F4507" i="21"/>
  <c r="F4499" i="21"/>
  <c r="F4491" i="21"/>
  <c r="F4483" i="21"/>
  <c r="F4475" i="21"/>
  <c r="F4467" i="21"/>
  <c r="F4459" i="21"/>
  <c r="F4451" i="21"/>
  <c r="F4443" i="21"/>
  <c r="F4435" i="21"/>
  <c r="F4427" i="21"/>
  <c r="F4419" i="21"/>
  <c r="F4411" i="21"/>
  <c r="F4403" i="21"/>
  <c r="F4395" i="21"/>
  <c r="F4387" i="21"/>
  <c r="F4379" i="21"/>
  <c r="F5074" i="21"/>
  <c r="F5002" i="21"/>
  <c r="F4974" i="21"/>
  <c r="F4954" i="21"/>
  <c r="F4952" i="21"/>
  <c r="F4950" i="21"/>
  <c r="F4948" i="21"/>
  <c r="F4946" i="21"/>
  <c r="F4944" i="21"/>
  <c r="F4935" i="21"/>
  <c r="F4919" i="21"/>
  <c r="F4902" i="21"/>
  <c r="F4894" i="21"/>
  <c r="F4886" i="21"/>
  <c r="F4878" i="21"/>
  <c r="F4870" i="21"/>
  <c r="F4862" i="21"/>
  <c r="F4854" i="21"/>
  <c r="F4846" i="21"/>
  <c r="F4838" i="21"/>
  <c r="F4830" i="21"/>
  <c r="F4822" i="21"/>
  <c r="F4814" i="21"/>
  <c r="F4806" i="21"/>
  <c r="F4798" i="21"/>
  <c r="F4790" i="21"/>
  <c r="F4782" i="21"/>
  <c r="F4774" i="21"/>
  <c r="F4766" i="21"/>
  <c r="F4758" i="21"/>
  <c r="F4750" i="21"/>
  <c r="F4742" i="21"/>
  <c r="F4734" i="21"/>
  <c r="F4726" i="21"/>
  <c r="F4718" i="21"/>
  <c r="F4710" i="21"/>
  <c r="F4702" i="21"/>
  <c r="F4694" i="21"/>
  <c r="F4686" i="21"/>
  <c r="F4678" i="21"/>
  <c r="F4670" i="21"/>
  <c r="F4662" i="21"/>
  <c r="F4654" i="21"/>
  <c r="F4646" i="21"/>
  <c r="F4638" i="21"/>
  <c r="F4630" i="21"/>
  <c r="F4622" i="21"/>
  <c r="F4614" i="21"/>
  <c r="F4606" i="21"/>
  <c r="F4598" i="21"/>
  <c r="F4590" i="21"/>
  <c r="F4582" i="21"/>
  <c r="F4574" i="21"/>
  <c r="F4566" i="21"/>
  <c r="F4558" i="21"/>
  <c r="F4550" i="21"/>
  <c r="F4542" i="21"/>
  <c r="F4534" i="21"/>
  <c r="F4526" i="21"/>
  <c r="F4518" i="21"/>
  <c r="F4510" i="21"/>
  <c r="F4502" i="21"/>
  <c r="F4494" i="21"/>
  <c r="F4486" i="21"/>
  <c r="F4478" i="21"/>
  <c r="F4470" i="21"/>
  <c r="F4462" i="21"/>
  <c r="F4454" i="21"/>
  <c r="F5170" i="21"/>
  <c r="F5154" i="21"/>
  <c r="F5138" i="21"/>
  <c r="F5098" i="21"/>
  <c r="F5034" i="21"/>
  <c r="F5006" i="21"/>
  <c r="F4978" i="21"/>
  <c r="F4942" i="21"/>
  <c r="F4926" i="21"/>
  <c r="F4910" i="21"/>
  <c r="F4905" i="21"/>
  <c r="F4897" i="21"/>
  <c r="F4889" i="21"/>
  <c r="F4881" i="21"/>
  <c r="F4873" i="21"/>
  <c r="F4865" i="21"/>
  <c r="F4857" i="21"/>
  <c r="F4849" i="21"/>
  <c r="F4841" i="21"/>
  <c r="F4833" i="21"/>
  <c r="F4825" i="21"/>
  <c r="F4817" i="21"/>
  <c r="F4809" i="21"/>
  <c r="F4801" i="21"/>
  <c r="F4793" i="21"/>
  <c r="F4785" i="21"/>
  <c r="F4777" i="21"/>
  <c r="F4769" i="21"/>
  <c r="F4761" i="21"/>
  <c r="F4753" i="21"/>
  <c r="F4745" i="21"/>
  <c r="F4737" i="21"/>
  <c r="F4729" i="21"/>
  <c r="F4721" i="21"/>
  <c r="F4713" i="21"/>
  <c r="F4705" i="21"/>
  <c r="F4697" i="21"/>
  <c r="F4689" i="21"/>
  <c r="F4681" i="21"/>
  <c r="F4673" i="21"/>
  <c r="F4665" i="21"/>
  <c r="F4657" i="21"/>
  <c r="F4649" i="21"/>
  <c r="F4641" i="21"/>
  <c r="F4633" i="21"/>
  <c r="F4625" i="21"/>
  <c r="F4617" i="21"/>
  <c r="F4609" i="21"/>
  <c r="F4601" i="21"/>
  <c r="F4593" i="21"/>
  <c r="F4585" i="21"/>
  <c r="F4577" i="21"/>
  <c r="F4569" i="21"/>
  <c r="F4561" i="21"/>
  <c r="F4553" i="21"/>
  <c r="F4545" i="21"/>
  <c r="F4537" i="21"/>
  <c r="F4529" i="21"/>
  <c r="F4521" i="21"/>
  <c r="F4513" i="21"/>
  <c r="F4505" i="21"/>
  <c r="F4497" i="21"/>
  <c r="F4489" i="21"/>
  <c r="F4481" i="21"/>
  <c r="F4473" i="21"/>
  <c r="F4465" i="21"/>
  <c r="F4457" i="21"/>
  <c r="F4449" i="21"/>
  <c r="F4441" i="21"/>
  <c r="F4433" i="21"/>
  <c r="F4425" i="21"/>
  <c r="F4417" i="21"/>
  <c r="F4409" i="21"/>
  <c r="F4401" i="21"/>
  <c r="F4393" i="21"/>
  <c r="F4385" i="21"/>
  <c r="F4377" i="21"/>
  <c r="F4369" i="21"/>
  <c r="F4361" i="21"/>
  <c r="F4353" i="21"/>
  <c r="F4345" i="21"/>
  <c r="F4355" i="21"/>
  <c r="F4334" i="21"/>
  <c r="F4307" i="21"/>
  <c r="F4305" i="21"/>
  <c r="F4283" i="21"/>
  <c r="F4278" i="21"/>
  <c r="F4270" i="21"/>
  <c r="F4262" i="21"/>
  <c r="F4254" i="21"/>
  <c r="F4246" i="21"/>
  <c r="F4238" i="21"/>
  <c r="F4230" i="21"/>
  <c r="F4222" i="21"/>
  <c r="F4214" i="21"/>
  <c r="F4206" i="21"/>
  <c r="F4198" i="21"/>
  <c r="F4190" i="21"/>
  <c r="F4182" i="21"/>
  <c r="F4174" i="21"/>
  <c r="F4166" i="21"/>
  <c r="F4158" i="21"/>
  <c r="F4150" i="21"/>
  <c r="F4142" i="21"/>
  <c r="F4134" i="21"/>
  <c r="F4126" i="21"/>
  <c r="F4118" i="21"/>
  <c r="F4110" i="21"/>
  <c r="F4102" i="21"/>
  <c r="F4094" i="21"/>
  <c r="F4086" i="21"/>
  <c r="F4078" i="21"/>
  <c r="F4070" i="21"/>
  <c r="F4062" i="21"/>
  <c r="F4054" i="21"/>
  <c r="F4046" i="21"/>
  <c r="F4038" i="21"/>
  <c r="F4030" i="21"/>
  <c r="F4022" i="21"/>
  <c r="F4014" i="21"/>
  <c r="F4006" i="21"/>
  <c r="F3998" i="21"/>
  <c r="F3990" i="21"/>
  <c r="F3982" i="21"/>
  <c r="F3974" i="21"/>
  <c r="F3966" i="21"/>
  <c r="F3958" i="21"/>
  <c r="F3950" i="21"/>
  <c r="F3942" i="21"/>
  <c r="F3934" i="21"/>
  <c r="F3926" i="21"/>
  <c r="F3918" i="21"/>
  <c r="F3910" i="21"/>
  <c r="F3902" i="21"/>
  <c r="F3894" i="21"/>
  <c r="F3886" i="21"/>
  <c r="F3878" i="21"/>
  <c r="F3870" i="21"/>
  <c r="F3862" i="21"/>
  <c r="F3854" i="21"/>
  <c r="F3846" i="21"/>
  <c r="F3838" i="21"/>
  <c r="F3830" i="21"/>
  <c r="F3822" i="21"/>
  <c r="F3814" i="21"/>
  <c r="F3806" i="21"/>
  <c r="F3798" i="21"/>
  <c r="F3790" i="21"/>
  <c r="F3782" i="21"/>
  <c r="F3774" i="21"/>
  <c r="F3766" i="21"/>
  <c r="F3758" i="21"/>
  <c r="F3750" i="21"/>
  <c r="F3742" i="21"/>
  <c r="F3734" i="21"/>
  <c r="F3726" i="21"/>
  <c r="F3718" i="21"/>
  <c r="F3710" i="21"/>
  <c r="F3702" i="21"/>
  <c r="F3694" i="21"/>
  <c r="F3686" i="21"/>
  <c r="F3678" i="21"/>
  <c r="F3670" i="21"/>
  <c r="F3662" i="21"/>
  <c r="F3654" i="21"/>
  <c r="F3646" i="21"/>
  <c r="F4438" i="21"/>
  <c r="F4422" i="21"/>
  <c r="F4406" i="21"/>
  <c r="F4390" i="21"/>
  <c r="F4374" i="21"/>
  <c r="F4342" i="21"/>
  <c r="F4315" i="21"/>
  <c r="F4313" i="21"/>
  <c r="F4281" i="21"/>
  <c r="F4273" i="21"/>
  <c r="F4265" i="21"/>
  <c r="F4257" i="21"/>
  <c r="F4249" i="21"/>
  <c r="F4241" i="21"/>
  <c r="F4233" i="21"/>
  <c r="F4225" i="21"/>
  <c r="F4217" i="21"/>
  <c r="F4209" i="21"/>
  <c r="F4201" i="21"/>
  <c r="F4193" i="21"/>
  <c r="F4185" i="21"/>
  <c r="F4177" i="21"/>
  <c r="F4169" i="21"/>
  <c r="F4161" i="21"/>
  <c r="F4153" i="21"/>
  <c r="F4145" i="21"/>
  <c r="F4137" i="21"/>
  <c r="F4129" i="21"/>
  <c r="F4121" i="21"/>
  <c r="F4113" i="21"/>
  <c r="F4105" i="21"/>
  <c r="F4097" i="21"/>
  <c r="F4089" i="21"/>
  <c r="F4081" i="21"/>
  <c r="F4073" i="21"/>
  <c r="F4065" i="21"/>
  <c r="F4057" i="21"/>
  <c r="F4049" i="21"/>
  <c r="F4041" i="21"/>
  <c r="F4033" i="21"/>
  <c r="F4025" i="21"/>
  <c r="F4017" i="21"/>
  <c r="F4009" i="21"/>
  <c r="F4001" i="21"/>
  <c r="F3993" i="21"/>
  <c r="F3985" i="21"/>
  <c r="F3977" i="21"/>
  <c r="F3969" i="21"/>
  <c r="F3961" i="21"/>
  <c r="F3953" i="21"/>
  <c r="F3945" i="21"/>
  <c r="F3937" i="21"/>
  <c r="F3929" i="21"/>
  <c r="F3921" i="21"/>
  <c r="F3913" i="21"/>
  <c r="F3905" i="21"/>
  <c r="F3897" i="21"/>
  <c r="F3889" i="21"/>
  <c r="F3881" i="21"/>
  <c r="F3873" i="21"/>
  <c r="F3865" i="21"/>
  <c r="F3857" i="21"/>
  <c r="F3849" i="21"/>
  <c r="F3841" i="21"/>
  <c r="F3833" i="21"/>
  <c r="F3825" i="21"/>
  <c r="F3817" i="21"/>
  <c r="F3809" i="21"/>
  <c r="F3801" i="21"/>
  <c r="F3793" i="21"/>
  <c r="F3785" i="21"/>
  <c r="F3777" i="21"/>
  <c r="F3769" i="21"/>
  <c r="F3761" i="21"/>
  <c r="F3753" i="21"/>
  <c r="F3745" i="21"/>
  <c r="F3737" i="21"/>
  <c r="F3729" i="21"/>
  <c r="F3721" i="21"/>
  <c r="F3713" i="21"/>
  <c r="F3705" i="21"/>
  <c r="F3697" i="21"/>
  <c r="F3689" i="21"/>
  <c r="F3681" i="21"/>
  <c r="F3673" i="21"/>
  <c r="F3665" i="21"/>
  <c r="F3657" i="21"/>
  <c r="F3649" i="21"/>
  <c r="F3641" i="21"/>
  <c r="F4363" i="21"/>
  <c r="F4323" i="21"/>
  <c r="F4321" i="21"/>
  <c r="F4290" i="21"/>
  <c r="F4276" i="21"/>
  <c r="F4268" i="21"/>
  <c r="F4260" i="21"/>
  <c r="F4252" i="21"/>
  <c r="F4244" i="21"/>
  <c r="F4236" i="21"/>
  <c r="F4228" i="21"/>
  <c r="F4220" i="21"/>
  <c r="F4212" i="21"/>
  <c r="F4204" i="21"/>
  <c r="F4196" i="21"/>
  <c r="F4188" i="21"/>
  <c r="F4180" i="21"/>
  <c r="F4172" i="21"/>
  <c r="F4164" i="21"/>
  <c r="F4156" i="21"/>
  <c r="F4148" i="21"/>
  <c r="F4140" i="21"/>
  <c r="F4132" i="21"/>
  <c r="F4124" i="21"/>
  <c r="F4116" i="21"/>
  <c r="F4108" i="21"/>
  <c r="F4100" i="21"/>
  <c r="F4092" i="21"/>
  <c r="F4084" i="21"/>
  <c r="F4076" i="21"/>
  <c r="F4068" i="21"/>
  <c r="F4060" i="21"/>
  <c r="F4052" i="21"/>
  <c r="F4044" i="21"/>
  <c r="F4036" i="21"/>
  <c r="F4028" i="21"/>
  <c r="F4020" i="21"/>
  <c r="F4012" i="21"/>
  <c r="F4004" i="21"/>
  <c r="F3996" i="21"/>
  <c r="F3988" i="21"/>
  <c r="F3980" i="21"/>
  <c r="F3972" i="21"/>
  <c r="F3964" i="21"/>
  <c r="F3956" i="21"/>
  <c r="F3948" i="21"/>
  <c r="F3940" i="21"/>
  <c r="F3932" i="21"/>
  <c r="F3924" i="21"/>
  <c r="F3916" i="21"/>
  <c r="F3908" i="21"/>
  <c r="F3900" i="21"/>
  <c r="F3892" i="21"/>
  <c r="F3884" i="21"/>
  <c r="F3876" i="21"/>
  <c r="F3868" i="21"/>
  <c r="F3860" i="21"/>
  <c r="F3852" i="21"/>
  <c r="F3844" i="21"/>
  <c r="F3836" i="21"/>
  <c r="F3828" i="21"/>
  <c r="F3820" i="21"/>
  <c r="F3812" i="21"/>
  <c r="F3804" i="21"/>
  <c r="F3796" i="21"/>
  <c r="F3788" i="21"/>
  <c r="F3780" i="21"/>
  <c r="F3772" i="21"/>
  <c r="F3764" i="21"/>
  <c r="F3756" i="21"/>
  <c r="F3748" i="21"/>
  <c r="F3740" i="21"/>
  <c r="F3732" i="21"/>
  <c r="F3724" i="21"/>
  <c r="F3716" i="21"/>
  <c r="F3708" i="21"/>
  <c r="F3700" i="21"/>
  <c r="F3692" i="21"/>
  <c r="F3684" i="21"/>
  <c r="F3676" i="21"/>
  <c r="F3668" i="21"/>
  <c r="F3660" i="21"/>
  <c r="F3652" i="21"/>
  <c r="F3644" i="21"/>
  <c r="F3636" i="21"/>
  <c r="F4350" i="21"/>
  <c r="F4331" i="21"/>
  <c r="F4329" i="21"/>
  <c r="F4294" i="21"/>
  <c r="F4279" i="21"/>
  <c r="F4271" i="21"/>
  <c r="F4263" i="21"/>
  <c r="F4255" i="21"/>
  <c r="F4247" i="21"/>
  <c r="F4239" i="21"/>
  <c r="F4231" i="21"/>
  <c r="F4223" i="21"/>
  <c r="F4215" i="21"/>
  <c r="F4207" i="21"/>
  <c r="F4199" i="21"/>
  <c r="F4191" i="21"/>
  <c r="F4183" i="21"/>
  <c r="F4175" i="21"/>
  <c r="F4167" i="21"/>
  <c r="F4159" i="21"/>
  <c r="F4151" i="21"/>
  <c r="F4143" i="21"/>
  <c r="F4135" i="21"/>
  <c r="F4127" i="21"/>
  <c r="F4119" i="21"/>
  <c r="F4111" i="21"/>
  <c r="F4103" i="21"/>
  <c r="F4095" i="21"/>
  <c r="F4087" i="21"/>
  <c r="F4079" i="21"/>
  <c r="F4071" i="21"/>
  <c r="F4063" i="21"/>
  <c r="F4055" i="21"/>
  <c r="F4047" i="21"/>
  <c r="F4039" i="21"/>
  <c r="F4031" i="21"/>
  <c r="F4023" i="21"/>
  <c r="F4015" i="21"/>
  <c r="F4007" i="21"/>
  <c r="F3999" i="21"/>
  <c r="F3991" i="21"/>
  <c r="F3983" i="21"/>
  <c r="F3975" i="21"/>
  <c r="F3967" i="21"/>
  <c r="F3959" i="21"/>
  <c r="F3951" i="21"/>
  <c r="F3943" i="21"/>
  <c r="F3935" i="21"/>
  <c r="F3927" i="21"/>
  <c r="F3919" i="21"/>
  <c r="F3911" i="21"/>
  <c r="F3903" i="21"/>
  <c r="F3895" i="21"/>
  <c r="F3887" i="21"/>
  <c r="F3879" i="21"/>
  <c r="F3871" i="21"/>
  <c r="F3863" i="21"/>
  <c r="F3855" i="21"/>
  <c r="F3847" i="21"/>
  <c r="F3839" i="21"/>
  <c r="F3831" i="21"/>
  <c r="F3823" i="21"/>
  <c r="F3815" i="21"/>
  <c r="F3807" i="21"/>
  <c r="F3799" i="21"/>
  <c r="F3791" i="21"/>
  <c r="F3783" i="21"/>
  <c r="F3775" i="21"/>
  <c r="F3767" i="21"/>
  <c r="F3759" i="21"/>
  <c r="F3751" i="21"/>
  <c r="F3743" i="21"/>
  <c r="F3735" i="21"/>
  <c r="F3727" i="21"/>
  <c r="F3719" i="21"/>
  <c r="F3711" i="21"/>
  <c r="F3703" i="21"/>
  <c r="F3695" i="21"/>
  <c r="F3687" i="21"/>
  <c r="F3679" i="21"/>
  <c r="F3671" i="21"/>
  <c r="F3663" i="21"/>
  <c r="F4371" i="21"/>
  <c r="F4339" i="21"/>
  <c r="F4337" i="21"/>
  <c r="F4302" i="21"/>
  <c r="F4288" i="21"/>
  <c r="F4282" i="21"/>
  <c r="F4274" i="21"/>
  <c r="F4266" i="21"/>
  <c r="F4258" i="21"/>
  <c r="F4250" i="21"/>
  <c r="F4242" i="21"/>
  <c r="F4234" i="21"/>
  <c r="F4226" i="21"/>
  <c r="F4218" i="21"/>
  <c r="F4210" i="21"/>
  <c r="F4202" i="21"/>
  <c r="F4194" i="21"/>
  <c r="F4186" i="21"/>
  <c r="F4178" i="21"/>
  <c r="F4170" i="21"/>
  <c r="F4162" i="21"/>
  <c r="F4154" i="21"/>
  <c r="F4146" i="21"/>
  <c r="F4138" i="21"/>
  <c r="F4130" i="21"/>
  <c r="F4122" i="21"/>
  <c r="F4114" i="21"/>
  <c r="F4106" i="21"/>
  <c r="F4098" i="21"/>
  <c r="F4090" i="21"/>
  <c r="F4082" i="21"/>
  <c r="F4074" i="21"/>
  <c r="F4066" i="21"/>
  <c r="F4058" i="21"/>
  <c r="F4050" i="21"/>
  <c r="F4042" i="21"/>
  <c r="F4034" i="21"/>
  <c r="F4026" i="21"/>
  <c r="F4018" i="21"/>
  <c r="F4010" i="21"/>
  <c r="F4002" i="21"/>
  <c r="F3994" i="21"/>
  <c r="F3986" i="21"/>
  <c r="F3978" i="21"/>
  <c r="F3970" i="21"/>
  <c r="F3962" i="21"/>
  <c r="F3954" i="21"/>
  <c r="F3946" i="21"/>
  <c r="F3938" i="21"/>
  <c r="F3930" i="21"/>
  <c r="F3922" i="21"/>
  <c r="F3914" i="21"/>
  <c r="F3906" i="21"/>
  <c r="F3898" i="21"/>
  <c r="F3890" i="21"/>
  <c r="F3882" i="21"/>
  <c r="F3874" i="21"/>
  <c r="F3866" i="21"/>
  <c r="F3858" i="21"/>
  <c r="F3850" i="21"/>
  <c r="F3842" i="21"/>
  <c r="F3834" i="21"/>
  <c r="F3826" i="21"/>
  <c r="F3818" i="21"/>
  <c r="F3810" i="21"/>
  <c r="F3802" i="21"/>
  <c r="F3794" i="21"/>
  <c r="F3786" i="21"/>
  <c r="F3778" i="21"/>
  <c r="F3770" i="21"/>
  <c r="F3762" i="21"/>
  <c r="F3754" i="21"/>
  <c r="F3746" i="21"/>
  <c r="F3738" i="21"/>
  <c r="F3730" i="21"/>
  <c r="F3722" i="21"/>
  <c r="F3714" i="21"/>
  <c r="F3706" i="21"/>
  <c r="F3698" i="21"/>
  <c r="F3690" i="21"/>
  <c r="F3682" i="21"/>
  <c r="F3674" i="21"/>
  <c r="F3666" i="21"/>
  <c r="F3658" i="21"/>
  <c r="F3650" i="21"/>
  <c r="F3642" i="21"/>
  <c r="F3634" i="21"/>
  <c r="F4446" i="21"/>
  <c r="F4430" i="21"/>
  <c r="F4414" i="21"/>
  <c r="F4398" i="21"/>
  <c r="F4382" i="21"/>
  <c r="F4358" i="21"/>
  <c r="F4310" i="21"/>
  <c r="F4286" i="21"/>
  <c r="F4277" i="21"/>
  <c r="F4269" i="21"/>
  <c r="F4261" i="21"/>
  <c r="F4253" i="21"/>
  <c r="F4245" i="21"/>
  <c r="F4237" i="21"/>
  <c r="F4229" i="21"/>
  <c r="F4221" i="21"/>
  <c r="F4213" i="21"/>
  <c r="F4205" i="21"/>
  <c r="F4197" i="21"/>
  <c r="F4189" i="21"/>
  <c r="F4181" i="21"/>
  <c r="F4173" i="21"/>
  <c r="F4165" i="21"/>
  <c r="F4157" i="21"/>
  <c r="F4149" i="21"/>
  <c r="F4141" i="21"/>
  <c r="F4133" i="21"/>
  <c r="F4125" i="21"/>
  <c r="F4117" i="21"/>
  <c r="F4109" i="21"/>
  <c r="F4101" i="21"/>
  <c r="F4093" i="21"/>
  <c r="F4085" i="21"/>
  <c r="F4077" i="21"/>
  <c r="F4069" i="21"/>
  <c r="F4061" i="21"/>
  <c r="F4053" i="21"/>
  <c r="F4045" i="21"/>
  <c r="F4037" i="21"/>
  <c r="F4029" i="21"/>
  <c r="F4021" i="21"/>
  <c r="F4013" i="21"/>
  <c r="F4005" i="21"/>
  <c r="F3997" i="21"/>
  <c r="F3989" i="21"/>
  <c r="F3981" i="21"/>
  <c r="F3973" i="21"/>
  <c r="F3965" i="21"/>
  <c r="F3957" i="21"/>
  <c r="F3949" i="21"/>
  <c r="F3941" i="21"/>
  <c r="F3933" i="21"/>
  <c r="F3925" i="21"/>
  <c r="F3917" i="21"/>
  <c r="F3909" i="21"/>
  <c r="F3901" i="21"/>
  <c r="F3893" i="21"/>
  <c r="F3885" i="21"/>
  <c r="F3877" i="21"/>
  <c r="F3869" i="21"/>
  <c r="F3861" i="21"/>
  <c r="F3853" i="21"/>
  <c r="F3845" i="21"/>
  <c r="F3837" i="21"/>
  <c r="F3829" i="21"/>
  <c r="F3821" i="21"/>
  <c r="F3813" i="21"/>
  <c r="F3805" i="21"/>
  <c r="F3797" i="21"/>
  <c r="F3789" i="21"/>
  <c r="F3781" i="21"/>
  <c r="F3773" i="21"/>
  <c r="F3765" i="21"/>
  <c r="F3757" i="21"/>
  <c r="F3749" i="21"/>
  <c r="F3741" i="21"/>
  <c r="F3733" i="21"/>
  <c r="F3725" i="21"/>
  <c r="F3717" i="21"/>
  <c r="F3709" i="21"/>
  <c r="F3701" i="21"/>
  <c r="F3693" i="21"/>
  <c r="F3685" i="21"/>
  <c r="F3677" i="21"/>
  <c r="F3669" i="21"/>
  <c r="F3661" i="21"/>
  <c r="F3653" i="21"/>
  <c r="F3645" i="21"/>
  <c r="F4347" i="21"/>
  <c r="F4318" i="21"/>
  <c r="F4291" i="21"/>
  <c r="F4280" i="21"/>
  <c r="F4272" i="21"/>
  <c r="F4264" i="21"/>
  <c r="F4256" i="21"/>
  <c r="F4248" i="21"/>
  <c r="F4240" i="21"/>
  <c r="F4232" i="21"/>
  <c r="F4224" i="21"/>
  <c r="F4216" i="21"/>
  <c r="F4208" i="21"/>
  <c r="F4200" i="21"/>
  <c r="F4192" i="21"/>
  <c r="F4184" i="21"/>
  <c r="F4176" i="21"/>
  <c r="F4168" i="21"/>
  <c r="F4160" i="21"/>
  <c r="F4152" i="21"/>
  <c r="F4144" i="21"/>
  <c r="F4136" i="21"/>
  <c r="F4128" i="21"/>
  <c r="F4366" i="21"/>
  <c r="F4326" i="21"/>
  <c r="F4299" i="21"/>
  <c r="F4297" i="21"/>
  <c r="F4289" i="21"/>
  <c r="F4275" i="21"/>
  <c r="F4267" i="21"/>
  <c r="F4259" i="21"/>
  <c r="F4251" i="21"/>
  <c r="F4243" i="21"/>
  <c r="F4235" i="21"/>
  <c r="F4227" i="21"/>
  <c r="F4219" i="21"/>
  <c r="F4211" i="21"/>
  <c r="F4203" i="21"/>
  <c r="F4195" i="21"/>
  <c r="F4187" i="21"/>
  <c r="F4179" i="21"/>
  <c r="F4171" i="21"/>
  <c r="F4163" i="21"/>
  <c r="F4155" i="21"/>
  <c r="F4147" i="21"/>
  <c r="F4139" i="21"/>
  <c r="F4131" i="21"/>
  <c r="F4123" i="21"/>
  <c r="F4115" i="21"/>
  <c r="F4107" i="21"/>
  <c r="F4099" i="21"/>
  <c r="F4091" i="21"/>
  <c r="F4083" i="21"/>
  <c r="F4075" i="21"/>
  <c r="F4067" i="21"/>
  <c r="F4059" i="21"/>
  <c r="F4051" i="21"/>
  <c r="F4043" i="21"/>
  <c r="F4035" i="21"/>
  <c r="F4027" i="21"/>
  <c r="F4019" i="21"/>
  <c r="F4011" i="21"/>
  <c r="F4003" i="21"/>
  <c r="F3995" i="21"/>
  <c r="F3987" i="21"/>
  <c r="F3979" i="21"/>
  <c r="F3971" i="21"/>
  <c r="F3963" i="21"/>
  <c r="F3955" i="21"/>
  <c r="F3947" i="21"/>
  <c r="F3939" i="21"/>
  <c r="F3931" i="21"/>
  <c r="F3923" i="21"/>
  <c r="F3915" i="21"/>
  <c r="F3907" i="21"/>
  <c r="F3899" i="21"/>
  <c r="F3891" i="21"/>
  <c r="F3883" i="21"/>
  <c r="F3875" i="21"/>
  <c r="F3867" i="21"/>
  <c r="F3859" i="21"/>
  <c r="F3851" i="21"/>
  <c r="F3843" i="21"/>
  <c r="F3835" i="21"/>
  <c r="F3827" i="21"/>
  <c r="F3819" i="21"/>
  <c r="F3811" i="21"/>
  <c r="F3803" i="21"/>
  <c r="F3795" i="21"/>
  <c r="F3787" i="21"/>
  <c r="F3779" i="21"/>
  <c r="F3771" i="21"/>
  <c r="F3763" i="21"/>
  <c r="F3755" i="21"/>
  <c r="F3747" i="21"/>
  <c r="F3739" i="21"/>
  <c r="F3731" i="21"/>
  <c r="F3723" i="21"/>
  <c r="F3715" i="21"/>
  <c r="F3707" i="21"/>
  <c r="F3699" i="21"/>
  <c r="F3691" i="21"/>
  <c r="F3683" i="21"/>
  <c r="F3675" i="21"/>
  <c r="F3667" i="21"/>
  <c r="F3659" i="21"/>
  <c r="F3651" i="21"/>
  <c r="F3643" i="21"/>
  <c r="F3635" i="21"/>
  <c r="F4032" i="21"/>
  <c r="F4016" i="21"/>
  <c r="F4000" i="21"/>
  <c r="F3984" i="21"/>
  <c r="F3944" i="21"/>
  <c r="F3928" i="21"/>
  <c r="F3912" i="21"/>
  <c r="F3776" i="21"/>
  <c r="F3712" i="21"/>
  <c r="F3627" i="21"/>
  <c r="F3619" i="21"/>
  <c r="F3611" i="21"/>
  <c r="F3603" i="21"/>
  <c r="F3595" i="21"/>
  <c r="F3587" i="21"/>
  <c r="F3579" i="21"/>
  <c r="F3571" i="21"/>
  <c r="F3563" i="21"/>
  <c r="F3555" i="21"/>
  <c r="F3547" i="21"/>
  <c r="F3539" i="21"/>
  <c r="F3531" i="21"/>
  <c r="F3523" i="21"/>
  <c r="F3515" i="21"/>
  <c r="F3507" i="21"/>
  <c r="F3499" i="21"/>
  <c r="F3491" i="21"/>
  <c r="F3483" i="21"/>
  <c r="F3475" i="21"/>
  <c r="F3467" i="21"/>
  <c r="F3459" i="21"/>
  <c r="F3451" i="21"/>
  <c r="F3443" i="21"/>
  <c r="F3435" i="21"/>
  <c r="F3427" i="21"/>
  <c r="F3419" i="21"/>
  <c r="F3411" i="21"/>
  <c r="F3403" i="21"/>
  <c r="F3395" i="21"/>
  <c r="F3387" i="21"/>
  <c r="F3379" i="21"/>
  <c r="F3371" i="21"/>
  <c r="F3363" i="21"/>
  <c r="F3355" i="21"/>
  <c r="F3347" i="21"/>
  <c r="F3339" i="21"/>
  <c r="F3331" i="21"/>
  <c r="F3323" i="21"/>
  <c r="F3315" i="21"/>
  <c r="F3307" i="21"/>
  <c r="F3299" i="21"/>
  <c r="F3291" i="21"/>
  <c r="F3283" i="21"/>
  <c r="F3275" i="21"/>
  <c r="F3267" i="21"/>
  <c r="F3259" i="21"/>
  <c r="F3251" i="21"/>
  <c r="F3243" i="21"/>
  <c r="F3235" i="21"/>
  <c r="F3227" i="21"/>
  <c r="F3219" i="21"/>
  <c r="F3211" i="21"/>
  <c r="F3203" i="21"/>
  <c r="F3195" i="21"/>
  <c r="F3187" i="21"/>
  <c r="F3179" i="21"/>
  <c r="F3171" i="21"/>
  <c r="F3163" i="21"/>
  <c r="F3155" i="21"/>
  <c r="F3147" i="21"/>
  <c r="F3139" i="21"/>
  <c r="F3131" i="21"/>
  <c r="F3123" i="21"/>
  <c r="F3115" i="21"/>
  <c r="F3107" i="21"/>
  <c r="F3099" i="21"/>
  <c r="F3091" i="21"/>
  <c r="F3083" i="21"/>
  <c r="F3075" i="21"/>
  <c r="F3067" i="21"/>
  <c r="F3059" i="21"/>
  <c r="F3051" i="21"/>
  <c r="F3043" i="21"/>
  <c r="F3035" i="21"/>
  <c r="F3027" i="21"/>
  <c r="F3019" i="21"/>
  <c r="F3011" i="21"/>
  <c r="F3003" i="21"/>
  <c r="F2995" i="21"/>
  <c r="F4088" i="21"/>
  <c r="F3896" i="21"/>
  <c r="F3880" i="21"/>
  <c r="F3864" i="21"/>
  <c r="F3848" i="21"/>
  <c r="F3832" i="21"/>
  <c r="F3736" i="21"/>
  <c r="F3656" i="21"/>
  <c r="F3630" i="21"/>
  <c r="F3622" i="21"/>
  <c r="F3614" i="21"/>
  <c r="F3606" i="21"/>
  <c r="F3598" i="21"/>
  <c r="F3590" i="21"/>
  <c r="F3582" i="21"/>
  <c r="F3574" i="21"/>
  <c r="F3566" i="21"/>
  <c r="F3558" i="21"/>
  <c r="F3550" i="21"/>
  <c r="F3542" i="21"/>
  <c r="F3534" i="21"/>
  <c r="F3526" i="21"/>
  <c r="F3518" i="21"/>
  <c r="F3510" i="21"/>
  <c r="F3502" i="21"/>
  <c r="F3494" i="21"/>
  <c r="F3486" i="21"/>
  <c r="F3478" i="21"/>
  <c r="F3470" i="21"/>
  <c r="F3462" i="21"/>
  <c r="F3454" i="21"/>
  <c r="F3446" i="21"/>
  <c r="F3438" i="21"/>
  <c r="F3430" i="21"/>
  <c r="F3422" i="21"/>
  <c r="F3414" i="21"/>
  <c r="F3406" i="21"/>
  <c r="F3398" i="21"/>
  <c r="F3390" i="21"/>
  <c r="F3382" i="21"/>
  <c r="F3374" i="21"/>
  <c r="F3366" i="21"/>
  <c r="F3358" i="21"/>
  <c r="F3350" i="21"/>
  <c r="F4112" i="21"/>
  <c r="F3960" i="21"/>
  <c r="F3816" i="21"/>
  <c r="F3760" i="21"/>
  <c r="F3696" i="21"/>
  <c r="F3639" i="21"/>
  <c r="F3625" i="21"/>
  <c r="F3617" i="21"/>
  <c r="F3609" i="21"/>
  <c r="F3601" i="21"/>
  <c r="F3593" i="21"/>
  <c r="F3585" i="21"/>
  <c r="F3577" i="21"/>
  <c r="F3569" i="21"/>
  <c r="F3561" i="21"/>
  <c r="F3553" i="21"/>
  <c r="F3545" i="21"/>
  <c r="F3537" i="21"/>
  <c r="F3529" i="21"/>
  <c r="F3521" i="21"/>
  <c r="F3513" i="21"/>
  <c r="F3505" i="21"/>
  <c r="F3497" i="21"/>
  <c r="F3489" i="21"/>
  <c r="F3481" i="21"/>
  <c r="F3473" i="21"/>
  <c r="F3465" i="21"/>
  <c r="F3457" i="21"/>
  <c r="F3449" i="21"/>
  <c r="F3441" i="21"/>
  <c r="F3433" i="21"/>
  <c r="F3425" i="21"/>
  <c r="F3417" i="21"/>
  <c r="F3409" i="21"/>
  <c r="F3401" i="21"/>
  <c r="F3393" i="21"/>
  <c r="F3385" i="21"/>
  <c r="F3377" i="21"/>
  <c r="F3369" i="21"/>
  <c r="F3361" i="21"/>
  <c r="F3353" i="21"/>
  <c r="F3345" i="21"/>
  <c r="F3337" i="21"/>
  <c r="F3329" i="21"/>
  <c r="F3321" i="21"/>
  <c r="F3313" i="21"/>
  <c r="F3305" i="21"/>
  <c r="F3297" i="21"/>
  <c r="F3289" i="21"/>
  <c r="F3281" i="21"/>
  <c r="F3273" i="21"/>
  <c r="F3265" i="21"/>
  <c r="F3257" i="21"/>
  <c r="F3249" i="21"/>
  <c r="F3241" i="21"/>
  <c r="F3233" i="21"/>
  <c r="F3225" i="21"/>
  <c r="F3217" i="21"/>
  <c r="F3209" i="21"/>
  <c r="F3201" i="21"/>
  <c r="F3193" i="21"/>
  <c r="F3185" i="21"/>
  <c r="F3177" i="21"/>
  <c r="F3169" i="21"/>
  <c r="F3161" i="21"/>
  <c r="F3153" i="21"/>
  <c r="F3145" i="21"/>
  <c r="F3137" i="21"/>
  <c r="F3129" i="21"/>
  <c r="F3121" i="21"/>
  <c r="F3113" i="21"/>
  <c r="F3105" i="21"/>
  <c r="F3097" i="21"/>
  <c r="F3089" i="21"/>
  <c r="F3081" i="21"/>
  <c r="F3073" i="21"/>
  <c r="F3065" i="21"/>
  <c r="F3057" i="21"/>
  <c r="F3049" i="21"/>
  <c r="F3041" i="21"/>
  <c r="F3033" i="21"/>
  <c r="F3025" i="21"/>
  <c r="F3017" i="21"/>
  <c r="F3009" i="21"/>
  <c r="F3001" i="21"/>
  <c r="F2993" i="21"/>
  <c r="F2985" i="21"/>
  <c r="F2977" i="21"/>
  <c r="F2969" i="21"/>
  <c r="F2961" i="21"/>
  <c r="F2953" i="21"/>
  <c r="F4072" i="21"/>
  <c r="F4056" i="21"/>
  <c r="F3800" i="21"/>
  <c r="F3784" i="21"/>
  <c r="F3720" i="21"/>
  <c r="F3680" i="21"/>
  <c r="F3633" i="21"/>
  <c r="F3628" i="21"/>
  <c r="F3620" i="21"/>
  <c r="F3612" i="21"/>
  <c r="F3604" i="21"/>
  <c r="F3596" i="21"/>
  <c r="F3588" i="21"/>
  <c r="F3580" i="21"/>
  <c r="F3572" i="21"/>
  <c r="F3564" i="21"/>
  <c r="F3556" i="21"/>
  <c r="F3548" i="21"/>
  <c r="F3540" i="21"/>
  <c r="F3532" i="21"/>
  <c r="F3524" i="21"/>
  <c r="F3516" i="21"/>
  <c r="F3508" i="21"/>
  <c r="F3500" i="21"/>
  <c r="F3492" i="21"/>
  <c r="F3484" i="21"/>
  <c r="F3476" i="21"/>
  <c r="F3468" i="21"/>
  <c r="F3460" i="21"/>
  <c r="F3452" i="21"/>
  <c r="F3444" i="21"/>
  <c r="F3436" i="21"/>
  <c r="F3428" i="21"/>
  <c r="F3420" i="21"/>
  <c r="F3412" i="21"/>
  <c r="F3404" i="21"/>
  <c r="F3396" i="21"/>
  <c r="F3388" i="21"/>
  <c r="F3380" i="21"/>
  <c r="F3372" i="21"/>
  <c r="F3364" i="21"/>
  <c r="F3356" i="21"/>
  <c r="F3348" i="21"/>
  <c r="F3340" i="21"/>
  <c r="F3332" i="21"/>
  <c r="F3324" i="21"/>
  <c r="F3316" i="21"/>
  <c r="F3308" i="21"/>
  <c r="F3300" i="21"/>
  <c r="F3292" i="21"/>
  <c r="F3284" i="21"/>
  <c r="F3276" i="21"/>
  <c r="F3268" i="21"/>
  <c r="F3260" i="21"/>
  <c r="F3252" i="21"/>
  <c r="F3244" i="21"/>
  <c r="F3236" i="21"/>
  <c r="F3228" i="21"/>
  <c r="F3220" i="21"/>
  <c r="F3212" i="21"/>
  <c r="F3204" i="21"/>
  <c r="F3196" i="21"/>
  <c r="F3188" i="21"/>
  <c r="F3180" i="21"/>
  <c r="F3172" i="21"/>
  <c r="F3164" i="21"/>
  <c r="F3156" i="21"/>
  <c r="F3148" i="21"/>
  <c r="F3140" i="21"/>
  <c r="F3132" i="21"/>
  <c r="F3124" i="21"/>
  <c r="F3116" i="21"/>
  <c r="F3108" i="21"/>
  <c r="F3100" i="21"/>
  <c r="F3092" i="21"/>
  <c r="F3084" i="21"/>
  <c r="F3076" i="21"/>
  <c r="F3068" i="21"/>
  <c r="F3060" i="21"/>
  <c r="F3052" i="21"/>
  <c r="F3044" i="21"/>
  <c r="F3036" i="21"/>
  <c r="F3028" i="21"/>
  <c r="F3020" i="21"/>
  <c r="F3012" i="21"/>
  <c r="F3004" i="21"/>
  <c r="F2996" i="21"/>
  <c r="F4096" i="21"/>
  <c r="F4040" i="21"/>
  <c r="F4024" i="21"/>
  <c r="F4008" i="21"/>
  <c r="F3992" i="21"/>
  <c r="F3976" i="21"/>
  <c r="F3936" i="21"/>
  <c r="F3920" i="21"/>
  <c r="F3744" i="21"/>
  <c r="F3664" i="21"/>
  <c r="F3647" i="21"/>
  <c r="F3637" i="21"/>
  <c r="F3631" i="21"/>
  <c r="F3623" i="21"/>
  <c r="F3615" i="21"/>
  <c r="F3607" i="21"/>
  <c r="F3599" i="21"/>
  <c r="F3591" i="21"/>
  <c r="F3583" i="21"/>
  <c r="F3575" i="21"/>
  <c r="F3567" i="21"/>
  <c r="F3559" i="21"/>
  <c r="F3551" i="21"/>
  <c r="F3543" i="21"/>
  <c r="F3535" i="21"/>
  <c r="F3527" i="21"/>
  <c r="F3519" i="21"/>
  <c r="F3511" i="21"/>
  <c r="F3503" i="21"/>
  <c r="F3495" i="21"/>
  <c r="F3487" i="21"/>
  <c r="F3479" i="21"/>
  <c r="F3471" i="21"/>
  <c r="F3463" i="21"/>
  <c r="F3455" i="21"/>
  <c r="F3447" i="21"/>
  <c r="F3439" i="21"/>
  <c r="F3431" i="21"/>
  <c r="F3423" i="21"/>
  <c r="F3415" i="21"/>
  <c r="F3407" i="21"/>
  <c r="F3399" i="21"/>
  <c r="F3391" i="21"/>
  <c r="F3383" i="21"/>
  <c r="F3375" i="21"/>
  <c r="F3367" i="21"/>
  <c r="F3359" i="21"/>
  <c r="F3351" i="21"/>
  <c r="F3343" i="21"/>
  <c r="F3335" i="21"/>
  <c r="F3327" i="21"/>
  <c r="F3319" i="21"/>
  <c r="F3311" i="21"/>
  <c r="F3303" i="21"/>
  <c r="F3295" i="21"/>
  <c r="F3287" i="21"/>
  <c r="F3279" i="21"/>
  <c r="F3271" i="21"/>
  <c r="F3263" i="21"/>
  <c r="F3255" i="21"/>
  <c r="F3247" i="21"/>
  <c r="F3239" i="21"/>
  <c r="F3231" i="21"/>
  <c r="F3223" i="21"/>
  <c r="F3215" i="21"/>
  <c r="F3207" i="21"/>
  <c r="F3199" i="21"/>
  <c r="F3191" i="21"/>
  <c r="F3183" i="21"/>
  <c r="F3175" i="21"/>
  <c r="F3167" i="21"/>
  <c r="F3159" i="21"/>
  <c r="F3151" i="21"/>
  <c r="F3143" i="21"/>
  <c r="F3135" i="21"/>
  <c r="F3127" i="21"/>
  <c r="F3119" i="21"/>
  <c r="F3111" i="21"/>
  <c r="F3103" i="21"/>
  <c r="F3095" i="21"/>
  <c r="F3087" i="21"/>
  <c r="F3079" i="21"/>
  <c r="F3071" i="21"/>
  <c r="F3063" i="21"/>
  <c r="F3055" i="21"/>
  <c r="F3047" i="21"/>
  <c r="F3039" i="21"/>
  <c r="F3031" i="21"/>
  <c r="F3023" i="21"/>
  <c r="F3015" i="21"/>
  <c r="F3007" i="21"/>
  <c r="F2999" i="21"/>
  <c r="F2991" i="21"/>
  <c r="F2983" i="21"/>
  <c r="F2975" i="21"/>
  <c r="F2967" i="21"/>
  <c r="F4120" i="21"/>
  <c r="F3952" i="21"/>
  <c r="F3904" i="21"/>
  <c r="F3888" i="21"/>
  <c r="F3872" i="21"/>
  <c r="F3856" i="21"/>
  <c r="F3840" i="21"/>
  <c r="F3824" i="21"/>
  <c r="F3768" i="21"/>
  <c r="F3704" i="21"/>
  <c r="F3640" i="21"/>
  <c r="F3626" i="21"/>
  <c r="F3618" i="21"/>
  <c r="F3610" i="21"/>
  <c r="F3602" i="21"/>
  <c r="F3594" i="21"/>
  <c r="F3586" i="21"/>
  <c r="F3578" i="21"/>
  <c r="F3570" i="21"/>
  <c r="F3562" i="21"/>
  <c r="F3554" i="21"/>
  <c r="F3546" i="21"/>
  <c r="F3538" i="21"/>
  <c r="F3530" i="21"/>
  <c r="F3522" i="21"/>
  <c r="F3514" i="21"/>
  <c r="F3506" i="21"/>
  <c r="F3498" i="21"/>
  <c r="F3490" i="21"/>
  <c r="F3482" i="21"/>
  <c r="F3474" i="21"/>
  <c r="F3466" i="21"/>
  <c r="F3458" i="21"/>
  <c r="F3450" i="21"/>
  <c r="F3442" i="21"/>
  <c r="F3434" i="21"/>
  <c r="F3426" i="21"/>
  <c r="F3418" i="21"/>
  <c r="F3410" i="21"/>
  <c r="F3402" i="21"/>
  <c r="F3394" i="21"/>
  <c r="F3386" i="21"/>
  <c r="F3378" i="21"/>
  <c r="F3370" i="21"/>
  <c r="F3362" i="21"/>
  <c r="F3354" i="21"/>
  <c r="F3346" i="21"/>
  <c r="F3338" i="21"/>
  <c r="F3330" i="21"/>
  <c r="F3322" i="21"/>
  <c r="F3314" i="21"/>
  <c r="F3306" i="21"/>
  <c r="F3298" i="21"/>
  <c r="F3290" i="21"/>
  <c r="F3282" i="21"/>
  <c r="F3274" i="21"/>
  <c r="F3266" i="21"/>
  <c r="F3258" i="21"/>
  <c r="F3250" i="21"/>
  <c r="F3242" i="21"/>
  <c r="F3234" i="21"/>
  <c r="F3226" i="21"/>
  <c r="F3218" i="21"/>
  <c r="F3210" i="21"/>
  <c r="F3202" i="21"/>
  <c r="F3194" i="21"/>
  <c r="F3186" i="21"/>
  <c r="F3178" i="21"/>
  <c r="F3170" i="21"/>
  <c r="F3162" i="21"/>
  <c r="F3154" i="21"/>
  <c r="F3146" i="21"/>
  <c r="F3138" i="21"/>
  <c r="F3130" i="21"/>
  <c r="F3122" i="21"/>
  <c r="F3114" i="21"/>
  <c r="F3106" i="21"/>
  <c r="F3098" i="21"/>
  <c r="F3090" i="21"/>
  <c r="F3082" i="21"/>
  <c r="F3074" i="21"/>
  <c r="F3066" i="21"/>
  <c r="F3058" i="21"/>
  <c r="F3050" i="21"/>
  <c r="F3042" i="21"/>
  <c r="F3034" i="21"/>
  <c r="F3026" i="21"/>
  <c r="F3018" i="21"/>
  <c r="F3010" i="21"/>
  <c r="F3002" i="21"/>
  <c r="F2994" i="21"/>
  <c r="F2986" i="21"/>
  <c r="F2978" i="21"/>
  <c r="F4080" i="21"/>
  <c r="F3728" i="21"/>
  <c r="F3655" i="21"/>
  <c r="F3629" i="21"/>
  <c r="F3621" i="21"/>
  <c r="F3613" i="21"/>
  <c r="F3605" i="21"/>
  <c r="F3597" i="21"/>
  <c r="F3589" i="21"/>
  <c r="F3581" i="21"/>
  <c r="F3573" i="21"/>
  <c r="F3565" i="21"/>
  <c r="F3557" i="21"/>
  <c r="F3549" i="21"/>
  <c r="F3541" i="21"/>
  <c r="F3533" i="21"/>
  <c r="F3525" i="21"/>
  <c r="F3517" i="21"/>
  <c r="F3509" i="21"/>
  <c r="F3501" i="21"/>
  <c r="F3493" i="21"/>
  <c r="F3485" i="21"/>
  <c r="F3477" i="21"/>
  <c r="F3469" i="21"/>
  <c r="F3461" i="21"/>
  <c r="F3453" i="21"/>
  <c r="F3445" i="21"/>
  <c r="F3437" i="21"/>
  <c r="F3429" i="21"/>
  <c r="F3421" i="21"/>
  <c r="F3413" i="21"/>
  <c r="F3405" i="21"/>
  <c r="F3397" i="21"/>
  <c r="F3389" i="21"/>
  <c r="F3381" i="21"/>
  <c r="F3373" i="21"/>
  <c r="F3365" i="21"/>
  <c r="F3357" i="21"/>
  <c r="F3349" i="21"/>
  <c r="F3341" i="21"/>
  <c r="F3333" i="21"/>
  <c r="F3325" i="21"/>
  <c r="F3317" i="21"/>
  <c r="F3309" i="21"/>
  <c r="F3301" i="21"/>
  <c r="F3293" i="21"/>
  <c r="F3285" i="21"/>
  <c r="F3277" i="21"/>
  <c r="F3269" i="21"/>
  <c r="F3261" i="21"/>
  <c r="F3253" i="21"/>
  <c r="F3245" i="21"/>
  <c r="F3237" i="21"/>
  <c r="F3229" i="21"/>
  <c r="F3221" i="21"/>
  <c r="F3213" i="21"/>
  <c r="F3205" i="21"/>
  <c r="F3197" i="21"/>
  <c r="F3189" i="21"/>
  <c r="F3181" i="21"/>
  <c r="F3173" i="21"/>
  <c r="F3165" i="21"/>
  <c r="F3157" i="21"/>
  <c r="F3149" i="21"/>
  <c r="F3141" i="21"/>
  <c r="F3133" i="21"/>
  <c r="F3125" i="21"/>
  <c r="F3117" i="21"/>
  <c r="F3109" i="21"/>
  <c r="F3101" i="21"/>
  <c r="F3093" i="21"/>
  <c r="F3085" i="21"/>
  <c r="F3077" i="21"/>
  <c r="F3069" i="21"/>
  <c r="F3061" i="21"/>
  <c r="F3053" i="21"/>
  <c r="F3045" i="21"/>
  <c r="F3037" i="21"/>
  <c r="F3029" i="21"/>
  <c r="F3021" i="21"/>
  <c r="F3013" i="21"/>
  <c r="F3005" i="21"/>
  <c r="F2997" i="21"/>
  <c r="F4104" i="21"/>
  <c r="F4064" i="21"/>
  <c r="F4048" i="21"/>
  <c r="F3968" i="21"/>
  <c r="F3808" i="21"/>
  <c r="F3792" i="21"/>
  <c r="F3752" i="21"/>
  <c r="F3688" i="21"/>
  <c r="F3672" i="21"/>
  <c r="F3648" i="21"/>
  <c r="F3638" i="21"/>
  <c r="F3632" i="21"/>
  <c r="F3624" i="21"/>
  <c r="F3616" i="21"/>
  <c r="F3608" i="21"/>
  <c r="F3600" i="21"/>
  <c r="F3592" i="21"/>
  <c r="F3584" i="21"/>
  <c r="F3576" i="21"/>
  <c r="F3568" i="21"/>
  <c r="F3560" i="21"/>
  <c r="F3552" i="21"/>
  <c r="F3544" i="21"/>
  <c r="F3536" i="21"/>
  <c r="F3528" i="21"/>
  <c r="F3520" i="21"/>
  <c r="F3512" i="21"/>
  <c r="F3504" i="21"/>
  <c r="F3496" i="21"/>
  <c r="F3488" i="21"/>
  <c r="F3480" i="21"/>
  <c r="F3472" i="21"/>
  <c r="F3464" i="21"/>
  <c r="F3456" i="21"/>
  <c r="F3448" i="21"/>
  <c r="F3440" i="21"/>
  <c r="F3432" i="21"/>
  <c r="F3424" i="21"/>
  <c r="F3416" i="21"/>
  <c r="F3408" i="21"/>
  <c r="F3400" i="21"/>
  <c r="F3392" i="21"/>
  <c r="F3384" i="21"/>
  <c r="F3376" i="21"/>
  <c r="F3368" i="21"/>
  <c r="F3360" i="21"/>
  <c r="F3352" i="21"/>
  <c r="F3344" i="21"/>
  <c r="F3336" i="21"/>
  <c r="F3328" i="21"/>
  <c r="F3320" i="21"/>
  <c r="F3312" i="21"/>
  <c r="F3304" i="21"/>
  <c r="F3296" i="21"/>
  <c r="F3288" i="21"/>
  <c r="F3280" i="21"/>
  <c r="F3272" i="21"/>
  <c r="F3264" i="21"/>
  <c r="F3256" i="21"/>
  <c r="F3248" i="21"/>
  <c r="F3240" i="21"/>
  <c r="F3232" i="21"/>
  <c r="F3224" i="21"/>
  <c r="F3216" i="21"/>
  <c r="F3208" i="21"/>
  <c r="F3200" i="21"/>
  <c r="F3192" i="21"/>
  <c r="F3184" i="21"/>
  <c r="F3176" i="21"/>
  <c r="F3168" i="21"/>
  <c r="F3160" i="21"/>
  <c r="F3152" i="21"/>
  <c r="F3144" i="21"/>
  <c r="F3136" i="21"/>
  <c r="F3128" i="21"/>
  <c r="F3120" i="21"/>
  <c r="F3112" i="21"/>
  <c r="F3104" i="21"/>
  <c r="F3096" i="21"/>
  <c r="F3088" i="21"/>
  <c r="F3080" i="21"/>
  <c r="F3072" i="21"/>
  <c r="F3064" i="21"/>
  <c r="F3056" i="21"/>
  <c r="F3048" i="21"/>
  <c r="F3040" i="21"/>
  <c r="F3032" i="21"/>
  <c r="F3024" i="21"/>
  <c r="F3016" i="21"/>
  <c r="F3008" i="21"/>
  <c r="F3000" i="21"/>
  <c r="F3342" i="21"/>
  <c r="F3318" i="21"/>
  <c r="F3278" i="21"/>
  <c r="F3262" i="21"/>
  <c r="F3246" i="21"/>
  <c r="F3214" i="21"/>
  <c r="F3198" i="21"/>
  <c r="F3182" i="21"/>
  <c r="F3038" i="21"/>
  <c r="F3022" i="21"/>
  <c r="F3006" i="21"/>
  <c r="F2958" i="21"/>
  <c r="F2948" i="21"/>
  <c r="F2940" i="21"/>
  <c r="F2932" i="21"/>
  <c r="F2924" i="21"/>
  <c r="F2916" i="21"/>
  <c r="F2908" i="21"/>
  <c r="F2900" i="21"/>
  <c r="F2892" i="21"/>
  <c r="F2884" i="21"/>
  <c r="F2876" i="21"/>
  <c r="F2868" i="21"/>
  <c r="F2860" i="21"/>
  <c r="F2852" i="21"/>
  <c r="F2844" i="21"/>
  <c r="F2836" i="21"/>
  <c r="F2828" i="21"/>
  <c r="F2820" i="21"/>
  <c r="F2812" i="21"/>
  <c r="F2804" i="21"/>
  <c r="F2796" i="21"/>
  <c r="F2788" i="21"/>
  <c r="F2780" i="21"/>
  <c r="F2772" i="21"/>
  <c r="F2764" i="21"/>
  <c r="F2756" i="21"/>
  <c r="F2748" i="21"/>
  <c r="F2740" i="21"/>
  <c r="F2732" i="21"/>
  <c r="F2724" i="21"/>
  <c r="F2716" i="21"/>
  <c r="F2708" i="21"/>
  <c r="F2700" i="21"/>
  <c r="F2692" i="21"/>
  <c r="F2684" i="21"/>
  <c r="F2676" i="21"/>
  <c r="F2668" i="21"/>
  <c r="F2660" i="21"/>
  <c r="F2652" i="21"/>
  <c r="F2644" i="21"/>
  <c r="F2636" i="21"/>
  <c r="F2628" i="21"/>
  <c r="F2620" i="21"/>
  <c r="F2612" i="21"/>
  <c r="F2604" i="21"/>
  <c r="F2596" i="21"/>
  <c r="F2588" i="21"/>
  <c r="F2580" i="21"/>
  <c r="F2572" i="21"/>
  <c r="F2564" i="21"/>
  <c r="F2556" i="21"/>
  <c r="F2548" i="21"/>
  <c r="F2540" i="21"/>
  <c r="F2532" i="21"/>
  <c r="F2524" i="21"/>
  <c r="F2516" i="21"/>
  <c r="F2508" i="21"/>
  <c r="F2500" i="21"/>
  <c r="F2492" i="21"/>
  <c r="F2484" i="21"/>
  <c r="F2476" i="21"/>
  <c r="F2468" i="21"/>
  <c r="F2460" i="21"/>
  <c r="F2452" i="21"/>
  <c r="F2444" i="21"/>
  <c r="F2436" i="21"/>
  <c r="F2428" i="21"/>
  <c r="F2420" i="21"/>
  <c r="F2412" i="21"/>
  <c r="F2404" i="21"/>
  <c r="F2396" i="21"/>
  <c r="F2388" i="21"/>
  <c r="F2380" i="21"/>
  <c r="F2372" i="21"/>
  <c r="F2364" i="21"/>
  <c r="F2356" i="21"/>
  <c r="F2348" i="21"/>
  <c r="F2340" i="21"/>
  <c r="F2332" i="21"/>
  <c r="F2324" i="21"/>
  <c r="F2316" i="21"/>
  <c r="F2308" i="21"/>
  <c r="F2300" i="21"/>
  <c r="F3142" i="21"/>
  <c r="F3126" i="21"/>
  <c r="F3110" i="21"/>
  <c r="F3094" i="21"/>
  <c r="F3078" i="21"/>
  <c r="F2992" i="21"/>
  <c r="F2990" i="21"/>
  <c r="F2979" i="21"/>
  <c r="F2970" i="21"/>
  <c r="F2963" i="21"/>
  <c r="F2951" i="21"/>
  <c r="F2943" i="21"/>
  <c r="F2935" i="21"/>
  <c r="F2927" i="21"/>
  <c r="F2919" i="21"/>
  <c r="F2911" i="21"/>
  <c r="F2903" i="21"/>
  <c r="F2895" i="21"/>
  <c r="F2887" i="21"/>
  <c r="F2879" i="21"/>
  <c r="F2871" i="21"/>
  <c r="F2863" i="21"/>
  <c r="F2855" i="21"/>
  <c r="F2847" i="21"/>
  <c r="F2839" i="21"/>
  <c r="F2831" i="21"/>
  <c r="F2823" i="21"/>
  <c r="F2815" i="21"/>
  <c r="F2807" i="21"/>
  <c r="F2799" i="21"/>
  <c r="F2791" i="21"/>
  <c r="F2783" i="21"/>
  <c r="F2775" i="21"/>
  <c r="F2767" i="21"/>
  <c r="F2759" i="21"/>
  <c r="F2751" i="21"/>
  <c r="F2743" i="21"/>
  <c r="F2735" i="21"/>
  <c r="F2727" i="21"/>
  <c r="F2719" i="21"/>
  <c r="F2711" i="21"/>
  <c r="F2703" i="21"/>
  <c r="F2695" i="21"/>
  <c r="F2687" i="21"/>
  <c r="F2679" i="21"/>
  <c r="F2671" i="21"/>
  <c r="F2663" i="21"/>
  <c r="F2655" i="21"/>
  <c r="F2647" i="21"/>
  <c r="F2639" i="21"/>
  <c r="F2631" i="21"/>
  <c r="F2623" i="21"/>
  <c r="F2615" i="21"/>
  <c r="F2607" i="21"/>
  <c r="F2599" i="21"/>
  <c r="F2591" i="21"/>
  <c r="F2583" i="21"/>
  <c r="F2575" i="21"/>
  <c r="F2567" i="21"/>
  <c r="F2559" i="21"/>
  <c r="F2551" i="21"/>
  <c r="F2543" i="21"/>
  <c r="F2535" i="21"/>
  <c r="F2527" i="21"/>
  <c r="F2519" i="21"/>
  <c r="F2511" i="21"/>
  <c r="F2503" i="21"/>
  <c r="F2495" i="21"/>
  <c r="F2487" i="21"/>
  <c r="F2479" i="21"/>
  <c r="F2471" i="21"/>
  <c r="F2463" i="21"/>
  <c r="F2455" i="21"/>
  <c r="F2447" i="21"/>
  <c r="F2439" i="21"/>
  <c r="F2431" i="21"/>
  <c r="F2423" i="21"/>
  <c r="F2415" i="21"/>
  <c r="F2407" i="21"/>
  <c r="F2399" i="21"/>
  <c r="F2391" i="21"/>
  <c r="F2383" i="21"/>
  <c r="F2375" i="21"/>
  <c r="F2367" i="21"/>
  <c r="F2359" i="21"/>
  <c r="F2351" i="21"/>
  <c r="F2343" i="21"/>
  <c r="F2335" i="21"/>
  <c r="F2327" i="21"/>
  <c r="F2319" i="21"/>
  <c r="F2311" i="21"/>
  <c r="F2303" i="21"/>
  <c r="F2295" i="21"/>
  <c r="F3302" i="21"/>
  <c r="F3158" i="21"/>
  <c r="F3054" i="21"/>
  <c r="F2988" i="21"/>
  <c r="F2973" i="21"/>
  <c r="F2968" i="21"/>
  <c r="F2966" i="21"/>
  <c r="F2956" i="21"/>
  <c r="F2946" i="21"/>
  <c r="F2938" i="21"/>
  <c r="F2930" i="21"/>
  <c r="F2922" i="21"/>
  <c r="F2914" i="21"/>
  <c r="F2906" i="21"/>
  <c r="F2898" i="21"/>
  <c r="F2890" i="21"/>
  <c r="F2882" i="21"/>
  <c r="F2874" i="21"/>
  <c r="F2866" i="21"/>
  <c r="F2858" i="21"/>
  <c r="F2850" i="21"/>
  <c r="F2842" i="21"/>
  <c r="F2834" i="21"/>
  <c r="F2826" i="21"/>
  <c r="F2818" i="21"/>
  <c r="F2810" i="21"/>
  <c r="F2802" i="21"/>
  <c r="F2794" i="21"/>
  <c r="F2786" i="21"/>
  <c r="F2778" i="21"/>
  <c r="F2770" i="21"/>
  <c r="F2762" i="21"/>
  <c r="F2754" i="21"/>
  <c r="F2746" i="21"/>
  <c r="F2738" i="21"/>
  <c r="F2730" i="21"/>
  <c r="F2722" i="21"/>
  <c r="F2714" i="21"/>
  <c r="F2706" i="21"/>
  <c r="F2698" i="21"/>
  <c r="F2690" i="21"/>
  <c r="F2682" i="21"/>
  <c r="F2674" i="21"/>
  <c r="F2666" i="21"/>
  <c r="F2658" i="21"/>
  <c r="F2650" i="21"/>
  <c r="F2642" i="21"/>
  <c r="F2634" i="21"/>
  <c r="F2626" i="21"/>
  <c r="F2618" i="21"/>
  <c r="F2610" i="21"/>
  <c r="F2602" i="21"/>
  <c r="F2594" i="21"/>
  <c r="F2586" i="21"/>
  <c r="F2578" i="21"/>
  <c r="F2570" i="21"/>
  <c r="F2562" i="21"/>
  <c r="F2554" i="21"/>
  <c r="F2546" i="21"/>
  <c r="F2538" i="21"/>
  <c r="F2530" i="21"/>
  <c r="F2522" i="21"/>
  <c r="F2514" i="21"/>
  <c r="F2506" i="21"/>
  <c r="F2498" i="21"/>
  <c r="F2490" i="21"/>
  <c r="F2482" i="21"/>
  <c r="F2474" i="21"/>
  <c r="F2466" i="21"/>
  <c r="F2458" i="21"/>
  <c r="F2450" i="21"/>
  <c r="F2442" i="21"/>
  <c r="F2434" i="21"/>
  <c r="F2426" i="21"/>
  <c r="F2418" i="21"/>
  <c r="F2410" i="21"/>
  <c r="F2402" i="21"/>
  <c r="F2394" i="21"/>
  <c r="F2386" i="21"/>
  <c r="F2378" i="21"/>
  <c r="F2370" i="21"/>
  <c r="F2362" i="21"/>
  <c r="F2354" i="21"/>
  <c r="F2346" i="21"/>
  <c r="F2338" i="21"/>
  <c r="F2330" i="21"/>
  <c r="F2322" i="21"/>
  <c r="F2314" i="21"/>
  <c r="F2306" i="21"/>
  <c r="F2298" i="21"/>
  <c r="F3326" i="21"/>
  <c r="F3238" i="21"/>
  <c r="F3222" i="21"/>
  <c r="F2984" i="21"/>
  <c r="F2982" i="21"/>
  <c r="F2959" i="21"/>
  <c r="F2949" i="21"/>
  <c r="F2941" i="21"/>
  <c r="F2933" i="21"/>
  <c r="F2925" i="21"/>
  <c r="F2917" i="21"/>
  <c r="F2909" i="21"/>
  <c r="F2901" i="21"/>
  <c r="F2893" i="21"/>
  <c r="F2885" i="21"/>
  <c r="F2877" i="21"/>
  <c r="F2869" i="21"/>
  <c r="F2861" i="21"/>
  <c r="F2853" i="21"/>
  <c r="F2845" i="21"/>
  <c r="F2837" i="21"/>
  <c r="F2829" i="21"/>
  <c r="F2821" i="21"/>
  <c r="F2813" i="21"/>
  <c r="F2805" i="21"/>
  <c r="F2797" i="21"/>
  <c r="F2789" i="21"/>
  <c r="F2781" i="21"/>
  <c r="F2773" i="21"/>
  <c r="F2765" i="21"/>
  <c r="F2757" i="21"/>
  <c r="F2749" i="21"/>
  <c r="F2741" i="21"/>
  <c r="F2733" i="21"/>
  <c r="F2725" i="21"/>
  <c r="F2717" i="21"/>
  <c r="F2709" i="21"/>
  <c r="F2701" i="21"/>
  <c r="F2693" i="21"/>
  <c r="F2685" i="21"/>
  <c r="F2677" i="21"/>
  <c r="F2669" i="21"/>
  <c r="F2661" i="21"/>
  <c r="F2653" i="21"/>
  <c r="F2645" i="21"/>
  <c r="F2637" i="21"/>
  <c r="F2629" i="21"/>
  <c r="F2621" i="21"/>
  <c r="F2613" i="21"/>
  <c r="F2605" i="21"/>
  <c r="F2597" i="21"/>
  <c r="F2589" i="21"/>
  <c r="F2581" i="21"/>
  <c r="F2573" i="21"/>
  <c r="F2565" i="21"/>
  <c r="F2557" i="21"/>
  <c r="F2549" i="21"/>
  <c r="F2541" i="21"/>
  <c r="F2533" i="21"/>
  <c r="F2525" i="21"/>
  <c r="F2517" i="21"/>
  <c r="F2509" i="21"/>
  <c r="F2501" i="21"/>
  <c r="F2493" i="21"/>
  <c r="F2485" i="21"/>
  <c r="F2477" i="21"/>
  <c r="F2469" i="21"/>
  <c r="F2461" i="21"/>
  <c r="F2453" i="21"/>
  <c r="F2445" i="21"/>
  <c r="F2437" i="21"/>
  <c r="F2429" i="21"/>
  <c r="F2421" i="21"/>
  <c r="F2413" i="21"/>
  <c r="F2405" i="21"/>
  <c r="F2397" i="21"/>
  <c r="F2389" i="21"/>
  <c r="F2381" i="21"/>
  <c r="F2373" i="21"/>
  <c r="F2365" i="21"/>
  <c r="F2357" i="21"/>
  <c r="F2349" i="21"/>
  <c r="F3286" i="21"/>
  <c r="F3270" i="21"/>
  <c r="F3254" i="21"/>
  <c r="F3206" i="21"/>
  <c r="F3190" i="21"/>
  <c r="F3174" i="21"/>
  <c r="F3070" i="21"/>
  <c r="F3030" i="21"/>
  <c r="F3014" i="21"/>
  <c r="F2998" i="21"/>
  <c r="F2980" i="21"/>
  <c r="F2971" i="21"/>
  <c r="F2964" i="21"/>
  <c r="F2954" i="21"/>
  <c r="F2944" i="21"/>
  <c r="F2936" i="21"/>
  <c r="F2928" i="21"/>
  <c r="F2920" i="21"/>
  <c r="F2912" i="21"/>
  <c r="F2904" i="21"/>
  <c r="F2896" i="21"/>
  <c r="F2888" i="21"/>
  <c r="F2880" i="21"/>
  <c r="F2872" i="21"/>
  <c r="F2864" i="21"/>
  <c r="F2856" i="21"/>
  <c r="F2848" i="21"/>
  <c r="F2840" i="21"/>
  <c r="F2832" i="21"/>
  <c r="F2824" i="21"/>
  <c r="F2816" i="21"/>
  <c r="F2808" i="21"/>
  <c r="F2800" i="21"/>
  <c r="F2792" i="21"/>
  <c r="F2784" i="21"/>
  <c r="F2776" i="21"/>
  <c r="F2768" i="21"/>
  <c r="F2760" i="21"/>
  <c r="F2752" i="21"/>
  <c r="F2744" i="21"/>
  <c r="F2736" i="21"/>
  <c r="F2728" i="21"/>
  <c r="F2720" i="21"/>
  <c r="F2712" i="21"/>
  <c r="F2704" i="21"/>
  <c r="F2696" i="21"/>
  <c r="F2688" i="21"/>
  <c r="F2680" i="21"/>
  <c r="F2672" i="21"/>
  <c r="F2664" i="21"/>
  <c r="F2656" i="21"/>
  <c r="F2648" i="21"/>
  <c r="F2640" i="21"/>
  <c r="F2632" i="21"/>
  <c r="F2624" i="21"/>
  <c r="F2616" i="21"/>
  <c r="F2608" i="21"/>
  <c r="F2600" i="21"/>
  <c r="F2592" i="21"/>
  <c r="F2584" i="21"/>
  <c r="F2576" i="21"/>
  <c r="F2568" i="21"/>
  <c r="F2560" i="21"/>
  <c r="F2552" i="21"/>
  <c r="F2544" i="21"/>
  <c r="F2536" i="21"/>
  <c r="F2528" i="21"/>
  <c r="F2520" i="21"/>
  <c r="F2512" i="21"/>
  <c r="F2504" i="21"/>
  <c r="F2496" i="21"/>
  <c r="F2488" i="21"/>
  <c r="F2480" i="21"/>
  <c r="F2472" i="21"/>
  <c r="F2464" i="21"/>
  <c r="F2456" i="21"/>
  <c r="F2448" i="21"/>
  <c r="F2440" i="21"/>
  <c r="F2432" i="21"/>
  <c r="F2424" i="21"/>
  <c r="F2416" i="21"/>
  <c r="F2408" i="21"/>
  <c r="F2400" i="21"/>
  <c r="F2392" i="21"/>
  <c r="F2384" i="21"/>
  <c r="F2376" i="21"/>
  <c r="F2368" i="21"/>
  <c r="F2360" i="21"/>
  <c r="F2352" i="21"/>
  <c r="F2344" i="21"/>
  <c r="F2336" i="21"/>
  <c r="F2328" i="21"/>
  <c r="F2320" i="21"/>
  <c r="F2312" i="21"/>
  <c r="F2304" i="21"/>
  <c r="F2296" i="21"/>
  <c r="F3334" i="21"/>
  <c r="F3310" i="21"/>
  <c r="F3150" i="21"/>
  <c r="F3134" i="21"/>
  <c r="F3118" i="21"/>
  <c r="F3102" i="21"/>
  <c r="F3086" i="21"/>
  <c r="F3046" i="21"/>
  <c r="F2989" i="21"/>
  <c r="F2957" i="21"/>
  <c r="F2952" i="21"/>
  <c r="F2947" i="21"/>
  <c r="F2939" i="21"/>
  <c r="F2931" i="21"/>
  <c r="F2923" i="21"/>
  <c r="F2915" i="21"/>
  <c r="F2907" i="21"/>
  <c r="F2899" i="21"/>
  <c r="F2891" i="21"/>
  <c r="F2883" i="21"/>
  <c r="F2875" i="21"/>
  <c r="F2867" i="21"/>
  <c r="F2859" i="21"/>
  <c r="F2851" i="21"/>
  <c r="F2843" i="21"/>
  <c r="F2835" i="21"/>
  <c r="F2827" i="21"/>
  <c r="F2819" i="21"/>
  <c r="F2811" i="21"/>
  <c r="F2803" i="21"/>
  <c r="F2795" i="21"/>
  <c r="F2787" i="21"/>
  <c r="F2779" i="21"/>
  <c r="F2771" i="21"/>
  <c r="F2763" i="21"/>
  <c r="F2755" i="21"/>
  <c r="F2747" i="21"/>
  <c r="F2739" i="21"/>
  <c r="F2731" i="21"/>
  <c r="F2723" i="21"/>
  <c r="F2715" i="21"/>
  <c r="F2707" i="21"/>
  <c r="F2699" i="21"/>
  <c r="F2691" i="21"/>
  <c r="F2683" i="21"/>
  <c r="F2675" i="21"/>
  <c r="F2667" i="21"/>
  <c r="F2659" i="21"/>
  <c r="F2651" i="21"/>
  <c r="F2643" i="21"/>
  <c r="F2635" i="21"/>
  <c r="F2627" i="21"/>
  <c r="F2619" i="21"/>
  <c r="F2611" i="21"/>
  <c r="F2603" i="21"/>
  <c r="F2595" i="21"/>
  <c r="F2587" i="21"/>
  <c r="F2579" i="21"/>
  <c r="F2571" i="21"/>
  <c r="F2563" i="21"/>
  <c r="F2555" i="21"/>
  <c r="F2547" i="21"/>
  <c r="F2539" i="21"/>
  <c r="F2531" i="21"/>
  <c r="F2523" i="21"/>
  <c r="F2515" i="21"/>
  <c r="F2507" i="21"/>
  <c r="F2499" i="21"/>
  <c r="F2491" i="21"/>
  <c r="F3294" i="21"/>
  <c r="F3230" i="21"/>
  <c r="F3166" i="21"/>
  <c r="F3062" i="21"/>
  <c r="F2987" i="21"/>
  <c r="F2981" i="21"/>
  <c r="F2972" i="21"/>
  <c r="F2965" i="21"/>
  <c r="F2960" i="21"/>
  <c r="F2955" i="21"/>
  <c r="F2945" i="21"/>
  <c r="F2937" i="21"/>
  <c r="F2929" i="21"/>
  <c r="F2921" i="21"/>
  <c r="F2913" i="21"/>
  <c r="F2905" i="21"/>
  <c r="F2897" i="21"/>
  <c r="F2889" i="21"/>
  <c r="F2881" i="21"/>
  <c r="F2873" i="21"/>
  <c r="F2865" i="21"/>
  <c r="F2857" i="21"/>
  <c r="F2849" i="21"/>
  <c r="F2841" i="21"/>
  <c r="F2833" i="21"/>
  <c r="F2825" i="21"/>
  <c r="F2817" i="21"/>
  <c r="F2809" i="21"/>
  <c r="F2801" i="21"/>
  <c r="F2793" i="21"/>
  <c r="F2785" i="21"/>
  <c r="F2777" i="21"/>
  <c r="F2769" i="21"/>
  <c r="F2761" i="21"/>
  <c r="F2753" i="21"/>
  <c r="F2745" i="21"/>
  <c r="F2737" i="21"/>
  <c r="F2729" i="21"/>
  <c r="F2721" i="21"/>
  <c r="F2713" i="21"/>
  <c r="F2705" i="21"/>
  <c r="F2697" i="21"/>
  <c r="F2689" i="21"/>
  <c r="F2681" i="21"/>
  <c r="F2673" i="21"/>
  <c r="F2665" i="21"/>
  <c r="F2657" i="21"/>
  <c r="F2649" i="21"/>
  <c r="F2641" i="21"/>
  <c r="F2633" i="21"/>
  <c r="F2625" i="21"/>
  <c r="F2617" i="21"/>
  <c r="F2609" i="21"/>
  <c r="F2601" i="21"/>
  <c r="F2593" i="21"/>
  <c r="F2585" i="21"/>
  <c r="F2577" i="21"/>
  <c r="F2569" i="21"/>
  <c r="F2561" i="21"/>
  <c r="F2553" i="21"/>
  <c r="F2545" i="21"/>
  <c r="F2537" i="21"/>
  <c r="F2529" i="21"/>
  <c r="F2521" i="21"/>
  <c r="F2513" i="21"/>
  <c r="F2505" i="21"/>
  <c r="F2497" i="21"/>
  <c r="F2489" i="21"/>
  <c r="F2481" i="21"/>
  <c r="F2473" i="21"/>
  <c r="F2465" i="21"/>
  <c r="F2457" i="21"/>
  <c r="F2449" i="21"/>
  <c r="F2441" i="21"/>
  <c r="F2433" i="21"/>
  <c r="F2425" i="21"/>
  <c r="F2417" i="21"/>
  <c r="F2409" i="21"/>
  <c r="F2401" i="21"/>
  <c r="F2393" i="21"/>
  <c r="F2385" i="21"/>
  <c r="F2377" i="21"/>
  <c r="F2369" i="21"/>
  <c r="F2361" i="21"/>
  <c r="F2353" i="21"/>
  <c r="F2345" i="21"/>
  <c r="F2337" i="21"/>
  <c r="F2329" i="21"/>
  <c r="F2321" i="21"/>
  <c r="F2313" i="21"/>
  <c r="F2305" i="21"/>
  <c r="F2297" i="21"/>
  <c r="F2475" i="21"/>
  <c r="F2462" i="21"/>
  <c r="F2443" i="21"/>
  <c r="F2430" i="21"/>
  <c r="F2411" i="21"/>
  <c r="F2398" i="21"/>
  <c r="F2379" i="21"/>
  <c r="F2342" i="21"/>
  <c r="F2309" i="21"/>
  <c r="F2299" i="21"/>
  <c r="F2291" i="21"/>
  <c r="F2283" i="21"/>
  <c r="F2275" i="21"/>
  <c r="F2267" i="21"/>
  <c r="F2259" i="21"/>
  <c r="F2251" i="21"/>
  <c r="F2243" i="21"/>
  <c r="F2235" i="21"/>
  <c r="F2227" i="21"/>
  <c r="F2219" i="21"/>
  <c r="F2211" i="21"/>
  <c r="F2203" i="21"/>
  <c r="F2195" i="21"/>
  <c r="F2187" i="21"/>
  <c r="F2179" i="21"/>
  <c r="F2171" i="21"/>
  <c r="F2163" i="21"/>
  <c r="F2155" i="21"/>
  <c r="F2147" i="21"/>
  <c r="F2139" i="21"/>
  <c r="F2131" i="21"/>
  <c r="F2123" i="21"/>
  <c r="F2115" i="21"/>
  <c r="F2107" i="21"/>
  <c r="F2099" i="21"/>
  <c r="F2091" i="21"/>
  <c r="F2083" i="21"/>
  <c r="F2075" i="21"/>
  <c r="F2067" i="21"/>
  <c r="F2059" i="21"/>
  <c r="F2051" i="21"/>
  <c r="F2043" i="21"/>
  <c r="F2035" i="21"/>
  <c r="F2027" i="21"/>
  <c r="F2019" i="21"/>
  <c r="F2011" i="21"/>
  <c r="F2003" i="21"/>
  <c r="F1995" i="21"/>
  <c r="F1987" i="21"/>
  <c r="F1979" i="21"/>
  <c r="F1971" i="21"/>
  <c r="F1963" i="21"/>
  <c r="F1955" i="21"/>
  <c r="F1947" i="21"/>
  <c r="F1939" i="21"/>
  <c r="F1931" i="21"/>
  <c r="F1923" i="21"/>
  <c r="F1915" i="21"/>
  <c r="F1907" i="21"/>
  <c r="F1899" i="21"/>
  <c r="F1891" i="21"/>
  <c r="F1883" i="21"/>
  <c r="F1875" i="21"/>
  <c r="F1867" i="21"/>
  <c r="F1859" i="21"/>
  <c r="F1851" i="21"/>
  <c r="F1843" i="21"/>
  <c r="F1835" i="21"/>
  <c r="F1827" i="21"/>
  <c r="F1819" i="21"/>
  <c r="F1811" i="21"/>
  <c r="F1803" i="21"/>
  <c r="F1795" i="21"/>
  <c r="F1787" i="21"/>
  <c r="F1779" i="21"/>
  <c r="F1771" i="21"/>
  <c r="F1763" i="21"/>
  <c r="F1755" i="21"/>
  <c r="F1747" i="21"/>
  <c r="F1739" i="21"/>
  <c r="F1731" i="21"/>
  <c r="F1723" i="21"/>
  <c r="F1715" i="21"/>
  <c r="F1707" i="21"/>
  <c r="F1699" i="21"/>
  <c r="F1691" i="21"/>
  <c r="F1683" i="21"/>
  <c r="F1675" i="21"/>
  <c r="F1667" i="21"/>
  <c r="F1659" i="21"/>
  <c r="F1651" i="21"/>
  <c r="F1643" i="21"/>
  <c r="F1635" i="21"/>
  <c r="F1627" i="21"/>
  <c r="F1619" i="21"/>
  <c r="F1611" i="21"/>
  <c r="F1603" i="21"/>
  <c r="F1595" i="21"/>
  <c r="F1587" i="21"/>
  <c r="F2355" i="21"/>
  <c r="F2317" i="21"/>
  <c r="F2307" i="21"/>
  <c r="F2294" i="21"/>
  <c r="F2286" i="21"/>
  <c r="F2278" i="21"/>
  <c r="F2270" i="21"/>
  <c r="F2262" i="21"/>
  <c r="F2254" i="21"/>
  <c r="F2246" i="21"/>
  <c r="F2238" i="21"/>
  <c r="F2230" i="21"/>
  <c r="F2222" i="21"/>
  <c r="F2214" i="21"/>
  <c r="F2206" i="21"/>
  <c r="F2198" i="21"/>
  <c r="F2190" i="21"/>
  <c r="F2182" i="21"/>
  <c r="F2174" i="21"/>
  <c r="F2166" i="21"/>
  <c r="F2158" i="21"/>
  <c r="F2150" i="21"/>
  <c r="F2142" i="21"/>
  <c r="F2134" i="21"/>
  <c r="F2126" i="21"/>
  <c r="F2118" i="21"/>
  <c r="F2110" i="21"/>
  <c r="F2102" i="21"/>
  <c r="F2094" i="21"/>
  <c r="F2086" i="21"/>
  <c r="F2078" i="21"/>
  <c r="F2070" i="21"/>
  <c r="F2062" i="21"/>
  <c r="F2054" i="21"/>
  <c r="F2046" i="21"/>
  <c r="F2038" i="21"/>
  <c r="F2030" i="21"/>
  <c r="F2022" i="21"/>
  <c r="F2014" i="21"/>
  <c r="F2006" i="21"/>
  <c r="F1998" i="21"/>
  <c r="F1990" i="21"/>
  <c r="F1982" i="21"/>
  <c r="F1974" i="21"/>
  <c r="F1966" i="21"/>
  <c r="F1958" i="21"/>
  <c r="F1950" i="21"/>
  <c r="F1942" i="21"/>
  <c r="F1934" i="21"/>
  <c r="F1926" i="21"/>
  <c r="F1918" i="21"/>
  <c r="F1910" i="21"/>
  <c r="F1902" i="21"/>
  <c r="F1894" i="21"/>
  <c r="F1886" i="21"/>
  <c r="F1878" i="21"/>
  <c r="F1870" i="21"/>
  <c r="F1862" i="21"/>
  <c r="F1854" i="21"/>
  <c r="F1846" i="21"/>
  <c r="F1838" i="21"/>
  <c r="F1830" i="21"/>
  <c r="F1822" i="21"/>
  <c r="F1814" i="21"/>
  <c r="F1806" i="21"/>
  <c r="F1798" i="21"/>
  <c r="F1790" i="21"/>
  <c r="F1782" i="21"/>
  <c r="F1774" i="21"/>
  <c r="F1766" i="21"/>
  <c r="F1758" i="21"/>
  <c r="F1750" i="21"/>
  <c r="F1742" i="21"/>
  <c r="F1734" i="21"/>
  <c r="F1726" i="21"/>
  <c r="F1718" i="21"/>
  <c r="F1710" i="21"/>
  <c r="F1702" i="21"/>
  <c r="F1694" i="21"/>
  <c r="F1686" i="21"/>
  <c r="F1678" i="21"/>
  <c r="F1670" i="21"/>
  <c r="F1662" i="21"/>
  <c r="F1654" i="21"/>
  <c r="F1646" i="21"/>
  <c r="F1638" i="21"/>
  <c r="F1630" i="21"/>
  <c r="F1622" i="21"/>
  <c r="F1614" i="21"/>
  <c r="F1606" i="21"/>
  <c r="F1598" i="21"/>
  <c r="F1590" i="21"/>
  <c r="F1582" i="21"/>
  <c r="F1574" i="21"/>
  <c r="F1566" i="21"/>
  <c r="F1558" i="21"/>
  <c r="F1550" i="21"/>
  <c r="F1542" i="21"/>
  <c r="F1534" i="21"/>
  <c r="F1526" i="21"/>
  <c r="F1518" i="21"/>
  <c r="F1510" i="21"/>
  <c r="F1502" i="21"/>
  <c r="F1494" i="21"/>
  <c r="F1486" i="21"/>
  <c r="F1478" i="21"/>
  <c r="F1470" i="21"/>
  <c r="F1462" i="21"/>
  <c r="F1454" i="21"/>
  <c r="F1446" i="21"/>
  <c r="F1438" i="21"/>
  <c r="F1430" i="21"/>
  <c r="F1422" i="21"/>
  <c r="F1414" i="21"/>
  <c r="F1406" i="21"/>
  <c r="F1398" i="21"/>
  <c r="F1390" i="21"/>
  <c r="F1382" i="21"/>
  <c r="F1374" i="21"/>
  <c r="F1366" i="21"/>
  <c r="F1358" i="21"/>
  <c r="F1350" i="21"/>
  <c r="F1342" i="21"/>
  <c r="F1334" i="21"/>
  <c r="F1326" i="21"/>
  <c r="F1318" i="21"/>
  <c r="F1310" i="21"/>
  <c r="F1302" i="21"/>
  <c r="F1294" i="21"/>
  <c r="F1286" i="21"/>
  <c r="F1278" i="21"/>
  <c r="F1270" i="21"/>
  <c r="F1262" i="21"/>
  <c r="F1254" i="21"/>
  <c r="F1246" i="21"/>
  <c r="F1238" i="21"/>
  <c r="F1230" i="21"/>
  <c r="F1222" i="21"/>
  <c r="F1214" i="21"/>
  <c r="F1206" i="21"/>
  <c r="F1198" i="21"/>
  <c r="F1190" i="21"/>
  <c r="F1182" i="21"/>
  <c r="F1174" i="21"/>
  <c r="F1166" i="21"/>
  <c r="F1158" i="21"/>
  <c r="F1150" i="21"/>
  <c r="F1142" i="21"/>
  <c r="F1134" i="21"/>
  <c r="F1126" i="21"/>
  <c r="F1118" i="21"/>
  <c r="F1110" i="21"/>
  <c r="F1102" i="21"/>
  <c r="F1094" i="21"/>
  <c r="F2942" i="21"/>
  <c r="F2926" i="21"/>
  <c r="F2910" i="21"/>
  <c r="F2894" i="21"/>
  <c r="F2878" i="21"/>
  <c r="F2862" i="21"/>
  <c r="F2846" i="21"/>
  <c r="F2830" i="21"/>
  <c r="F2814" i="21"/>
  <c r="F2798" i="21"/>
  <c r="F2782" i="21"/>
  <c r="F2766" i="21"/>
  <c r="F2750" i="21"/>
  <c r="F2734" i="21"/>
  <c r="F2718" i="21"/>
  <c r="F2702" i="21"/>
  <c r="F2686" i="21"/>
  <c r="F2670" i="21"/>
  <c r="F2654" i="21"/>
  <c r="F2638" i="21"/>
  <c r="F2622" i="21"/>
  <c r="F2606" i="21"/>
  <c r="F2590" i="21"/>
  <c r="F2574" i="21"/>
  <c r="F2558" i="21"/>
  <c r="F2542" i="21"/>
  <c r="F2526" i="21"/>
  <c r="F2510" i="21"/>
  <c r="F2494" i="21"/>
  <c r="F2483" i="21"/>
  <c r="F2470" i="21"/>
  <c r="F2451" i="21"/>
  <c r="F2438" i="21"/>
  <c r="F2419" i="21"/>
  <c r="F2406" i="21"/>
  <c r="F2387" i="21"/>
  <c r="F2374" i="21"/>
  <c r="F2350" i="21"/>
  <c r="F2325" i="21"/>
  <c r="F2315" i="21"/>
  <c r="F2302" i="21"/>
  <c r="F2289" i="21"/>
  <c r="F2281" i="21"/>
  <c r="F2273" i="21"/>
  <c r="F2265" i="21"/>
  <c r="F2257" i="21"/>
  <c r="F2249" i="21"/>
  <c r="F2241" i="21"/>
  <c r="F2233" i="21"/>
  <c r="F2225" i="21"/>
  <c r="F2217" i="21"/>
  <c r="F2209" i="21"/>
  <c r="F2201" i="21"/>
  <c r="F2193" i="21"/>
  <c r="F2185" i="21"/>
  <c r="F2177" i="21"/>
  <c r="F2169" i="21"/>
  <c r="F2161" i="21"/>
  <c r="F2153" i="21"/>
  <c r="F2145" i="21"/>
  <c r="F2137" i="21"/>
  <c r="F2129" i="21"/>
  <c r="F2121" i="21"/>
  <c r="F2113" i="21"/>
  <c r="F2105" i="21"/>
  <c r="F2097" i="21"/>
  <c r="F2089" i="21"/>
  <c r="F2081" i="21"/>
  <c r="F2073" i="21"/>
  <c r="F2065" i="21"/>
  <c r="F2057" i="21"/>
  <c r="F2049" i="21"/>
  <c r="F2041" i="21"/>
  <c r="F2033" i="21"/>
  <c r="F2025" i="21"/>
  <c r="F2017" i="21"/>
  <c r="F2009" i="21"/>
  <c r="F2001" i="21"/>
  <c r="F1993" i="21"/>
  <c r="F1985" i="21"/>
  <c r="F1977" i="21"/>
  <c r="F1969" i="21"/>
  <c r="F1961" i="21"/>
  <c r="F1953" i="21"/>
  <c r="F1945" i="21"/>
  <c r="F1937" i="21"/>
  <c r="F1929" i="21"/>
  <c r="F1921" i="21"/>
  <c r="F1913" i="21"/>
  <c r="F1905" i="21"/>
  <c r="F1897" i="21"/>
  <c r="F1889" i="21"/>
  <c r="F1881" i="21"/>
  <c r="F1873" i="21"/>
  <c r="F1865" i="21"/>
  <c r="F1857" i="21"/>
  <c r="F1849" i="21"/>
  <c r="F1841" i="21"/>
  <c r="F1833" i="21"/>
  <c r="F1825" i="21"/>
  <c r="F1817" i="21"/>
  <c r="F1809" i="21"/>
  <c r="F1801" i="21"/>
  <c r="F1793" i="21"/>
  <c r="F1785" i="21"/>
  <c r="F1777" i="21"/>
  <c r="F1769" i="21"/>
  <c r="F1761" i="21"/>
  <c r="F1753" i="21"/>
  <c r="F1745" i="21"/>
  <c r="F1737" i="21"/>
  <c r="F1729" i="21"/>
  <c r="F1721" i="21"/>
  <c r="F1713" i="21"/>
  <c r="F1705" i="21"/>
  <c r="F1697" i="21"/>
  <c r="F1689" i="21"/>
  <c r="F1681" i="21"/>
  <c r="F1673" i="21"/>
  <c r="F1665" i="21"/>
  <c r="F1657" i="21"/>
  <c r="F1649" i="21"/>
  <c r="F1641" i="21"/>
  <c r="F1633" i="21"/>
  <c r="F1625" i="21"/>
  <c r="F1617" i="21"/>
  <c r="F1609" i="21"/>
  <c r="F1601" i="21"/>
  <c r="F1593" i="21"/>
  <c r="F1585" i="21"/>
  <c r="F1577" i="21"/>
  <c r="F1569" i="21"/>
  <c r="F1561" i="21"/>
  <c r="F1553" i="21"/>
  <c r="F1545" i="21"/>
  <c r="F1537" i="21"/>
  <c r="F1529" i="21"/>
  <c r="F1521" i="21"/>
  <c r="F1513" i="21"/>
  <c r="F1505" i="21"/>
  <c r="F1497" i="21"/>
  <c r="F1489" i="21"/>
  <c r="F1481" i="21"/>
  <c r="F1473" i="21"/>
  <c r="F1465" i="21"/>
  <c r="F1457" i="21"/>
  <c r="F1449" i="21"/>
  <c r="F1441" i="21"/>
  <c r="F1433" i="21"/>
  <c r="F1425" i="21"/>
  <c r="F1417" i="21"/>
  <c r="F1409" i="21"/>
  <c r="F1401" i="21"/>
  <c r="F1393" i="21"/>
  <c r="F1385" i="21"/>
  <c r="F1377" i="21"/>
  <c r="F1369" i="21"/>
  <c r="F1361" i="21"/>
  <c r="F1353" i="21"/>
  <c r="F1345" i="21"/>
  <c r="F1337" i="21"/>
  <c r="F1329" i="21"/>
  <c r="F1321" i="21"/>
  <c r="F1313" i="21"/>
  <c r="F1305" i="21"/>
  <c r="F1297" i="21"/>
  <c r="F1289" i="21"/>
  <c r="F1281" i="21"/>
  <c r="F1273" i="21"/>
  <c r="F1265" i="21"/>
  <c r="F1257" i="21"/>
  <c r="F1249" i="21"/>
  <c r="F1241" i="21"/>
  <c r="F1233" i="21"/>
  <c r="F1225" i="21"/>
  <c r="F1217" i="21"/>
  <c r="F1209" i="21"/>
  <c r="F1201" i="21"/>
  <c r="F1193" i="21"/>
  <c r="F1185" i="21"/>
  <c r="F2974" i="21"/>
  <c r="F2363" i="21"/>
  <c r="F2323" i="21"/>
  <c r="F2310" i="21"/>
  <c r="F2292" i="21"/>
  <c r="F2284" i="21"/>
  <c r="F2276" i="21"/>
  <c r="F2268" i="21"/>
  <c r="F2260" i="21"/>
  <c r="F2252" i="21"/>
  <c r="F2244" i="21"/>
  <c r="F2236" i="21"/>
  <c r="F2228" i="21"/>
  <c r="F2220" i="21"/>
  <c r="F2212" i="21"/>
  <c r="F2204" i="21"/>
  <c r="F2196" i="21"/>
  <c r="F2188" i="21"/>
  <c r="F2180" i="21"/>
  <c r="F2172" i="21"/>
  <c r="F2164" i="21"/>
  <c r="F2156" i="21"/>
  <c r="F2148" i="21"/>
  <c r="F2140" i="21"/>
  <c r="F2132" i="21"/>
  <c r="F2124" i="21"/>
  <c r="F2116" i="21"/>
  <c r="F2108" i="21"/>
  <c r="F2100" i="21"/>
  <c r="F2092" i="21"/>
  <c r="F2084" i="21"/>
  <c r="F2076" i="21"/>
  <c r="F2068" i="21"/>
  <c r="F2060" i="21"/>
  <c r="F2052" i="21"/>
  <c r="F2044" i="21"/>
  <c r="F2036" i="21"/>
  <c r="F2028" i="21"/>
  <c r="F2020" i="21"/>
  <c r="F2012" i="21"/>
  <c r="F2004" i="21"/>
  <c r="F1996" i="21"/>
  <c r="F1988" i="21"/>
  <c r="F1980" i="21"/>
  <c r="F1972" i="21"/>
  <c r="F1964" i="21"/>
  <c r="F1956" i="21"/>
  <c r="F1948" i="21"/>
  <c r="F1940" i="21"/>
  <c r="F1932" i="21"/>
  <c r="F1924" i="21"/>
  <c r="F1916" i="21"/>
  <c r="F1908" i="21"/>
  <c r="F1900" i="21"/>
  <c r="F1892" i="21"/>
  <c r="F1884" i="21"/>
  <c r="F1876" i="21"/>
  <c r="F1868" i="21"/>
  <c r="F1860" i="21"/>
  <c r="F1852" i="21"/>
  <c r="F1844" i="21"/>
  <c r="F1836" i="21"/>
  <c r="F1828" i="21"/>
  <c r="F1820" i="21"/>
  <c r="F1812" i="21"/>
  <c r="F1804" i="21"/>
  <c r="F1796" i="21"/>
  <c r="F1788" i="21"/>
  <c r="F1780" i="21"/>
  <c r="F1772" i="21"/>
  <c r="F1764" i="21"/>
  <c r="F1756" i="21"/>
  <c r="F1748" i="21"/>
  <c r="F1740" i="21"/>
  <c r="F1732" i="21"/>
  <c r="F1724" i="21"/>
  <c r="F1716" i="21"/>
  <c r="F1708" i="21"/>
  <c r="F1700" i="21"/>
  <c r="F1692" i="21"/>
  <c r="F1684" i="21"/>
  <c r="F1676" i="21"/>
  <c r="F1668" i="21"/>
  <c r="F1660" i="21"/>
  <c r="F1652" i="21"/>
  <c r="F1644" i="21"/>
  <c r="F1636" i="21"/>
  <c r="F1628" i="21"/>
  <c r="F1620" i="21"/>
  <c r="F1612" i="21"/>
  <c r="F1604" i="21"/>
  <c r="F1596" i="21"/>
  <c r="F1588" i="21"/>
  <c r="F1580" i="21"/>
  <c r="F1572" i="21"/>
  <c r="F1564" i="21"/>
  <c r="F1556" i="21"/>
  <c r="F1548" i="21"/>
  <c r="F1540" i="21"/>
  <c r="F1532" i="21"/>
  <c r="F1524" i="21"/>
  <c r="F1516" i="21"/>
  <c r="F1508" i="21"/>
  <c r="F1500" i="21"/>
  <c r="F1492" i="21"/>
  <c r="F1484" i="21"/>
  <c r="F1476" i="21"/>
  <c r="F1468" i="21"/>
  <c r="F1460" i="21"/>
  <c r="F1452" i="21"/>
  <c r="F1444" i="21"/>
  <c r="F1436" i="21"/>
  <c r="F1428" i="21"/>
  <c r="F1420" i="21"/>
  <c r="F1412" i="21"/>
  <c r="F1404" i="21"/>
  <c r="F1396" i="21"/>
  <c r="F1388" i="21"/>
  <c r="F1380" i="21"/>
  <c r="F1372" i="21"/>
  <c r="F1364" i="21"/>
  <c r="F1356" i="21"/>
  <c r="F1348" i="21"/>
  <c r="F1340" i="21"/>
  <c r="F1332" i="21"/>
  <c r="F1324" i="21"/>
  <c r="F1316" i="21"/>
  <c r="F1308" i="21"/>
  <c r="F1300" i="21"/>
  <c r="F1292" i="21"/>
  <c r="F1284" i="21"/>
  <c r="F1276" i="21"/>
  <c r="F1268" i="21"/>
  <c r="F1260" i="21"/>
  <c r="F1252" i="21"/>
  <c r="F1244" i="21"/>
  <c r="F1236" i="21"/>
  <c r="F1228" i="21"/>
  <c r="F1220" i="21"/>
  <c r="F1212" i="21"/>
  <c r="F1204" i="21"/>
  <c r="F1196" i="21"/>
  <c r="F1188" i="21"/>
  <c r="F2976" i="21"/>
  <c r="F2478" i="21"/>
  <c r="F2459" i="21"/>
  <c r="F2446" i="21"/>
  <c r="F2427" i="21"/>
  <c r="F2414" i="21"/>
  <c r="F2395" i="21"/>
  <c r="F2382" i="21"/>
  <c r="F2358" i="21"/>
  <c r="F2333" i="21"/>
  <c r="F2318" i="21"/>
  <c r="F2287" i="21"/>
  <c r="F2279" i="21"/>
  <c r="F2271" i="21"/>
  <c r="F2263" i="21"/>
  <c r="F2255" i="21"/>
  <c r="F2247" i="21"/>
  <c r="F2239" i="21"/>
  <c r="F2231" i="21"/>
  <c r="F2223" i="21"/>
  <c r="F2215" i="21"/>
  <c r="F2207" i="21"/>
  <c r="F2199" i="21"/>
  <c r="F2191" i="21"/>
  <c r="F2183" i="21"/>
  <c r="F2175" i="21"/>
  <c r="F2167" i="21"/>
  <c r="F2159" i="21"/>
  <c r="F2151" i="21"/>
  <c r="F2143" i="21"/>
  <c r="F2135" i="21"/>
  <c r="F2127" i="21"/>
  <c r="F2119" i="21"/>
  <c r="F2111" i="21"/>
  <c r="F2103" i="21"/>
  <c r="F2095" i="21"/>
  <c r="F2087" i="21"/>
  <c r="F2079" i="21"/>
  <c r="F2071" i="21"/>
  <c r="F2063" i="21"/>
  <c r="F2055" i="21"/>
  <c r="F2047" i="21"/>
  <c r="F2039" i="21"/>
  <c r="F2031" i="21"/>
  <c r="F2023" i="21"/>
  <c r="F2015" i="21"/>
  <c r="F2007" i="21"/>
  <c r="F1999" i="21"/>
  <c r="F1991" i="21"/>
  <c r="F1983" i="21"/>
  <c r="F1975" i="21"/>
  <c r="F1967" i="21"/>
  <c r="F1959" i="21"/>
  <c r="F1951" i="21"/>
  <c r="F1943" i="21"/>
  <c r="F1935" i="21"/>
  <c r="F1927" i="21"/>
  <c r="F1919" i="21"/>
  <c r="F1911" i="21"/>
  <c r="F1903" i="21"/>
  <c r="F1895" i="21"/>
  <c r="F1887" i="21"/>
  <c r="F1879" i="21"/>
  <c r="F1871" i="21"/>
  <c r="F1863" i="21"/>
  <c r="F1855" i="21"/>
  <c r="F1847" i="21"/>
  <c r="F1839" i="21"/>
  <c r="F1831" i="21"/>
  <c r="F1823" i="21"/>
  <c r="F1815" i="21"/>
  <c r="F1807" i="21"/>
  <c r="F1799" i="21"/>
  <c r="F1791" i="21"/>
  <c r="F1783" i="21"/>
  <c r="F1775" i="21"/>
  <c r="F1767" i="21"/>
  <c r="F1759" i="21"/>
  <c r="F1751" i="21"/>
  <c r="F1743" i="21"/>
  <c r="F1735" i="21"/>
  <c r="F1727" i="21"/>
  <c r="F1719" i="21"/>
  <c r="F1711" i="21"/>
  <c r="F1703" i="21"/>
  <c r="F1695" i="21"/>
  <c r="F1687" i="21"/>
  <c r="F1679" i="21"/>
  <c r="F1671" i="21"/>
  <c r="F1663" i="21"/>
  <c r="F1655" i="21"/>
  <c r="F1647" i="21"/>
  <c r="F1639" i="21"/>
  <c r="F1631" i="21"/>
  <c r="F1623" i="21"/>
  <c r="F1615" i="21"/>
  <c r="F1607" i="21"/>
  <c r="F1599" i="21"/>
  <c r="F1591" i="21"/>
  <c r="F1583" i="21"/>
  <c r="F1575" i="21"/>
  <c r="F1567" i="21"/>
  <c r="F1559" i="21"/>
  <c r="F1551" i="21"/>
  <c r="F1543" i="21"/>
  <c r="F1535" i="21"/>
  <c r="F1527" i="21"/>
  <c r="F1519" i="21"/>
  <c r="F1511" i="21"/>
  <c r="F1503" i="21"/>
  <c r="F1495" i="21"/>
  <c r="F1487" i="21"/>
  <c r="F1479" i="21"/>
  <c r="F1471" i="21"/>
  <c r="F1463" i="21"/>
  <c r="F1455" i="21"/>
  <c r="F1447" i="21"/>
  <c r="F1439" i="21"/>
  <c r="F1431" i="21"/>
  <c r="F1423" i="21"/>
  <c r="F1415" i="21"/>
  <c r="F1407" i="21"/>
  <c r="F1399" i="21"/>
  <c r="F1391" i="21"/>
  <c r="F1383" i="21"/>
  <c r="F1375" i="21"/>
  <c r="F1367" i="21"/>
  <c r="F1359" i="21"/>
  <c r="F1351" i="21"/>
  <c r="F1343" i="21"/>
  <c r="F1335" i="21"/>
  <c r="F1327" i="21"/>
  <c r="F1319" i="21"/>
  <c r="F1311" i="21"/>
  <c r="F1303" i="21"/>
  <c r="F1295" i="21"/>
  <c r="F1287" i="21"/>
  <c r="F1279" i="21"/>
  <c r="F1271" i="21"/>
  <c r="F1263" i="21"/>
  <c r="F1255" i="21"/>
  <c r="F1247" i="21"/>
  <c r="F1239" i="21"/>
  <c r="F1231" i="21"/>
  <c r="F1223" i="21"/>
  <c r="F1215" i="21"/>
  <c r="F1207" i="21"/>
  <c r="F1199" i="21"/>
  <c r="F1191" i="21"/>
  <c r="F1183" i="21"/>
  <c r="F1175" i="21"/>
  <c r="F1167" i="21"/>
  <c r="F1159" i="21"/>
  <c r="F1151" i="21"/>
  <c r="F1143" i="21"/>
  <c r="F1135" i="21"/>
  <c r="F1127" i="21"/>
  <c r="F1119" i="21"/>
  <c r="F1111" i="21"/>
  <c r="F1103" i="21"/>
  <c r="F1095" i="21"/>
  <c r="F1087" i="21"/>
  <c r="F1079" i="21"/>
  <c r="F1071" i="21"/>
  <c r="F2962" i="21"/>
  <c r="F2341" i="21"/>
  <c r="F2331" i="21"/>
  <c r="F2290" i="21"/>
  <c r="F2282" i="21"/>
  <c r="F2274" i="21"/>
  <c r="F2266" i="21"/>
  <c r="F2258" i="21"/>
  <c r="F2250" i="21"/>
  <c r="F2242" i="21"/>
  <c r="F2234" i="21"/>
  <c r="F2226" i="21"/>
  <c r="F2218" i="21"/>
  <c r="F2210" i="21"/>
  <c r="F2202" i="21"/>
  <c r="F2194" i="21"/>
  <c r="F2186" i="21"/>
  <c r="F2178" i="21"/>
  <c r="F2170" i="21"/>
  <c r="F2162" i="21"/>
  <c r="F2154" i="21"/>
  <c r="F2146" i="21"/>
  <c r="F2138" i="21"/>
  <c r="F2130" i="21"/>
  <c r="F2122" i="21"/>
  <c r="F2114" i="21"/>
  <c r="F2106" i="21"/>
  <c r="F2098" i="21"/>
  <c r="F2090" i="21"/>
  <c r="F2082" i="21"/>
  <c r="F2074" i="21"/>
  <c r="F2066" i="21"/>
  <c r="F2058" i="21"/>
  <c r="F2050" i="21"/>
  <c r="F2042" i="21"/>
  <c r="F2034" i="21"/>
  <c r="F2026" i="21"/>
  <c r="F2018" i="21"/>
  <c r="F2010" i="21"/>
  <c r="F2002" i="21"/>
  <c r="F1994" i="21"/>
  <c r="F1986" i="21"/>
  <c r="F1978" i="21"/>
  <c r="F1970" i="21"/>
  <c r="F1962" i="21"/>
  <c r="F1954" i="21"/>
  <c r="F1946" i="21"/>
  <c r="F1938" i="21"/>
  <c r="F1930" i="21"/>
  <c r="F1922" i="21"/>
  <c r="F1914" i="21"/>
  <c r="F1906" i="21"/>
  <c r="F1898" i="21"/>
  <c r="F1890" i="21"/>
  <c r="F1882" i="21"/>
  <c r="F1874" i="21"/>
  <c r="F1866" i="21"/>
  <c r="F1858" i="21"/>
  <c r="F1850" i="21"/>
  <c r="F1842" i="21"/>
  <c r="F1834" i="21"/>
  <c r="F1826" i="21"/>
  <c r="F1818" i="21"/>
  <c r="F1810" i="21"/>
  <c r="F1802" i="21"/>
  <c r="F1794" i="21"/>
  <c r="F1786" i="21"/>
  <c r="F1778" i="21"/>
  <c r="F1770" i="21"/>
  <c r="F1762" i="21"/>
  <c r="F1754" i="21"/>
  <c r="F1746" i="21"/>
  <c r="F1738" i="21"/>
  <c r="F1730" i="21"/>
  <c r="F1722" i="21"/>
  <c r="F1714" i="21"/>
  <c r="F1706" i="21"/>
  <c r="F1698" i="21"/>
  <c r="F1690" i="21"/>
  <c r="F1682" i="21"/>
  <c r="F1674" i="21"/>
  <c r="F1666" i="21"/>
  <c r="F1658" i="21"/>
  <c r="F1650" i="21"/>
  <c r="F1642" i="21"/>
  <c r="F1634" i="21"/>
  <c r="F1626" i="21"/>
  <c r="F1618" i="21"/>
  <c r="F1610" i="21"/>
  <c r="F1602" i="21"/>
  <c r="F1594" i="21"/>
  <c r="F1586" i="21"/>
  <c r="F1578" i="21"/>
  <c r="F1570" i="21"/>
  <c r="F1562" i="21"/>
  <c r="F1554" i="21"/>
  <c r="F1546" i="21"/>
  <c r="F1538" i="21"/>
  <c r="F1530" i="21"/>
  <c r="F1522" i="21"/>
  <c r="F1514" i="21"/>
  <c r="F1506" i="21"/>
  <c r="F1498" i="21"/>
  <c r="F1490" i="21"/>
  <c r="F1482" i="21"/>
  <c r="F1474" i="21"/>
  <c r="F1466" i="21"/>
  <c r="F1458" i="21"/>
  <c r="F1450" i="21"/>
  <c r="F1442" i="21"/>
  <c r="F1434" i="21"/>
  <c r="F1426" i="21"/>
  <c r="F1418" i="21"/>
  <c r="F1410" i="21"/>
  <c r="F1402" i="21"/>
  <c r="F1394" i="21"/>
  <c r="F1386" i="21"/>
  <c r="F1378" i="21"/>
  <c r="F1370" i="21"/>
  <c r="F1362" i="21"/>
  <c r="F1354" i="21"/>
  <c r="F1346" i="21"/>
  <c r="F1338" i="21"/>
  <c r="F1330" i="21"/>
  <c r="F1322" i="21"/>
  <c r="F1314" i="21"/>
  <c r="F1306" i="21"/>
  <c r="F1298" i="21"/>
  <c r="F1290" i="21"/>
  <c r="F1282" i="21"/>
  <c r="F1274" i="21"/>
  <c r="F1266" i="21"/>
  <c r="F1258" i="21"/>
  <c r="F1250" i="21"/>
  <c r="F1242" i="21"/>
  <c r="F1234" i="21"/>
  <c r="F1226" i="21"/>
  <c r="F1218" i="21"/>
  <c r="F1210" i="21"/>
  <c r="F1202" i="21"/>
  <c r="F1194" i="21"/>
  <c r="F1186" i="21"/>
  <c r="F1178" i="21"/>
  <c r="F1170" i="21"/>
  <c r="F1162" i="21"/>
  <c r="F1154" i="21"/>
  <c r="F1146" i="21"/>
  <c r="F1138" i="21"/>
  <c r="F1130" i="21"/>
  <c r="F1122" i="21"/>
  <c r="F1114" i="21"/>
  <c r="F1106" i="21"/>
  <c r="F1098" i="21"/>
  <c r="F2366" i="21"/>
  <c r="F2347" i="21"/>
  <c r="F2334" i="21"/>
  <c r="F2301" i="21"/>
  <c r="F2288" i="21"/>
  <c r="F2280" i="21"/>
  <c r="F2272" i="21"/>
  <c r="F2264" i="21"/>
  <c r="F2256" i="21"/>
  <c r="F2248" i="21"/>
  <c r="F2240" i="21"/>
  <c r="F2232" i="21"/>
  <c r="F2224" i="21"/>
  <c r="F2216" i="21"/>
  <c r="F2208" i="21"/>
  <c r="F2200" i="21"/>
  <c r="F2192" i="21"/>
  <c r="F2184" i="21"/>
  <c r="F2176" i="21"/>
  <c r="F2168" i="21"/>
  <c r="F2160" i="21"/>
  <c r="F2152" i="21"/>
  <c r="F2144" i="21"/>
  <c r="F2136" i="21"/>
  <c r="F2128" i="21"/>
  <c r="F2120" i="21"/>
  <c r="F2112" i="21"/>
  <c r="F2104" i="21"/>
  <c r="F2096" i="21"/>
  <c r="F2088" i="21"/>
  <c r="F2080" i="21"/>
  <c r="F2072" i="21"/>
  <c r="F2064" i="21"/>
  <c r="F2056" i="21"/>
  <c r="F2048" i="21"/>
  <c r="F2040" i="21"/>
  <c r="F2032" i="21"/>
  <c r="F2024" i="21"/>
  <c r="F2016" i="21"/>
  <c r="F2008" i="21"/>
  <c r="F2000" i="21"/>
  <c r="F1992" i="21"/>
  <c r="F1984" i="21"/>
  <c r="F1976" i="21"/>
  <c r="F1968" i="21"/>
  <c r="F1960" i="21"/>
  <c r="F1952" i="21"/>
  <c r="F1944" i="21"/>
  <c r="F1936" i="21"/>
  <c r="F1928" i="21"/>
  <c r="F1920" i="21"/>
  <c r="F1912" i="21"/>
  <c r="F1904" i="21"/>
  <c r="F1896" i="21"/>
  <c r="F1888" i="21"/>
  <c r="F1880" i="21"/>
  <c r="F1872" i="21"/>
  <c r="F1864" i="21"/>
  <c r="F1856" i="21"/>
  <c r="F1848" i="21"/>
  <c r="F1840" i="21"/>
  <c r="F1832" i="21"/>
  <c r="F1824" i="21"/>
  <c r="F1816" i="21"/>
  <c r="F1808" i="21"/>
  <c r="F1800" i="21"/>
  <c r="F1792" i="21"/>
  <c r="F1784" i="21"/>
  <c r="F1776" i="21"/>
  <c r="F1768" i="21"/>
  <c r="F1760" i="21"/>
  <c r="F1752" i="21"/>
  <c r="F1744" i="21"/>
  <c r="F1736" i="21"/>
  <c r="F1728" i="21"/>
  <c r="F1720" i="21"/>
  <c r="F1712" i="21"/>
  <c r="F1704" i="21"/>
  <c r="F1696" i="21"/>
  <c r="F1688" i="21"/>
  <c r="F1680" i="21"/>
  <c r="F1672" i="21"/>
  <c r="F1664" i="21"/>
  <c r="F1656" i="21"/>
  <c r="F1648" i="21"/>
  <c r="F1640" i="21"/>
  <c r="F1632" i="21"/>
  <c r="F1624" i="21"/>
  <c r="F1616" i="21"/>
  <c r="F1608" i="21"/>
  <c r="F1600" i="21"/>
  <c r="F1592" i="21"/>
  <c r="F1584" i="21"/>
  <c r="F1576" i="21"/>
  <c r="F1568" i="21"/>
  <c r="F1560" i="21"/>
  <c r="F1552" i="21"/>
  <c r="F1544" i="21"/>
  <c r="F1536" i="21"/>
  <c r="F1528" i="21"/>
  <c r="F1520" i="21"/>
  <c r="F1512" i="21"/>
  <c r="F1504" i="21"/>
  <c r="F1496" i="21"/>
  <c r="F1488" i="21"/>
  <c r="F1480" i="21"/>
  <c r="F1472" i="21"/>
  <c r="F1464" i="21"/>
  <c r="F1456" i="21"/>
  <c r="F1448" i="21"/>
  <c r="F1440" i="21"/>
  <c r="F1432" i="21"/>
  <c r="F1424" i="21"/>
  <c r="F1416" i="21"/>
  <c r="F1408" i="21"/>
  <c r="F1400" i="21"/>
  <c r="F1392" i="21"/>
  <c r="F1384" i="21"/>
  <c r="F1376" i="21"/>
  <c r="F1368" i="21"/>
  <c r="F1360" i="21"/>
  <c r="F1352" i="21"/>
  <c r="F1344" i="21"/>
  <c r="F1336" i="21"/>
  <c r="F1328" i="21"/>
  <c r="F1320" i="21"/>
  <c r="F1312" i="21"/>
  <c r="F1304" i="21"/>
  <c r="F1296" i="21"/>
  <c r="F1288" i="21"/>
  <c r="F1280" i="21"/>
  <c r="F1272" i="21"/>
  <c r="F1264" i="21"/>
  <c r="F1256" i="21"/>
  <c r="F1248" i="21"/>
  <c r="F1240" i="21"/>
  <c r="F1232" i="21"/>
  <c r="F1224" i="21"/>
  <c r="F1216" i="21"/>
  <c r="F1208" i="21"/>
  <c r="F1200" i="21"/>
  <c r="F1192" i="21"/>
  <c r="F1184" i="21"/>
  <c r="F1176" i="21"/>
  <c r="F1168" i="21"/>
  <c r="F1160" i="21"/>
  <c r="F1152" i="21"/>
  <c r="F1144" i="21"/>
  <c r="F1136" i="21"/>
  <c r="F1128" i="21"/>
  <c r="F1120" i="21"/>
  <c r="F1112" i="21"/>
  <c r="F1104" i="21"/>
  <c r="F1096" i="21"/>
  <c r="F1088" i="21"/>
  <c r="F1080" i="21"/>
  <c r="F1072" i="21"/>
  <c r="F2902" i="21"/>
  <c r="F2774" i="21"/>
  <c r="F2646" i="21"/>
  <c r="F2518" i="21"/>
  <c r="F2467" i="21"/>
  <c r="F2390" i="21"/>
  <c r="F2285" i="21"/>
  <c r="F2269" i="21"/>
  <c r="F2253" i="21"/>
  <c r="F2237" i="21"/>
  <c r="F2165" i="21"/>
  <c r="F2021" i="21"/>
  <c r="F1981" i="21"/>
  <c r="F1917" i="21"/>
  <c r="F1853" i="21"/>
  <c r="F1789" i="21"/>
  <c r="F1541" i="21"/>
  <c r="F1539" i="21"/>
  <c r="F1477" i="21"/>
  <c r="F1475" i="21"/>
  <c r="F1413" i="21"/>
  <c r="F1411" i="21"/>
  <c r="F1349" i="21"/>
  <c r="F1347" i="21"/>
  <c r="F1285" i="21"/>
  <c r="F1283" i="21"/>
  <c r="F1221" i="21"/>
  <c r="F1219" i="21"/>
  <c r="F1090" i="21"/>
  <c r="F1074" i="21"/>
  <c r="F1062" i="21"/>
  <c r="F1054" i="21"/>
  <c r="F1046" i="21"/>
  <c r="F1038" i="21"/>
  <c r="F1030" i="21"/>
  <c r="F1022" i="21"/>
  <c r="F1014" i="21"/>
  <c r="F1006" i="21"/>
  <c r="F998" i="21"/>
  <c r="F990" i="21"/>
  <c r="F982" i="21"/>
  <c r="F974" i="21"/>
  <c r="F966" i="21"/>
  <c r="F958" i="21"/>
  <c r="F950" i="21"/>
  <c r="F942" i="21"/>
  <c r="F934" i="21"/>
  <c r="F926" i="21"/>
  <c r="F918" i="21"/>
  <c r="F910" i="21"/>
  <c r="F902" i="21"/>
  <c r="F894" i="21"/>
  <c r="F886" i="21"/>
  <c r="F878" i="21"/>
  <c r="F870" i="21"/>
  <c r="F862" i="21"/>
  <c r="F854" i="21"/>
  <c r="F846" i="21"/>
  <c r="F838" i="21"/>
  <c r="F830" i="21"/>
  <c r="F822" i="21"/>
  <c r="F814" i="21"/>
  <c r="F806" i="21"/>
  <c r="F798" i="21"/>
  <c r="F790" i="21"/>
  <c r="F782" i="21"/>
  <c r="F774" i="21"/>
  <c r="F766" i="21"/>
  <c r="F758" i="21"/>
  <c r="F750" i="21"/>
  <c r="F742" i="21"/>
  <c r="F734" i="21"/>
  <c r="F726" i="21"/>
  <c r="F718" i="21"/>
  <c r="F710" i="21"/>
  <c r="F702" i="21"/>
  <c r="F694" i="21"/>
  <c r="F686" i="21"/>
  <c r="F678" i="21"/>
  <c r="F670" i="21"/>
  <c r="F662" i="21"/>
  <c r="F654" i="21"/>
  <c r="F646" i="21"/>
  <c r="F638" i="21"/>
  <c r="F630" i="21"/>
  <c r="F622" i="21"/>
  <c r="F614" i="21"/>
  <c r="F606" i="21"/>
  <c r="F598" i="21"/>
  <c r="F590" i="21"/>
  <c r="F582" i="21"/>
  <c r="F574" i="21"/>
  <c r="F566" i="21"/>
  <c r="F558" i="21"/>
  <c r="F550" i="21"/>
  <c r="F542" i="21"/>
  <c r="F534" i="21"/>
  <c r="F526" i="21"/>
  <c r="F518" i="21"/>
  <c r="F510" i="21"/>
  <c r="F502" i="21"/>
  <c r="F494" i="21"/>
  <c r="F486" i="21"/>
  <c r="F478" i="21"/>
  <c r="F470" i="21"/>
  <c r="F462" i="21"/>
  <c r="F454" i="21"/>
  <c r="F446" i="21"/>
  <c r="F438" i="21"/>
  <c r="F430" i="21"/>
  <c r="F422" i="21"/>
  <c r="F414" i="21"/>
  <c r="F406" i="21"/>
  <c r="F398" i="21"/>
  <c r="F390" i="21"/>
  <c r="F382" i="21"/>
  <c r="F374" i="21"/>
  <c r="F366" i="21"/>
  <c r="F358" i="21"/>
  <c r="F350" i="21"/>
  <c r="F342" i="21"/>
  <c r="F334" i="21"/>
  <c r="F326" i="21"/>
  <c r="F318" i="21"/>
  <c r="F310" i="21"/>
  <c r="F302" i="21"/>
  <c r="F294" i="21"/>
  <c r="F2918" i="21"/>
  <c r="F2790" i="21"/>
  <c r="F2662" i="21"/>
  <c r="F2534" i="21"/>
  <c r="F2326" i="21"/>
  <c r="F2221" i="21"/>
  <c r="F2205" i="21"/>
  <c r="F2189" i="21"/>
  <c r="F2125" i="21"/>
  <c r="F1941" i="21"/>
  <c r="F1877" i="21"/>
  <c r="F1813" i="21"/>
  <c r="F1749" i="21"/>
  <c r="F1565" i="21"/>
  <c r="F1563" i="21"/>
  <c r="F1501" i="21"/>
  <c r="F1499" i="21"/>
  <c r="F1437" i="21"/>
  <c r="F1435" i="21"/>
  <c r="F1373" i="21"/>
  <c r="F1371" i="21"/>
  <c r="F1309" i="21"/>
  <c r="F1307" i="21"/>
  <c r="F1245" i="21"/>
  <c r="F1243" i="21"/>
  <c r="F1181" i="21"/>
  <c r="F1173" i="21"/>
  <c r="F1165" i="21"/>
  <c r="F1157" i="21"/>
  <c r="F1149" i="21"/>
  <c r="F1141" i="21"/>
  <c r="F1133" i="21"/>
  <c r="F1125" i="21"/>
  <c r="F1117" i="21"/>
  <c r="F1109" i="21"/>
  <c r="F1101" i="21"/>
  <c r="F1093" i="21"/>
  <c r="F1086" i="21"/>
  <c r="F1081" i="21"/>
  <c r="F1077" i="21"/>
  <c r="F1070" i="21"/>
  <c r="F1065" i="21"/>
  <c r="F1057" i="21"/>
  <c r="F1049" i="21"/>
  <c r="F1041" i="21"/>
  <c r="F1033" i="21"/>
  <c r="F1025" i="21"/>
  <c r="F1017" i="21"/>
  <c r="F1009" i="21"/>
  <c r="F1001" i="21"/>
  <c r="F993" i="21"/>
  <c r="F985" i="21"/>
  <c r="F977" i="21"/>
  <c r="F969" i="21"/>
  <c r="F961" i="21"/>
  <c r="F953" i="21"/>
  <c r="F945" i="21"/>
  <c r="F937" i="21"/>
  <c r="F929" i="21"/>
  <c r="F921" i="21"/>
  <c r="F913" i="21"/>
  <c r="F905" i="21"/>
  <c r="F897" i="21"/>
  <c r="F889" i="21"/>
  <c r="F881" i="21"/>
  <c r="F873" i="21"/>
  <c r="F865" i="21"/>
  <c r="F857" i="21"/>
  <c r="F849" i="21"/>
  <c r="F841" i="21"/>
  <c r="F833" i="21"/>
  <c r="F825" i="21"/>
  <c r="F817" i="21"/>
  <c r="F809" i="21"/>
  <c r="F801" i="21"/>
  <c r="F793" i="21"/>
  <c r="F785" i="21"/>
  <c r="F777" i="21"/>
  <c r="F769" i="21"/>
  <c r="F761" i="21"/>
  <c r="F753" i="21"/>
  <c r="F745" i="21"/>
  <c r="F737" i="21"/>
  <c r="F729" i="21"/>
  <c r="F721" i="21"/>
  <c r="F713" i="21"/>
  <c r="F705" i="21"/>
  <c r="F697" i="21"/>
  <c r="F689" i="21"/>
  <c r="F681" i="21"/>
  <c r="F673" i="21"/>
  <c r="F665" i="21"/>
  <c r="F657" i="21"/>
  <c r="F649" i="21"/>
  <c r="F641" i="21"/>
  <c r="F633" i="21"/>
  <c r="F625" i="21"/>
  <c r="F617" i="21"/>
  <c r="F609" i="21"/>
  <c r="F601" i="21"/>
  <c r="F593" i="21"/>
  <c r="F585" i="21"/>
  <c r="F577" i="21"/>
  <c r="F569" i="21"/>
  <c r="F561" i="21"/>
  <c r="F553" i="21"/>
  <c r="F545" i="21"/>
  <c r="F537" i="21"/>
  <c r="F529" i="21"/>
  <c r="F521" i="21"/>
  <c r="F513" i="21"/>
  <c r="F505" i="21"/>
  <c r="F497" i="21"/>
  <c r="F489" i="21"/>
  <c r="F481" i="21"/>
  <c r="F473" i="21"/>
  <c r="F465" i="21"/>
  <c r="F457" i="21"/>
  <c r="F449" i="21"/>
  <c r="F441" i="21"/>
  <c r="F433" i="21"/>
  <c r="F425" i="21"/>
  <c r="F417" i="21"/>
  <c r="F409" i="21"/>
  <c r="F401" i="21"/>
  <c r="F393" i="21"/>
  <c r="F385" i="21"/>
  <c r="F377" i="21"/>
  <c r="F369" i="21"/>
  <c r="F361" i="21"/>
  <c r="F353" i="21"/>
  <c r="F345" i="21"/>
  <c r="F337" i="21"/>
  <c r="F329" i="21"/>
  <c r="F321" i="21"/>
  <c r="F313" i="21"/>
  <c r="F305" i="21"/>
  <c r="F297" i="21"/>
  <c r="F289" i="21"/>
  <c r="F2934" i="21"/>
  <c r="F2806" i="21"/>
  <c r="F2678" i="21"/>
  <c r="F2550" i="21"/>
  <c r="F2422" i="21"/>
  <c r="F2371" i="21"/>
  <c r="F2149" i="21"/>
  <c r="F2109" i="21"/>
  <c r="F2093" i="21"/>
  <c r="F2077" i="21"/>
  <c r="F2061" i="21"/>
  <c r="F2045" i="21"/>
  <c r="F2005" i="21"/>
  <c r="F1965" i="21"/>
  <c r="F1901" i="21"/>
  <c r="F1837" i="21"/>
  <c r="F1773" i="21"/>
  <c r="F1525" i="21"/>
  <c r="F1523" i="21"/>
  <c r="F1461" i="21"/>
  <c r="F1459" i="21"/>
  <c r="F1397" i="21"/>
  <c r="F1395" i="21"/>
  <c r="F1333" i="21"/>
  <c r="F1331" i="21"/>
  <c r="F1269" i="21"/>
  <c r="F1267" i="21"/>
  <c r="F1205" i="21"/>
  <c r="F1203" i="21"/>
  <c r="F1179" i="21"/>
  <c r="F1171" i="21"/>
  <c r="F1163" i="21"/>
  <c r="F1155" i="21"/>
  <c r="F1147" i="21"/>
  <c r="F1139" i="21"/>
  <c r="F1131" i="21"/>
  <c r="F1123" i="21"/>
  <c r="F1115" i="21"/>
  <c r="F1107" i="21"/>
  <c r="F1099" i="21"/>
  <c r="F1084" i="21"/>
  <c r="F1068" i="21"/>
  <c r="F1060" i="21"/>
  <c r="F1052" i="21"/>
  <c r="F1044" i="21"/>
  <c r="F1036" i="21"/>
  <c r="F1028" i="21"/>
  <c r="F1020" i="21"/>
  <c r="F1012" i="21"/>
  <c r="F1004" i="21"/>
  <c r="F996" i="21"/>
  <c r="F988" i="21"/>
  <c r="F980" i="21"/>
  <c r="F972" i="21"/>
  <c r="F964" i="21"/>
  <c r="F956" i="21"/>
  <c r="F948" i="21"/>
  <c r="F940" i="21"/>
  <c r="F932" i="21"/>
  <c r="F924" i="21"/>
  <c r="F916" i="21"/>
  <c r="F908" i="21"/>
  <c r="F900" i="21"/>
  <c r="F892" i="21"/>
  <c r="F884" i="21"/>
  <c r="F876" i="21"/>
  <c r="F868" i="21"/>
  <c r="F860" i="21"/>
  <c r="F852" i="21"/>
  <c r="F844" i="21"/>
  <c r="F836" i="21"/>
  <c r="F828" i="21"/>
  <c r="F820" i="21"/>
  <c r="F812" i="21"/>
  <c r="F804" i="21"/>
  <c r="F796" i="21"/>
  <c r="F788" i="21"/>
  <c r="F780" i="21"/>
  <c r="F772" i="21"/>
  <c r="F764" i="21"/>
  <c r="F756" i="21"/>
  <c r="F748" i="21"/>
  <c r="F740" i="21"/>
  <c r="F732" i="21"/>
  <c r="F724" i="21"/>
  <c r="F716" i="21"/>
  <c r="F708" i="21"/>
  <c r="F700" i="21"/>
  <c r="F692" i="21"/>
  <c r="F684" i="21"/>
  <c r="F676" i="21"/>
  <c r="F668" i="21"/>
  <c r="F660" i="21"/>
  <c r="F652" i="21"/>
  <c r="F644" i="21"/>
  <c r="F636" i="21"/>
  <c r="F628" i="21"/>
  <c r="F620" i="21"/>
  <c r="F612" i="21"/>
  <c r="F604" i="21"/>
  <c r="F596" i="21"/>
  <c r="F588" i="21"/>
  <c r="F580" i="21"/>
  <c r="F572" i="21"/>
  <c r="F564" i="21"/>
  <c r="F556" i="21"/>
  <c r="F548" i="21"/>
  <c r="F540" i="21"/>
  <c r="F532" i="21"/>
  <c r="F524" i="21"/>
  <c r="F516" i="21"/>
  <c r="F508" i="21"/>
  <c r="F500" i="21"/>
  <c r="F492" i="21"/>
  <c r="F484" i="21"/>
  <c r="F476" i="21"/>
  <c r="F468" i="21"/>
  <c r="F460" i="21"/>
  <c r="F452" i="21"/>
  <c r="F444" i="21"/>
  <c r="F436" i="21"/>
  <c r="F428" i="21"/>
  <c r="F420" i="21"/>
  <c r="F412" i="21"/>
  <c r="F404" i="21"/>
  <c r="F396" i="21"/>
  <c r="F388" i="21"/>
  <c r="F380" i="21"/>
  <c r="F372" i="21"/>
  <c r="F364" i="21"/>
  <c r="F356" i="21"/>
  <c r="F348" i="21"/>
  <c r="F340" i="21"/>
  <c r="F332" i="21"/>
  <c r="F324" i="21"/>
  <c r="F316" i="21"/>
  <c r="F308" i="21"/>
  <c r="F300" i="21"/>
  <c r="F292" i="21"/>
  <c r="F2950" i="21"/>
  <c r="F2822" i="21"/>
  <c r="F2694" i="21"/>
  <c r="F2566" i="21"/>
  <c r="F2293" i="21"/>
  <c r="F2173" i="21"/>
  <c r="F2029" i="21"/>
  <c r="F1925" i="21"/>
  <c r="F1861" i="21"/>
  <c r="F1797" i="21"/>
  <c r="F1733" i="21"/>
  <c r="F1717" i="21"/>
  <c r="F1701" i="21"/>
  <c r="F1685" i="21"/>
  <c r="F1669" i="21"/>
  <c r="F1653" i="21"/>
  <c r="F1637" i="21"/>
  <c r="F1621" i="21"/>
  <c r="F1605" i="21"/>
  <c r="F1589" i="21"/>
  <c r="F1549" i="21"/>
  <c r="F1547" i="21"/>
  <c r="F1485" i="21"/>
  <c r="F1483" i="21"/>
  <c r="F1421" i="21"/>
  <c r="F1419" i="21"/>
  <c r="F1357" i="21"/>
  <c r="F1355" i="21"/>
  <c r="F1293" i="21"/>
  <c r="F1291" i="21"/>
  <c r="F1229" i="21"/>
  <c r="F1227" i="21"/>
  <c r="F1177" i="21"/>
  <c r="F1169" i="21"/>
  <c r="F1161" i="21"/>
  <c r="F1153" i="21"/>
  <c r="F1145" i="21"/>
  <c r="F1137" i="21"/>
  <c r="F1129" i="21"/>
  <c r="F1121" i="21"/>
  <c r="F1113" i="21"/>
  <c r="F1105" i="21"/>
  <c r="F1097" i="21"/>
  <c r="F1091" i="21"/>
  <c r="F1075" i="21"/>
  <c r="F1063" i="21"/>
  <c r="F1055" i="21"/>
  <c r="F1047" i="21"/>
  <c r="F1039" i="21"/>
  <c r="F1031" i="21"/>
  <c r="F1023" i="21"/>
  <c r="F1015" i="21"/>
  <c r="F1007" i="21"/>
  <c r="F999" i="21"/>
  <c r="F991" i="21"/>
  <c r="F983" i="21"/>
  <c r="F975" i="21"/>
  <c r="F967" i="21"/>
  <c r="F959" i="21"/>
  <c r="F951" i="21"/>
  <c r="F943" i="21"/>
  <c r="F935" i="21"/>
  <c r="F927" i="21"/>
  <c r="F919" i="21"/>
  <c r="F911" i="21"/>
  <c r="F903" i="21"/>
  <c r="F895" i="21"/>
  <c r="F887" i="21"/>
  <c r="F879" i="21"/>
  <c r="F871" i="21"/>
  <c r="F863" i="21"/>
  <c r="F855" i="21"/>
  <c r="F847" i="21"/>
  <c r="F839" i="21"/>
  <c r="F831" i="21"/>
  <c r="F823" i="21"/>
  <c r="F815" i="21"/>
  <c r="F807" i="21"/>
  <c r="F799" i="21"/>
  <c r="F791" i="21"/>
  <c r="F783" i="21"/>
  <c r="F775" i="21"/>
  <c r="F767" i="21"/>
  <c r="F759" i="21"/>
  <c r="F751" i="21"/>
  <c r="F743" i="21"/>
  <c r="F735" i="21"/>
  <c r="F727" i="21"/>
  <c r="F719" i="21"/>
  <c r="F711" i="21"/>
  <c r="F703" i="21"/>
  <c r="F695" i="21"/>
  <c r="F687" i="21"/>
  <c r="F679" i="21"/>
  <c r="F671" i="21"/>
  <c r="F663" i="21"/>
  <c r="F655" i="21"/>
  <c r="F647" i="21"/>
  <c r="F639" i="21"/>
  <c r="F631" i="21"/>
  <c r="F623" i="21"/>
  <c r="F615" i="21"/>
  <c r="F607" i="21"/>
  <c r="F599" i="21"/>
  <c r="F591" i="21"/>
  <c r="F583" i="21"/>
  <c r="F575" i="21"/>
  <c r="F567" i="21"/>
  <c r="F559" i="21"/>
  <c r="F551" i="21"/>
  <c r="F543" i="21"/>
  <c r="F535" i="21"/>
  <c r="F527" i="21"/>
  <c r="F519" i="21"/>
  <c r="F511" i="21"/>
  <c r="F503" i="21"/>
  <c r="F495" i="21"/>
  <c r="F487" i="21"/>
  <c r="F479" i="21"/>
  <c r="F471" i="21"/>
  <c r="F463" i="21"/>
  <c r="F455" i="21"/>
  <c r="F447" i="21"/>
  <c r="F439" i="21"/>
  <c r="F431" i="21"/>
  <c r="F423" i="21"/>
  <c r="F415" i="21"/>
  <c r="F407" i="21"/>
  <c r="F2838" i="21"/>
  <c r="F2710" i="21"/>
  <c r="F2582" i="21"/>
  <c r="F2454" i="21"/>
  <c r="F2403" i="21"/>
  <c r="F2277" i="21"/>
  <c r="F2261" i="21"/>
  <c r="F2245" i="21"/>
  <c r="F2229" i="21"/>
  <c r="F2133" i="21"/>
  <c r="F1989" i="21"/>
  <c r="F1949" i="21"/>
  <c r="F1885" i="21"/>
  <c r="F1821" i="21"/>
  <c r="F1757" i="21"/>
  <c r="F1573" i="21"/>
  <c r="F1571" i="21"/>
  <c r="F1509" i="21"/>
  <c r="F1507" i="21"/>
  <c r="F1445" i="21"/>
  <c r="F1443" i="21"/>
  <c r="F1381" i="21"/>
  <c r="F1379" i="21"/>
  <c r="F1317" i="21"/>
  <c r="F1315" i="21"/>
  <c r="F1253" i="21"/>
  <c r="F1251" i="21"/>
  <c r="F1189" i="21"/>
  <c r="F1187" i="21"/>
  <c r="F1082" i="21"/>
  <c r="F1066" i="21"/>
  <c r="F1058" i="21"/>
  <c r="F1050" i="21"/>
  <c r="F1042" i="21"/>
  <c r="F1034" i="21"/>
  <c r="F1026" i="21"/>
  <c r="F1018" i="21"/>
  <c r="F1010" i="21"/>
  <c r="F1002" i="21"/>
  <c r="F994" i="21"/>
  <c r="F986" i="21"/>
  <c r="F978" i="21"/>
  <c r="F970" i="21"/>
  <c r="F962" i="21"/>
  <c r="F954" i="21"/>
  <c r="F946" i="21"/>
  <c r="F938" i="21"/>
  <c r="F930" i="21"/>
  <c r="F922" i="21"/>
  <c r="F914" i="21"/>
  <c r="F906" i="21"/>
  <c r="F898" i="21"/>
  <c r="F890" i="21"/>
  <c r="F882" i="21"/>
  <c r="F874" i="21"/>
  <c r="F866" i="21"/>
  <c r="F858" i="21"/>
  <c r="F850" i="21"/>
  <c r="F842" i="21"/>
  <c r="F834" i="21"/>
  <c r="F826" i="21"/>
  <c r="F818" i="21"/>
  <c r="F810" i="21"/>
  <c r="F802" i="21"/>
  <c r="F794" i="21"/>
  <c r="F786" i="21"/>
  <c r="F778" i="21"/>
  <c r="F770" i="21"/>
  <c r="F762" i="21"/>
  <c r="F754" i="21"/>
  <c r="F746" i="21"/>
  <c r="F738" i="21"/>
  <c r="F730" i="21"/>
  <c r="F722" i="21"/>
  <c r="F714" i="21"/>
  <c r="F706" i="21"/>
  <c r="F698" i="21"/>
  <c r="F690" i="21"/>
  <c r="F682" i="21"/>
  <c r="F674" i="21"/>
  <c r="F666" i="21"/>
  <c r="F658" i="21"/>
  <c r="F650" i="21"/>
  <c r="F642" i="21"/>
  <c r="F634" i="21"/>
  <c r="F626" i="21"/>
  <c r="F618" i="21"/>
  <c r="F610" i="21"/>
  <c r="F602" i="21"/>
  <c r="F594" i="21"/>
  <c r="F586" i="21"/>
  <c r="F578" i="21"/>
  <c r="F570" i="21"/>
  <c r="F562" i="21"/>
  <c r="F554" i="21"/>
  <c r="F546" i="21"/>
  <c r="F538" i="21"/>
  <c r="F530" i="21"/>
  <c r="F522" i="21"/>
  <c r="F514" i="21"/>
  <c r="F506" i="21"/>
  <c r="F498" i="21"/>
  <c r="F490" i="21"/>
  <c r="F482" i="21"/>
  <c r="F474" i="21"/>
  <c r="F466" i="21"/>
  <c r="F458" i="21"/>
  <c r="F450" i="21"/>
  <c r="F442" i="21"/>
  <c r="F434" i="21"/>
  <c r="F426" i="21"/>
  <c r="F418" i="21"/>
  <c r="F410" i="21"/>
  <c r="F402" i="21"/>
  <c r="F394" i="21"/>
  <c r="F386" i="21"/>
  <c r="F378" i="21"/>
  <c r="F370" i="21"/>
  <c r="F362" i="21"/>
  <c r="F354" i="21"/>
  <c r="F346" i="21"/>
  <c r="F338" i="21"/>
  <c r="F330" i="21"/>
  <c r="F322" i="21"/>
  <c r="F314" i="21"/>
  <c r="F306" i="21"/>
  <c r="F298" i="21"/>
  <c r="F290" i="21"/>
  <c r="F2854" i="21"/>
  <c r="F2726" i="21"/>
  <c r="F2598" i="21"/>
  <c r="F2213" i="21"/>
  <c r="F2197" i="21"/>
  <c r="F2157" i="21"/>
  <c r="F2013" i="21"/>
  <c r="F1973" i="21"/>
  <c r="F1909" i="21"/>
  <c r="F1845" i="21"/>
  <c r="F1781" i="21"/>
  <c r="F1533" i="21"/>
  <c r="F1531" i="21"/>
  <c r="F1469" i="21"/>
  <c r="F1467" i="21"/>
  <c r="F1405" i="21"/>
  <c r="F1403" i="21"/>
  <c r="F1341" i="21"/>
  <c r="F1339" i="21"/>
  <c r="F1277" i="21"/>
  <c r="F1275" i="21"/>
  <c r="F1213" i="21"/>
  <c r="F1211" i="21"/>
  <c r="F1180" i="21"/>
  <c r="F1172" i="21"/>
  <c r="F1164" i="21"/>
  <c r="F1156" i="21"/>
  <c r="F1148" i="21"/>
  <c r="F1140" i="21"/>
  <c r="F1132" i="21"/>
  <c r="F1124" i="21"/>
  <c r="F1116" i="21"/>
  <c r="F1108" i="21"/>
  <c r="F1100" i="21"/>
  <c r="F1089" i="21"/>
  <c r="F1085" i="21"/>
  <c r="F1078" i="21"/>
  <c r="F1073" i="21"/>
  <c r="F1069" i="21"/>
  <c r="F1061" i="21"/>
  <c r="F1053" i="21"/>
  <c r="F1045" i="21"/>
  <c r="F1037" i="21"/>
  <c r="F1029" i="21"/>
  <c r="F1021" i="21"/>
  <c r="F1013" i="21"/>
  <c r="F1005" i="21"/>
  <c r="F997" i="21"/>
  <c r="F989" i="21"/>
  <c r="F981" i="21"/>
  <c r="F973" i="21"/>
  <c r="F965" i="21"/>
  <c r="F957" i="21"/>
  <c r="F949" i="21"/>
  <c r="F941" i="21"/>
  <c r="F933" i="21"/>
  <c r="F925" i="21"/>
  <c r="F917" i="21"/>
  <c r="F909" i="21"/>
  <c r="F901" i="21"/>
  <c r="F893" i="21"/>
  <c r="F885" i="21"/>
  <c r="F877" i="21"/>
  <c r="F869" i="21"/>
  <c r="F861" i="21"/>
  <c r="F853" i="21"/>
  <c r="F845" i="21"/>
  <c r="F837" i="21"/>
  <c r="F829" i="21"/>
  <c r="F821" i="21"/>
  <c r="F813" i="21"/>
  <c r="F805" i="21"/>
  <c r="F797" i="21"/>
  <c r="F789" i="21"/>
  <c r="F781" i="21"/>
  <c r="F773" i="21"/>
  <c r="F765" i="21"/>
  <c r="F757" i="21"/>
  <c r="F749" i="21"/>
  <c r="F741" i="21"/>
  <c r="F733" i="21"/>
  <c r="F725" i="21"/>
  <c r="F717" i="21"/>
  <c r="F709" i="21"/>
  <c r="F701" i="21"/>
  <c r="F693" i="21"/>
  <c r="F685" i="21"/>
  <c r="F677" i="21"/>
  <c r="F669" i="21"/>
  <c r="F661" i="21"/>
  <c r="F653" i="21"/>
  <c r="F645" i="21"/>
  <c r="F637" i="21"/>
  <c r="F629" i="21"/>
  <c r="F621" i="21"/>
  <c r="F613" i="21"/>
  <c r="F605" i="21"/>
  <c r="F597" i="21"/>
  <c r="F589" i="21"/>
  <c r="F581" i="21"/>
  <c r="F573" i="21"/>
  <c r="F565" i="21"/>
  <c r="F557" i="21"/>
  <c r="F549" i="21"/>
  <c r="F541" i="21"/>
  <c r="F533" i="21"/>
  <c r="F525" i="21"/>
  <c r="F517" i="21"/>
  <c r="F509" i="21"/>
  <c r="F501" i="21"/>
  <c r="F493" i="21"/>
  <c r="F485" i="21"/>
  <c r="F477" i="21"/>
  <c r="F469" i="21"/>
  <c r="F461" i="21"/>
  <c r="F453" i="21"/>
  <c r="F445" i="21"/>
  <c r="F437" i="21"/>
  <c r="F429" i="21"/>
  <c r="F421" i="21"/>
  <c r="F413" i="21"/>
  <c r="F405" i="21"/>
  <c r="F397" i="21"/>
  <c r="F389" i="21"/>
  <c r="F381" i="21"/>
  <c r="F373" i="21"/>
  <c r="F365" i="21"/>
  <c r="F357" i="21"/>
  <c r="F349" i="21"/>
  <c r="F341" i="21"/>
  <c r="F333" i="21"/>
  <c r="F325" i="21"/>
  <c r="F317" i="21"/>
  <c r="F309" i="21"/>
  <c r="F301" i="21"/>
  <c r="F293" i="21"/>
  <c r="F2870" i="21"/>
  <c r="F2742" i="21"/>
  <c r="F2614" i="21"/>
  <c r="F2486" i="21"/>
  <c r="F2435" i="21"/>
  <c r="F2339" i="21"/>
  <c r="F2181" i="21"/>
  <c r="F2117" i="21"/>
  <c r="F2101" i="21"/>
  <c r="F2085" i="21"/>
  <c r="F2069" i="21"/>
  <c r="F2053" i="21"/>
  <c r="F2037" i="21"/>
  <c r="F1933" i="21"/>
  <c r="F1869" i="21"/>
  <c r="F1805" i="21"/>
  <c r="F1741" i="21"/>
  <c r="F1557" i="21"/>
  <c r="F1555" i="21"/>
  <c r="F1493" i="21"/>
  <c r="F1491" i="21"/>
  <c r="F1429" i="21"/>
  <c r="F1427" i="21"/>
  <c r="F1365" i="21"/>
  <c r="F1363" i="21"/>
  <c r="F1301" i="21"/>
  <c r="F1299" i="21"/>
  <c r="F1237" i="21"/>
  <c r="F1235" i="21"/>
  <c r="F1092" i="21"/>
  <c r="F1076" i="21"/>
  <c r="F1064" i="21"/>
  <c r="F1056" i="21"/>
  <c r="F1048" i="21"/>
  <c r="F1040" i="21"/>
  <c r="F1032" i="21"/>
  <c r="F1024" i="21"/>
  <c r="F1016" i="21"/>
  <c r="F1008" i="21"/>
  <c r="F1000" i="21"/>
  <c r="F992" i="21"/>
  <c r="F984" i="21"/>
  <c r="F976" i="21"/>
  <c r="F968" i="21"/>
  <c r="F960" i="21"/>
  <c r="F952" i="21"/>
  <c r="F944" i="21"/>
  <c r="F936" i="21"/>
  <c r="F928" i="21"/>
  <c r="F920" i="21"/>
  <c r="F912" i="21"/>
  <c r="F904" i="21"/>
  <c r="F896" i="21"/>
  <c r="F888" i="21"/>
  <c r="F880" i="21"/>
  <c r="F872" i="21"/>
  <c r="F864" i="21"/>
  <c r="F856" i="21"/>
  <c r="F848" i="21"/>
  <c r="F840" i="21"/>
  <c r="F832" i="21"/>
  <c r="F824" i="21"/>
  <c r="F816" i="21"/>
  <c r="F808" i="21"/>
  <c r="F800" i="21"/>
  <c r="F792" i="21"/>
  <c r="F784" i="21"/>
  <c r="F776" i="21"/>
  <c r="F768" i="21"/>
  <c r="F760" i="21"/>
  <c r="F752" i="21"/>
  <c r="F744" i="21"/>
  <c r="F736" i="21"/>
  <c r="F728" i="21"/>
  <c r="F720" i="21"/>
  <c r="F712" i="21"/>
  <c r="F704" i="21"/>
  <c r="F696" i="21"/>
  <c r="F688" i="21"/>
  <c r="F680" i="21"/>
  <c r="F672" i="21"/>
  <c r="F664" i="21"/>
  <c r="F656" i="21"/>
  <c r="F648" i="21"/>
  <c r="F640" i="21"/>
  <c r="F632" i="21"/>
  <c r="F624" i="21"/>
  <c r="F616" i="21"/>
  <c r="F608" i="21"/>
  <c r="F600" i="21"/>
  <c r="F592" i="21"/>
  <c r="F584" i="21"/>
  <c r="F576" i="21"/>
  <c r="F568" i="21"/>
  <c r="F560" i="21"/>
  <c r="F552" i="21"/>
  <c r="F544" i="21"/>
  <c r="F536" i="21"/>
  <c r="F528" i="21"/>
  <c r="F520" i="21"/>
  <c r="F512" i="21"/>
  <c r="F2886" i="21"/>
  <c r="F2758" i="21"/>
  <c r="F2630" i="21"/>
  <c r="F2502" i="21"/>
  <c r="F2141" i="21"/>
  <c r="F1997" i="21"/>
  <c r="F1957" i="21"/>
  <c r="F1893" i="21"/>
  <c r="F1829" i="21"/>
  <c r="F1765" i="21"/>
  <c r="F1725" i="21"/>
  <c r="F1709" i="21"/>
  <c r="F1693" i="21"/>
  <c r="F1677" i="21"/>
  <c r="F1661" i="21"/>
  <c r="F1645" i="21"/>
  <c r="F1629" i="21"/>
  <c r="F1613" i="21"/>
  <c r="F1597" i="21"/>
  <c r="F1581" i="21"/>
  <c r="F1579" i="21"/>
  <c r="F1517" i="21"/>
  <c r="F1515" i="21"/>
  <c r="F1453" i="21"/>
  <c r="F1451" i="21"/>
  <c r="F1389" i="21"/>
  <c r="F1387" i="21"/>
  <c r="F1325" i="21"/>
  <c r="F1323" i="21"/>
  <c r="F1261" i="21"/>
  <c r="F1259" i="21"/>
  <c r="F1197" i="21"/>
  <c r="F1195" i="21"/>
  <c r="F1083" i="21"/>
  <c r="F1067" i="21"/>
  <c r="F1059" i="21"/>
  <c r="F1051" i="21"/>
  <c r="F1043" i="21"/>
  <c r="F1035" i="21"/>
  <c r="F1027" i="21"/>
  <c r="F1019" i="21"/>
  <c r="F1011" i="21"/>
  <c r="F1003" i="21"/>
  <c r="F995" i="21"/>
  <c r="F987" i="21"/>
  <c r="F979" i="21"/>
  <c r="F971" i="21"/>
  <c r="F963" i="21"/>
  <c r="F955" i="21"/>
  <c r="F947" i="21"/>
  <c r="F939" i="21"/>
  <c r="F931" i="21"/>
  <c r="F923" i="21"/>
  <c r="F915" i="21"/>
  <c r="F907" i="21"/>
  <c r="F899" i="21"/>
  <c r="F891" i="21"/>
  <c r="F883" i="21"/>
  <c r="F875" i="21"/>
  <c r="F867" i="21"/>
  <c r="F859" i="21"/>
  <c r="F851" i="21"/>
  <c r="F843" i="21"/>
  <c r="F835" i="21"/>
  <c r="F827" i="21"/>
  <c r="F819" i="21"/>
  <c r="F811" i="21"/>
  <c r="F803" i="21"/>
  <c r="F795" i="21"/>
  <c r="F787" i="21"/>
  <c r="F779" i="21"/>
  <c r="F771" i="21"/>
  <c r="F763" i="21"/>
  <c r="F755" i="21"/>
  <c r="F747" i="21"/>
  <c r="F739" i="21"/>
  <c r="F731" i="21"/>
  <c r="F723" i="21"/>
  <c r="F715" i="21"/>
  <c r="F707" i="21"/>
  <c r="F699" i="21"/>
  <c r="F691" i="21"/>
  <c r="F683" i="21"/>
  <c r="F675" i="21"/>
  <c r="F667" i="21"/>
  <c r="F659" i="21"/>
  <c r="F651" i="21"/>
  <c r="F643" i="21"/>
  <c r="F635" i="21"/>
  <c r="F627" i="21"/>
  <c r="F619" i="21"/>
  <c r="F611" i="21"/>
  <c r="F603" i="21"/>
  <c r="F595" i="21"/>
  <c r="F587" i="21"/>
  <c r="F29" i="21"/>
  <c r="F37" i="21"/>
  <c r="F109" i="21"/>
  <c r="F125" i="21"/>
  <c r="F141" i="21"/>
  <c r="F149" i="21"/>
  <c r="F157" i="21"/>
  <c r="F181" i="21"/>
  <c r="F189" i="21"/>
  <c r="F197" i="21"/>
  <c r="F299" i="21"/>
  <c r="F344" i="21"/>
  <c r="F371" i="21"/>
  <c r="F451" i="21"/>
  <c r="F14" i="21"/>
  <c r="F22" i="21"/>
  <c r="F30" i="21"/>
  <c r="F38" i="21"/>
  <c r="F46" i="21"/>
  <c r="F54" i="21"/>
  <c r="F62" i="21"/>
  <c r="F70" i="21"/>
  <c r="F78" i="21"/>
  <c r="F86" i="21"/>
  <c r="F94" i="21"/>
  <c r="F102" i="21"/>
  <c r="F110" i="21"/>
  <c r="F118" i="21"/>
  <c r="F126" i="21"/>
  <c r="F134" i="21"/>
  <c r="F142" i="21"/>
  <c r="F150" i="21"/>
  <c r="F158" i="21"/>
  <c r="F166" i="21"/>
  <c r="F174" i="21"/>
  <c r="F182" i="21"/>
  <c r="F190" i="21"/>
  <c r="F198" i="21"/>
  <c r="F206" i="21"/>
  <c r="F214" i="21"/>
  <c r="F222" i="21"/>
  <c r="F230" i="21"/>
  <c r="F238" i="21"/>
  <c r="F246" i="21"/>
  <c r="F254" i="21"/>
  <c r="F262" i="21"/>
  <c r="F270" i="21"/>
  <c r="F278" i="21"/>
  <c r="F286" i="21"/>
  <c r="F296" i="21"/>
  <c r="F331" i="21"/>
  <c r="F335" i="21"/>
  <c r="F368" i="21"/>
  <c r="F395" i="21"/>
  <c r="F399" i="21"/>
  <c r="F416" i="21"/>
  <c r="F448" i="21"/>
  <c r="F480" i="21"/>
  <c r="F21" i="21"/>
  <c r="F133" i="21"/>
  <c r="F213" i="21"/>
  <c r="F261" i="21"/>
  <c r="F11" i="21"/>
  <c r="F19" i="21"/>
  <c r="F27" i="21"/>
  <c r="F35" i="21"/>
  <c r="F43" i="21"/>
  <c r="F51" i="21"/>
  <c r="F59" i="21"/>
  <c r="F67" i="21"/>
  <c r="F75" i="21"/>
  <c r="F83" i="21"/>
  <c r="F91" i="21"/>
  <c r="F99" i="21"/>
  <c r="F107" i="21"/>
  <c r="F115" i="21"/>
  <c r="F123" i="21"/>
  <c r="F131" i="21"/>
  <c r="F139" i="21"/>
  <c r="F147" i="21"/>
  <c r="F155" i="21"/>
  <c r="F163" i="21"/>
  <c r="F171" i="21"/>
  <c r="F179" i="21"/>
  <c r="F187" i="21"/>
  <c r="F195" i="21"/>
  <c r="F203" i="21"/>
  <c r="F211" i="21"/>
  <c r="F219" i="21"/>
  <c r="F227" i="21"/>
  <c r="F235" i="21"/>
  <c r="F243" i="21"/>
  <c r="F251" i="21"/>
  <c r="F259" i="21"/>
  <c r="F267" i="21"/>
  <c r="F275" i="21"/>
  <c r="F283" i="21"/>
  <c r="F288" i="21"/>
  <c r="F323" i="21"/>
  <c r="F327" i="21"/>
  <c r="F360" i="21"/>
  <c r="F387" i="21"/>
  <c r="F391" i="21"/>
  <c r="F427" i="21"/>
  <c r="F459" i="21"/>
  <c r="F491" i="21"/>
  <c r="F173" i="21"/>
  <c r="F245" i="21"/>
  <c r="F285" i="21"/>
  <c r="F375" i="21"/>
  <c r="F16" i="21"/>
  <c r="F24" i="21"/>
  <c r="F32" i="21"/>
  <c r="F40" i="21"/>
  <c r="F48" i="21"/>
  <c r="F56" i="21"/>
  <c r="F64" i="21"/>
  <c r="F72" i="21"/>
  <c r="F80" i="21"/>
  <c r="F88" i="21"/>
  <c r="F96" i="21"/>
  <c r="F104" i="21"/>
  <c r="F112" i="21"/>
  <c r="F120" i="21"/>
  <c r="F128" i="21"/>
  <c r="F136" i="21"/>
  <c r="F144" i="21"/>
  <c r="F152" i="21"/>
  <c r="F160" i="21"/>
  <c r="F168" i="21"/>
  <c r="F176" i="21"/>
  <c r="F184" i="21"/>
  <c r="F192" i="21"/>
  <c r="F200" i="21"/>
  <c r="F208" i="21"/>
  <c r="F216" i="21"/>
  <c r="F224" i="21"/>
  <c r="F232" i="21"/>
  <c r="F240" i="21"/>
  <c r="F248" i="21"/>
  <c r="F256" i="21"/>
  <c r="F264" i="21"/>
  <c r="F272" i="21"/>
  <c r="F280" i="21"/>
  <c r="F307" i="21"/>
  <c r="F311" i="21"/>
  <c r="F315" i="21"/>
  <c r="F319" i="21"/>
  <c r="F352" i="21"/>
  <c r="F379" i="21"/>
  <c r="F383" i="21"/>
  <c r="F408" i="21"/>
  <c r="F440" i="21"/>
  <c r="F472" i="21"/>
  <c r="F504" i="21"/>
  <c r="F515" i="21"/>
  <c r="F531" i="21"/>
  <c r="F547" i="21"/>
  <c r="F563" i="21"/>
  <c r="F579" i="21"/>
  <c r="F45" i="21"/>
  <c r="F53" i="21"/>
  <c r="F77" i="21"/>
  <c r="F85" i="21"/>
  <c r="F93" i="21"/>
  <c r="F101" i="21"/>
  <c r="F277" i="21"/>
  <c r="F303" i="21"/>
  <c r="F10" i="21"/>
  <c r="F18" i="21"/>
  <c r="F26" i="21"/>
  <c r="F34" i="21"/>
  <c r="F42" i="21"/>
  <c r="F50" i="21"/>
  <c r="F58" i="21"/>
  <c r="F66" i="21"/>
  <c r="F74" i="21"/>
  <c r="F82" i="21"/>
  <c r="F90" i="21"/>
  <c r="F98" i="21"/>
  <c r="F106" i="21"/>
  <c r="F114" i="21"/>
  <c r="F122" i="21"/>
  <c r="F130" i="21"/>
  <c r="F138" i="21"/>
  <c r="F146" i="21"/>
  <c r="F154" i="21"/>
  <c r="F162" i="21"/>
  <c r="F170" i="21"/>
  <c r="F178" i="21"/>
  <c r="F186" i="21"/>
  <c r="F194" i="21"/>
  <c r="F202" i="21"/>
  <c r="F210" i="21"/>
  <c r="F218" i="21"/>
  <c r="F226" i="21"/>
  <c r="F234" i="21"/>
  <c r="F242" i="21"/>
  <c r="F250" i="21"/>
  <c r="F258" i="21"/>
  <c r="F266" i="21"/>
  <c r="F274" i="21"/>
  <c r="F282" i="21"/>
  <c r="F291" i="21"/>
  <c r="F295" i="21"/>
  <c r="F336" i="21"/>
  <c r="F363" i="21"/>
  <c r="F367" i="21"/>
  <c r="F400" i="21"/>
  <c r="F432" i="21"/>
  <c r="F464" i="21"/>
  <c r="F496" i="21"/>
  <c r="F69" i="21"/>
  <c r="F205" i="21"/>
  <c r="F221" i="21"/>
  <c r="F229" i="21"/>
  <c r="F237" i="21"/>
  <c r="F253" i="21"/>
  <c r="F269" i="21"/>
  <c r="F419" i="21"/>
  <c r="F483" i="21"/>
  <c r="F15" i="21"/>
  <c r="F23" i="21"/>
  <c r="F31" i="21"/>
  <c r="F39" i="21"/>
  <c r="F47" i="21"/>
  <c r="F55" i="21"/>
  <c r="F63" i="21"/>
  <c r="F71" i="21"/>
  <c r="F79" i="21"/>
  <c r="F87" i="21"/>
  <c r="F95" i="21"/>
  <c r="F103" i="21"/>
  <c r="F111" i="21"/>
  <c r="F119" i="21"/>
  <c r="F127" i="21"/>
  <c r="F135" i="21"/>
  <c r="F143" i="21"/>
  <c r="F151" i="21"/>
  <c r="F159" i="21"/>
  <c r="F167" i="21"/>
  <c r="F175" i="21"/>
  <c r="F183" i="21"/>
  <c r="F191" i="21"/>
  <c r="F199" i="21"/>
  <c r="F207" i="21"/>
  <c r="F215" i="21"/>
  <c r="F223" i="21"/>
  <c r="F231" i="21"/>
  <c r="F239" i="21"/>
  <c r="F247" i="21"/>
  <c r="F255" i="21"/>
  <c r="F263" i="21"/>
  <c r="F271" i="21"/>
  <c r="F279" i="21"/>
  <c r="F287" i="21"/>
  <c r="F328" i="21"/>
  <c r="F355" i="21"/>
  <c r="F359" i="21"/>
  <c r="F392" i="21"/>
  <c r="F411" i="21"/>
  <c r="F443" i="21"/>
  <c r="F475" i="21"/>
  <c r="F507" i="21"/>
  <c r="F6" i="21"/>
  <c r="C22" i="17"/>
  <c r="C68" i="17"/>
  <c r="C45" i="17"/>
  <c r="J17" i="4"/>
  <c r="C7" i="1"/>
  <c r="C10" i="1"/>
  <c r="B24" i="4"/>
  <c r="B23" i="4"/>
  <c r="B22" i="4"/>
  <c r="C22" i="4"/>
  <c r="C25" i="4"/>
  <c r="D22" i="4"/>
  <c r="D25" i="4"/>
  <c r="C24" i="4"/>
  <c r="C23" i="4"/>
  <c r="C27" i="4"/>
  <c r="D24" i="4"/>
  <c r="D27" i="4"/>
  <c r="C26" i="4"/>
  <c r="D23" i="4"/>
  <c r="D26" i="4"/>
  <c r="A90" i="14"/>
  <c r="A81" i="14"/>
  <c r="A71" i="14"/>
  <c r="A62" i="14"/>
  <c r="A53" i="14"/>
  <c r="A44" i="14"/>
  <c r="A35" i="14"/>
  <c r="A26" i="14"/>
  <c r="A17" i="14"/>
  <c r="C137" i="12"/>
  <c r="C136" i="12"/>
  <c r="C132" i="12"/>
  <c r="C131" i="12"/>
  <c r="C127" i="12"/>
  <c r="C126" i="12"/>
  <c r="C122" i="12"/>
  <c r="C121" i="12"/>
  <c r="C117" i="12"/>
  <c r="C116" i="12"/>
  <c r="C112" i="12"/>
  <c r="C111" i="12"/>
  <c r="C107" i="12"/>
  <c r="C106" i="12"/>
  <c r="C102" i="12"/>
  <c r="C101" i="12"/>
  <c r="C97" i="12"/>
  <c r="C96" i="12"/>
  <c r="C92" i="12"/>
  <c r="C91" i="12"/>
  <c r="C87" i="12"/>
  <c r="C86" i="12"/>
  <c r="C82" i="12"/>
  <c r="C81" i="12"/>
  <c r="C77" i="12"/>
  <c r="C76" i="12"/>
  <c r="C72" i="12"/>
  <c r="C71" i="12"/>
  <c r="G27" i="4"/>
  <c r="D246" i="22" l="1"/>
  <c r="D247" i="22" s="1"/>
  <c r="C236" i="22"/>
  <c r="C246" i="22"/>
  <c r="C248" i="22" s="1"/>
  <c r="D204" i="22"/>
  <c r="D205" i="22"/>
  <c r="D162" i="22"/>
  <c r="D161" i="22"/>
  <c r="C247" i="22"/>
  <c r="D193" i="22"/>
  <c r="D195" i="22" s="1"/>
  <c r="I255" i="22"/>
  <c r="C108" i="22"/>
  <c r="C110" i="22" s="1"/>
  <c r="C167" i="22"/>
  <c r="C165" i="22"/>
  <c r="J251" i="22"/>
  <c r="I251" i="22"/>
  <c r="C118" i="22"/>
  <c r="C120" i="22" s="1"/>
  <c r="D119" i="22"/>
  <c r="D120" i="22" s="1"/>
  <c r="D237" i="22"/>
  <c r="C207" i="22"/>
  <c r="D151" i="22"/>
  <c r="D153" i="22" s="1"/>
  <c r="D51" i="22"/>
  <c r="D52" i="22" s="1"/>
  <c r="H52" i="22" s="1"/>
  <c r="C121" i="22"/>
  <c r="C80" i="22"/>
  <c r="D108" i="22"/>
  <c r="D110" i="22" s="1"/>
  <c r="C250" i="22"/>
  <c r="C54" i="22"/>
  <c r="C55" i="22" s="1"/>
  <c r="D55" i="22" s="1"/>
  <c r="C162" i="22"/>
  <c r="C24" i="22"/>
  <c r="C26" i="22" s="1"/>
  <c r="D24" i="22"/>
  <c r="D26" i="22" s="1"/>
  <c r="C205" i="22"/>
  <c r="C28" i="22"/>
  <c r="C29" i="22" s="1"/>
  <c r="D29" i="22" s="1"/>
  <c r="C238" i="22" l="1"/>
  <c r="H238" i="22" s="1"/>
  <c r="C237" i="22"/>
  <c r="H237" i="22" s="1"/>
  <c r="D248" i="22"/>
  <c r="D194" i="22"/>
  <c r="H26" i="22"/>
  <c r="C124" i="22"/>
  <c r="C122" i="22"/>
  <c r="D25" i="22"/>
  <c r="I253" i="22"/>
  <c r="C210" i="22"/>
  <c r="C208" i="22"/>
  <c r="D165" i="22"/>
  <c r="D166" i="22" s="1"/>
  <c r="C166" i="22"/>
  <c r="C82" i="22"/>
  <c r="C81" i="22"/>
  <c r="C253" i="22"/>
  <c r="C251" i="22"/>
  <c r="C168" i="22"/>
  <c r="D167" i="22"/>
  <c r="D168" i="22" s="1"/>
  <c r="D208" i="22" l="1"/>
  <c r="D209" i="22" s="1"/>
  <c r="C209" i="22"/>
  <c r="D253" i="22"/>
  <c r="C254" i="22"/>
  <c r="C211" i="22"/>
  <c r="D210" i="22"/>
  <c r="D211" i="22" s="1"/>
  <c r="C123" i="22"/>
  <c r="D122" i="22"/>
  <c r="C252" i="22"/>
  <c r="D251" i="22"/>
  <c r="D252" i="22" s="1"/>
  <c r="C125" i="22"/>
  <c r="D124" i="22"/>
  <c r="D254" i="22" l="1"/>
  <c r="D249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tc={B7821A5D-606A-461D-B3A0-EF35DE6BBEB9}</author>
    <author>tc={550E26C7-B22D-4F81-963D-311DE9831E79}</author>
  </authors>
  <commentList>
    <comment ref="C13" authorId="0" shapeId="0" xr:uid="{B7821A5D-606A-461D-B3A0-EF35DE6BBEB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ASTRI: Number used: year 22/23; with a regional factor of 1.251 and a scaling factor or 0.7 ; =3006*1.251*0.7 = 2632</t>
      </text>
    </comment>
    <comment ref="D13" authorId="1" shapeId="0" xr:uid="{550E26C7-B22D-4F81-963D-311DE9831E7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ASTRI: Number used: year 29/30; with a regional factor of 1.251 and a scaling factor or 0.7 ; =1379 *1.251*0.7 = 1208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Klumpp, Dr. Florian</author>
  </authors>
  <commentList>
    <comment ref="K9" authorId="0" shapeId="0" xr:uid="{4F31DFC7-6504-4891-89B2-143FD23F4C08}">
      <text>
        <r>
          <rPr>
            <b/>
            <sz val="9"/>
            <color indexed="81"/>
            <rFont val="Segoe UI"/>
            <family val="2"/>
          </rPr>
          <t>Klumpp, Dr. Florian:</t>
        </r>
        <r>
          <rPr>
            <sz val="9"/>
            <color indexed="81"/>
            <rFont val="Segoe UI"/>
            <family val="2"/>
          </rPr>
          <t xml:space="preserve">
we use AC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tc={ABECE289-999E-48F8-904B-A3F77AF95A6E}</author>
    <author>tc={11E1EF7F-F6F7-4A90-A78B-4C6470D828AF}</author>
    <author>Klumpp, Dr. Florian</author>
  </authors>
  <commentList>
    <comment ref="C2" authorId="0" shapeId="0" xr:uid="{ABECE289-999E-48F8-904B-A3F77AF95A6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2022/2023 data</t>
      </text>
    </comment>
    <comment ref="D2" authorId="1" shapeId="0" xr:uid="{11E1EF7F-F6F7-4A90-A78B-4C6470D828A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2029/2030 data</t>
      </text>
    </comment>
    <comment ref="A196" authorId="2" shapeId="0" xr:uid="{D27400E1-744A-47DF-B7BB-5428A9FED60B}">
      <text>
        <r>
          <rPr>
            <b/>
            <sz val="9"/>
            <color indexed="81"/>
            <rFont val="Segoe UI"/>
            <family val="2"/>
          </rPr>
          <t>Klumpp, Dr. Florian:</t>
        </r>
        <r>
          <rPr>
            <sz val="9"/>
            <color indexed="81"/>
            <rFont val="Segoe UI"/>
            <family val="2"/>
          </rPr>
          <t xml:space="preserve">
We use this battery for ASTRI study</t>
        </r>
      </text>
    </comment>
  </commentList>
</comments>
</file>

<file path=xl/sharedStrings.xml><?xml version="1.0" encoding="utf-8"?>
<sst xmlns="http://schemas.openxmlformats.org/spreadsheetml/2006/main" count="1887" uniqueCount="546">
  <si>
    <t>01 - General</t>
  </si>
  <si>
    <t>Financial assumptions</t>
  </si>
  <si>
    <t>Unit</t>
  </si>
  <si>
    <t>Reference Plant (2025)</t>
  </si>
  <si>
    <t>Comment / Reference</t>
  </si>
  <si>
    <t>Project Finance</t>
  </si>
  <si>
    <t>Project commercial lifetime</t>
  </si>
  <si>
    <t>y</t>
  </si>
  <si>
    <t>Equity share</t>
  </si>
  <si>
    <t>%</t>
  </si>
  <si>
    <t>Cost of Equity</t>
  </si>
  <si>
    <t>Debt portion</t>
  </si>
  <si>
    <t>Interest rate loan</t>
  </si>
  <si>
    <t>Debt maturity period</t>
  </si>
  <si>
    <t>WACC</t>
  </si>
  <si>
    <t>Operating Expenses</t>
  </si>
  <si>
    <t>O&amp;M Escalation (real)</t>
  </si>
  <si>
    <t>Tax / Depreciation</t>
  </si>
  <si>
    <t>Project company corporate tax</t>
  </si>
  <si>
    <t>Depreciation period (linear)</t>
  </si>
  <si>
    <t>-</t>
  </si>
  <si>
    <t>Other</t>
  </si>
  <si>
    <t>Commodity Prices</t>
  </si>
  <si>
    <t>Electricity price</t>
  </si>
  <si>
    <t>$/MWh</t>
  </si>
  <si>
    <t>AEMO report 2021-22 Modelling Assumptions</t>
  </si>
  <si>
    <t>Natural gas price</t>
  </si>
  <si>
    <t>$/GJ</t>
  </si>
  <si>
    <t>Coal price</t>
  </si>
  <si>
    <t>Biogas price</t>
  </si>
  <si>
    <t>Biomass price</t>
  </si>
  <si>
    <t>Currency</t>
  </si>
  <si>
    <t>Australian Dollar per US Dollar</t>
  </si>
  <si>
    <t>[AUS$ / US$]</t>
  </si>
  <si>
    <t>In case of currency conversions for specific cost data, the following rates were applied</t>
  </si>
  <si>
    <t>was changed from 1.4 to 1/1.4</t>
  </si>
  <si>
    <t>Australian Dollar per US EUR</t>
  </si>
  <si>
    <t>[AUS$ / EUR]</t>
  </si>
  <si>
    <t>new, Klp 13.12.2022</t>
  </si>
  <si>
    <t>Economy of Scale</t>
  </si>
  <si>
    <t>Scaling exponents for the power law</t>
  </si>
  <si>
    <t>Value</t>
  </si>
  <si>
    <t>Comment / Source</t>
  </si>
  <si>
    <t>CST - Solar tower with molten salt</t>
  </si>
  <si>
    <t>Solar field</t>
  </si>
  <si>
    <t>based on breakdown</t>
  </si>
  <si>
    <t>TES</t>
  </si>
  <si>
    <t>Power cycle</t>
  </si>
  <si>
    <t>PV</t>
  </si>
  <si>
    <t>Wind</t>
  </si>
  <si>
    <t>Total wind farm capacity</t>
  </si>
  <si>
    <t>Biogas / Biomass fuel x</t>
  </si>
  <si>
    <t>Thermal capacity</t>
  </si>
  <si>
    <t>to be discussed</t>
  </si>
  <si>
    <t>Biogas / Biomass fuel y</t>
  </si>
  <si>
    <t>Biogas / Biomass fuel z</t>
  </si>
  <si>
    <t>P2H - Electrode heater (steam generation)</t>
  </si>
  <si>
    <t>P2H - Electrode heater (molten salt tank)</t>
  </si>
  <si>
    <t>TES - Type x for process heat</t>
  </si>
  <si>
    <t>TES - Type y for process heat</t>
  </si>
  <si>
    <t xml:space="preserve">02 - CST Reference plants </t>
  </si>
  <si>
    <t>WA high</t>
  </si>
  <si>
    <t>Reference Plant</t>
  </si>
  <si>
    <t>Technical Data</t>
  </si>
  <si>
    <t>Nominal turbine capacity, net</t>
  </si>
  <si>
    <t>MWe</t>
  </si>
  <si>
    <t>Nominal turbine capacity, gross</t>
  </si>
  <si>
    <t>Nominal turbine efficiency, gross</t>
  </si>
  <si>
    <t>Solar Field Size (refl. Area)</t>
  </si>
  <si>
    <t>m²</t>
  </si>
  <si>
    <t xml:space="preserve">Solar Multiple </t>
  </si>
  <si>
    <t>TES Capacity</t>
  </si>
  <si>
    <t>MWh</t>
  </si>
  <si>
    <t>TES Capacity (FLH)</t>
  </si>
  <si>
    <t>h</t>
  </si>
  <si>
    <t>Receiver Capacity</t>
  </si>
  <si>
    <t>MW</t>
  </si>
  <si>
    <t>Tower height</t>
  </si>
  <si>
    <t>m</t>
  </si>
  <si>
    <t>including receiver</t>
  </si>
  <si>
    <t>Back-up heater capacity</t>
  </si>
  <si>
    <t>Specific CAPEX</t>
  </si>
  <si>
    <t>$/kWt</t>
  </si>
  <si>
    <t xml:space="preserve">Base of assumptions see Simple CST Model
</t>
  </si>
  <si>
    <t>$/kWh</t>
  </si>
  <si>
    <t>- indirect cost added 25%</t>
  </si>
  <si>
    <t>$/kW,gross</t>
  </si>
  <si>
    <t>$/kW,net</t>
  </si>
  <si>
    <t>Total plant</t>
  </si>
  <si>
    <t>including surcharges for EPC cost / contingencies and owners cost</t>
  </si>
  <si>
    <t>Weighted Regional Factor Solar Field</t>
  </si>
  <si>
    <t>Weighted Regional Factor TES</t>
  </si>
  <si>
    <t>Weighted Regional Factor Power Cycle</t>
  </si>
  <si>
    <t xml:space="preserve">Adjusted Solar Field CAPEX  </t>
  </si>
  <si>
    <t xml:space="preserve">Adjusted TES CAPEX  </t>
  </si>
  <si>
    <t xml:space="preserve">Adjusted Power Block (GROSS / NOMINAL Power) </t>
  </si>
  <si>
    <t>$/kWe</t>
  </si>
  <si>
    <t>Specific OPEX</t>
  </si>
  <si>
    <t>O&amp;M variable</t>
  </si>
  <si>
    <t>Included as per Aurecon Report in 2% fixed</t>
  </si>
  <si>
    <t>O&amp;M fixed</t>
  </si>
  <si>
    <t>% of CAPEX</t>
  </si>
  <si>
    <t>For reference East Coast Low (120 AUD/kW)</t>
  </si>
  <si>
    <t>Annual degradation (of net production)</t>
  </si>
  <si>
    <t>CSP 1</t>
  </si>
  <si>
    <t>Site Preparation</t>
  </si>
  <si>
    <t xml:space="preserve">Solar Field </t>
  </si>
  <si>
    <t>HTF System</t>
  </si>
  <si>
    <t>EPC Margin</t>
  </si>
  <si>
    <t>Owner Additional Cost</t>
  </si>
  <si>
    <t>CSP 2</t>
  </si>
  <si>
    <t>Heliostats</t>
  </si>
  <si>
    <t>Tower</t>
  </si>
  <si>
    <t>Receiver</t>
  </si>
  <si>
    <t>PV modules</t>
  </si>
  <si>
    <t>EPC Margin and Contingencies</t>
  </si>
  <si>
    <t>El Capacity</t>
  </si>
  <si>
    <t>Thermal Energy Storage</t>
  </si>
  <si>
    <t xml:space="preserve">See Sheet 02 for 2030 data </t>
  </si>
  <si>
    <t>04 - Green fuels</t>
  </si>
  <si>
    <t>Comments / questions</t>
  </si>
  <si>
    <t>Answers FAL</t>
  </si>
  <si>
    <t>Reference plant</t>
  </si>
  <si>
    <t>New Data 3/4/23</t>
  </si>
  <si>
    <t>I) Electrolyser, H2-Storage and H2-Compressor</t>
  </si>
  <si>
    <t xml:space="preserve">2023 cost data </t>
  </si>
  <si>
    <t>2030 cost data</t>
  </si>
  <si>
    <t>Efficiency</t>
  </si>
  <si>
    <t>kWh/kg</t>
  </si>
  <si>
    <t>Source: AEMO Inputs and Assumptions Workbook_Draft_2023</t>
  </si>
  <si>
    <t>Klp 20.12.2022 - updated all numbers</t>
  </si>
  <si>
    <t xml:space="preserve">Specific water consumption </t>
  </si>
  <si>
    <t>l_H2O/kg_H2</t>
  </si>
  <si>
    <t>Source: Fichtner; data of PEM OEMs</t>
  </si>
  <si>
    <t xml:space="preserve">Minimum Load </t>
  </si>
  <si>
    <t>% of nominal load</t>
  </si>
  <si>
    <t>Source: Fichtner; internal database/data of PEM OEMs</t>
  </si>
  <si>
    <t>Average specific compression work H2 (H2: 1 - 35 bar)</t>
  </si>
  <si>
    <t>kWh/kg_H2</t>
  </si>
  <si>
    <t>Source: calculated by Fichtner based on sources above</t>
  </si>
  <si>
    <t>SOEC electrical demand</t>
  </si>
  <si>
    <t>kWh_el/kg_H2</t>
  </si>
  <si>
    <t>N/A</t>
  </si>
  <si>
    <t>Source: Fichtner; internal database</t>
  </si>
  <si>
    <t>SOEC thermal demand</t>
  </si>
  <si>
    <t>kWh_th/kg_H2</t>
  </si>
  <si>
    <t>Specific CAPEX and OPEX (including regional factors for WA high)</t>
  </si>
  <si>
    <t>Scaling factor</t>
  </si>
  <si>
    <t>CAPEX (for the entire electrolyser plant including BOP (supporting components and auxiliary systems), engineering, planning and contingencies)</t>
  </si>
  <si>
    <t>AUD/kW_el</t>
  </si>
  <si>
    <t>Source: AEMO Inputs and Assumptions Workbook_Draft_2023 - year 29/30 (VIC low; CSIRO GenCost NZE post 2050); 125% from WA high applied; Scaling factor of -30% applied based on cost estimations from 04/04/23</t>
  </si>
  <si>
    <t xml:space="preserve">which regional factor has been applied? WA high vs. Vic low 30%?
what is the reference capacity the figure relates to? </t>
  </si>
  <si>
    <t>SOLVED</t>
  </si>
  <si>
    <t>OPEX</t>
  </si>
  <si>
    <t>Source: AEMO Inputs and Assumptions Workbook_Draft_2023 - year 29/30 - see sheet "Other hydrogen assumptions"</t>
  </si>
  <si>
    <t>(info only)</t>
  </si>
  <si>
    <t>H2- Storage</t>
  </si>
  <si>
    <t>CAPEX</t>
  </si>
  <si>
    <t>AUD/kg_H2</t>
  </si>
  <si>
    <t>Source: Fichtner, internal database/OEMs, assumed unchanged as steel gas tanks are an established technology and will likely not change in the future</t>
  </si>
  <si>
    <t>Source: Fichtner, internal database/OEMs</t>
  </si>
  <si>
    <t>H2-demand</t>
  </si>
  <si>
    <t>t_H2/a</t>
  </si>
  <si>
    <t>Source: based on 200 000 t/a Ammonia production</t>
  </si>
  <si>
    <t>kg_H2/h</t>
  </si>
  <si>
    <t>Source: calculated by Fichtner</t>
  </si>
  <si>
    <t xml:space="preserve">II) Ammonia synthesis </t>
  </si>
  <si>
    <t>Electricity demand NH3 synthesis (including waste heat recovery)</t>
  </si>
  <si>
    <t>kWh/kg_NH3</t>
  </si>
  <si>
    <t>Source: Global potential of green ammonia and Fichtner calculation. No changes from 2023 to 2030 as technology is well established</t>
  </si>
  <si>
    <t>4/4/23 - Values do not change as Haber Bosch process is well established; coonfirmed from Global potential of Green Ammonia source</t>
  </si>
  <si>
    <t>Heat demand NH3 synthesis</t>
  </si>
  <si>
    <t>Source: Fichtner</t>
  </si>
  <si>
    <t>H2-demand - Conversion factor NH3 production</t>
  </si>
  <si>
    <t>kg_H2/kg_NH3</t>
  </si>
  <si>
    <t>Source: Confirmed according to Global potential of green ammonia</t>
  </si>
  <si>
    <t>N2-demand</t>
  </si>
  <si>
    <t>kg_N2/kg_NH3</t>
  </si>
  <si>
    <t>Minimum load of NH3 synthesis</t>
  </si>
  <si>
    <t>Source: Aurecon - 2022 Cost and Technical Parameters ReviewRev2 12 December 2022</t>
  </si>
  <si>
    <t>CAPEX price (based on output of NH3)</t>
  </si>
  <si>
    <t>AUD/t_NH3 a</t>
  </si>
  <si>
    <t>Aurecon - 2022 Cost and Technical Parameters ReviewRev2 12 December 2022, value doesn't change from 2020 to 2030 as technology is well established according to the source "global potential of green ammonia"</t>
  </si>
  <si>
    <t xml:space="preserve">To which capacity does this figure refer to?
Why not Aurecon reference cost data for 1000 t/d plant? 
Based on this figure CAPEX seems low. WA regional factor applied? </t>
  </si>
  <si>
    <t>of CAPEX</t>
  </si>
  <si>
    <t>Source: Aurecon - 2022 Cost and Technical Parameters ReviewRev2 12 December 2022 (considering a weighted Regional Factor for West Australia high)</t>
  </si>
  <si>
    <t>Why old 2021 reference?</t>
  </si>
  <si>
    <t>Storage CAPEX</t>
  </si>
  <si>
    <t>AUD/MWh_NH3_out</t>
  </si>
  <si>
    <t>Based on reference from Fichtner from previous works</t>
  </si>
  <si>
    <t>AUD/t_NH3</t>
  </si>
  <si>
    <t>To which capacity does this figure refer to?</t>
  </si>
  <si>
    <t>Global potential of green ammonia: 623 €/t_NH3 with a capacity of 33 kt</t>
  </si>
  <si>
    <t>Air separation unit (ASU)</t>
  </si>
  <si>
    <t>Electricity demand</t>
  </si>
  <si>
    <t>kWh/kg_N2</t>
  </si>
  <si>
    <t>Source: Confirmed according to Global potential of green ammonia: 90 kWh/t_NH3 (attention: not per kg_N2!); Cryogenic air separation unit (ASU)</t>
  </si>
  <si>
    <t>AUD/t_NH3_a</t>
  </si>
  <si>
    <t>Source: Fichtner, internal database/OEMs; based on 60 EUR/t_NH3 a ; According to Global potential of green ammonia; see figure from Global potential of green ammonia; Challenge/Problem: 60 EUR/t_NH3 a and NOT EUR/t_N2)</t>
  </si>
  <si>
    <t>AUD/t_N2_a</t>
  </si>
  <si>
    <t>Ammonia-demand</t>
  </si>
  <si>
    <t>t_Ammonia/a</t>
  </si>
  <si>
    <t>kg_Ammonia/h</t>
  </si>
  <si>
    <t>III) Methanol synthesis</t>
  </si>
  <si>
    <t>Electricity demand CH3OH synthesis</t>
  </si>
  <si>
    <t>kWh_el/kg_CH3OH</t>
  </si>
  <si>
    <t>Source: Bellotti 2019, p. 4724 (includes two compression stages for CO2 and H2 to 80 bar): 0.236 kWh_el/kg_CH3OH. Assumed numbers don't change for 2030 as metahnol synthesis is well established</t>
  </si>
  <si>
    <t>Heat demand CH3OH synthesis</t>
  </si>
  <si>
    <t>kWh_th/kg_CH3OH</t>
  </si>
  <si>
    <t>Source: Fichtner; data from OEMs</t>
  </si>
  <si>
    <t>Conversion factor CH3OH production (H2 demand)</t>
  </si>
  <si>
    <t>kg_H2/kg_CH3OH</t>
  </si>
  <si>
    <t>According to Perez-Fortes et al. (2016) (0.199 kg_H2/kg_CH3OH)</t>
  </si>
  <si>
    <t>CO2-demand</t>
  </si>
  <si>
    <t>kg_CO2/kg_CH3OH</t>
  </si>
  <si>
    <t>According to Perez-Fortes et al. (2016) (1 460 kg_CO2/kg_CH3OH); Nico and Tom same range</t>
  </si>
  <si>
    <t>Minimum load of CH3OH synthesis</t>
  </si>
  <si>
    <t>Source: assumption</t>
  </si>
  <si>
    <t>CAPEX price (based on output of MeOH)</t>
  </si>
  <si>
    <t>AUD/t_MeOH_out a</t>
  </si>
  <si>
    <t>Source: Fichtner; internal database/data of OEMs; 500 EUR/t_MeOH; According to "Kosten und Transformationspfade" S.31 (496.5 EUR/t_MeOH a). Cost reduction of 20% for 2020 to 2030 according to Kosten und Transformationspfade.</t>
  </si>
  <si>
    <t>AUD/MWh_MeOH_out</t>
  </si>
  <si>
    <t>Based on reference from Fichtner from previous works.</t>
  </si>
  <si>
    <t>AUD/t_MeOH</t>
  </si>
  <si>
    <t>Direct air capture (DAC) (CO2 production)</t>
  </si>
  <si>
    <t>kWh_el/kg_CO2</t>
  </si>
  <si>
    <t>Source: According to "Kosten und Transformationspfade" see page 30: 
0.7 kWh_el/kg_CO2</t>
  </si>
  <si>
    <t>Heat demand</t>
  </si>
  <si>
    <t>kWh_th/kg_CO2</t>
  </si>
  <si>
    <t>Source: According to "Kosten und Transformationspfade", see page 30</t>
  </si>
  <si>
    <t>CAPEX price (based on output of CO2)</t>
  </si>
  <si>
    <t>AUD/t_CO2 a</t>
  </si>
  <si>
    <t>Source: Fasihi, M., Efimova, O., Breyer, Ch. (2019). Techno-economic assessment of CO2 direct air capture plants. Journal of Cleaner Production 224, 957-980.</t>
  </si>
  <si>
    <t>Methanol-demand</t>
  </si>
  <si>
    <t>t_Methanol/a</t>
  </si>
  <si>
    <t>kg_Methanol/h</t>
  </si>
  <si>
    <t>Auxilary Heater</t>
  </si>
  <si>
    <t>AUD/kW_el_in</t>
  </si>
  <si>
    <t>Source: * Eller, 2015: ab P&gt;20 MW: 40 bis 100 €/kW; Agora Energiewende &amp; Frauenhofer IWES, 2014: 100 €/kW. Numbers don’t change from 2023 to 2030 as technology is well established</t>
  </si>
  <si>
    <t>IV) General</t>
  </si>
  <si>
    <t>Curtailment of electricity surplus; no revenue</t>
  </si>
  <si>
    <t>AUD/MWh</t>
  </si>
  <si>
    <t>Source: Fichtner assumption</t>
  </si>
  <si>
    <t>Fixed water price (tap water)</t>
  </si>
  <si>
    <t>AUD/m³</t>
  </si>
  <si>
    <t>ESM</t>
  </si>
  <si>
    <t>Feed-in profile</t>
  </si>
  <si>
    <t>Using the "yellow" marked numbers for green fuels modelling</t>
  </si>
  <si>
    <t>CSP:</t>
  </si>
  <si>
    <t>PV:</t>
  </si>
  <si>
    <t>Wind:</t>
  </si>
  <si>
    <t>Capacity factor:</t>
  </si>
  <si>
    <t>Total</t>
  </si>
  <si>
    <t>Time stamp</t>
  </si>
  <si>
    <t>ND-140_12h_SM2</t>
  </si>
  <si>
    <t>E_Grid_AC</t>
  </si>
  <si>
    <t>E_Grid 
(without
 night 
consumption)</t>
  </si>
  <si>
    <t>% of P_el_max</t>
  </si>
  <si>
    <t>EArray_DC</t>
  </si>
  <si>
    <t>Power</t>
  </si>
  <si>
    <t>max:</t>
  </si>
  <si>
    <t>Date-time</t>
  </si>
  <si>
    <t xml:space="preserve">Q_rec,thermal to HTF </t>
  </si>
  <si>
    <t>kW</t>
  </si>
  <si>
    <t>[kW]</t>
  </si>
  <si>
    <t>DNI</t>
  </si>
  <si>
    <t>MW_th</t>
  </si>
  <si>
    <t>% of P_th_max</t>
  </si>
  <si>
    <t>GHI</t>
  </si>
  <si>
    <t>AC</t>
  </si>
  <si>
    <t>05 - Process Heat</t>
  </si>
  <si>
    <t>Reference Plant (2035)</t>
  </si>
  <si>
    <t>1. Low temperature heat (200°C, steam)</t>
  </si>
  <si>
    <t>CST - medium temperature (Parabolic trough, Linear Fresnel)</t>
  </si>
  <si>
    <t>HTF</t>
  </si>
  <si>
    <t>Thermal oil VP1</t>
  </si>
  <si>
    <t>Operating temperature</t>
  </si>
  <si>
    <t>°C</t>
  </si>
  <si>
    <t>293 / 393</t>
  </si>
  <si>
    <t>Solar field capacity, thermal @design</t>
  </si>
  <si>
    <t>MWt</t>
  </si>
  <si>
    <t>TES type</t>
  </si>
  <si>
    <t>tbd</t>
  </si>
  <si>
    <t>TES operating temperature</t>
  </si>
  <si>
    <t>200 / 390</t>
  </si>
  <si>
    <t>Heat consumer thermal capacity</t>
  </si>
  <si>
    <t xml:space="preserve">Base of assumptions see CST Model
</t>
  </si>
  <si>
    <t>cost tbd</t>
  </si>
  <si>
    <t>values to be adjusted for CST-heat</t>
  </si>
  <si>
    <t>CST - low temperature (PT direct steam, pressurized water)</t>
  </si>
  <si>
    <t>Biogas (fuel x)</t>
  </si>
  <si>
    <t>Nominal thermal capacity, net</t>
  </si>
  <si>
    <t>Nominal electric capacity, gross</t>
  </si>
  <si>
    <t>Fuel thermal input</t>
  </si>
  <si>
    <t>Electric efficiency, gross</t>
  </si>
  <si>
    <t>Total efficiency, gross</t>
  </si>
  <si>
    <t>Fuel type</t>
  </si>
  <si>
    <t>Fuel LHV</t>
  </si>
  <si>
    <t>Biogas CHP</t>
  </si>
  <si>
    <t>$/kW</t>
  </si>
  <si>
    <t>per thermal capacity</t>
  </si>
  <si>
    <t>% of EPC</t>
  </si>
  <si>
    <t>Fuel Cost</t>
  </si>
  <si>
    <t>$/MMBtu</t>
  </si>
  <si>
    <t>Biogas (fuel y)</t>
  </si>
  <si>
    <t>Biogas / Biomass (source xy)</t>
  </si>
  <si>
    <t>Nominal electric capacity</t>
  </si>
  <si>
    <t>Electric efficiency</t>
  </si>
  <si>
    <t>Electrode heater, total</t>
  </si>
  <si>
    <t>TES - type x</t>
  </si>
  <si>
    <t>Charge capacity</t>
  </si>
  <si>
    <t>Discharge capacity</t>
  </si>
  <si>
    <t>Energy losses</t>
  </si>
  <si>
    <t>%/d</t>
  </si>
  <si>
    <t>Temperature charge</t>
  </si>
  <si>
    <t>Temperature discharge</t>
  </si>
  <si>
    <t>Storage medium</t>
  </si>
  <si>
    <t>TES capacity</t>
  </si>
  <si>
    <t>TES - type y</t>
  </si>
  <si>
    <t>07 - Learning rates</t>
  </si>
  <si>
    <t>Global installed capacity</t>
  </si>
  <si>
    <t>CST - Parabolic trough with thermal oil</t>
  </si>
  <si>
    <t>Base deployment scenario</t>
  </si>
  <si>
    <t>GW</t>
  </si>
  <si>
    <t>to be discussed - apply one deployment and learning rate for all CST technologies</t>
  </si>
  <si>
    <t>Low deployment scenario  ?</t>
  </si>
  <si>
    <t>High deployment scenario ?</t>
  </si>
  <si>
    <t>CST - Linear Fresnel with direct molten salt</t>
  </si>
  <si>
    <t xml:space="preserve">Battery Storage </t>
  </si>
  <si>
    <t>Hydrogen and Ammonia</t>
  </si>
  <si>
    <t>placeholder green fuels 2</t>
  </si>
  <si>
    <t>Learing rates</t>
  </si>
  <si>
    <t>Adjustement factor high/low learning rate</t>
  </si>
  <si>
    <t>Base learning rate (reduction per doubling)</t>
  </si>
  <si>
    <t>Low learning rate</t>
  </si>
  <si>
    <t>High learning rate</t>
  </si>
  <si>
    <t>placeholder green fuels 1</t>
  </si>
  <si>
    <t xml:space="preserve">06 - Other renewables (as per GenCost data) </t>
  </si>
  <si>
    <t>Reference Plant (Current)</t>
  </si>
  <si>
    <t>Reference Plant (Future)</t>
  </si>
  <si>
    <t>Nominal capacity, AC Grid</t>
  </si>
  <si>
    <t>Nominal electric capacity, DC</t>
  </si>
  <si>
    <t>AC:DC ratio</t>
  </si>
  <si>
    <t>Auxiliary power consumption</t>
  </si>
  <si>
    <t xml:space="preserve">% </t>
  </si>
  <si>
    <t>Little auxiliary consumption during operation but distribution losses.</t>
  </si>
  <si>
    <t>Total plant supply (NET)</t>
  </si>
  <si>
    <t>Time of development</t>
  </si>
  <si>
    <t>years</t>
  </si>
  <si>
    <t>2-3</t>
  </si>
  <si>
    <t>Economic Life</t>
  </si>
  <si>
    <t>Technical Life</t>
  </si>
  <si>
    <t>40+ if piles don't corrode and the spare parts remain available.</t>
  </si>
  <si>
    <t>Annual Performance</t>
  </si>
  <si>
    <t>O&amp;M availability</t>
  </si>
  <si>
    <t>Annual effective capacity factor</t>
  </si>
  <si>
    <t>Based on AC MW basis. Highly dependent on location</t>
  </si>
  <si>
    <t>Annual generation</t>
  </si>
  <si>
    <t>MWh / a</t>
  </si>
  <si>
    <t xml:space="preserve">Reference case </t>
  </si>
  <si>
    <t>Annual degradation over design life</t>
  </si>
  <si>
    <t>On AC basis</t>
  </si>
  <si>
    <t>fraction of costs in Draft 2023 Inputs and Assumptions Workbook(1).xlsx</t>
  </si>
  <si>
    <t xml:space="preserve">PV Total CAPEX (NET Power) </t>
  </si>
  <si>
    <t xml:space="preserve">https://fichtnergmbh.sharepoint.com/:x:/s/FIS_P_FIS0000048_ASTRI-CST_EXT/Eb7LbGCJaadEgm5cKoE_4VoBvh6jJMKIQ1aoPgtIIiEb6g?e=gV0reI </t>
  </si>
  <si>
    <t xml:space="preserve">PV Total CAPEX (GROSS / NOMINAL Power) </t>
  </si>
  <si>
    <t>Equipment Cost</t>
  </si>
  <si>
    <t>https://fichtnergmbh.sharepoint.com/:b:/s/FIS_P_FIS0000048_ASTRI-CST_EXT/EUwRcaRS1H1GhMY8XSfsb3gB42xPv2cuxkigeZR0RnfEOQ?e=sMBzm6</t>
  </si>
  <si>
    <t>Installation Cost</t>
  </si>
  <si>
    <t>Cost of Land and Development</t>
  </si>
  <si>
    <t>Weighted Regional Factor</t>
  </si>
  <si>
    <t xml:space="preserve">Adjusted PV Total CAPEX (GROSS / DC Power) </t>
  </si>
  <si>
    <t>Adjusted PV Total CAPEX (NET)</t>
  </si>
  <si>
    <t>To be used for optimisation</t>
  </si>
  <si>
    <t>O&amp;M fixed &amp; variable</t>
  </si>
  <si>
    <t xml:space="preserve">https://fichtnergmbh.sharepoint.com/:b:/s/FIS_P_FIS0000048_ASTRI-CST_EXT/EUwRcaRS1H1GhMY8XSfsb3gB42xPv2cuxkigeZR0RnfEOQ?e=H4OBJE </t>
  </si>
  <si>
    <t>Number of units</t>
  </si>
  <si>
    <t>Nominal capacity unit</t>
  </si>
  <si>
    <t>MWe/unit</t>
  </si>
  <si>
    <t>Nominal capacity plant (Gross)</t>
  </si>
  <si>
    <t>Nominal capacity plant (Net)</t>
  </si>
  <si>
    <t>3 - 5</t>
  </si>
  <si>
    <t>20 - 25</t>
  </si>
  <si>
    <t>25 - 30</t>
  </si>
  <si>
    <t>Majority large wind farms currently being constructed in Australia have contractual warranted availability of 98% (or higher) for wind turbines for up to a 25-year period.</t>
  </si>
  <si>
    <t>Effective annual capacity facto</t>
  </si>
  <si>
    <t>Dependent on wake losses, wind resource, and
electrical losses. Based on gross capacity.</t>
  </si>
  <si>
    <t>Annual Generation</t>
  </si>
  <si>
    <t>Wind Park Total CAPEX (NET Power)</t>
  </si>
  <si>
    <t>Wind Park Total CAPEX (GROSS Power)</t>
  </si>
  <si>
    <t xml:space="preserve">Adjusted wind  Total CAPEX (NET Power) </t>
  </si>
  <si>
    <t xml:space="preserve">To be consiered for Optimzation Runs </t>
  </si>
  <si>
    <t>BIOMASS [Still to be updated]</t>
  </si>
  <si>
    <t>Fuel Source</t>
  </si>
  <si>
    <t>Agricultural residues, energy crops, food waste, manures, sewage, MSW</t>
  </si>
  <si>
    <t>Unit Size</t>
  </si>
  <si>
    <t>2 MW,th + 2 MW,e</t>
  </si>
  <si>
    <t>N° of Generators</t>
  </si>
  <si>
    <t>Gas FUEL LHV</t>
  </si>
  <si>
    <t>kWh/Nm³</t>
  </si>
  <si>
    <t>Biogas Production</t>
  </si>
  <si>
    <t>Nm³/a</t>
  </si>
  <si>
    <t>Methane Production</t>
  </si>
  <si>
    <t>Electricity Generation</t>
  </si>
  <si>
    <t>kWh/a</t>
  </si>
  <si>
    <t>Heat Generation</t>
  </si>
  <si>
    <t>Digestate</t>
  </si>
  <si>
    <t>m³/a</t>
  </si>
  <si>
    <t>CHP Electrical Efficiency</t>
  </si>
  <si>
    <t>[%]</t>
  </si>
  <si>
    <t>Site Parasitic Electrical Load</t>
  </si>
  <si>
    <t>Site Parasitic Heat (Water) Load</t>
  </si>
  <si>
    <t>Plant Total Cost</t>
  </si>
  <si>
    <t>$ / kW</t>
  </si>
  <si>
    <t>Fixed specific cost</t>
  </si>
  <si>
    <t>Variable specific cost</t>
  </si>
  <si>
    <t>$ /MWh</t>
  </si>
  <si>
    <t>Battery Energy Storage System</t>
  </si>
  <si>
    <t>1 hour</t>
  </si>
  <si>
    <t>Power Capacity</t>
  </si>
  <si>
    <t xml:space="preserve">https://fichtnergmbh.sharepoint.com/:b:/s/FIS_P_FIS0000048_ASTRI-CST_EXT/EUwRcaRS1H1GhMY8XSfsb3gB42xPv2cuxkigeZR0RnfEOQ?e=Yj0QpK </t>
  </si>
  <si>
    <t>Energy Capacity</t>
  </si>
  <si>
    <t>Auxiliary power consumption (operating)</t>
  </si>
  <si>
    <t>Auxiliary power consumption (standby)</t>
  </si>
  <si>
    <t>Power Capacity (Net)</t>
  </si>
  <si>
    <t>Number of cycles per year</t>
  </si>
  <si>
    <t>Round-trip efficiency</t>
  </si>
  <si>
    <t>Charge efficiency</t>
  </si>
  <si>
    <t>Discharge efficiency</t>
  </si>
  <si>
    <t>Allowable SOC (State of charge)</t>
  </si>
  <si>
    <t>Years</t>
  </si>
  <si>
    <t xml:space="preserve"> 1 - 2 </t>
  </si>
  <si>
    <t>CAPEX 200 MW pure grid connection</t>
  </si>
  <si>
    <t>Relative Cost, Power CAPEX (Net)</t>
  </si>
  <si>
    <t>Relative Cost, Power CAPEX (Gross)</t>
  </si>
  <si>
    <t>Relative Cost, Energy CAPEX</t>
  </si>
  <si>
    <t>$ / kWh</t>
  </si>
  <si>
    <t xml:space="preserve">Adjusted Power CAPEX (GROSS / NOMINAL Power) </t>
  </si>
  <si>
    <t xml:space="preserve">Adjusted Energy CAPEX </t>
  </si>
  <si>
    <t>CAPEX 200 MW co-located at renew. Installation</t>
  </si>
  <si>
    <t>Fixed O&amp;M Cost</t>
  </si>
  <si>
    <t>$/ kW</t>
  </si>
  <si>
    <t>Total annual O&amp;M Cost</t>
  </si>
  <si>
    <t>$</t>
  </si>
  <si>
    <t>Fixed O&amp;M with 20-year warranty</t>
  </si>
  <si>
    <t xml:space="preserve">Value to be considered </t>
  </si>
  <si>
    <t>Total annual O&amp;M Cost with 20-year warranty</t>
  </si>
  <si>
    <t>2 hours</t>
  </si>
  <si>
    <t>CAPEX 200 MW with grid connection</t>
  </si>
  <si>
    <t xml:space="preserve">CAPEX </t>
  </si>
  <si>
    <t>1MW</t>
  </si>
  <si>
    <t>2 MWh</t>
  </si>
  <si>
    <t xml:space="preserve">O&amp;M cost to be considered </t>
  </si>
  <si>
    <t>4 hour</t>
  </si>
  <si>
    <t>8 hours</t>
  </si>
  <si>
    <t>8 MWh</t>
  </si>
  <si>
    <t>08 - Locations</t>
  </si>
  <si>
    <t>Location overview</t>
  </si>
  <si>
    <t>Region</t>
  </si>
  <si>
    <t>Utility scale generation</t>
  </si>
  <si>
    <t>Remote generation</t>
  </si>
  <si>
    <t>Green fuels</t>
  </si>
  <si>
    <t>Process heat</t>
  </si>
  <si>
    <t>Newman</t>
  </si>
  <si>
    <t>x</t>
  </si>
  <si>
    <t>Cobar/NCEN</t>
  </si>
  <si>
    <t>Mildura/CVIC</t>
  </si>
  <si>
    <t>Moree</t>
  </si>
  <si>
    <t>Aurora NSA</t>
  </si>
  <si>
    <t>Longreach CQ</t>
  </si>
  <si>
    <t>Chinchilla/SWQ</t>
  </si>
  <si>
    <t>Hughenden</t>
  </si>
  <si>
    <t>Aurora</t>
  </si>
  <si>
    <t>Location specifications</t>
  </si>
  <si>
    <t>Site coordinates</t>
  </si>
  <si>
    <t>[°]S / [°]E</t>
  </si>
  <si>
    <t>Altitude</t>
  </si>
  <si>
    <t>Annual DNI</t>
  </si>
  <si>
    <t>kWh/m²a</t>
  </si>
  <si>
    <t>Annual GHI</t>
  </si>
  <si>
    <t>Annual mean wind velocity</t>
  </si>
  <si>
    <t>m/s</t>
  </si>
  <si>
    <t>Data set</t>
  </si>
  <si>
    <t>…</t>
  </si>
  <si>
    <r>
      <t xml:space="preserve">09 - Weighted Regional cost factors </t>
    </r>
    <r>
      <rPr>
        <b/>
        <sz val="18"/>
        <color rgb="FFFF0000"/>
        <rFont val="Arial"/>
        <family val="2"/>
      </rPr>
      <t>(as per AEMO Forecasting Assumptions)</t>
    </r>
  </si>
  <si>
    <t>Solar Thermal (15h) Solar Field 
NSW MED normalized</t>
  </si>
  <si>
    <t>Solar Thermal (15h) TES
NSW MED normalized</t>
  </si>
  <si>
    <t>Solar Thermal (15h) PB
NSW MED normalized</t>
  </si>
  <si>
    <t>Battery (1 hour)</t>
  </si>
  <si>
    <t>Battery (2 hours)</t>
  </si>
  <si>
    <t>Battery (4 hours)</t>
  </si>
  <si>
    <t>Battery (8 hours)</t>
  </si>
  <si>
    <t>Large Scale PV</t>
  </si>
  <si>
    <t>Biomass</t>
  </si>
  <si>
    <t>O&amp;M</t>
  </si>
  <si>
    <t>PEM</t>
  </si>
  <si>
    <t>Vic low</t>
  </si>
  <si>
    <t>Vic medium</t>
  </si>
  <si>
    <t>Vic high</t>
  </si>
  <si>
    <t>Qld low</t>
  </si>
  <si>
    <t>Qld medium</t>
  </si>
  <si>
    <t>Qld high</t>
  </si>
  <si>
    <t>NSW low</t>
  </si>
  <si>
    <t>NSW medium</t>
  </si>
  <si>
    <t>NSW high</t>
  </si>
  <si>
    <t>SA Low</t>
  </si>
  <si>
    <t>SA medium</t>
  </si>
  <si>
    <t>SA high</t>
  </si>
  <si>
    <t>WA low</t>
  </si>
  <si>
    <t>WA medium</t>
  </si>
  <si>
    <t>NT low</t>
  </si>
  <si>
    <t>NT medium</t>
  </si>
  <si>
    <t>NT high</t>
  </si>
  <si>
    <t>Tas low</t>
  </si>
  <si>
    <t>Tas medium</t>
  </si>
  <si>
    <t>Tas high</t>
  </si>
  <si>
    <t>Solar Thermal (12h) Solar Field</t>
  </si>
  <si>
    <t>Solar Thermal (12h) TES</t>
  </si>
  <si>
    <t>Solar Thermal (12h) Power Cycle</t>
  </si>
  <si>
    <t>Equipment costs</t>
  </si>
  <si>
    <t>Fuel connection costs</t>
  </si>
  <si>
    <t>Cost of land and development</t>
  </si>
  <si>
    <t>Installation costs</t>
  </si>
  <si>
    <t>O&amp;M costs</t>
  </si>
  <si>
    <t xml:space="preserve">Forecast assumption </t>
  </si>
  <si>
    <t>https://view.officeapps.live.com/op/view.aspx?src=https%3A%2F%2Fwww.aemo.com.au%2F-%2Fmedia%2FFiles%2FElectricity%2FNEM%2FPlanning_and_Forecasting%2FInputs-Assumptions-Methodologies%2F2019%2FGHD-AEMO-revised---2018-19-Costs_and_Technical_Parameter.xlsb&amp;wdOrigin=BROWSELINK</t>
  </si>
  <si>
    <t xml:space="preserve">Technology Cost breakdown ratios </t>
  </si>
  <si>
    <t>Technology</t>
  </si>
  <si>
    <t>Battery storage (1hr storage)</t>
  </si>
  <si>
    <t>Battery storage (2hrs storage)</t>
  </si>
  <si>
    <t>Battery storage (4hrs storage)</t>
  </si>
  <si>
    <t>Battery Storage (8hrs storage)</t>
  </si>
  <si>
    <t>Large scale Solar PV</t>
  </si>
  <si>
    <t>Solar Thermal (12hrs Storage) - Solar field</t>
  </si>
  <si>
    <t>Solar Thermal (12hrs Storage) - TES</t>
  </si>
  <si>
    <t>Solar Thermal (12hrs Storage) - Power cycle</t>
  </si>
  <si>
    <t xml:space="preserve">Regional cost factors </t>
  </si>
  <si>
    <t>Labour cost remoteness factor</t>
  </si>
  <si>
    <t>Equipment cost remoteness factor</t>
  </si>
  <si>
    <t>Labour cost total factor</t>
  </si>
  <si>
    <t>Equipment cost total factor</t>
  </si>
  <si>
    <t>Australian and regional cost factors</t>
  </si>
  <si>
    <t>Country Labour Cost Index (e.g. CEPCI)</t>
  </si>
  <si>
    <t>Compared to USA, US$
Source: CEPCI</t>
  </si>
  <si>
    <t>Country Equipment Cost Index</t>
  </si>
  <si>
    <t>In case of currency conversions for specific cost data, the following rates are applied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</si>
</sst>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0.0%"/>
    <numFmt numFmtId="166" formatCode="0.0"/>
    <numFmt numFmtId="167" formatCode="0.000"/>
    <numFmt numFmtId="168" formatCode="_-[$$-409]* #,##0_ ;_-[$$-409]* \-#,##0\ ;_-[$$-409]* &quot;-&quot;??_ ;_-@_ "/>
    <numFmt numFmtId="169" formatCode="_-[$$-409]* #,##0.00_ ;_-[$$-409]* \-#,##0.00\ ;_-[$$-409]* &quot;-&quot;??_ ;_-@_ "/>
    <numFmt numFmtId="170" formatCode="_-* #,##0.0_-;\-* #,##0.0_-;_-* &quot;-&quot;??_-;_-@_-"/>
    <numFmt numFmtId="171" formatCode="0.000%"/>
    <numFmt numFmtId="172" formatCode="_-* #,##0\ _€_-;\-* #,##0\ _€_-;_-* &quot;-&quot;??\ _€_-;_-@_-"/>
    <numFmt numFmtId="173" formatCode="0.00000000000000%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Arial"/>
      <family val="2"/>
    </font>
    <font>
      <sz val="11"/>
      <color rgb="FF000000"/>
      <name val="Calibri"/>
      <family val="2"/>
      <scheme val="minor"/>
    </font>
    <font>
      <b/>
      <sz val="14"/>
      <name val="Arial"/>
      <family val="2"/>
    </font>
    <font>
      <b/>
      <sz val="12"/>
      <color rgb="FF00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  <font>
      <b/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FF0000"/>
      <name val="Arial"/>
      <family val="2"/>
    </font>
    <font>
      <b/>
      <sz val="14"/>
      <color rgb="FFFF0000"/>
      <name val="Arial"/>
      <family val="2"/>
    </font>
    <font>
      <b/>
      <sz val="16"/>
      <name val="Calibri"/>
      <family val="2"/>
      <scheme val="minor"/>
    </font>
    <font>
      <sz val="12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rgb="FF0061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</font>
    <font>
      <b/>
      <sz val="11"/>
      <name val="Calibri"/>
      <family val="2"/>
      <scheme val="minor"/>
    </font>
    <font>
      <b/>
      <sz val="18"/>
      <color rgb="FFFF0000"/>
      <name val="Arial"/>
      <family val="2"/>
    </font>
    <font>
      <sz val="12"/>
      <color rgb="FF000000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C6E0B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C6E0B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rgb="FFC6E0B4"/>
      </patternFill>
    </fill>
    <fill>
      <patternFill patternType="solid">
        <fgColor rgb="FFE9E7E2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rgb="FFC6E0B4"/>
      </patternFill>
    </fill>
    <fill>
      <patternFill patternType="solid">
        <fgColor theme="9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13" applyNumberFormat="0" applyFill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170" fontId="17" fillId="0" borderId="14" applyNumberFormat="0" applyAlignment="0">
      <alignment horizontal="center"/>
    </xf>
    <xf numFmtId="170" fontId="17" fillId="13" borderId="14" applyNumberFormat="0" applyAlignment="0">
      <alignment horizontal="center"/>
    </xf>
    <xf numFmtId="0" fontId="26" fillId="14" borderId="0" applyNumberFormat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92">
    <xf numFmtId="0" fontId="0" fillId="0" borderId="0" xfId="0"/>
    <xf numFmtId="0" fontId="3" fillId="0" borderId="0" xfId="2"/>
    <xf numFmtId="0" fontId="4" fillId="2" borderId="4" xfId="0" applyFont="1" applyFill="1" applyBorder="1" applyAlignment="1" applyProtection="1">
      <alignment horizontal="center" vertical="center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vertical="center"/>
      <protection locked="0"/>
    </xf>
    <xf numFmtId="0" fontId="4" fillId="2" borderId="3" xfId="0" applyFont="1" applyFill="1" applyBorder="1" applyAlignment="1" applyProtection="1">
      <alignment horizontal="center" vertical="center"/>
      <protection locked="0"/>
    </xf>
    <xf numFmtId="0" fontId="3" fillId="0" borderId="5" xfId="2" applyBorder="1" applyAlignment="1">
      <alignment horizontal="left" indent="2"/>
    </xf>
    <xf numFmtId="0" fontId="3" fillId="0" borderId="5" xfId="2" applyBorder="1" applyAlignment="1">
      <alignment horizontal="center"/>
    </xf>
    <xf numFmtId="0" fontId="3" fillId="0" borderId="5" xfId="2" applyBorder="1"/>
    <xf numFmtId="10" fontId="3" fillId="0" borderId="5" xfId="1" applyNumberFormat="1" applyFont="1" applyBorder="1" applyAlignment="1">
      <alignment horizontal="center"/>
    </xf>
    <xf numFmtId="9" fontId="3" fillId="0" borderId="5" xfId="1" applyFont="1" applyBorder="1" applyAlignment="1">
      <alignment horizontal="center"/>
    </xf>
    <xf numFmtId="9" fontId="3" fillId="0" borderId="5" xfId="2" applyNumberFormat="1" applyBorder="1" applyAlignment="1">
      <alignment horizontal="center"/>
    </xf>
    <xf numFmtId="0" fontId="3" fillId="0" borderId="0" xfId="2" applyAlignment="1">
      <alignment horizontal="center"/>
    </xf>
    <xf numFmtId="0" fontId="5" fillId="3" borderId="5" xfId="2" applyFont="1" applyFill="1" applyBorder="1"/>
    <xf numFmtId="0" fontId="2" fillId="2" borderId="1" xfId="0" applyFont="1" applyFill="1" applyBorder="1" applyAlignment="1" applyProtection="1">
      <alignment vertical="center"/>
      <protection locked="0"/>
    </xf>
    <xf numFmtId="0" fontId="2" fillId="2" borderId="2" xfId="0" applyFont="1" applyFill="1" applyBorder="1" applyAlignment="1" applyProtection="1">
      <alignment vertical="center"/>
      <protection locked="0"/>
    </xf>
    <xf numFmtId="165" fontId="3" fillId="0" borderId="5" xfId="2" applyNumberFormat="1" applyBorder="1" applyAlignment="1">
      <alignment horizontal="center"/>
    </xf>
    <xf numFmtId="165" fontId="6" fillId="0" borderId="5" xfId="2" applyNumberFormat="1" applyFont="1" applyBorder="1" applyAlignment="1">
      <alignment horizontal="center"/>
    </xf>
    <xf numFmtId="0" fontId="4" fillId="2" borderId="4" xfId="0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2" fillId="2" borderId="2" xfId="0" applyFont="1" applyFill="1" applyBorder="1" applyAlignment="1" applyProtection="1">
      <alignment vertical="center" wrapText="1"/>
      <protection locked="0"/>
    </xf>
    <xf numFmtId="0" fontId="3" fillId="0" borderId="0" xfId="2" applyAlignment="1">
      <alignment wrapText="1"/>
    </xf>
    <xf numFmtId="0" fontId="4" fillId="2" borderId="3" xfId="0" applyFont="1" applyFill="1" applyBorder="1" applyAlignment="1" applyProtection="1">
      <alignment horizontal="center" vertical="center" wrapText="1"/>
      <protection locked="0"/>
    </xf>
    <xf numFmtId="0" fontId="5" fillId="3" borderId="5" xfId="2" applyFont="1" applyFill="1" applyBorder="1" applyAlignment="1">
      <alignment wrapText="1"/>
    </xf>
    <xf numFmtId="0" fontId="3" fillId="0" borderId="5" xfId="2" applyBorder="1" applyAlignment="1">
      <alignment horizontal="left" wrapText="1"/>
    </xf>
    <xf numFmtId="0" fontId="3" fillId="0" borderId="5" xfId="2" applyBorder="1" applyAlignment="1">
      <alignment horizontal="center" wrapText="1"/>
    </xf>
    <xf numFmtId="0" fontId="3" fillId="0" borderId="0" xfId="2" applyAlignment="1">
      <alignment horizontal="center" wrapText="1"/>
    </xf>
    <xf numFmtId="0" fontId="3" fillId="0" borderId="5" xfId="2" applyBorder="1" applyAlignment="1">
      <alignment horizontal="left" wrapText="1" indent="2"/>
    </xf>
    <xf numFmtId="166" fontId="3" fillId="0" borderId="5" xfId="2" applyNumberFormat="1" applyBorder="1" applyAlignment="1">
      <alignment horizontal="center"/>
    </xf>
    <xf numFmtId="165" fontId="7" fillId="0" borderId="5" xfId="2" applyNumberFormat="1" applyFont="1" applyBorder="1" applyAlignment="1">
      <alignment horizontal="center"/>
    </xf>
    <xf numFmtId="1" fontId="3" fillId="0" borderId="5" xfId="2" applyNumberFormat="1" applyBorder="1" applyAlignment="1">
      <alignment horizontal="center"/>
    </xf>
    <xf numFmtId="166" fontId="6" fillId="0" borderId="6" xfId="2" applyNumberFormat="1" applyFont="1" applyBorder="1" applyAlignment="1">
      <alignment horizontal="center" vertical="center"/>
    </xf>
    <xf numFmtId="0" fontId="2" fillId="2" borderId="8" xfId="0" applyFont="1" applyFill="1" applyBorder="1" applyAlignment="1" applyProtection="1">
      <alignment vertical="center"/>
      <protection locked="0"/>
    </xf>
    <xf numFmtId="0" fontId="2" fillId="2" borderId="9" xfId="0" applyFont="1" applyFill="1" applyBorder="1" applyAlignment="1" applyProtection="1">
      <alignment vertical="center"/>
      <protection locked="0"/>
    </xf>
    <xf numFmtId="0" fontId="4" fillId="2" borderId="10" xfId="0" applyFont="1" applyFill="1" applyBorder="1" applyAlignment="1" applyProtection="1">
      <alignment horizontal="center" vertical="center"/>
      <protection locked="0"/>
    </xf>
    <xf numFmtId="0" fontId="4" fillId="2" borderId="10" xfId="0" applyFont="1" applyFill="1" applyBorder="1" applyAlignment="1" applyProtection="1">
      <alignment horizontal="center" vertical="center" wrapText="1"/>
      <protection locked="0"/>
    </xf>
    <xf numFmtId="0" fontId="4" fillId="2" borderId="7" xfId="0" applyFont="1" applyFill="1" applyBorder="1" applyAlignment="1" applyProtection="1">
      <alignment vertical="center" wrapText="1"/>
      <protection locked="0"/>
    </xf>
    <xf numFmtId="0" fontId="3" fillId="0" borderId="5" xfId="2" applyBorder="1" applyAlignment="1">
      <alignment wrapText="1"/>
    </xf>
    <xf numFmtId="165" fontId="3" fillId="0" borderId="5" xfId="2" applyNumberFormat="1" applyBorder="1" applyAlignment="1">
      <alignment horizontal="center" wrapText="1"/>
    </xf>
    <xf numFmtId="1" fontId="3" fillId="0" borderId="5" xfId="2" applyNumberFormat="1" applyBorder="1" applyAlignment="1">
      <alignment horizontal="center" wrapText="1"/>
    </xf>
    <xf numFmtId="166" fontId="7" fillId="0" borderId="6" xfId="2" applyNumberFormat="1" applyFont="1" applyBorder="1" applyAlignment="1">
      <alignment horizontal="center" vertical="center" wrapText="1"/>
    </xf>
    <xf numFmtId="165" fontId="7" fillId="0" borderId="5" xfId="2" applyNumberFormat="1" applyFont="1" applyBorder="1" applyAlignment="1">
      <alignment horizontal="center" wrapText="1"/>
    </xf>
    <xf numFmtId="10" fontId="3" fillId="0" borderId="5" xfId="1" applyNumberFormat="1" applyFont="1" applyBorder="1" applyAlignment="1">
      <alignment horizontal="center" wrapText="1"/>
    </xf>
    <xf numFmtId="166" fontId="3" fillId="0" borderId="5" xfId="2" applyNumberFormat="1" applyBorder="1" applyAlignment="1">
      <alignment horizontal="center" wrapText="1"/>
    </xf>
    <xf numFmtId="0" fontId="8" fillId="2" borderId="3" xfId="0" applyFont="1" applyFill="1" applyBorder="1" applyAlignment="1" applyProtection="1">
      <alignment horizontal="left" vertical="center"/>
      <protection locked="0"/>
    </xf>
    <xf numFmtId="2" fontId="3" fillId="0" borderId="5" xfId="2" applyNumberFormat="1" applyBorder="1" applyAlignment="1">
      <alignment horizontal="center"/>
    </xf>
    <xf numFmtId="0" fontId="3" fillId="0" borderId="0" xfId="2" applyAlignment="1">
      <alignment horizontal="left" indent="2"/>
    </xf>
    <xf numFmtId="9" fontId="3" fillId="0" borderId="0" xfId="1" applyFont="1" applyBorder="1" applyAlignment="1">
      <alignment horizontal="center"/>
    </xf>
    <xf numFmtId="0" fontId="4" fillId="2" borderId="11" xfId="0" applyFont="1" applyFill="1" applyBorder="1" applyAlignment="1" applyProtection="1">
      <alignment horizontal="center" vertical="center"/>
      <protection locked="0"/>
    </xf>
    <xf numFmtId="167" fontId="3" fillId="0" borderId="5" xfId="2" applyNumberFormat="1" applyBorder="1" applyAlignment="1">
      <alignment horizontal="center"/>
    </xf>
    <xf numFmtId="166" fontId="6" fillId="0" borderId="5" xfId="2" applyNumberFormat="1" applyFont="1" applyBorder="1" applyAlignment="1">
      <alignment horizontal="center"/>
    </xf>
    <xf numFmtId="167" fontId="2" fillId="2" borderId="2" xfId="0" applyNumberFormat="1" applyFont="1" applyFill="1" applyBorder="1" applyAlignment="1" applyProtection="1">
      <alignment vertical="center"/>
      <protection locked="0"/>
    </xf>
    <xf numFmtId="167" fontId="5" fillId="3" borderId="5" xfId="2" applyNumberFormat="1" applyFont="1" applyFill="1" applyBorder="1"/>
    <xf numFmtId="166" fontId="5" fillId="3" borderId="5" xfId="2" applyNumberFormat="1" applyFont="1" applyFill="1" applyBorder="1"/>
    <xf numFmtId="1" fontId="4" fillId="2" borderId="11" xfId="0" applyNumberFormat="1" applyFont="1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 applyProtection="1">
      <alignment vertical="center" wrapText="1"/>
      <protection locked="0"/>
    </xf>
    <xf numFmtId="0" fontId="9" fillId="2" borderId="1" xfId="0" applyFont="1" applyFill="1" applyBorder="1" applyAlignment="1" applyProtection="1">
      <alignment vertical="center" wrapText="1"/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9" fillId="2" borderId="11" xfId="0" applyFont="1" applyFill="1" applyBorder="1" applyAlignment="1" applyProtection="1">
      <alignment horizontal="center" vertical="center" wrapText="1"/>
      <protection locked="0"/>
    </xf>
    <xf numFmtId="1" fontId="9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11" xfId="0" applyFont="1" applyFill="1" applyBorder="1" applyAlignment="1" applyProtection="1">
      <alignment horizontal="center" vertical="center" wrapText="1"/>
      <protection locked="0"/>
    </xf>
    <xf numFmtId="1" fontId="4" fillId="2" borderId="11" xfId="0" applyNumberFormat="1" applyFont="1" applyFill="1" applyBorder="1" applyAlignment="1" applyProtection="1">
      <alignment horizontal="center" vertical="center" wrapText="1"/>
      <protection locked="0"/>
    </xf>
    <xf numFmtId="10" fontId="3" fillId="0" borderId="0" xfId="1" applyNumberFormat="1" applyFont="1" applyBorder="1" applyAlignment="1">
      <alignment horizontal="center"/>
    </xf>
    <xf numFmtId="10" fontId="3" fillId="0" borderId="0" xfId="1" applyNumberFormat="1" applyFont="1" applyBorder="1" applyAlignment="1">
      <alignment horizontal="center" wrapText="1"/>
    </xf>
    <xf numFmtId="3" fontId="3" fillId="0" borderId="0" xfId="2" applyNumberFormat="1" applyAlignment="1">
      <alignment horizontal="center"/>
    </xf>
    <xf numFmtId="0" fontId="5" fillId="3" borderId="12" xfId="2" applyFont="1" applyFill="1" applyBorder="1"/>
    <xf numFmtId="0" fontId="7" fillId="4" borderId="5" xfId="0" applyFont="1" applyFill="1" applyBorder="1" applyAlignment="1">
      <alignment horizontal="left" indent="2"/>
    </xf>
    <xf numFmtId="0" fontId="7" fillId="4" borderId="5" xfId="0" applyFont="1" applyFill="1" applyBorder="1" applyAlignment="1">
      <alignment horizontal="center"/>
    </xf>
    <xf numFmtId="0" fontId="5" fillId="3" borderId="12" xfId="2" applyFont="1" applyFill="1" applyBorder="1" applyAlignment="1">
      <alignment horizontal="fill"/>
    </xf>
    <xf numFmtId="0" fontId="3" fillId="0" borderId="0" xfId="2" applyAlignment="1">
      <alignment horizontal="fill"/>
    </xf>
    <xf numFmtId="165" fontId="3" fillId="0" borderId="0" xfId="1" applyNumberFormat="1" applyFont="1" applyBorder="1" applyAlignment="1">
      <alignment horizontal="center"/>
    </xf>
    <xf numFmtId="49" fontId="3" fillId="0" borderId="0" xfId="5" applyNumberFormat="1" applyFont="1" applyBorder="1" applyAlignment="1">
      <alignment horizontal="center"/>
    </xf>
    <xf numFmtId="165" fontId="3" fillId="0" borderId="0" xfId="2" applyNumberFormat="1" applyAlignment="1">
      <alignment horizontal="center"/>
    </xf>
    <xf numFmtId="9" fontId="3" fillId="0" borderId="0" xfId="2" applyNumberFormat="1" applyAlignment="1">
      <alignment horizontal="center"/>
    </xf>
    <xf numFmtId="165" fontId="7" fillId="0" borderId="0" xfId="2" applyNumberFormat="1" applyFont="1" applyAlignment="1">
      <alignment horizontal="center"/>
    </xf>
    <xf numFmtId="0" fontId="11" fillId="0" borderId="0" xfId="6" applyBorder="1" applyAlignment="1">
      <alignment horizontal="fill"/>
    </xf>
    <xf numFmtId="168" fontId="3" fillId="0" borderId="0" xfId="2" applyNumberFormat="1" applyAlignment="1">
      <alignment horizontal="center"/>
    </xf>
    <xf numFmtId="16" fontId="3" fillId="0" borderId="0" xfId="2" applyNumberFormat="1" applyAlignment="1">
      <alignment horizontal="center"/>
    </xf>
    <xf numFmtId="16" fontId="3" fillId="0" borderId="0" xfId="2" applyNumberFormat="1" applyAlignment="1">
      <alignment horizontal="fill"/>
    </xf>
    <xf numFmtId="168" fontId="3" fillId="0" borderId="0" xfId="2" applyNumberFormat="1" applyAlignment="1">
      <alignment horizontal="fill"/>
    </xf>
    <xf numFmtId="168" fontId="3" fillId="0" borderId="0" xfId="2" applyNumberFormat="1"/>
    <xf numFmtId="169" fontId="3" fillId="0" borderId="0" xfId="2" applyNumberFormat="1" applyAlignment="1">
      <alignment horizontal="center"/>
    </xf>
    <xf numFmtId="169" fontId="3" fillId="0" borderId="0" xfId="2" applyNumberFormat="1" applyAlignment="1">
      <alignment horizontal="fill"/>
    </xf>
    <xf numFmtId="169" fontId="3" fillId="0" borderId="0" xfId="2" applyNumberFormat="1"/>
    <xf numFmtId="0" fontId="2" fillId="2" borderId="12" xfId="0" applyFont="1" applyFill="1" applyBorder="1" applyAlignment="1" applyProtection="1">
      <alignment vertical="center"/>
      <protection locked="0"/>
    </xf>
    <xf numFmtId="0" fontId="2" fillId="2" borderId="12" xfId="0" applyFont="1" applyFill="1" applyBorder="1" applyAlignment="1" applyProtection="1">
      <alignment horizontal="fill" vertical="center"/>
      <protection locked="0"/>
    </xf>
    <xf numFmtId="0" fontId="4" fillId="2" borderId="12" xfId="0" applyFont="1" applyFill="1" applyBorder="1" applyAlignment="1" applyProtection="1">
      <alignment vertical="center"/>
      <protection locked="0"/>
    </xf>
    <xf numFmtId="0" fontId="4" fillId="2" borderId="12" xfId="0" applyFont="1" applyFill="1" applyBorder="1" applyAlignment="1" applyProtection="1">
      <alignment horizontal="center" vertical="center"/>
      <protection locked="0"/>
    </xf>
    <xf numFmtId="0" fontId="4" fillId="2" borderId="12" xfId="0" applyFont="1" applyFill="1" applyBorder="1" applyAlignment="1" applyProtection="1">
      <alignment horizontal="center" vertical="center" wrapText="1"/>
      <protection locked="0"/>
    </xf>
    <xf numFmtId="0" fontId="4" fillId="2" borderId="12" xfId="0" applyFont="1" applyFill="1" applyBorder="1" applyAlignment="1" applyProtection="1">
      <alignment vertical="center" wrapText="1"/>
      <protection locked="0"/>
    </xf>
    <xf numFmtId="0" fontId="4" fillId="2" borderId="12" xfId="0" applyFont="1" applyFill="1" applyBorder="1" applyAlignment="1" applyProtection="1">
      <alignment horizontal="fill" vertical="center"/>
      <protection locked="0"/>
    </xf>
    <xf numFmtId="0" fontId="5" fillId="3" borderId="12" xfId="2" applyFont="1" applyFill="1" applyBorder="1" applyAlignment="1">
      <alignment horizontal="center"/>
    </xf>
    <xf numFmtId="0" fontId="3" fillId="3" borderId="12" xfId="2" applyFill="1" applyBorder="1" applyAlignment="1">
      <alignment horizontal="fill"/>
    </xf>
    <xf numFmtId="0" fontId="9" fillId="5" borderId="1" xfId="0" applyFont="1" applyFill="1" applyBorder="1" applyAlignment="1" applyProtection="1">
      <alignment vertical="center" wrapText="1"/>
      <protection locked="0"/>
    </xf>
    <xf numFmtId="0" fontId="9" fillId="5" borderId="3" xfId="0" applyFont="1" applyFill="1" applyBorder="1" applyAlignment="1" applyProtection="1">
      <alignment horizontal="center" vertical="center" wrapText="1"/>
      <protection locked="0"/>
    </xf>
    <xf numFmtId="0" fontId="4" fillId="5" borderId="3" xfId="0" applyFont="1" applyFill="1" applyBorder="1" applyAlignment="1" applyProtection="1">
      <alignment horizontal="center" vertical="center" wrapText="1"/>
      <protection locked="0"/>
    </xf>
    <xf numFmtId="1" fontId="4" fillId="5" borderId="11" xfId="0" applyNumberFormat="1" applyFont="1" applyFill="1" applyBorder="1" applyAlignment="1" applyProtection="1">
      <alignment horizontal="center" vertical="center" wrapText="1"/>
      <protection locked="0"/>
    </xf>
    <xf numFmtId="0" fontId="4" fillId="5" borderId="0" xfId="0" applyFont="1" applyFill="1" applyAlignment="1" applyProtection="1">
      <alignment horizontal="center" vertical="center" wrapText="1"/>
      <protection locked="0"/>
    </xf>
    <xf numFmtId="1" fontId="4" fillId="5" borderId="0" xfId="0" applyNumberFormat="1" applyFont="1" applyFill="1" applyAlignment="1" applyProtection="1">
      <alignment horizontal="center" vertical="center" wrapText="1"/>
      <protection locked="0"/>
    </xf>
    <xf numFmtId="0" fontId="9" fillId="5" borderId="0" xfId="0" applyFont="1" applyFill="1" applyAlignment="1" applyProtection="1">
      <alignment vertical="center" wrapText="1"/>
      <protection locked="0"/>
    </xf>
    <xf numFmtId="0" fontId="3" fillId="5" borderId="0" xfId="2" applyFill="1"/>
    <xf numFmtId="0" fontId="12" fillId="2" borderId="2" xfId="0" applyFont="1" applyFill="1" applyBorder="1" applyAlignment="1" applyProtection="1">
      <alignment vertical="center"/>
      <protection locked="0"/>
    </xf>
    <xf numFmtId="0" fontId="0" fillId="5" borderId="0" xfId="0" applyFill="1"/>
    <xf numFmtId="168" fontId="14" fillId="0" borderId="0" xfId="2" applyNumberFormat="1" applyFont="1" applyAlignment="1">
      <alignment horizontal="center"/>
    </xf>
    <xf numFmtId="0" fontId="3" fillId="2" borderId="0" xfId="2" applyFill="1"/>
    <xf numFmtId="0" fontId="13" fillId="8" borderId="13" xfId="7" applyFill="1"/>
    <xf numFmtId="0" fontId="16" fillId="8" borderId="0" xfId="0" applyFont="1" applyFill="1"/>
    <xf numFmtId="9" fontId="7" fillId="4" borderId="5" xfId="1" applyFont="1" applyFill="1" applyBorder="1" applyAlignment="1">
      <alignment horizontal="left" indent="2"/>
    </xf>
    <xf numFmtId="0" fontId="15" fillId="2" borderId="14" xfId="8" applyFill="1" applyBorder="1" applyAlignment="1">
      <alignment horizontal="center" vertical="center" wrapText="1"/>
    </xf>
    <xf numFmtId="0" fontId="15" fillId="2" borderId="14" xfId="9" applyFill="1" applyBorder="1" applyAlignment="1">
      <alignment horizontal="left"/>
    </xf>
    <xf numFmtId="9" fontId="17" fillId="2" borderId="14" xfId="10" applyNumberFormat="1" applyFill="1" applyAlignment="1"/>
    <xf numFmtId="9" fontId="17" fillId="2" borderId="14" xfId="1" applyFont="1" applyFill="1" applyBorder="1" applyAlignment="1"/>
    <xf numFmtId="165" fontId="17" fillId="2" borderId="14" xfId="1" applyNumberFormat="1" applyFont="1" applyFill="1" applyBorder="1" applyAlignment="1"/>
    <xf numFmtId="0" fontId="15" fillId="5" borderId="0" xfId="9" applyFill="1" applyBorder="1" applyAlignment="1">
      <alignment horizontal="left"/>
    </xf>
    <xf numFmtId="9" fontId="17" fillId="5" borderId="0" xfId="1" applyFont="1" applyFill="1" applyBorder="1" applyAlignment="1"/>
    <xf numFmtId="0" fontId="3" fillId="5" borderId="0" xfId="2" applyFill="1" applyAlignment="1">
      <alignment horizontal="center"/>
    </xf>
    <xf numFmtId="0" fontId="11" fillId="0" borderId="0" xfId="6" applyAlignment="1"/>
    <xf numFmtId="165" fontId="7" fillId="4" borderId="5" xfId="1" applyNumberFormat="1" applyFont="1" applyFill="1" applyBorder="1" applyAlignment="1">
      <alignment horizontal="left" indent="2"/>
    </xf>
    <xf numFmtId="0" fontId="18" fillId="0" borderId="0" xfId="2" applyFont="1" applyAlignment="1">
      <alignment horizontal="left" indent="2"/>
    </xf>
    <xf numFmtId="166" fontId="3" fillId="0" borderId="0" xfId="2" applyNumberFormat="1" applyAlignment="1">
      <alignment horizontal="center"/>
    </xf>
    <xf numFmtId="166" fontId="18" fillId="0" borderId="0" xfId="2" applyNumberFormat="1" applyFont="1" applyAlignment="1">
      <alignment horizontal="center"/>
    </xf>
    <xf numFmtId="0" fontId="18" fillId="0" borderId="0" xfId="2" applyFont="1" applyAlignment="1">
      <alignment horizontal="center"/>
    </xf>
    <xf numFmtId="2" fontId="3" fillId="10" borderId="5" xfId="2" applyNumberFormat="1" applyFill="1" applyBorder="1" applyAlignment="1">
      <alignment horizontal="center"/>
    </xf>
    <xf numFmtId="0" fontId="19" fillId="2" borderId="2" xfId="0" applyFont="1" applyFill="1" applyBorder="1" applyAlignment="1" applyProtection="1">
      <alignment vertical="center"/>
      <protection locked="0"/>
    </xf>
    <xf numFmtId="0" fontId="11" fillId="0" borderId="0" xfId="6" applyAlignment="1">
      <alignment horizontal="fill"/>
    </xf>
    <xf numFmtId="0" fontId="7" fillId="12" borderId="5" xfId="0" applyFont="1" applyFill="1" applyBorder="1" applyAlignment="1">
      <alignment horizontal="left"/>
    </xf>
    <xf numFmtId="9" fontId="20" fillId="2" borderId="14" xfId="10" applyNumberFormat="1" applyFont="1" applyFill="1" applyAlignment="1"/>
    <xf numFmtId="0" fontId="14" fillId="0" borderId="5" xfId="2" applyFont="1" applyBorder="1" applyAlignment="1">
      <alignment wrapText="1"/>
    </xf>
    <xf numFmtId="0" fontId="21" fillId="11" borderId="12" xfId="0" applyFont="1" applyFill="1" applyBorder="1" applyAlignment="1" applyProtection="1">
      <alignment vertical="center"/>
      <protection locked="0"/>
    </xf>
    <xf numFmtId="0" fontId="3" fillId="0" borderId="5" xfId="2" quotePrefix="1" applyBorder="1" applyAlignment="1">
      <alignment wrapText="1"/>
    </xf>
    <xf numFmtId="0" fontId="22" fillId="2" borderId="2" xfId="0" applyFont="1" applyFill="1" applyBorder="1" applyAlignment="1" applyProtection="1">
      <alignment vertical="center"/>
      <protection locked="0"/>
    </xf>
    <xf numFmtId="0" fontId="19" fillId="2" borderId="16" xfId="0" applyFont="1" applyFill="1" applyBorder="1" applyAlignment="1" applyProtection="1">
      <alignment vertical="center"/>
      <protection locked="0"/>
    </xf>
    <xf numFmtId="169" fontId="23" fillId="2" borderId="16" xfId="0" applyNumberFormat="1" applyFont="1" applyFill="1" applyBorder="1" applyAlignment="1" applyProtection="1">
      <alignment vertical="center"/>
      <protection locked="0"/>
    </xf>
    <xf numFmtId="9" fontId="7" fillId="4" borderId="5" xfId="1" applyFont="1" applyFill="1" applyBorder="1" applyAlignment="1">
      <alignment horizontal="center"/>
    </xf>
    <xf numFmtId="9" fontId="3" fillId="0" borderId="0" xfId="1" applyFont="1"/>
    <xf numFmtId="0" fontId="3" fillId="0" borderId="17" xfId="2" applyBorder="1" applyAlignment="1">
      <alignment horizontal="center" wrapText="1"/>
    </xf>
    <xf numFmtId="0" fontId="3" fillId="0" borderId="18" xfId="2" applyBorder="1" applyAlignment="1">
      <alignment horizontal="left" wrapText="1"/>
    </xf>
    <xf numFmtId="0" fontId="3" fillId="0" borderId="18" xfId="2" applyBorder="1" applyAlignment="1">
      <alignment wrapText="1"/>
    </xf>
    <xf numFmtId="0" fontId="5" fillId="3" borderId="19" xfId="2" applyFont="1" applyFill="1" applyBorder="1" applyAlignment="1">
      <alignment wrapText="1"/>
    </xf>
    <xf numFmtId="166" fontId="7" fillId="0" borderId="20" xfId="2" applyNumberFormat="1" applyFont="1" applyBorder="1" applyAlignment="1">
      <alignment horizontal="center" vertical="center" wrapText="1"/>
    </xf>
    <xf numFmtId="165" fontId="3" fillId="0" borderId="5" xfId="1" applyNumberFormat="1" applyFont="1" applyBorder="1" applyAlignment="1">
      <alignment horizontal="center" wrapText="1"/>
    </xf>
    <xf numFmtId="0" fontId="3" fillId="0" borderId="19" xfId="2" applyBorder="1" applyAlignment="1">
      <alignment horizontal="left" wrapText="1" indent="2"/>
    </xf>
    <xf numFmtId="0" fontId="3" fillId="0" borderId="19" xfId="2" applyBorder="1" applyAlignment="1">
      <alignment horizontal="center" wrapText="1"/>
    </xf>
    <xf numFmtId="0" fontId="3" fillId="0" borderId="19" xfId="2" applyBorder="1" applyAlignment="1">
      <alignment wrapText="1"/>
    </xf>
    <xf numFmtId="0" fontId="5" fillId="3" borderId="20" xfId="2" applyFont="1" applyFill="1" applyBorder="1" applyAlignment="1">
      <alignment wrapText="1"/>
    </xf>
    <xf numFmtId="0" fontId="3" fillId="5" borderId="5" xfId="2" applyFill="1" applyBorder="1" applyAlignment="1">
      <alignment vertical="center"/>
    </xf>
    <xf numFmtId="0" fontId="18" fillId="0" borderId="5" xfId="2" applyFont="1" applyBorder="1" applyAlignment="1">
      <alignment horizontal="left" indent="2"/>
    </xf>
    <xf numFmtId="0" fontId="18" fillId="0" borderId="5" xfId="2" applyFont="1" applyBorder="1" applyAlignment="1">
      <alignment horizontal="center"/>
    </xf>
    <xf numFmtId="166" fontId="18" fillId="0" borderId="5" xfId="2" applyNumberFormat="1" applyFont="1" applyBorder="1" applyAlignment="1">
      <alignment horizontal="center"/>
    </xf>
    <xf numFmtId="1" fontId="18" fillId="0" borderId="0" xfId="2" applyNumberFormat="1" applyFont="1" applyAlignment="1">
      <alignment horizontal="center"/>
    </xf>
    <xf numFmtId="0" fontId="7" fillId="12" borderId="5" xfId="0" applyFont="1" applyFill="1" applyBorder="1" applyAlignment="1">
      <alignment horizontal="left" indent="2"/>
    </xf>
    <xf numFmtId="165" fontId="7" fillId="12" borderId="5" xfId="1" applyNumberFormat="1" applyFont="1" applyFill="1" applyBorder="1" applyAlignment="1">
      <alignment horizontal="left" indent="2"/>
    </xf>
    <xf numFmtId="9" fontId="7" fillId="12" borderId="5" xfId="1" applyFont="1" applyFill="1" applyBorder="1" applyAlignment="1">
      <alignment horizontal="left" indent="2"/>
    </xf>
    <xf numFmtId="9" fontId="7" fillId="12" borderId="5" xfId="1" applyFont="1" applyFill="1" applyBorder="1" applyAlignment="1">
      <alignment horizontal="center"/>
    </xf>
    <xf numFmtId="0" fontId="14" fillId="0" borderId="5" xfId="2" applyFont="1" applyBorder="1" applyAlignment="1">
      <alignment horizontal="center" wrapText="1"/>
    </xf>
    <xf numFmtId="10" fontId="14" fillId="0" borderId="5" xfId="1" applyNumberFormat="1" applyFont="1" applyBorder="1" applyAlignment="1">
      <alignment horizontal="center" wrapText="1"/>
    </xf>
    <xf numFmtId="9" fontId="3" fillId="10" borderId="0" xfId="2" applyNumberFormat="1" applyFill="1" applyAlignment="1">
      <alignment horizontal="center"/>
    </xf>
    <xf numFmtId="9" fontId="3" fillId="0" borderId="0" xfId="2" applyNumberFormat="1" applyAlignment="1">
      <alignment wrapText="1"/>
    </xf>
    <xf numFmtId="171" fontId="3" fillId="0" borderId="0" xfId="2" applyNumberFormat="1" applyAlignment="1">
      <alignment wrapText="1"/>
    </xf>
    <xf numFmtId="168" fontId="11" fillId="0" borderId="0" xfId="6" applyNumberFormat="1" applyBorder="1" applyAlignment="1">
      <alignment horizontal="fill"/>
    </xf>
    <xf numFmtId="0" fontId="3" fillId="5" borderId="21" xfId="2" applyFill="1" applyBorder="1"/>
    <xf numFmtId="0" fontId="3" fillId="5" borderId="22" xfId="2" applyFill="1" applyBorder="1"/>
    <xf numFmtId="0" fontId="3" fillId="5" borderId="23" xfId="2" applyFill="1" applyBorder="1"/>
    <xf numFmtId="0" fontId="27" fillId="5" borderId="0" xfId="2" applyFont="1" applyFill="1"/>
    <xf numFmtId="0" fontId="3" fillId="5" borderId="24" xfId="2" applyFill="1" applyBorder="1"/>
    <xf numFmtId="0" fontId="3" fillId="5" borderId="25" xfId="2" applyFill="1" applyBorder="1"/>
    <xf numFmtId="0" fontId="3" fillId="5" borderId="8" xfId="2" applyFill="1" applyBorder="1"/>
    <xf numFmtId="0" fontId="3" fillId="5" borderId="9" xfId="2" applyFill="1" applyBorder="1"/>
    <xf numFmtId="0" fontId="3" fillId="5" borderId="26" xfId="2" applyFill="1" applyBorder="1"/>
    <xf numFmtId="9" fontId="3" fillId="0" borderId="0" xfId="1" applyFont="1" applyFill="1" applyBorder="1" applyAlignment="1">
      <alignment horizontal="center"/>
    </xf>
    <xf numFmtId="0" fontId="4" fillId="2" borderId="9" xfId="0" applyFont="1" applyFill="1" applyBorder="1" applyAlignment="1" applyProtection="1">
      <alignment horizontal="center" vertical="center" wrapText="1"/>
      <protection locked="0"/>
    </xf>
    <xf numFmtId="0" fontId="28" fillId="0" borderId="5" xfId="2" applyFont="1" applyBorder="1" applyAlignment="1">
      <alignment horizontal="left" wrapText="1" indent="2"/>
    </xf>
    <xf numFmtId="0" fontId="28" fillId="0" borderId="5" xfId="2" applyFont="1" applyBorder="1" applyAlignment="1">
      <alignment horizontal="center" wrapText="1"/>
    </xf>
    <xf numFmtId="165" fontId="28" fillId="0" borderId="5" xfId="1" applyNumberFormat="1" applyFont="1" applyBorder="1" applyAlignment="1">
      <alignment horizontal="center" wrapText="1"/>
    </xf>
    <xf numFmtId="9" fontId="3" fillId="0" borderId="5" xfId="2" applyNumberFormat="1" applyBorder="1" applyAlignment="1">
      <alignment horizontal="center" wrapText="1"/>
    </xf>
    <xf numFmtId="167" fontId="3" fillId="0" borderId="5" xfId="2" applyNumberFormat="1" applyBorder="1" applyAlignment="1">
      <alignment horizontal="center" wrapText="1"/>
    </xf>
    <xf numFmtId="2" fontId="3" fillId="0" borderId="5" xfId="2" applyNumberFormat="1" applyBorder="1" applyAlignment="1">
      <alignment horizontal="center" wrapText="1"/>
    </xf>
    <xf numFmtId="9" fontId="3" fillId="0" borderId="5" xfId="1" applyFont="1" applyBorder="1" applyAlignment="1">
      <alignment horizontal="center" wrapText="1"/>
    </xf>
    <xf numFmtId="0" fontId="14" fillId="0" borderId="0" xfId="0" applyFont="1"/>
    <xf numFmtId="165" fontId="28" fillId="0" borderId="5" xfId="1" applyNumberFormat="1" applyFont="1" applyFill="1" applyBorder="1" applyAlignment="1">
      <alignment horizontal="center" wrapText="1"/>
    </xf>
    <xf numFmtId="0" fontId="5" fillId="0" borderId="5" xfId="2" applyFont="1" applyBorder="1"/>
    <xf numFmtId="10" fontId="3" fillId="0" borderId="5" xfId="2" applyNumberFormat="1" applyBorder="1" applyAlignment="1">
      <alignment horizontal="center" wrapText="1"/>
    </xf>
    <xf numFmtId="0" fontId="14" fillId="0" borderId="0" xfId="2" applyFont="1"/>
    <xf numFmtId="0" fontId="3" fillId="0" borderId="15" xfId="2" applyBorder="1"/>
    <xf numFmtId="0" fontId="14" fillId="0" borderId="29" xfId="0" applyFont="1" applyBorder="1"/>
    <xf numFmtId="0" fontId="26" fillId="14" borderId="0" xfId="12" applyBorder="1"/>
    <xf numFmtId="0" fontId="14" fillId="0" borderId="29" xfId="2" applyFont="1" applyBorder="1"/>
    <xf numFmtId="22" fontId="0" fillId="0" borderId="0" xfId="0" applyNumberFormat="1"/>
    <xf numFmtId="9" fontId="0" fillId="10" borderId="0" xfId="1" applyFont="1" applyFill="1" applyBorder="1"/>
    <xf numFmtId="9" fontId="3" fillId="10" borderId="0" xfId="1" applyFont="1" applyFill="1" applyBorder="1"/>
    <xf numFmtId="9" fontId="3" fillId="10" borderId="15" xfId="1" applyFont="1" applyFill="1" applyBorder="1"/>
    <xf numFmtId="0" fontId="3" fillId="0" borderId="31" xfId="2" applyBorder="1"/>
    <xf numFmtId="0" fontId="14" fillId="0" borderId="30" xfId="0" applyFont="1" applyBorder="1"/>
    <xf numFmtId="9" fontId="3" fillId="10" borderId="32" xfId="1" applyFont="1" applyFill="1" applyBorder="1"/>
    <xf numFmtId="0" fontId="18" fillId="0" borderId="16" xfId="2" applyFont="1" applyBorder="1" applyAlignment="1">
      <alignment horizontal="center"/>
    </xf>
    <xf numFmtId="0" fontId="29" fillId="0" borderId="15" xfId="2" applyFont="1" applyBorder="1" applyAlignment="1">
      <alignment horizontal="left" vertical="center"/>
    </xf>
    <xf numFmtId="2" fontId="7" fillId="4" borderId="5" xfId="0" applyNumberFormat="1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9" fontId="3" fillId="0" borderId="0" xfId="2" applyNumberFormat="1"/>
    <xf numFmtId="0" fontId="3" fillId="0" borderId="24" xfId="2" applyBorder="1"/>
    <xf numFmtId="0" fontId="3" fillId="0" borderId="25" xfId="2" applyBorder="1"/>
    <xf numFmtId="0" fontId="14" fillId="0" borderId="0" xfId="2" applyFont="1" applyAlignment="1">
      <alignment wrapText="1"/>
    </xf>
    <xf numFmtId="0" fontId="0" fillId="0" borderId="24" xfId="0" applyBorder="1"/>
    <xf numFmtId="0" fontId="0" fillId="0" borderId="8" xfId="0" applyBorder="1"/>
    <xf numFmtId="0" fontId="14" fillId="0" borderId="9" xfId="0" applyFont="1" applyBorder="1"/>
    <xf numFmtId="9" fontId="0" fillId="10" borderId="9" xfId="1" applyFont="1" applyFill="1" applyBorder="1"/>
    <xf numFmtId="0" fontId="3" fillId="0" borderId="26" xfId="2" applyBorder="1"/>
    <xf numFmtId="0" fontId="0" fillId="0" borderId="0" xfId="0" applyAlignment="1">
      <alignment wrapText="1"/>
    </xf>
    <xf numFmtId="0" fontId="14" fillId="0" borderId="25" xfId="0" applyFont="1" applyBorder="1" applyAlignment="1">
      <alignment wrapText="1"/>
    </xf>
    <xf numFmtId="0" fontId="0" fillId="0" borderId="9" xfId="0" applyBorder="1"/>
    <xf numFmtId="9" fontId="3" fillId="10" borderId="9" xfId="1" applyFont="1" applyFill="1" applyBorder="1"/>
    <xf numFmtId="0" fontId="18" fillId="5" borderId="0" xfId="2" applyFont="1" applyFill="1"/>
    <xf numFmtId="0" fontId="7" fillId="0" borderId="5" xfId="2" applyFont="1" applyBorder="1" applyAlignment="1">
      <alignment horizontal="center" wrapText="1"/>
    </xf>
    <xf numFmtId="1" fontId="7" fillId="0" borderId="5" xfId="2" applyNumberFormat="1" applyFont="1" applyBorder="1" applyAlignment="1">
      <alignment horizontal="center" wrapText="1"/>
    </xf>
    <xf numFmtId="0" fontId="7" fillId="0" borderId="5" xfId="2" applyFont="1" applyBorder="1" applyAlignment="1">
      <alignment wrapText="1"/>
    </xf>
    <xf numFmtId="168" fontId="3" fillId="5" borderId="0" xfId="2" applyNumberFormat="1" applyFill="1"/>
    <xf numFmtId="172" fontId="3" fillId="0" borderId="0" xfId="2" applyNumberFormat="1" applyAlignment="1">
      <alignment wrapText="1"/>
    </xf>
    <xf numFmtId="0" fontId="27" fillId="0" borderId="0" xfId="2" applyFont="1"/>
    <xf numFmtId="0" fontId="3" fillId="10" borderId="0" xfId="2" applyFill="1" applyAlignment="1">
      <alignment horizontal="left" indent="2"/>
    </xf>
    <xf numFmtId="0" fontId="7" fillId="9" borderId="5" xfId="0" applyFont="1" applyFill="1" applyBorder="1" applyAlignment="1">
      <alignment horizontal="left" indent="2"/>
    </xf>
    <xf numFmtId="2" fontId="7" fillId="9" borderId="5" xfId="0" applyNumberFormat="1" applyFont="1" applyFill="1" applyBorder="1" applyAlignment="1">
      <alignment horizontal="center"/>
    </xf>
    <xf numFmtId="0" fontId="3" fillId="5" borderId="0" xfId="2" applyFill="1" applyAlignment="1">
      <alignment wrapText="1"/>
    </xf>
    <xf numFmtId="0" fontId="14" fillId="5" borderId="0" xfId="2" applyFont="1" applyFill="1"/>
    <xf numFmtId="0" fontId="14" fillId="10" borderId="0" xfId="2" applyFont="1" applyFill="1"/>
    <xf numFmtId="0" fontId="3" fillId="10" borderId="5" xfId="2" applyFill="1" applyBorder="1" applyAlignment="1">
      <alignment horizontal="center"/>
    </xf>
    <xf numFmtId="0" fontId="3" fillId="15" borderId="5" xfId="2" applyFill="1" applyBorder="1" applyAlignment="1">
      <alignment horizontal="center"/>
    </xf>
    <xf numFmtId="9" fontId="14" fillId="0" borderId="5" xfId="2" applyNumberFormat="1" applyFont="1" applyBorder="1" applyAlignment="1">
      <alignment horizontal="center"/>
    </xf>
    <xf numFmtId="0" fontId="2" fillId="2" borderId="9" xfId="0" applyFont="1" applyFill="1" applyBorder="1" applyAlignment="1" applyProtection="1">
      <alignment vertical="center" wrapText="1"/>
      <protection locked="0"/>
    </xf>
    <xf numFmtId="0" fontId="3" fillId="5" borderId="5" xfId="2" applyFill="1" applyBorder="1" applyAlignment="1">
      <alignment horizontal="center" vertical="center"/>
    </xf>
    <xf numFmtId="1" fontId="18" fillId="0" borderId="5" xfId="1" applyNumberFormat="1" applyFont="1" applyBorder="1" applyAlignment="1">
      <alignment horizontal="center"/>
    </xf>
    <xf numFmtId="10" fontId="7" fillId="0" borderId="5" xfId="1" applyNumberFormat="1" applyFont="1" applyBorder="1" applyAlignment="1">
      <alignment horizontal="center" wrapText="1"/>
    </xf>
    <xf numFmtId="0" fontId="7" fillId="16" borderId="5" xfId="0" applyFont="1" applyFill="1" applyBorder="1" applyAlignment="1">
      <alignment horizontal="left" indent="2"/>
    </xf>
    <xf numFmtId="2" fontId="7" fillId="16" borderId="5" xfId="0" applyNumberFormat="1" applyFont="1" applyFill="1" applyBorder="1" applyAlignment="1">
      <alignment horizontal="center"/>
    </xf>
    <xf numFmtId="9" fontId="20" fillId="10" borderId="14" xfId="10" applyNumberFormat="1" applyFont="1" applyFill="1" applyAlignment="1"/>
    <xf numFmtId="0" fontId="3" fillId="15" borderId="0" xfId="2" applyFill="1" applyAlignment="1">
      <alignment horizontal="center"/>
    </xf>
    <xf numFmtId="168" fontId="3" fillId="17" borderId="0" xfId="2" applyNumberFormat="1" applyFill="1" applyAlignment="1">
      <alignment horizontal="center"/>
    </xf>
    <xf numFmtId="0" fontId="3" fillId="17" borderId="0" xfId="2" applyFill="1" applyAlignment="1">
      <alignment horizontal="center"/>
    </xf>
    <xf numFmtId="169" fontId="3" fillId="15" borderId="0" xfId="2" applyNumberFormat="1" applyFill="1" applyAlignment="1">
      <alignment horizontal="center"/>
    </xf>
    <xf numFmtId="169" fontId="18" fillId="15" borderId="0" xfId="2" applyNumberFormat="1" applyFont="1" applyFill="1" applyAlignment="1">
      <alignment horizontal="center"/>
    </xf>
    <xf numFmtId="168" fontId="3" fillId="15" borderId="0" xfId="2" applyNumberFormat="1" applyFill="1" applyAlignment="1">
      <alignment horizontal="center"/>
    </xf>
    <xf numFmtId="169" fontId="3" fillId="15" borderId="0" xfId="2" applyNumberFormat="1" applyFill="1"/>
    <xf numFmtId="166" fontId="18" fillId="15" borderId="0" xfId="2" applyNumberFormat="1" applyFont="1" applyFill="1" applyAlignment="1">
      <alignment horizontal="center"/>
    </xf>
    <xf numFmtId="168" fontId="3" fillId="15" borderId="0" xfId="2" applyNumberFormat="1" applyFill="1" applyAlignment="1">
      <alignment horizontal="left"/>
    </xf>
    <xf numFmtId="166" fontId="30" fillId="15" borderId="0" xfId="2" applyNumberFormat="1" applyFont="1" applyFill="1" applyAlignment="1">
      <alignment horizontal="center"/>
    </xf>
    <xf numFmtId="0" fontId="30" fillId="0" borderId="0" xfId="2" applyFont="1" applyAlignment="1">
      <alignment horizontal="left" indent="2"/>
    </xf>
    <xf numFmtId="165" fontId="7" fillId="12" borderId="5" xfId="0" applyNumberFormat="1" applyFont="1" applyFill="1" applyBorder="1" applyAlignment="1">
      <alignment horizontal="left" indent="2"/>
    </xf>
    <xf numFmtId="173" fontId="11" fillId="0" borderId="0" xfId="6" applyNumberFormat="1" applyAlignment="1">
      <alignment horizontal="fill"/>
    </xf>
    <xf numFmtId="165" fontId="3" fillId="10" borderId="0" xfId="2" applyNumberFormat="1" applyFill="1" applyAlignment="1">
      <alignment horizontal="center"/>
    </xf>
    <xf numFmtId="173" fontId="7" fillId="4" borderId="5" xfId="0" applyNumberFormat="1" applyFont="1" applyFill="1" applyBorder="1" applyAlignment="1">
      <alignment horizontal="left" indent="2"/>
    </xf>
    <xf numFmtId="165" fontId="14" fillId="12" borderId="5" xfId="0" applyNumberFormat="1" applyFont="1" applyFill="1" applyBorder="1" applyAlignment="1">
      <alignment horizontal="left" indent="2"/>
    </xf>
    <xf numFmtId="0" fontId="19" fillId="2" borderId="2" xfId="0" applyFont="1" applyFill="1" applyBorder="1" applyAlignment="1" applyProtection="1">
      <alignment vertical="top" wrapText="1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168" fontId="5" fillId="3" borderId="12" xfId="2" applyNumberFormat="1" applyFont="1" applyFill="1" applyBorder="1"/>
    <xf numFmtId="0" fontId="31" fillId="2" borderId="12" xfId="0" applyFont="1" applyFill="1" applyBorder="1" applyAlignment="1" applyProtection="1">
      <alignment vertical="center"/>
      <protection locked="0"/>
    </xf>
    <xf numFmtId="9" fontId="3" fillId="0" borderId="0" xfId="1" applyFont="1" applyAlignment="1">
      <alignment horizontal="center"/>
    </xf>
    <xf numFmtId="166" fontId="5" fillId="3" borderId="12" xfId="2" applyNumberFormat="1" applyFont="1" applyFill="1" applyBorder="1"/>
    <xf numFmtId="0" fontId="32" fillId="3" borderId="12" xfId="2" applyFont="1" applyFill="1" applyBorder="1" applyAlignment="1">
      <alignment horizontal="fill"/>
    </xf>
    <xf numFmtId="0" fontId="5" fillId="15" borderId="12" xfId="2" applyFont="1" applyFill="1" applyBorder="1" applyAlignment="1">
      <alignment horizontal="center"/>
    </xf>
    <xf numFmtId="166" fontId="5" fillId="3" borderId="12" xfId="2" applyNumberFormat="1" applyFont="1" applyFill="1" applyBorder="1" applyAlignment="1">
      <alignment horizontal="center"/>
    </xf>
    <xf numFmtId="169" fontId="18" fillId="15" borderId="0" xfId="2" applyNumberFormat="1" applyFont="1" applyFill="1"/>
    <xf numFmtId="168" fontId="7" fillId="17" borderId="0" xfId="2" applyNumberFormat="1" applyFont="1" applyFill="1" applyAlignment="1">
      <alignment horizontal="center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31" fillId="2" borderId="1" xfId="0" applyFont="1" applyFill="1" applyBorder="1" applyAlignment="1" applyProtection="1">
      <alignment vertical="center"/>
      <protection locked="0"/>
    </xf>
    <xf numFmtId="10" fontId="5" fillId="15" borderId="5" xfId="2" applyNumberFormat="1" applyFont="1" applyFill="1" applyBorder="1" applyAlignment="1">
      <alignment horizontal="center" wrapText="1"/>
    </xf>
    <xf numFmtId="1" fontId="3" fillId="15" borderId="5" xfId="2" applyNumberFormat="1" applyFill="1" applyBorder="1" applyAlignment="1">
      <alignment horizontal="center" wrapText="1"/>
    </xf>
    <xf numFmtId="166" fontId="5" fillId="15" borderId="12" xfId="2" applyNumberFormat="1" applyFont="1" applyFill="1" applyBorder="1" applyAlignment="1">
      <alignment horizontal="center"/>
    </xf>
    <xf numFmtId="0" fontId="3" fillId="15" borderId="5" xfId="2" applyFill="1" applyBorder="1" applyAlignment="1">
      <alignment horizontal="center" wrapText="1"/>
    </xf>
    <xf numFmtId="166" fontId="3" fillId="15" borderId="5" xfId="2" applyNumberFormat="1" applyFill="1" applyBorder="1" applyAlignment="1">
      <alignment horizontal="center" wrapText="1"/>
    </xf>
    <xf numFmtId="165" fontId="3" fillId="0" borderId="5" xfId="1" applyNumberFormat="1" applyFont="1" applyFill="1" applyBorder="1" applyAlignment="1">
      <alignment horizontal="center" wrapText="1"/>
    </xf>
    <xf numFmtId="1" fontId="3" fillId="0" borderId="5" xfId="1" applyNumberFormat="1" applyFont="1" applyFill="1" applyBorder="1" applyAlignment="1">
      <alignment horizontal="center" wrapText="1"/>
    </xf>
    <xf numFmtId="1" fontId="3" fillId="0" borderId="5" xfId="5" applyNumberFormat="1" applyFont="1" applyBorder="1" applyAlignment="1">
      <alignment horizontal="center" wrapText="1"/>
    </xf>
    <xf numFmtId="1" fontId="3" fillId="0" borderId="5" xfId="5" applyNumberFormat="1" applyFont="1" applyFill="1" applyBorder="1" applyAlignment="1">
      <alignment horizontal="center" wrapText="1"/>
    </xf>
    <xf numFmtId="2" fontId="3" fillId="15" borderId="5" xfId="2" applyNumberFormat="1" applyFill="1" applyBorder="1" applyAlignment="1">
      <alignment horizontal="center" wrapText="1"/>
    </xf>
    <xf numFmtId="10" fontId="3" fillId="0" borderId="0" xfId="1" applyNumberFormat="1" applyFont="1" applyBorder="1" applyAlignment="1">
      <alignment horizontal="left"/>
    </xf>
    <xf numFmtId="171" fontId="3" fillId="0" borderId="0" xfId="1" applyNumberFormat="1" applyFont="1" applyBorder="1" applyAlignment="1">
      <alignment horizontal="left"/>
    </xf>
    <xf numFmtId="2" fontId="18" fillId="0" borderId="0" xfId="2" applyNumberFormat="1" applyFont="1" applyAlignment="1">
      <alignment horizontal="center"/>
    </xf>
    <xf numFmtId="2" fontId="30" fillId="15" borderId="0" xfId="2" applyNumberFormat="1" applyFont="1" applyFill="1" applyAlignment="1">
      <alignment horizontal="center"/>
    </xf>
    <xf numFmtId="10" fontId="3" fillId="0" borderId="0" xfId="1" applyNumberFormat="1" applyFont="1" applyAlignment="1">
      <alignment wrapText="1"/>
    </xf>
    <xf numFmtId="0" fontId="33" fillId="0" borderId="0" xfId="2" applyFont="1" applyAlignment="1">
      <alignment wrapText="1"/>
    </xf>
    <xf numFmtId="165" fontId="3" fillId="10" borderId="15" xfId="1" applyNumberFormat="1" applyFont="1" applyFill="1" applyBorder="1"/>
    <xf numFmtId="0" fontId="28" fillId="0" borderId="18" xfId="2" applyFont="1" applyBorder="1" applyAlignment="1">
      <alignment wrapText="1"/>
    </xf>
    <xf numFmtId="10" fontId="3" fillId="0" borderId="0" xfId="2" applyNumberFormat="1"/>
    <xf numFmtId="10" fontId="3" fillId="0" borderId="5" xfId="1" applyNumberFormat="1" applyFont="1" applyFill="1" applyBorder="1" applyAlignment="1">
      <alignment horizontal="center" wrapText="1"/>
    </xf>
    <xf numFmtId="165" fontId="3" fillId="5" borderId="0" xfId="1" applyNumberFormat="1" applyFont="1" applyFill="1"/>
    <xf numFmtId="0" fontId="30" fillId="0" borderId="21" xfId="2" applyFont="1" applyBorder="1" applyAlignment="1">
      <alignment horizontal="center"/>
    </xf>
    <xf numFmtId="0" fontId="30" fillId="0" borderId="22" xfId="2" applyFont="1" applyBorder="1" applyAlignment="1">
      <alignment horizontal="center"/>
    </xf>
    <xf numFmtId="0" fontId="30" fillId="0" borderId="23" xfId="2" applyFont="1" applyBorder="1" applyAlignment="1">
      <alignment horizontal="center"/>
    </xf>
    <xf numFmtId="0" fontId="18" fillId="0" borderId="21" xfId="2" applyFont="1" applyBorder="1" applyAlignment="1">
      <alignment horizontal="center"/>
    </xf>
    <xf numFmtId="0" fontId="18" fillId="0" borderId="22" xfId="2" applyFont="1" applyBorder="1" applyAlignment="1">
      <alignment horizontal="center"/>
    </xf>
    <xf numFmtId="0" fontId="18" fillId="0" borderId="23" xfId="2" applyFont="1" applyBorder="1" applyAlignment="1">
      <alignment horizontal="center"/>
    </xf>
    <xf numFmtId="0" fontId="30" fillId="0" borderId="27" xfId="0" applyFont="1" applyBorder="1" applyAlignment="1">
      <alignment horizontal="center"/>
    </xf>
    <xf numFmtId="0" fontId="30" fillId="0" borderId="28" xfId="0" applyFont="1" applyBorder="1" applyAlignment="1">
      <alignment horizontal="center"/>
    </xf>
  </cellXfs>
  <cellStyles count="15">
    <cellStyle name="Akzent1" xfId="8" builtinId="29"/>
    <cellStyle name="Akzent2" xfId="9" builtinId="33"/>
    <cellStyle name="CellNum" xfId="10" xr:uid="{2EF31BA9-E20D-42EE-A43D-B23720063EC3}"/>
    <cellStyle name="CellNumalt" xfId="11" xr:uid="{96A517F1-C575-4D77-A961-10A22A1F0D0F}"/>
    <cellStyle name="Comma 2" xfId="13" xr:uid="{97606C7A-1A0E-4683-AFB6-16D161F66953}"/>
    <cellStyle name="Currency 2" xfId="14" xr:uid="{FD3C8BCF-2247-4B31-BF23-8B83E5EBA76E}"/>
    <cellStyle name="Gut" xfId="12" builtinId="26"/>
    <cellStyle name="Komma" xfId="5" builtinId="3"/>
    <cellStyle name="Link" xfId="6" builtinId="8"/>
    <cellStyle name="Prozent" xfId="1" builtinId="5"/>
    <cellStyle name="Prozent 13" xfId="4" xr:uid="{4349DCED-F409-4EEC-86D1-9BCE8AE12A7A}"/>
    <cellStyle name="Standard" xfId="0" builtinId="0"/>
    <cellStyle name="Standard 18" xfId="3" xr:uid="{A354D6C9-5CED-457B-A56A-0C5BE30857A5}"/>
    <cellStyle name="Standard 2" xfId="2" xr:uid="{4160E267-24F6-4504-A16E-B41EEC0FC709}"/>
    <cellStyle name="Überschrift 2" xfId="7" builtinId="17"/>
  </cellStyles>
  <dxfs count="3">
    <dxf>
      <font>
        <color rgb="FF006100"/>
      </font>
      <fill>
        <patternFill>
          <bgColor rgb="FFC6EFCE"/>
        </patternFill>
      </fill>
    </dxf>
    <dxf>
      <font>
        <color theme="6"/>
      </font>
      <fill>
        <patternFill>
          <fgColor theme="6" tint="0.59996337778862885"/>
          <bgColor theme="6" tint="0.59996337778862885"/>
        </patternFill>
      </fill>
      <border>
        <left/>
        <right/>
        <top/>
        <bottom/>
        <vertical/>
        <horizontal/>
      </border>
    </dxf>
    <dxf>
      <font>
        <color theme="6"/>
      </font>
      <fill>
        <patternFill>
          <fgColor theme="6" tint="0.59996337778862885"/>
          <bgColor theme="6" tint="0.59996337778862885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5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'05- TMY_CSP_PV_Wind'!$Q$10:$Q$8769</c:f>
              <c:numCache>
                <c:formatCode>General</c:formatCode>
                <c:ptCount val="8760"/>
                <c:pt idx="0">
                  <c:v>6000</c:v>
                </c:pt>
                <c:pt idx="1">
                  <c:v>6000</c:v>
                </c:pt>
                <c:pt idx="2">
                  <c:v>6000</c:v>
                </c:pt>
                <c:pt idx="3">
                  <c:v>6000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6000</c:v>
                </c:pt>
                <c:pt idx="10">
                  <c:v>6000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6000</c:v>
                </c:pt>
                <c:pt idx="16">
                  <c:v>6000</c:v>
                </c:pt>
                <c:pt idx="17">
                  <c:v>6000</c:v>
                </c:pt>
                <c:pt idx="18">
                  <c:v>6000</c:v>
                </c:pt>
                <c:pt idx="19">
                  <c:v>6000</c:v>
                </c:pt>
                <c:pt idx="20">
                  <c:v>6000</c:v>
                </c:pt>
                <c:pt idx="21">
                  <c:v>6000</c:v>
                </c:pt>
                <c:pt idx="22">
                  <c:v>6000</c:v>
                </c:pt>
                <c:pt idx="23">
                  <c:v>6000</c:v>
                </c:pt>
                <c:pt idx="24">
                  <c:v>6000</c:v>
                </c:pt>
                <c:pt idx="25">
                  <c:v>6000</c:v>
                </c:pt>
                <c:pt idx="26">
                  <c:v>6000</c:v>
                </c:pt>
                <c:pt idx="27">
                  <c:v>6000</c:v>
                </c:pt>
                <c:pt idx="28">
                  <c:v>6000</c:v>
                </c:pt>
                <c:pt idx="29">
                  <c:v>6000</c:v>
                </c:pt>
                <c:pt idx="30">
                  <c:v>6000</c:v>
                </c:pt>
                <c:pt idx="31">
                  <c:v>6000</c:v>
                </c:pt>
                <c:pt idx="32">
                  <c:v>6000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6000</c:v>
                </c:pt>
                <c:pt idx="38">
                  <c:v>6000</c:v>
                </c:pt>
                <c:pt idx="39">
                  <c:v>5999.9</c:v>
                </c:pt>
                <c:pt idx="40">
                  <c:v>5999.8</c:v>
                </c:pt>
                <c:pt idx="41">
                  <c:v>5999.7</c:v>
                </c:pt>
                <c:pt idx="42">
                  <c:v>5999.7</c:v>
                </c:pt>
                <c:pt idx="43">
                  <c:v>5999.6</c:v>
                </c:pt>
                <c:pt idx="44">
                  <c:v>5999.6</c:v>
                </c:pt>
                <c:pt idx="45">
                  <c:v>5999.6</c:v>
                </c:pt>
                <c:pt idx="46">
                  <c:v>5999.6</c:v>
                </c:pt>
                <c:pt idx="47">
                  <c:v>5999.4</c:v>
                </c:pt>
                <c:pt idx="48">
                  <c:v>5999.4</c:v>
                </c:pt>
                <c:pt idx="49">
                  <c:v>5999.3</c:v>
                </c:pt>
                <c:pt idx="50">
                  <c:v>5999.3</c:v>
                </c:pt>
                <c:pt idx="51">
                  <c:v>5999.3</c:v>
                </c:pt>
                <c:pt idx="52">
                  <c:v>5999.3</c:v>
                </c:pt>
                <c:pt idx="53">
                  <c:v>5999.1</c:v>
                </c:pt>
                <c:pt idx="54">
                  <c:v>5999.1</c:v>
                </c:pt>
                <c:pt idx="55">
                  <c:v>5999</c:v>
                </c:pt>
                <c:pt idx="56">
                  <c:v>5998.9</c:v>
                </c:pt>
                <c:pt idx="57">
                  <c:v>5998.8</c:v>
                </c:pt>
                <c:pt idx="58">
                  <c:v>5998.8</c:v>
                </c:pt>
                <c:pt idx="59">
                  <c:v>5998.8</c:v>
                </c:pt>
                <c:pt idx="60">
                  <c:v>5998.7</c:v>
                </c:pt>
                <c:pt idx="61">
                  <c:v>5998.7</c:v>
                </c:pt>
                <c:pt idx="62">
                  <c:v>5998.7</c:v>
                </c:pt>
                <c:pt idx="63">
                  <c:v>5998.5</c:v>
                </c:pt>
                <c:pt idx="64">
                  <c:v>5998.5</c:v>
                </c:pt>
                <c:pt idx="65">
                  <c:v>5998.4</c:v>
                </c:pt>
                <c:pt idx="66">
                  <c:v>5998.4</c:v>
                </c:pt>
                <c:pt idx="67">
                  <c:v>5998.3</c:v>
                </c:pt>
                <c:pt idx="68">
                  <c:v>5998.3</c:v>
                </c:pt>
                <c:pt idx="69">
                  <c:v>5998.2</c:v>
                </c:pt>
                <c:pt idx="70">
                  <c:v>5998.2</c:v>
                </c:pt>
                <c:pt idx="71">
                  <c:v>5998</c:v>
                </c:pt>
                <c:pt idx="72">
                  <c:v>5997.9</c:v>
                </c:pt>
                <c:pt idx="73">
                  <c:v>5997.8</c:v>
                </c:pt>
                <c:pt idx="74">
                  <c:v>5997.6</c:v>
                </c:pt>
                <c:pt idx="75">
                  <c:v>5997</c:v>
                </c:pt>
                <c:pt idx="76">
                  <c:v>5996.8</c:v>
                </c:pt>
                <c:pt idx="77">
                  <c:v>5996.5</c:v>
                </c:pt>
                <c:pt idx="78">
                  <c:v>5996.1</c:v>
                </c:pt>
                <c:pt idx="79">
                  <c:v>5996.1</c:v>
                </c:pt>
                <c:pt idx="80">
                  <c:v>5996</c:v>
                </c:pt>
                <c:pt idx="81">
                  <c:v>5995.9</c:v>
                </c:pt>
                <c:pt idx="82">
                  <c:v>5995.7</c:v>
                </c:pt>
                <c:pt idx="83">
                  <c:v>5995.7</c:v>
                </c:pt>
                <c:pt idx="84">
                  <c:v>5995.2</c:v>
                </c:pt>
                <c:pt idx="85">
                  <c:v>5995.2</c:v>
                </c:pt>
                <c:pt idx="86">
                  <c:v>5994.9</c:v>
                </c:pt>
                <c:pt idx="87">
                  <c:v>5994.5</c:v>
                </c:pt>
                <c:pt idx="88">
                  <c:v>5994.5</c:v>
                </c:pt>
                <c:pt idx="89">
                  <c:v>5993.9</c:v>
                </c:pt>
                <c:pt idx="90">
                  <c:v>5993.4</c:v>
                </c:pt>
                <c:pt idx="91">
                  <c:v>5993.2</c:v>
                </c:pt>
                <c:pt idx="92">
                  <c:v>5992.8</c:v>
                </c:pt>
                <c:pt idx="93">
                  <c:v>5992.8</c:v>
                </c:pt>
                <c:pt idx="94">
                  <c:v>5992.2</c:v>
                </c:pt>
                <c:pt idx="95">
                  <c:v>5991.9</c:v>
                </c:pt>
                <c:pt idx="96">
                  <c:v>5991.6</c:v>
                </c:pt>
                <c:pt idx="97">
                  <c:v>5991.2</c:v>
                </c:pt>
                <c:pt idx="98">
                  <c:v>5991</c:v>
                </c:pt>
                <c:pt idx="99">
                  <c:v>5990.9</c:v>
                </c:pt>
                <c:pt idx="100">
                  <c:v>5990.8</c:v>
                </c:pt>
                <c:pt idx="101">
                  <c:v>5990.6</c:v>
                </c:pt>
                <c:pt idx="102">
                  <c:v>5990.6</c:v>
                </c:pt>
                <c:pt idx="103">
                  <c:v>5990.4</c:v>
                </c:pt>
                <c:pt idx="104">
                  <c:v>5989.6</c:v>
                </c:pt>
                <c:pt idx="105">
                  <c:v>5989.6</c:v>
                </c:pt>
                <c:pt idx="106">
                  <c:v>5989.5</c:v>
                </c:pt>
                <c:pt idx="107">
                  <c:v>5989.5</c:v>
                </c:pt>
                <c:pt idx="108">
                  <c:v>5989.4</c:v>
                </c:pt>
                <c:pt idx="109">
                  <c:v>5989.3</c:v>
                </c:pt>
                <c:pt idx="110">
                  <c:v>5989.3</c:v>
                </c:pt>
                <c:pt idx="111">
                  <c:v>5988.9</c:v>
                </c:pt>
                <c:pt idx="112">
                  <c:v>5988.7</c:v>
                </c:pt>
                <c:pt idx="113">
                  <c:v>5988.6</c:v>
                </c:pt>
                <c:pt idx="114">
                  <c:v>5988.3</c:v>
                </c:pt>
                <c:pt idx="115">
                  <c:v>5988.2</c:v>
                </c:pt>
                <c:pt idx="116">
                  <c:v>5988.2</c:v>
                </c:pt>
                <c:pt idx="117">
                  <c:v>5987.6</c:v>
                </c:pt>
                <c:pt idx="118">
                  <c:v>5987.5</c:v>
                </c:pt>
                <c:pt idx="119">
                  <c:v>5987.4</c:v>
                </c:pt>
                <c:pt idx="120">
                  <c:v>5987.4</c:v>
                </c:pt>
                <c:pt idx="121">
                  <c:v>5987.4</c:v>
                </c:pt>
                <c:pt idx="122">
                  <c:v>5987.3</c:v>
                </c:pt>
                <c:pt idx="123">
                  <c:v>5987.3</c:v>
                </c:pt>
                <c:pt idx="124">
                  <c:v>5987.3</c:v>
                </c:pt>
                <c:pt idx="125">
                  <c:v>5987.1</c:v>
                </c:pt>
                <c:pt idx="126">
                  <c:v>5987.1</c:v>
                </c:pt>
                <c:pt idx="127">
                  <c:v>5987</c:v>
                </c:pt>
                <c:pt idx="128">
                  <c:v>5986.9</c:v>
                </c:pt>
                <c:pt idx="129">
                  <c:v>5986.3</c:v>
                </c:pt>
                <c:pt idx="130">
                  <c:v>5986.2</c:v>
                </c:pt>
                <c:pt idx="131">
                  <c:v>5986.1</c:v>
                </c:pt>
                <c:pt idx="132">
                  <c:v>5985.1</c:v>
                </c:pt>
                <c:pt idx="133">
                  <c:v>5985</c:v>
                </c:pt>
                <c:pt idx="134">
                  <c:v>5984.9</c:v>
                </c:pt>
                <c:pt idx="135">
                  <c:v>5984.8</c:v>
                </c:pt>
                <c:pt idx="136">
                  <c:v>5984.8</c:v>
                </c:pt>
                <c:pt idx="137">
                  <c:v>5984.7</c:v>
                </c:pt>
                <c:pt idx="138">
                  <c:v>5984.7</c:v>
                </c:pt>
                <c:pt idx="139">
                  <c:v>5984.6</c:v>
                </c:pt>
                <c:pt idx="140">
                  <c:v>5984.6</c:v>
                </c:pt>
                <c:pt idx="141">
                  <c:v>5984.6</c:v>
                </c:pt>
                <c:pt idx="142">
                  <c:v>5984.4</c:v>
                </c:pt>
                <c:pt idx="143">
                  <c:v>5984.3</c:v>
                </c:pt>
                <c:pt idx="144">
                  <c:v>5984.2</c:v>
                </c:pt>
                <c:pt idx="145">
                  <c:v>5984</c:v>
                </c:pt>
                <c:pt idx="146">
                  <c:v>5984</c:v>
                </c:pt>
                <c:pt idx="147">
                  <c:v>5983.8</c:v>
                </c:pt>
                <c:pt idx="148">
                  <c:v>5983.4</c:v>
                </c:pt>
                <c:pt idx="149">
                  <c:v>5983.4</c:v>
                </c:pt>
                <c:pt idx="150">
                  <c:v>5983.3</c:v>
                </c:pt>
                <c:pt idx="151">
                  <c:v>5983.2</c:v>
                </c:pt>
                <c:pt idx="152">
                  <c:v>5983.2</c:v>
                </c:pt>
                <c:pt idx="153">
                  <c:v>5983.2</c:v>
                </c:pt>
                <c:pt idx="154">
                  <c:v>5982.9</c:v>
                </c:pt>
                <c:pt idx="155">
                  <c:v>5982.6</c:v>
                </c:pt>
                <c:pt idx="156">
                  <c:v>5982.4</c:v>
                </c:pt>
                <c:pt idx="157">
                  <c:v>5982.3</c:v>
                </c:pt>
                <c:pt idx="158">
                  <c:v>5982</c:v>
                </c:pt>
                <c:pt idx="159">
                  <c:v>5981.9</c:v>
                </c:pt>
                <c:pt idx="160">
                  <c:v>5980.9</c:v>
                </c:pt>
                <c:pt idx="161">
                  <c:v>5980.5</c:v>
                </c:pt>
                <c:pt idx="162">
                  <c:v>5980.2</c:v>
                </c:pt>
                <c:pt idx="163">
                  <c:v>5979.2</c:v>
                </c:pt>
                <c:pt idx="164">
                  <c:v>5978.9</c:v>
                </c:pt>
                <c:pt idx="165">
                  <c:v>5978.8</c:v>
                </c:pt>
                <c:pt idx="166">
                  <c:v>5977.7</c:v>
                </c:pt>
                <c:pt idx="167">
                  <c:v>5977.3</c:v>
                </c:pt>
                <c:pt idx="168">
                  <c:v>5977.3</c:v>
                </c:pt>
                <c:pt idx="169">
                  <c:v>5977.2</c:v>
                </c:pt>
                <c:pt idx="170">
                  <c:v>5977.1</c:v>
                </c:pt>
                <c:pt idx="171">
                  <c:v>5976.8</c:v>
                </c:pt>
                <c:pt idx="172">
                  <c:v>5975.7</c:v>
                </c:pt>
                <c:pt idx="173">
                  <c:v>5975.5</c:v>
                </c:pt>
                <c:pt idx="174">
                  <c:v>5975.3</c:v>
                </c:pt>
                <c:pt idx="175">
                  <c:v>5974.5</c:v>
                </c:pt>
                <c:pt idx="176">
                  <c:v>5974.4</c:v>
                </c:pt>
                <c:pt idx="177">
                  <c:v>5973.7</c:v>
                </c:pt>
                <c:pt idx="178">
                  <c:v>5972</c:v>
                </c:pt>
                <c:pt idx="179">
                  <c:v>5972</c:v>
                </c:pt>
                <c:pt idx="180">
                  <c:v>5971.6</c:v>
                </c:pt>
                <c:pt idx="181">
                  <c:v>5971.3</c:v>
                </c:pt>
                <c:pt idx="182">
                  <c:v>5971.1</c:v>
                </c:pt>
                <c:pt idx="183">
                  <c:v>5970.6</c:v>
                </c:pt>
                <c:pt idx="184">
                  <c:v>5970.4</c:v>
                </c:pt>
                <c:pt idx="185">
                  <c:v>5969.4</c:v>
                </c:pt>
                <c:pt idx="186">
                  <c:v>5969.4</c:v>
                </c:pt>
                <c:pt idx="187">
                  <c:v>5969.3</c:v>
                </c:pt>
                <c:pt idx="188">
                  <c:v>5969.1</c:v>
                </c:pt>
                <c:pt idx="189">
                  <c:v>5968.1</c:v>
                </c:pt>
                <c:pt idx="190">
                  <c:v>5967.3</c:v>
                </c:pt>
                <c:pt idx="191">
                  <c:v>5967.1</c:v>
                </c:pt>
                <c:pt idx="192">
                  <c:v>5966.8</c:v>
                </c:pt>
                <c:pt idx="193">
                  <c:v>5966.3</c:v>
                </c:pt>
                <c:pt idx="194">
                  <c:v>5966</c:v>
                </c:pt>
                <c:pt idx="195">
                  <c:v>5965.9</c:v>
                </c:pt>
                <c:pt idx="196">
                  <c:v>5964.6</c:v>
                </c:pt>
                <c:pt idx="197">
                  <c:v>5964.5</c:v>
                </c:pt>
                <c:pt idx="198">
                  <c:v>5964.4</c:v>
                </c:pt>
                <c:pt idx="199">
                  <c:v>5963.8</c:v>
                </c:pt>
                <c:pt idx="200">
                  <c:v>5963.7</c:v>
                </c:pt>
                <c:pt idx="201">
                  <c:v>5963.7</c:v>
                </c:pt>
                <c:pt idx="202">
                  <c:v>5963.6</c:v>
                </c:pt>
                <c:pt idx="203">
                  <c:v>5963.5</c:v>
                </c:pt>
                <c:pt idx="204">
                  <c:v>5962.8</c:v>
                </c:pt>
                <c:pt idx="205">
                  <c:v>5962.3</c:v>
                </c:pt>
                <c:pt idx="206">
                  <c:v>5961.1</c:v>
                </c:pt>
                <c:pt idx="207">
                  <c:v>5961</c:v>
                </c:pt>
                <c:pt idx="208">
                  <c:v>5960.9</c:v>
                </c:pt>
                <c:pt idx="209">
                  <c:v>5960.8</c:v>
                </c:pt>
                <c:pt idx="210">
                  <c:v>5959.9</c:v>
                </c:pt>
                <c:pt idx="211">
                  <c:v>5959.9</c:v>
                </c:pt>
                <c:pt idx="212">
                  <c:v>5959</c:v>
                </c:pt>
                <c:pt idx="213">
                  <c:v>5958.8</c:v>
                </c:pt>
                <c:pt idx="214">
                  <c:v>5958.1</c:v>
                </c:pt>
                <c:pt idx="215">
                  <c:v>5957.9</c:v>
                </c:pt>
                <c:pt idx="216">
                  <c:v>5957.8</c:v>
                </c:pt>
                <c:pt idx="217">
                  <c:v>5957.8</c:v>
                </c:pt>
                <c:pt idx="218">
                  <c:v>5957.5</c:v>
                </c:pt>
                <c:pt idx="219">
                  <c:v>5956.8</c:v>
                </c:pt>
                <c:pt idx="220">
                  <c:v>5956.6</c:v>
                </c:pt>
                <c:pt idx="221">
                  <c:v>5955.7</c:v>
                </c:pt>
                <c:pt idx="222">
                  <c:v>5955.6</c:v>
                </c:pt>
                <c:pt idx="223">
                  <c:v>5955.5</c:v>
                </c:pt>
                <c:pt idx="224">
                  <c:v>5955</c:v>
                </c:pt>
                <c:pt idx="225">
                  <c:v>5954.5</c:v>
                </c:pt>
                <c:pt idx="226">
                  <c:v>5954.5</c:v>
                </c:pt>
                <c:pt idx="227">
                  <c:v>5954.2</c:v>
                </c:pt>
                <c:pt idx="228">
                  <c:v>5953.7</c:v>
                </c:pt>
                <c:pt idx="229">
                  <c:v>5952.9</c:v>
                </c:pt>
                <c:pt idx="230">
                  <c:v>5952.4</c:v>
                </c:pt>
                <c:pt idx="231">
                  <c:v>5951.8</c:v>
                </c:pt>
                <c:pt idx="232">
                  <c:v>5951</c:v>
                </c:pt>
                <c:pt idx="233">
                  <c:v>5950.9</c:v>
                </c:pt>
                <c:pt idx="234">
                  <c:v>5950.2</c:v>
                </c:pt>
                <c:pt idx="235">
                  <c:v>5949.9</c:v>
                </c:pt>
                <c:pt idx="236">
                  <c:v>5949.8</c:v>
                </c:pt>
                <c:pt idx="237">
                  <c:v>5949.7</c:v>
                </c:pt>
                <c:pt idx="238">
                  <c:v>5949.6</c:v>
                </c:pt>
                <c:pt idx="239">
                  <c:v>5949.4</c:v>
                </c:pt>
                <c:pt idx="240">
                  <c:v>5948.9</c:v>
                </c:pt>
                <c:pt idx="241">
                  <c:v>5948.9</c:v>
                </c:pt>
                <c:pt idx="242">
                  <c:v>5948.9</c:v>
                </c:pt>
                <c:pt idx="243">
                  <c:v>5948.7</c:v>
                </c:pt>
                <c:pt idx="244">
                  <c:v>5948.4</c:v>
                </c:pt>
                <c:pt idx="245">
                  <c:v>5948.4</c:v>
                </c:pt>
                <c:pt idx="246">
                  <c:v>5947.3</c:v>
                </c:pt>
                <c:pt idx="247">
                  <c:v>5947.1</c:v>
                </c:pt>
                <c:pt idx="248">
                  <c:v>5947.1</c:v>
                </c:pt>
                <c:pt idx="249">
                  <c:v>5946.8</c:v>
                </c:pt>
                <c:pt idx="250">
                  <c:v>5946.7</c:v>
                </c:pt>
                <c:pt idx="251">
                  <c:v>5946.1</c:v>
                </c:pt>
                <c:pt idx="252">
                  <c:v>5946</c:v>
                </c:pt>
                <c:pt idx="253">
                  <c:v>5946</c:v>
                </c:pt>
                <c:pt idx="254">
                  <c:v>5945.7</c:v>
                </c:pt>
                <c:pt idx="255">
                  <c:v>5945</c:v>
                </c:pt>
                <c:pt idx="256">
                  <c:v>5944.7</c:v>
                </c:pt>
                <c:pt idx="257">
                  <c:v>5944.6</c:v>
                </c:pt>
                <c:pt idx="258">
                  <c:v>5944.1</c:v>
                </c:pt>
                <c:pt idx="259">
                  <c:v>5944.1</c:v>
                </c:pt>
                <c:pt idx="260">
                  <c:v>5943.5</c:v>
                </c:pt>
                <c:pt idx="261">
                  <c:v>5943.1</c:v>
                </c:pt>
                <c:pt idx="262">
                  <c:v>5943</c:v>
                </c:pt>
                <c:pt idx="263">
                  <c:v>5942.7</c:v>
                </c:pt>
                <c:pt idx="264">
                  <c:v>5942.5</c:v>
                </c:pt>
                <c:pt idx="265">
                  <c:v>5942.3</c:v>
                </c:pt>
                <c:pt idx="266">
                  <c:v>5942.2</c:v>
                </c:pt>
                <c:pt idx="267">
                  <c:v>5941.9</c:v>
                </c:pt>
                <c:pt idx="268">
                  <c:v>5941.6</c:v>
                </c:pt>
                <c:pt idx="269">
                  <c:v>5941.2</c:v>
                </c:pt>
                <c:pt idx="270">
                  <c:v>5941</c:v>
                </c:pt>
                <c:pt idx="271">
                  <c:v>5940.9</c:v>
                </c:pt>
                <c:pt idx="272">
                  <c:v>5940.9</c:v>
                </c:pt>
                <c:pt idx="273">
                  <c:v>5940.8</c:v>
                </c:pt>
                <c:pt idx="274">
                  <c:v>5940.4</c:v>
                </c:pt>
                <c:pt idx="275">
                  <c:v>5940.4</c:v>
                </c:pt>
                <c:pt idx="276">
                  <c:v>5939.7</c:v>
                </c:pt>
                <c:pt idx="277">
                  <c:v>5939.3</c:v>
                </c:pt>
                <c:pt idx="278">
                  <c:v>5939.2</c:v>
                </c:pt>
                <c:pt idx="279">
                  <c:v>5938.2</c:v>
                </c:pt>
                <c:pt idx="280">
                  <c:v>5938.1</c:v>
                </c:pt>
                <c:pt idx="281">
                  <c:v>5938</c:v>
                </c:pt>
                <c:pt idx="282">
                  <c:v>5937.8</c:v>
                </c:pt>
                <c:pt idx="283">
                  <c:v>5937.5</c:v>
                </c:pt>
                <c:pt idx="284">
                  <c:v>5937.1</c:v>
                </c:pt>
                <c:pt idx="285">
                  <c:v>5936.8</c:v>
                </c:pt>
                <c:pt idx="286">
                  <c:v>5936.8</c:v>
                </c:pt>
                <c:pt idx="287">
                  <c:v>5936.4</c:v>
                </c:pt>
                <c:pt idx="288">
                  <c:v>5936.2</c:v>
                </c:pt>
                <c:pt idx="289">
                  <c:v>5935.9</c:v>
                </c:pt>
                <c:pt idx="290">
                  <c:v>5935.7</c:v>
                </c:pt>
                <c:pt idx="291">
                  <c:v>5935.5</c:v>
                </c:pt>
                <c:pt idx="292">
                  <c:v>5935.2</c:v>
                </c:pt>
                <c:pt idx="293">
                  <c:v>5935.2</c:v>
                </c:pt>
                <c:pt idx="294">
                  <c:v>5934.8</c:v>
                </c:pt>
                <c:pt idx="295">
                  <c:v>5934.2</c:v>
                </c:pt>
                <c:pt idx="296">
                  <c:v>5933.6</c:v>
                </c:pt>
                <c:pt idx="297">
                  <c:v>5933.5</c:v>
                </c:pt>
                <c:pt idx="298">
                  <c:v>5933.4</c:v>
                </c:pt>
                <c:pt idx="299">
                  <c:v>5933.3</c:v>
                </c:pt>
                <c:pt idx="300">
                  <c:v>5933</c:v>
                </c:pt>
                <c:pt idx="301">
                  <c:v>5932.9</c:v>
                </c:pt>
                <c:pt idx="302">
                  <c:v>5932.3</c:v>
                </c:pt>
                <c:pt idx="303">
                  <c:v>5932.2</c:v>
                </c:pt>
                <c:pt idx="304">
                  <c:v>5932.2</c:v>
                </c:pt>
                <c:pt idx="305">
                  <c:v>5929</c:v>
                </c:pt>
                <c:pt idx="306">
                  <c:v>5927.3</c:v>
                </c:pt>
                <c:pt idx="307">
                  <c:v>5927.2</c:v>
                </c:pt>
                <c:pt idx="308">
                  <c:v>5926.1</c:v>
                </c:pt>
                <c:pt idx="309">
                  <c:v>5924.1</c:v>
                </c:pt>
                <c:pt idx="310">
                  <c:v>5922.7</c:v>
                </c:pt>
                <c:pt idx="311">
                  <c:v>5922.6</c:v>
                </c:pt>
                <c:pt idx="312">
                  <c:v>5922.2</c:v>
                </c:pt>
                <c:pt idx="313">
                  <c:v>5922.2</c:v>
                </c:pt>
                <c:pt idx="314">
                  <c:v>5921.6</c:v>
                </c:pt>
                <c:pt idx="315">
                  <c:v>5919.8</c:v>
                </c:pt>
                <c:pt idx="316">
                  <c:v>5918.7</c:v>
                </c:pt>
                <c:pt idx="317">
                  <c:v>5917.7</c:v>
                </c:pt>
                <c:pt idx="318">
                  <c:v>5917.3</c:v>
                </c:pt>
                <c:pt idx="319">
                  <c:v>5916.8</c:v>
                </c:pt>
                <c:pt idx="320">
                  <c:v>5915.9</c:v>
                </c:pt>
                <c:pt idx="321">
                  <c:v>5914.4</c:v>
                </c:pt>
                <c:pt idx="322">
                  <c:v>5914.3</c:v>
                </c:pt>
                <c:pt idx="323">
                  <c:v>5913.1</c:v>
                </c:pt>
                <c:pt idx="324">
                  <c:v>5913.1</c:v>
                </c:pt>
                <c:pt idx="325">
                  <c:v>5912.8</c:v>
                </c:pt>
                <c:pt idx="326">
                  <c:v>5912.5</c:v>
                </c:pt>
                <c:pt idx="327">
                  <c:v>5912.4</c:v>
                </c:pt>
                <c:pt idx="328">
                  <c:v>5909.6</c:v>
                </c:pt>
                <c:pt idx="329">
                  <c:v>5909</c:v>
                </c:pt>
                <c:pt idx="330">
                  <c:v>5908.7</c:v>
                </c:pt>
                <c:pt idx="331">
                  <c:v>5907.4</c:v>
                </c:pt>
                <c:pt idx="332">
                  <c:v>5907.3</c:v>
                </c:pt>
                <c:pt idx="333">
                  <c:v>5907.3</c:v>
                </c:pt>
                <c:pt idx="334">
                  <c:v>5906.7</c:v>
                </c:pt>
                <c:pt idx="335">
                  <c:v>5906.4</c:v>
                </c:pt>
                <c:pt idx="336">
                  <c:v>5902.1</c:v>
                </c:pt>
                <c:pt idx="337">
                  <c:v>5901</c:v>
                </c:pt>
                <c:pt idx="338">
                  <c:v>5900.5</c:v>
                </c:pt>
                <c:pt idx="339">
                  <c:v>5899.9</c:v>
                </c:pt>
                <c:pt idx="340">
                  <c:v>5899.8</c:v>
                </c:pt>
                <c:pt idx="341">
                  <c:v>5897.5</c:v>
                </c:pt>
                <c:pt idx="342">
                  <c:v>5897.4</c:v>
                </c:pt>
                <c:pt idx="343">
                  <c:v>5896.7</c:v>
                </c:pt>
                <c:pt idx="344">
                  <c:v>5896.6</c:v>
                </c:pt>
                <c:pt idx="345">
                  <c:v>5896.2</c:v>
                </c:pt>
                <c:pt idx="346">
                  <c:v>5895.7</c:v>
                </c:pt>
                <c:pt idx="347">
                  <c:v>5894.5</c:v>
                </c:pt>
                <c:pt idx="348">
                  <c:v>5892.9</c:v>
                </c:pt>
                <c:pt idx="349">
                  <c:v>5891.2</c:v>
                </c:pt>
                <c:pt idx="350">
                  <c:v>5890.8</c:v>
                </c:pt>
                <c:pt idx="351">
                  <c:v>5890.7</c:v>
                </c:pt>
                <c:pt idx="352">
                  <c:v>5889.3</c:v>
                </c:pt>
                <c:pt idx="353">
                  <c:v>5889.2</c:v>
                </c:pt>
                <c:pt idx="354">
                  <c:v>5889.2</c:v>
                </c:pt>
                <c:pt idx="355">
                  <c:v>5888.7</c:v>
                </c:pt>
                <c:pt idx="356">
                  <c:v>5887.5</c:v>
                </c:pt>
                <c:pt idx="357">
                  <c:v>5887</c:v>
                </c:pt>
                <c:pt idx="358">
                  <c:v>5886.8</c:v>
                </c:pt>
                <c:pt idx="359">
                  <c:v>5886.7</c:v>
                </c:pt>
                <c:pt idx="360">
                  <c:v>5886.6</c:v>
                </c:pt>
                <c:pt idx="361">
                  <c:v>5885.5</c:v>
                </c:pt>
                <c:pt idx="362">
                  <c:v>5885.4</c:v>
                </c:pt>
                <c:pt idx="363">
                  <c:v>5885.2</c:v>
                </c:pt>
                <c:pt idx="364">
                  <c:v>5883.2</c:v>
                </c:pt>
                <c:pt idx="365">
                  <c:v>5882.8</c:v>
                </c:pt>
                <c:pt idx="366">
                  <c:v>5882.5</c:v>
                </c:pt>
                <c:pt idx="367">
                  <c:v>5882.4</c:v>
                </c:pt>
                <c:pt idx="368">
                  <c:v>5880.5</c:v>
                </c:pt>
                <c:pt idx="369">
                  <c:v>5880.4</c:v>
                </c:pt>
                <c:pt idx="370">
                  <c:v>5880</c:v>
                </c:pt>
                <c:pt idx="371">
                  <c:v>5879.8</c:v>
                </c:pt>
                <c:pt idx="372">
                  <c:v>5879.7</c:v>
                </c:pt>
                <c:pt idx="373">
                  <c:v>5878.9</c:v>
                </c:pt>
                <c:pt idx="374">
                  <c:v>5877.2</c:v>
                </c:pt>
                <c:pt idx="375">
                  <c:v>5876.4</c:v>
                </c:pt>
                <c:pt idx="376">
                  <c:v>5876</c:v>
                </c:pt>
                <c:pt idx="377">
                  <c:v>5875.7</c:v>
                </c:pt>
                <c:pt idx="378">
                  <c:v>5875.7</c:v>
                </c:pt>
                <c:pt idx="379">
                  <c:v>5874.4</c:v>
                </c:pt>
                <c:pt idx="380">
                  <c:v>5873.4</c:v>
                </c:pt>
                <c:pt idx="381">
                  <c:v>5873.2</c:v>
                </c:pt>
                <c:pt idx="382">
                  <c:v>5872.8</c:v>
                </c:pt>
                <c:pt idx="383">
                  <c:v>5872.5</c:v>
                </c:pt>
                <c:pt idx="384">
                  <c:v>5871.6</c:v>
                </c:pt>
                <c:pt idx="385">
                  <c:v>5870.8</c:v>
                </c:pt>
                <c:pt idx="386">
                  <c:v>5870.7</c:v>
                </c:pt>
                <c:pt idx="387">
                  <c:v>5870.4</c:v>
                </c:pt>
                <c:pt idx="388">
                  <c:v>5870.2</c:v>
                </c:pt>
                <c:pt idx="389">
                  <c:v>5869.7</c:v>
                </c:pt>
                <c:pt idx="390">
                  <c:v>5868.4</c:v>
                </c:pt>
                <c:pt idx="391">
                  <c:v>5866.2</c:v>
                </c:pt>
                <c:pt idx="392">
                  <c:v>5865.6</c:v>
                </c:pt>
                <c:pt idx="393">
                  <c:v>5865</c:v>
                </c:pt>
                <c:pt idx="394">
                  <c:v>5863.3</c:v>
                </c:pt>
                <c:pt idx="395">
                  <c:v>5863.2</c:v>
                </c:pt>
                <c:pt idx="396">
                  <c:v>5861.9</c:v>
                </c:pt>
                <c:pt idx="397">
                  <c:v>5861.7</c:v>
                </c:pt>
                <c:pt idx="398">
                  <c:v>5860.6</c:v>
                </c:pt>
                <c:pt idx="399">
                  <c:v>5859.5</c:v>
                </c:pt>
                <c:pt idx="400">
                  <c:v>5859.4</c:v>
                </c:pt>
                <c:pt idx="401">
                  <c:v>5858.3</c:v>
                </c:pt>
                <c:pt idx="402">
                  <c:v>5857.7</c:v>
                </c:pt>
                <c:pt idx="403">
                  <c:v>5857.1</c:v>
                </c:pt>
                <c:pt idx="404">
                  <c:v>5856.6</c:v>
                </c:pt>
                <c:pt idx="405">
                  <c:v>5856.2</c:v>
                </c:pt>
                <c:pt idx="406">
                  <c:v>5856.1</c:v>
                </c:pt>
                <c:pt idx="407">
                  <c:v>5855.9</c:v>
                </c:pt>
                <c:pt idx="408">
                  <c:v>5855.1</c:v>
                </c:pt>
                <c:pt idx="409">
                  <c:v>5855</c:v>
                </c:pt>
                <c:pt idx="410">
                  <c:v>5854.9</c:v>
                </c:pt>
                <c:pt idx="411">
                  <c:v>5854.5</c:v>
                </c:pt>
                <c:pt idx="412">
                  <c:v>5854.4</c:v>
                </c:pt>
                <c:pt idx="413">
                  <c:v>5854.2</c:v>
                </c:pt>
                <c:pt idx="414">
                  <c:v>5853.6</c:v>
                </c:pt>
                <c:pt idx="415">
                  <c:v>5852.7</c:v>
                </c:pt>
                <c:pt idx="416">
                  <c:v>5852.6</c:v>
                </c:pt>
                <c:pt idx="417">
                  <c:v>5852.2</c:v>
                </c:pt>
                <c:pt idx="418">
                  <c:v>5851.1</c:v>
                </c:pt>
                <c:pt idx="419">
                  <c:v>5849.9</c:v>
                </c:pt>
                <c:pt idx="420">
                  <c:v>5847.6</c:v>
                </c:pt>
                <c:pt idx="421">
                  <c:v>5847.4</c:v>
                </c:pt>
                <c:pt idx="422">
                  <c:v>5847</c:v>
                </c:pt>
                <c:pt idx="423">
                  <c:v>5846.6</c:v>
                </c:pt>
                <c:pt idx="424">
                  <c:v>5846.2</c:v>
                </c:pt>
                <c:pt idx="425">
                  <c:v>5845.7</c:v>
                </c:pt>
                <c:pt idx="426">
                  <c:v>5845.4</c:v>
                </c:pt>
                <c:pt idx="427">
                  <c:v>5844.4</c:v>
                </c:pt>
                <c:pt idx="428">
                  <c:v>5843.6</c:v>
                </c:pt>
                <c:pt idx="429">
                  <c:v>5842.4</c:v>
                </c:pt>
                <c:pt idx="430">
                  <c:v>5842</c:v>
                </c:pt>
                <c:pt idx="431">
                  <c:v>5841.6</c:v>
                </c:pt>
                <c:pt idx="432">
                  <c:v>5841.6</c:v>
                </c:pt>
                <c:pt idx="433">
                  <c:v>5841.1</c:v>
                </c:pt>
                <c:pt idx="434">
                  <c:v>5839.2</c:v>
                </c:pt>
                <c:pt idx="435">
                  <c:v>5838.9</c:v>
                </c:pt>
                <c:pt idx="436">
                  <c:v>5838.9</c:v>
                </c:pt>
                <c:pt idx="437">
                  <c:v>5836.6</c:v>
                </c:pt>
                <c:pt idx="438">
                  <c:v>5835.9</c:v>
                </c:pt>
                <c:pt idx="439">
                  <c:v>5835.8</c:v>
                </c:pt>
                <c:pt idx="440">
                  <c:v>5833.3</c:v>
                </c:pt>
                <c:pt idx="441">
                  <c:v>5831.6</c:v>
                </c:pt>
                <c:pt idx="442">
                  <c:v>5831.1</c:v>
                </c:pt>
                <c:pt idx="443">
                  <c:v>5830.9</c:v>
                </c:pt>
                <c:pt idx="444">
                  <c:v>5830.7</c:v>
                </c:pt>
                <c:pt idx="445">
                  <c:v>5830.5</c:v>
                </c:pt>
                <c:pt idx="446">
                  <c:v>5830.1</c:v>
                </c:pt>
                <c:pt idx="447">
                  <c:v>5829.9</c:v>
                </c:pt>
                <c:pt idx="448">
                  <c:v>5827.4</c:v>
                </c:pt>
                <c:pt idx="449">
                  <c:v>5825.4</c:v>
                </c:pt>
                <c:pt idx="450">
                  <c:v>5824.8</c:v>
                </c:pt>
                <c:pt idx="451">
                  <c:v>5824</c:v>
                </c:pt>
                <c:pt idx="452">
                  <c:v>5823.6</c:v>
                </c:pt>
                <c:pt idx="453">
                  <c:v>5823.2</c:v>
                </c:pt>
                <c:pt idx="454">
                  <c:v>5819</c:v>
                </c:pt>
                <c:pt idx="455">
                  <c:v>5818.1</c:v>
                </c:pt>
                <c:pt idx="456">
                  <c:v>5817</c:v>
                </c:pt>
                <c:pt idx="457">
                  <c:v>5817</c:v>
                </c:pt>
                <c:pt idx="458">
                  <c:v>5816.6</c:v>
                </c:pt>
                <c:pt idx="459">
                  <c:v>5816.1</c:v>
                </c:pt>
                <c:pt idx="460">
                  <c:v>5815.6</c:v>
                </c:pt>
                <c:pt idx="461">
                  <c:v>5814.4</c:v>
                </c:pt>
                <c:pt idx="462">
                  <c:v>5814.4</c:v>
                </c:pt>
                <c:pt idx="463">
                  <c:v>5811.8</c:v>
                </c:pt>
                <c:pt idx="464">
                  <c:v>5811.2</c:v>
                </c:pt>
                <c:pt idx="465">
                  <c:v>5810.8</c:v>
                </c:pt>
                <c:pt idx="466">
                  <c:v>5810.7</c:v>
                </c:pt>
                <c:pt idx="467">
                  <c:v>5809.1</c:v>
                </c:pt>
                <c:pt idx="468">
                  <c:v>5808</c:v>
                </c:pt>
                <c:pt idx="469">
                  <c:v>5807.7</c:v>
                </c:pt>
                <c:pt idx="470">
                  <c:v>5807.6</c:v>
                </c:pt>
                <c:pt idx="471">
                  <c:v>5806.5</c:v>
                </c:pt>
                <c:pt idx="472">
                  <c:v>5806.4</c:v>
                </c:pt>
                <c:pt idx="473">
                  <c:v>5806.2</c:v>
                </c:pt>
                <c:pt idx="474">
                  <c:v>5805.7</c:v>
                </c:pt>
                <c:pt idx="475">
                  <c:v>5804.1</c:v>
                </c:pt>
                <c:pt idx="476">
                  <c:v>5803.1</c:v>
                </c:pt>
                <c:pt idx="477">
                  <c:v>5802.8</c:v>
                </c:pt>
                <c:pt idx="478">
                  <c:v>5802.8</c:v>
                </c:pt>
                <c:pt idx="479">
                  <c:v>5802.5</c:v>
                </c:pt>
                <c:pt idx="480">
                  <c:v>5801.9</c:v>
                </c:pt>
                <c:pt idx="481">
                  <c:v>5801.9</c:v>
                </c:pt>
                <c:pt idx="482">
                  <c:v>5801.6</c:v>
                </c:pt>
                <c:pt idx="483">
                  <c:v>5800.5</c:v>
                </c:pt>
                <c:pt idx="484">
                  <c:v>5800.2</c:v>
                </c:pt>
                <c:pt idx="485">
                  <c:v>5800</c:v>
                </c:pt>
                <c:pt idx="486">
                  <c:v>5799.9</c:v>
                </c:pt>
                <c:pt idx="487">
                  <c:v>5799.6</c:v>
                </c:pt>
                <c:pt idx="488">
                  <c:v>5799.2</c:v>
                </c:pt>
                <c:pt idx="489">
                  <c:v>5799.1</c:v>
                </c:pt>
                <c:pt idx="490">
                  <c:v>5799</c:v>
                </c:pt>
                <c:pt idx="491">
                  <c:v>5798.9</c:v>
                </c:pt>
                <c:pt idx="492">
                  <c:v>5796.9</c:v>
                </c:pt>
                <c:pt idx="493">
                  <c:v>5795.4</c:v>
                </c:pt>
                <c:pt idx="494">
                  <c:v>5795.2</c:v>
                </c:pt>
                <c:pt idx="495">
                  <c:v>5794.5</c:v>
                </c:pt>
                <c:pt idx="496">
                  <c:v>5792.6</c:v>
                </c:pt>
                <c:pt idx="497">
                  <c:v>5792.4</c:v>
                </c:pt>
                <c:pt idx="498">
                  <c:v>5792.3</c:v>
                </c:pt>
                <c:pt idx="499">
                  <c:v>5792</c:v>
                </c:pt>
                <c:pt idx="500">
                  <c:v>5791.3</c:v>
                </c:pt>
                <c:pt idx="501">
                  <c:v>5790.2</c:v>
                </c:pt>
                <c:pt idx="502">
                  <c:v>5788.7</c:v>
                </c:pt>
                <c:pt idx="503">
                  <c:v>5788.5</c:v>
                </c:pt>
                <c:pt idx="504">
                  <c:v>5788</c:v>
                </c:pt>
                <c:pt idx="505">
                  <c:v>5786.6</c:v>
                </c:pt>
                <c:pt idx="506">
                  <c:v>5785.8</c:v>
                </c:pt>
                <c:pt idx="507">
                  <c:v>5785.8</c:v>
                </c:pt>
                <c:pt idx="508">
                  <c:v>5785.4</c:v>
                </c:pt>
                <c:pt idx="509">
                  <c:v>5784.6</c:v>
                </c:pt>
                <c:pt idx="510">
                  <c:v>5784</c:v>
                </c:pt>
                <c:pt idx="511">
                  <c:v>5783.5</c:v>
                </c:pt>
                <c:pt idx="512">
                  <c:v>5783.2</c:v>
                </c:pt>
                <c:pt idx="513">
                  <c:v>5783.2</c:v>
                </c:pt>
                <c:pt idx="514">
                  <c:v>5782.9</c:v>
                </c:pt>
                <c:pt idx="515">
                  <c:v>5782.7</c:v>
                </c:pt>
                <c:pt idx="516">
                  <c:v>5779.2</c:v>
                </c:pt>
                <c:pt idx="517">
                  <c:v>5777.9</c:v>
                </c:pt>
                <c:pt idx="518">
                  <c:v>5777.7</c:v>
                </c:pt>
                <c:pt idx="519">
                  <c:v>5777.5</c:v>
                </c:pt>
                <c:pt idx="520">
                  <c:v>5777.2</c:v>
                </c:pt>
                <c:pt idx="521">
                  <c:v>5776.9</c:v>
                </c:pt>
                <c:pt idx="522">
                  <c:v>5776.6</c:v>
                </c:pt>
                <c:pt idx="523">
                  <c:v>5776.4</c:v>
                </c:pt>
                <c:pt idx="524">
                  <c:v>5776.1</c:v>
                </c:pt>
                <c:pt idx="525">
                  <c:v>5775.4</c:v>
                </c:pt>
                <c:pt idx="526">
                  <c:v>5773.8</c:v>
                </c:pt>
                <c:pt idx="527">
                  <c:v>5773.6</c:v>
                </c:pt>
                <c:pt idx="528">
                  <c:v>5773.3</c:v>
                </c:pt>
                <c:pt idx="529">
                  <c:v>5773.1</c:v>
                </c:pt>
                <c:pt idx="530">
                  <c:v>5772.8</c:v>
                </c:pt>
                <c:pt idx="531">
                  <c:v>5772.8</c:v>
                </c:pt>
                <c:pt idx="532">
                  <c:v>5771.6</c:v>
                </c:pt>
                <c:pt idx="533">
                  <c:v>5770.6</c:v>
                </c:pt>
                <c:pt idx="534">
                  <c:v>5770.5</c:v>
                </c:pt>
                <c:pt idx="535">
                  <c:v>5767.9</c:v>
                </c:pt>
                <c:pt idx="536">
                  <c:v>5767.5</c:v>
                </c:pt>
                <c:pt idx="537">
                  <c:v>5767.2</c:v>
                </c:pt>
                <c:pt idx="538">
                  <c:v>5766</c:v>
                </c:pt>
                <c:pt idx="539">
                  <c:v>5765.8</c:v>
                </c:pt>
                <c:pt idx="540">
                  <c:v>5765.8</c:v>
                </c:pt>
                <c:pt idx="541">
                  <c:v>5765.7</c:v>
                </c:pt>
                <c:pt idx="542">
                  <c:v>5765.1</c:v>
                </c:pt>
                <c:pt idx="543">
                  <c:v>5764.8</c:v>
                </c:pt>
                <c:pt idx="544">
                  <c:v>5764.7</c:v>
                </c:pt>
                <c:pt idx="545">
                  <c:v>5764.6</c:v>
                </c:pt>
                <c:pt idx="546">
                  <c:v>5764.6</c:v>
                </c:pt>
                <c:pt idx="547">
                  <c:v>5763.8</c:v>
                </c:pt>
                <c:pt idx="548">
                  <c:v>5763.7</c:v>
                </c:pt>
                <c:pt idx="549">
                  <c:v>5763</c:v>
                </c:pt>
                <c:pt idx="550">
                  <c:v>5762.7</c:v>
                </c:pt>
                <c:pt idx="551">
                  <c:v>5762.6</c:v>
                </c:pt>
                <c:pt idx="552">
                  <c:v>5762.3</c:v>
                </c:pt>
                <c:pt idx="553">
                  <c:v>5762.2</c:v>
                </c:pt>
                <c:pt idx="554">
                  <c:v>5762</c:v>
                </c:pt>
                <c:pt idx="555">
                  <c:v>5761.9</c:v>
                </c:pt>
                <c:pt idx="556">
                  <c:v>5761.7</c:v>
                </c:pt>
                <c:pt idx="557">
                  <c:v>5760.6</c:v>
                </c:pt>
                <c:pt idx="558">
                  <c:v>5760.1</c:v>
                </c:pt>
                <c:pt idx="559">
                  <c:v>5759.7</c:v>
                </c:pt>
                <c:pt idx="560">
                  <c:v>5759.4</c:v>
                </c:pt>
                <c:pt idx="561">
                  <c:v>5759.3</c:v>
                </c:pt>
                <c:pt idx="562">
                  <c:v>5757.8</c:v>
                </c:pt>
                <c:pt idx="563">
                  <c:v>5757.8</c:v>
                </c:pt>
                <c:pt idx="564">
                  <c:v>5756.7</c:v>
                </c:pt>
                <c:pt idx="565">
                  <c:v>5756.2</c:v>
                </c:pt>
                <c:pt idx="566">
                  <c:v>5756</c:v>
                </c:pt>
                <c:pt idx="567">
                  <c:v>5754.9</c:v>
                </c:pt>
                <c:pt idx="568">
                  <c:v>5753.9</c:v>
                </c:pt>
                <c:pt idx="569">
                  <c:v>5753</c:v>
                </c:pt>
                <c:pt idx="570">
                  <c:v>5752.1</c:v>
                </c:pt>
                <c:pt idx="571">
                  <c:v>5751.7</c:v>
                </c:pt>
                <c:pt idx="572">
                  <c:v>5751.3</c:v>
                </c:pt>
                <c:pt idx="573">
                  <c:v>5751.1</c:v>
                </c:pt>
                <c:pt idx="574">
                  <c:v>5751</c:v>
                </c:pt>
                <c:pt idx="575">
                  <c:v>5751</c:v>
                </c:pt>
                <c:pt idx="576">
                  <c:v>5750.5</c:v>
                </c:pt>
                <c:pt idx="577">
                  <c:v>5750.2</c:v>
                </c:pt>
                <c:pt idx="578">
                  <c:v>5749.7</c:v>
                </c:pt>
                <c:pt idx="579">
                  <c:v>5748.7</c:v>
                </c:pt>
                <c:pt idx="580">
                  <c:v>5748.6</c:v>
                </c:pt>
                <c:pt idx="581">
                  <c:v>5748.4</c:v>
                </c:pt>
                <c:pt idx="582">
                  <c:v>5747.4</c:v>
                </c:pt>
                <c:pt idx="583">
                  <c:v>5745.5</c:v>
                </c:pt>
                <c:pt idx="584">
                  <c:v>5745.5</c:v>
                </c:pt>
                <c:pt idx="585">
                  <c:v>5744.1</c:v>
                </c:pt>
                <c:pt idx="586">
                  <c:v>5743.9</c:v>
                </c:pt>
                <c:pt idx="587">
                  <c:v>5742.6</c:v>
                </c:pt>
                <c:pt idx="588">
                  <c:v>5742.4</c:v>
                </c:pt>
                <c:pt idx="589">
                  <c:v>5742.4</c:v>
                </c:pt>
                <c:pt idx="590">
                  <c:v>5742.2</c:v>
                </c:pt>
                <c:pt idx="591">
                  <c:v>5741.6</c:v>
                </c:pt>
                <c:pt idx="592">
                  <c:v>5741.3</c:v>
                </c:pt>
                <c:pt idx="593">
                  <c:v>5740.6</c:v>
                </c:pt>
                <c:pt idx="594">
                  <c:v>5740.4</c:v>
                </c:pt>
                <c:pt idx="595">
                  <c:v>5740.4</c:v>
                </c:pt>
                <c:pt idx="596">
                  <c:v>5740.3</c:v>
                </c:pt>
                <c:pt idx="597">
                  <c:v>5739.7</c:v>
                </c:pt>
                <c:pt idx="598">
                  <c:v>5738.7</c:v>
                </c:pt>
                <c:pt idx="599">
                  <c:v>5738.5</c:v>
                </c:pt>
                <c:pt idx="600">
                  <c:v>5738.5</c:v>
                </c:pt>
                <c:pt idx="601">
                  <c:v>5738.3</c:v>
                </c:pt>
                <c:pt idx="602">
                  <c:v>5737.7</c:v>
                </c:pt>
                <c:pt idx="603">
                  <c:v>5737.7</c:v>
                </c:pt>
                <c:pt idx="604">
                  <c:v>5737.6</c:v>
                </c:pt>
                <c:pt idx="605">
                  <c:v>5737.4</c:v>
                </c:pt>
                <c:pt idx="606">
                  <c:v>5736.2</c:v>
                </c:pt>
                <c:pt idx="607">
                  <c:v>5735</c:v>
                </c:pt>
                <c:pt idx="608">
                  <c:v>5734.3</c:v>
                </c:pt>
                <c:pt idx="609">
                  <c:v>5732.7</c:v>
                </c:pt>
                <c:pt idx="610">
                  <c:v>5732.6</c:v>
                </c:pt>
                <c:pt idx="611">
                  <c:v>5732.1</c:v>
                </c:pt>
                <c:pt idx="612">
                  <c:v>5731.1</c:v>
                </c:pt>
                <c:pt idx="613">
                  <c:v>5730</c:v>
                </c:pt>
                <c:pt idx="614">
                  <c:v>5729.6</c:v>
                </c:pt>
                <c:pt idx="615">
                  <c:v>5726.9</c:v>
                </c:pt>
                <c:pt idx="616">
                  <c:v>5725.4</c:v>
                </c:pt>
                <c:pt idx="617">
                  <c:v>5725.3</c:v>
                </c:pt>
                <c:pt idx="618">
                  <c:v>5722.3</c:v>
                </c:pt>
                <c:pt idx="619">
                  <c:v>5721.9</c:v>
                </c:pt>
                <c:pt idx="620">
                  <c:v>5721.8</c:v>
                </c:pt>
                <c:pt idx="621">
                  <c:v>5720.8</c:v>
                </c:pt>
                <c:pt idx="622">
                  <c:v>5720.5</c:v>
                </c:pt>
                <c:pt idx="623">
                  <c:v>5719</c:v>
                </c:pt>
                <c:pt idx="624">
                  <c:v>5718.9</c:v>
                </c:pt>
                <c:pt idx="625">
                  <c:v>5715.8</c:v>
                </c:pt>
                <c:pt idx="626">
                  <c:v>5715</c:v>
                </c:pt>
                <c:pt idx="627">
                  <c:v>5713.9</c:v>
                </c:pt>
                <c:pt idx="628">
                  <c:v>5713.4</c:v>
                </c:pt>
                <c:pt idx="629">
                  <c:v>5709.7</c:v>
                </c:pt>
                <c:pt idx="630">
                  <c:v>5709.6</c:v>
                </c:pt>
                <c:pt idx="631">
                  <c:v>5709.6</c:v>
                </c:pt>
                <c:pt idx="632">
                  <c:v>5709.4</c:v>
                </c:pt>
                <c:pt idx="633">
                  <c:v>5707.9</c:v>
                </c:pt>
                <c:pt idx="634">
                  <c:v>5706.3</c:v>
                </c:pt>
                <c:pt idx="635">
                  <c:v>5705.4</c:v>
                </c:pt>
                <c:pt idx="636">
                  <c:v>5701.2</c:v>
                </c:pt>
                <c:pt idx="637">
                  <c:v>5700.5</c:v>
                </c:pt>
                <c:pt idx="638">
                  <c:v>5700.4</c:v>
                </c:pt>
                <c:pt idx="639">
                  <c:v>5699.8</c:v>
                </c:pt>
                <c:pt idx="640">
                  <c:v>5696.9</c:v>
                </c:pt>
                <c:pt idx="641">
                  <c:v>5695.1</c:v>
                </c:pt>
                <c:pt idx="642">
                  <c:v>5694.1</c:v>
                </c:pt>
                <c:pt idx="643">
                  <c:v>5693.5</c:v>
                </c:pt>
                <c:pt idx="644">
                  <c:v>5692.1</c:v>
                </c:pt>
                <c:pt idx="645">
                  <c:v>5691.9</c:v>
                </c:pt>
                <c:pt idx="646">
                  <c:v>5690.1</c:v>
                </c:pt>
                <c:pt idx="647">
                  <c:v>5689.8</c:v>
                </c:pt>
                <c:pt idx="648">
                  <c:v>5689.7</c:v>
                </c:pt>
                <c:pt idx="649">
                  <c:v>5689.2</c:v>
                </c:pt>
                <c:pt idx="650">
                  <c:v>5686.4</c:v>
                </c:pt>
                <c:pt idx="651">
                  <c:v>5686.4</c:v>
                </c:pt>
                <c:pt idx="652">
                  <c:v>5685.9</c:v>
                </c:pt>
                <c:pt idx="653">
                  <c:v>5685.5</c:v>
                </c:pt>
                <c:pt idx="654">
                  <c:v>5684.2</c:v>
                </c:pt>
                <c:pt idx="655">
                  <c:v>5680.6</c:v>
                </c:pt>
                <c:pt idx="656">
                  <c:v>5680</c:v>
                </c:pt>
                <c:pt idx="657">
                  <c:v>5676.4</c:v>
                </c:pt>
                <c:pt idx="658">
                  <c:v>5676.2</c:v>
                </c:pt>
                <c:pt idx="659">
                  <c:v>5676</c:v>
                </c:pt>
                <c:pt idx="660">
                  <c:v>5675.7</c:v>
                </c:pt>
                <c:pt idx="661">
                  <c:v>5675.5</c:v>
                </c:pt>
                <c:pt idx="662">
                  <c:v>5675.4</c:v>
                </c:pt>
                <c:pt idx="663">
                  <c:v>5675.4</c:v>
                </c:pt>
                <c:pt idx="664">
                  <c:v>5675</c:v>
                </c:pt>
                <c:pt idx="665">
                  <c:v>5672.2</c:v>
                </c:pt>
                <c:pt idx="666">
                  <c:v>5671.8</c:v>
                </c:pt>
                <c:pt idx="667">
                  <c:v>5671.6</c:v>
                </c:pt>
                <c:pt idx="668">
                  <c:v>5669.9</c:v>
                </c:pt>
                <c:pt idx="669">
                  <c:v>5668.4</c:v>
                </c:pt>
                <c:pt idx="670">
                  <c:v>5668.1</c:v>
                </c:pt>
                <c:pt idx="671">
                  <c:v>5667.1</c:v>
                </c:pt>
                <c:pt idx="672">
                  <c:v>5665.7</c:v>
                </c:pt>
                <c:pt idx="673">
                  <c:v>5665.1</c:v>
                </c:pt>
                <c:pt idx="674">
                  <c:v>5664.8</c:v>
                </c:pt>
                <c:pt idx="675">
                  <c:v>5663.5</c:v>
                </c:pt>
                <c:pt idx="676">
                  <c:v>5663.3</c:v>
                </c:pt>
                <c:pt idx="677">
                  <c:v>5662.8</c:v>
                </c:pt>
                <c:pt idx="678">
                  <c:v>5662.4</c:v>
                </c:pt>
                <c:pt idx="679">
                  <c:v>5662.2</c:v>
                </c:pt>
                <c:pt idx="680">
                  <c:v>5662.1</c:v>
                </c:pt>
                <c:pt idx="681">
                  <c:v>5662</c:v>
                </c:pt>
                <c:pt idx="682">
                  <c:v>5660.1</c:v>
                </c:pt>
                <c:pt idx="683">
                  <c:v>5659.6</c:v>
                </c:pt>
                <c:pt idx="684">
                  <c:v>5658.9</c:v>
                </c:pt>
                <c:pt idx="685">
                  <c:v>5658.5</c:v>
                </c:pt>
                <c:pt idx="686">
                  <c:v>5658.5</c:v>
                </c:pt>
                <c:pt idx="687">
                  <c:v>5657</c:v>
                </c:pt>
                <c:pt idx="688">
                  <c:v>5655.4</c:v>
                </c:pt>
                <c:pt idx="689">
                  <c:v>5655.1</c:v>
                </c:pt>
                <c:pt idx="690">
                  <c:v>5653.6</c:v>
                </c:pt>
                <c:pt idx="691">
                  <c:v>5652.7</c:v>
                </c:pt>
                <c:pt idx="692">
                  <c:v>5651.7</c:v>
                </c:pt>
                <c:pt idx="693">
                  <c:v>5651.7</c:v>
                </c:pt>
                <c:pt idx="694">
                  <c:v>5649.5</c:v>
                </c:pt>
                <c:pt idx="695">
                  <c:v>5649.3</c:v>
                </c:pt>
                <c:pt idx="696">
                  <c:v>5648.6</c:v>
                </c:pt>
                <c:pt idx="697">
                  <c:v>5647.7</c:v>
                </c:pt>
                <c:pt idx="698">
                  <c:v>5647.6</c:v>
                </c:pt>
                <c:pt idx="699">
                  <c:v>5647.2</c:v>
                </c:pt>
                <c:pt idx="700">
                  <c:v>5645.7</c:v>
                </c:pt>
                <c:pt idx="701">
                  <c:v>5644.7</c:v>
                </c:pt>
                <c:pt idx="702">
                  <c:v>5643.1</c:v>
                </c:pt>
                <c:pt idx="703">
                  <c:v>5640.9</c:v>
                </c:pt>
                <c:pt idx="704">
                  <c:v>5640.4</c:v>
                </c:pt>
                <c:pt idx="705">
                  <c:v>5637.9</c:v>
                </c:pt>
                <c:pt idx="706">
                  <c:v>5637.5</c:v>
                </c:pt>
                <c:pt idx="707">
                  <c:v>5636.3</c:v>
                </c:pt>
                <c:pt idx="708">
                  <c:v>5636.2</c:v>
                </c:pt>
                <c:pt idx="709">
                  <c:v>5634.5</c:v>
                </c:pt>
                <c:pt idx="710">
                  <c:v>5634.4</c:v>
                </c:pt>
                <c:pt idx="711">
                  <c:v>5634.4</c:v>
                </c:pt>
                <c:pt idx="712">
                  <c:v>5634.1</c:v>
                </c:pt>
                <c:pt idx="713">
                  <c:v>5633.2</c:v>
                </c:pt>
                <c:pt idx="714">
                  <c:v>5631.2</c:v>
                </c:pt>
                <c:pt idx="715">
                  <c:v>5630.3</c:v>
                </c:pt>
                <c:pt idx="716">
                  <c:v>5628.8</c:v>
                </c:pt>
                <c:pt idx="717">
                  <c:v>5627.4</c:v>
                </c:pt>
                <c:pt idx="718">
                  <c:v>5625.6</c:v>
                </c:pt>
                <c:pt idx="719">
                  <c:v>5625.6</c:v>
                </c:pt>
                <c:pt idx="720">
                  <c:v>5624.8</c:v>
                </c:pt>
                <c:pt idx="721">
                  <c:v>5624.4</c:v>
                </c:pt>
                <c:pt idx="722">
                  <c:v>5623.9</c:v>
                </c:pt>
                <c:pt idx="723">
                  <c:v>5623.1</c:v>
                </c:pt>
                <c:pt idx="724">
                  <c:v>5622.9</c:v>
                </c:pt>
                <c:pt idx="725">
                  <c:v>5622.3</c:v>
                </c:pt>
                <c:pt idx="726">
                  <c:v>5621.6</c:v>
                </c:pt>
                <c:pt idx="727">
                  <c:v>5621.3</c:v>
                </c:pt>
                <c:pt idx="728">
                  <c:v>5620.5</c:v>
                </c:pt>
                <c:pt idx="729">
                  <c:v>5619.4</c:v>
                </c:pt>
                <c:pt idx="730">
                  <c:v>5618.8</c:v>
                </c:pt>
                <c:pt idx="731">
                  <c:v>5617.7</c:v>
                </c:pt>
                <c:pt idx="732">
                  <c:v>5617.2</c:v>
                </c:pt>
                <c:pt idx="733">
                  <c:v>5615.7</c:v>
                </c:pt>
                <c:pt idx="734">
                  <c:v>5615.6</c:v>
                </c:pt>
                <c:pt idx="735">
                  <c:v>5612.1</c:v>
                </c:pt>
                <c:pt idx="736">
                  <c:v>5611.2</c:v>
                </c:pt>
                <c:pt idx="737">
                  <c:v>5610.5</c:v>
                </c:pt>
                <c:pt idx="738">
                  <c:v>5608.6</c:v>
                </c:pt>
                <c:pt idx="739">
                  <c:v>5608.4</c:v>
                </c:pt>
                <c:pt idx="740">
                  <c:v>5608.3</c:v>
                </c:pt>
                <c:pt idx="741">
                  <c:v>5606.6</c:v>
                </c:pt>
                <c:pt idx="742">
                  <c:v>5606.6</c:v>
                </c:pt>
                <c:pt idx="743">
                  <c:v>5606.1</c:v>
                </c:pt>
                <c:pt idx="744">
                  <c:v>5603.3</c:v>
                </c:pt>
                <c:pt idx="745">
                  <c:v>5602.5</c:v>
                </c:pt>
                <c:pt idx="746">
                  <c:v>5601.9</c:v>
                </c:pt>
                <c:pt idx="747">
                  <c:v>5601.8</c:v>
                </c:pt>
                <c:pt idx="748">
                  <c:v>5601.3</c:v>
                </c:pt>
                <c:pt idx="749">
                  <c:v>5601.2</c:v>
                </c:pt>
                <c:pt idx="750">
                  <c:v>5599.8</c:v>
                </c:pt>
                <c:pt idx="751">
                  <c:v>5598.1</c:v>
                </c:pt>
                <c:pt idx="752">
                  <c:v>5597.9</c:v>
                </c:pt>
                <c:pt idx="753">
                  <c:v>5596.9</c:v>
                </c:pt>
                <c:pt idx="754">
                  <c:v>5596.9</c:v>
                </c:pt>
                <c:pt idx="755">
                  <c:v>5595.6</c:v>
                </c:pt>
                <c:pt idx="756">
                  <c:v>5595</c:v>
                </c:pt>
                <c:pt idx="757">
                  <c:v>5594.4</c:v>
                </c:pt>
                <c:pt idx="758">
                  <c:v>5593.6</c:v>
                </c:pt>
                <c:pt idx="759">
                  <c:v>5592.7</c:v>
                </c:pt>
                <c:pt idx="760">
                  <c:v>5590.9</c:v>
                </c:pt>
                <c:pt idx="761">
                  <c:v>5590.3</c:v>
                </c:pt>
                <c:pt idx="762">
                  <c:v>5589.2</c:v>
                </c:pt>
                <c:pt idx="763">
                  <c:v>5588.7</c:v>
                </c:pt>
                <c:pt idx="764">
                  <c:v>5587.3</c:v>
                </c:pt>
                <c:pt idx="765">
                  <c:v>5587.2</c:v>
                </c:pt>
                <c:pt idx="766">
                  <c:v>5587</c:v>
                </c:pt>
                <c:pt idx="767">
                  <c:v>5587</c:v>
                </c:pt>
                <c:pt idx="768">
                  <c:v>5584.9</c:v>
                </c:pt>
                <c:pt idx="769">
                  <c:v>5583.1</c:v>
                </c:pt>
                <c:pt idx="770">
                  <c:v>5583.1</c:v>
                </c:pt>
                <c:pt idx="771">
                  <c:v>5582.4</c:v>
                </c:pt>
                <c:pt idx="772">
                  <c:v>5581.1</c:v>
                </c:pt>
                <c:pt idx="773">
                  <c:v>5580</c:v>
                </c:pt>
                <c:pt idx="774">
                  <c:v>5579.7</c:v>
                </c:pt>
                <c:pt idx="775">
                  <c:v>5578.9</c:v>
                </c:pt>
                <c:pt idx="776">
                  <c:v>5577.8</c:v>
                </c:pt>
                <c:pt idx="777">
                  <c:v>5577.3</c:v>
                </c:pt>
                <c:pt idx="778">
                  <c:v>5577.2</c:v>
                </c:pt>
                <c:pt idx="779">
                  <c:v>5576.9</c:v>
                </c:pt>
                <c:pt idx="780">
                  <c:v>5576.8</c:v>
                </c:pt>
                <c:pt idx="781">
                  <c:v>5576.5</c:v>
                </c:pt>
                <c:pt idx="782">
                  <c:v>5575.4</c:v>
                </c:pt>
                <c:pt idx="783">
                  <c:v>5575.4</c:v>
                </c:pt>
                <c:pt idx="784">
                  <c:v>5574.8</c:v>
                </c:pt>
                <c:pt idx="785">
                  <c:v>5574.4</c:v>
                </c:pt>
                <c:pt idx="786">
                  <c:v>5573.2</c:v>
                </c:pt>
                <c:pt idx="787">
                  <c:v>5573.1</c:v>
                </c:pt>
                <c:pt idx="788">
                  <c:v>5573</c:v>
                </c:pt>
                <c:pt idx="789">
                  <c:v>5571.9</c:v>
                </c:pt>
                <c:pt idx="790">
                  <c:v>5568.7</c:v>
                </c:pt>
                <c:pt idx="791">
                  <c:v>5568.2</c:v>
                </c:pt>
                <c:pt idx="792">
                  <c:v>5566.1</c:v>
                </c:pt>
                <c:pt idx="793">
                  <c:v>5565.8</c:v>
                </c:pt>
                <c:pt idx="794">
                  <c:v>5564.3</c:v>
                </c:pt>
                <c:pt idx="795">
                  <c:v>5562.5</c:v>
                </c:pt>
                <c:pt idx="796">
                  <c:v>5562.4</c:v>
                </c:pt>
                <c:pt idx="797">
                  <c:v>5562.3</c:v>
                </c:pt>
                <c:pt idx="798">
                  <c:v>5561.8</c:v>
                </c:pt>
                <c:pt idx="799">
                  <c:v>5561.7</c:v>
                </c:pt>
                <c:pt idx="800">
                  <c:v>5561.6</c:v>
                </c:pt>
                <c:pt idx="801">
                  <c:v>5561.6</c:v>
                </c:pt>
                <c:pt idx="802">
                  <c:v>5561.4</c:v>
                </c:pt>
                <c:pt idx="803">
                  <c:v>5561.4</c:v>
                </c:pt>
                <c:pt idx="804">
                  <c:v>5560.6</c:v>
                </c:pt>
                <c:pt idx="805">
                  <c:v>5560.6</c:v>
                </c:pt>
                <c:pt idx="806">
                  <c:v>5559</c:v>
                </c:pt>
                <c:pt idx="807">
                  <c:v>5558.1</c:v>
                </c:pt>
                <c:pt idx="808">
                  <c:v>5557.8</c:v>
                </c:pt>
                <c:pt idx="809">
                  <c:v>5557.6</c:v>
                </c:pt>
                <c:pt idx="810">
                  <c:v>5557.4</c:v>
                </c:pt>
                <c:pt idx="811">
                  <c:v>5555.9</c:v>
                </c:pt>
                <c:pt idx="812">
                  <c:v>5555.5</c:v>
                </c:pt>
                <c:pt idx="813">
                  <c:v>5555</c:v>
                </c:pt>
                <c:pt idx="814">
                  <c:v>5554</c:v>
                </c:pt>
                <c:pt idx="815">
                  <c:v>5552.7</c:v>
                </c:pt>
                <c:pt idx="816">
                  <c:v>5551.7</c:v>
                </c:pt>
                <c:pt idx="817">
                  <c:v>5551.2</c:v>
                </c:pt>
                <c:pt idx="818">
                  <c:v>5550.8</c:v>
                </c:pt>
                <c:pt idx="819">
                  <c:v>5550.2</c:v>
                </c:pt>
                <c:pt idx="820">
                  <c:v>5549.4</c:v>
                </c:pt>
                <c:pt idx="821">
                  <c:v>5547.8</c:v>
                </c:pt>
                <c:pt idx="822">
                  <c:v>5547.5</c:v>
                </c:pt>
                <c:pt idx="823">
                  <c:v>5546.5</c:v>
                </c:pt>
                <c:pt idx="824">
                  <c:v>5545.7</c:v>
                </c:pt>
                <c:pt idx="825">
                  <c:v>5543.6</c:v>
                </c:pt>
                <c:pt idx="826">
                  <c:v>5543.5</c:v>
                </c:pt>
                <c:pt idx="827">
                  <c:v>5540.6</c:v>
                </c:pt>
                <c:pt idx="828">
                  <c:v>5539.8</c:v>
                </c:pt>
                <c:pt idx="829">
                  <c:v>5538.3</c:v>
                </c:pt>
                <c:pt idx="830">
                  <c:v>5533.9</c:v>
                </c:pt>
                <c:pt idx="831">
                  <c:v>5531.6</c:v>
                </c:pt>
                <c:pt idx="832">
                  <c:v>5529.2</c:v>
                </c:pt>
                <c:pt idx="833">
                  <c:v>5529</c:v>
                </c:pt>
                <c:pt idx="834">
                  <c:v>5528</c:v>
                </c:pt>
                <c:pt idx="835">
                  <c:v>5527.6</c:v>
                </c:pt>
                <c:pt idx="836">
                  <c:v>5525.6</c:v>
                </c:pt>
                <c:pt idx="837">
                  <c:v>5525.3</c:v>
                </c:pt>
                <c:pt idx="838">
                  <c:v>5525.2</c:v>
                </c:pt>
                <c:pt idx="839">
                  <c:v>5524.7</c:v>
                </c:pt>
                <c:pt idx="840">
                  <c:v>5524.2</c:v>
                </c:pt>
                <c:pt idx="841">
                  <c:v>5521.6</c:v>
                </c:pt>
                <c:pt idx="842">
                  <c:v>5521.4</c:v>
                </c:pt>
                <c:pt idx="843">
                  <c:v>5520.9</c:v>
                </c:pt>
                <c:pt idx="844">
                  <c:v>5520.9</c:v>
                </c:pt>
                <c:pt idx="845">
                  <c:v>5518.5</c:v>
                </c:pt>
                <c:pt idx="846">
                  <c:v>5516.6</c:v>
                </c:pt>
                <c:pt idx="847">
                  <c:v>5515.4</c:v>
                </c:pt>
                <c:pt idx="848">
                  <c:v>5514.7</c:v>
                </c:pt>
                <c:pt idx="849">
                  <c:v>5513.1</c:v>
                </c:pt>
                <c:pt idx="850">
                  <c:v>5512.5</c:v>
                </c:pt>
                <c:pt idx="851">
                  <c:v>5512.1</c:v>
                </c:pt>
                <c:pt idx="852">
                  <c:v>5511.3</c:v>
                </c:pt>
                <c:pt idx="853">
                  <c:v>5510.9</c:v>
                </c:pt>
                <c:pt idx="854">
                  <c:v>5510.9</c:v>
                </c:pt>
                <c:pt idx="855">
                  <c:v>5510.2</c:v>
                </c:pt>
                <c:pt idx="856">
                  <c:v>5508.7</c:v>
                </c:pt>
                <c:pt idx="857">
                  <c:v>5508.5</c:v>
                </c:pt>
                <c:pt idx="858">
                  <c:v>5507</c:v>
                </c:pt>
                <c:pt idx="859">
                  <c:v>5506.6</c:v>
                </c:pt>
                <c:pt idx="860">
                  <c:v>5505.5</c:v>
                </c:pt>
                <c:pt idx="861">
                  <c:v>5504</c:v>
                </c:pt>
                <c:pt idx="862">
                  <c:v>5503.1</c:v>
                </c:pt>
                <c:pt idx="863">
                  <c:v>5499.2</c:v>
                </c:pt>
                <c:pt idx="864">
                  <c:v>5497.5</c:v>
                </c:pt>
                <c:pt idx="865">
                  <c:v>5497.2</c:v>
                </c:pt>
                <c:pt idx="866">
                  <c:v>5497.2</c:v>
                </c:pt>
                <c:pt idx="867">
                  <c:v>5494.8</c:v>
                </c:pt>
                <c:pt idx="868">
                  <c:v>5494.4</c:v>
                </c:pt>
                <c:pt idx="869">
                  <c:v>5493.5</c:v>
                </c:pt>
                <c:pt idx="870">
                  <c:v>5493.1</c:v>
                </c:pt>
                <c:pt idx="871">
                  <c:v>5492.7</c:v>
                </c:pt>
                <c:pt idx="872">
                  <c:v>5491.4</c:v>
                </c:pt>
                <c:pt idx="873">
                  <c:v>5491</c:v>
                </c:pt>
                <c:pt idx="874">
                  <c:v>5488.9</c:v>
                </c:pt>
                <c:pt idx="875">
                  <c:v>5488.7</c:v>
                </c:pt>
                <c:pt idx="876">
                  <c:v>5487.6</c:v>
                </c:pt>
                <c:pt idx="877">
                  <c:v>5486.1</c:v>
                </c:pt>
                <c:pt idx="878">
                  <c:v>5485.6</c:v>
                </c:pt>
                <c:pt idx="879">
                  <c:v>5485.5</c:v>
                </c:pt>
                <c:pt idx="880">
                  <c:v>5485.3</c:v>
                </c:pt>
                <c:pt idx="881">
                  <c:v>5485.3</c:v>
                </c:pt>
                <c:pt idx="882">
                  <c:v>5485.1</c:v>
                </c:pt>
                <c:pt idx="883">
                  <c:v>5485</c:v>
                </c:pt>
                <c:pt idx="884">
                  <c:v>5483.4</c:v>
                </c:pt>
                <c:pt idx="885">
                  <c:v>5481.8</c:v>
                </c:pt>
                <c:pt idx="886">
                  <c:v>5481.3</c:v>
                </c:pt>
                <c:pt idx="887">
                  <c:v>5480.4</c:v>
                </c:pt>
                <c:pt idx="888">
                  <c:v>5478.8</c:v>
                </c:pt>
                <c:pt idx="889">
                  <c:v>5478.4</c:v>
                </c:pt>
                <c:pt idx="890">
                  <c:v>5478.3</c:v>
                </c:pt>
                <c:pt idx="891">
                  <c:v>5477.5</c:v>
                </c:pt>
                <c:pt idx="892">
                  <c:v>5477.2</c:v>
                </c:pt>
                <c:pt idx="893">
                  <c:v>5476.8</c:v>
                </c:pt>
                <c:pt idx="894">
                  <c:v>5474.8</c:v>
                </c:pt>
                <c:pt idx="895">
                  <c:v>5472.1</c:v>
                </c:pt>
                <c:pt idx="896">
                  <c:v>5471.8</c:v>
                </c:pt>
                <c:pt idx="897">
                  <c:v>5471.7</c:v>
                </c:pt>
                <c:pt idx="898">
                  <c:v>5470.4</c:v>
                </c:pt>
                <c:pt idx="899">
                  <c:v>5468.6</c:v>
                </c:pt>
                <c:pt idx="900">
                  <c:v>5468.3</c:v>
                </c:pt>
                <c:pt idx="901">
                  <c:v>5467.8</c:v>
                </c:pt>
                <c:pt idx="902">
                  <c:v>5467.5</c:v>
                </c:pt>
                <c:pt idx="903">
                  <c:v>5466.4</c:v>
                </c:pt>
                <c:pt idx="904">
                  <c:v>5465</c:v>
                </c:pt>
                <c:pt idx="905">
                  <c:v>5464</c:v>
                </c:pt>
                <c:pt idx="906">
                  <c:v>5463.9</c:v>
                </c:pt>
                <c:pt idx="907">
                  <c:v>5463.3</c:v>
                </c:pt>
                <c:pt idx="908">
                  <c:v>5462.4</c:v>
                </c:pt>
                <c:pt idx="909">
                  <c:v>5461</c:v>
                </c:pt>
                <c:pt idx="910">
                  <c:v>5459.9</c:v>
                </c:pt>
                <c:pt idx="911">
                  <c:v>5459.9</c:v>
                </c:pt>
                <c:pt idx="912">
                  <c:v>5459.6</c:v>
                </c:pt>
                <c:pt idx="913">
                  <c:v>5459.5</c:v>
                </c:pt>
                <c:pt idx="914">
                  <c:v>5458.9</c:v>
                </c:pt>
                <c:pt idx="915">
                  <c:v>5458.7</c:v>
                </c:pt>
                <c:pt idx="916">
                  <c:v>5457.8</c:v>
                </c:pt>
                <c:pt idx="917">
                  <c:v>5457.6</c:v>
                </c:pt>
                <c:pt idx="918">
                  <c:v>5457.1</c:v>
                </c:pt>
                <c:pt idx="919">
                  <c:v>5456.1</c:v>
                </c:pt>
                <c:pt idx="920">
                  <c:v>5455.3</c:v>
                </c:pt>
                <c:pt idx="921">
                  <c:v>5454.4</c:v>
                </c:pt>
                <c:pt idx="922">
                  <c:v>5453.7</c:v>
                </c:pt>
                <c:pt idx="923">
                  <c:v>5451.5</c:v>
                </c:pt>
                <c:pt idx="924">
                  <c:v>5450.2</c:v>
                </c:pt>
                <c:pt idx="925">
                  <c:v>5450.2</c:v>
                </c:pt>
                <c:pt idx="926">
                  <c:v>5448.6</c:v>
                </c:pt>
                <c:pt idx="927">
                  <c:v>5447.4</c:v>
                </c:pt>
                <c:pt idx="928">
                  <c:v>5447.4</c:v>
                </c:pt>
                <c:pt idx="929">
                  <c:v>5446.9</c:v>
                </c:pt>
                <c:pt idx="930">
                  <c:v>5445.6</c:v>
                </c:pt>
                <c:pt idx="931">
                  <c:v>5445.5</c:v>
                </c:pt>
                <c:pt idx="932">
                  <c:v>5445</c:v>
                </c:pt>
                <c:pt idx="933">
                  <c:v>5444.9</c:v>
                </c:pt>
                <c:pt idx="934">
                  <c:v>5443.5</c:v>
                </c:pt>
                <c:pt idx="935">
                  <c:v>5440.5</c:v>
                </c:pt>
                <c:pt idx="936">
                  <c:v>5439.7</c:v>
                </c:pt>
                <c:pt idx="937">
                  <c:v>5439.2</c:v>
                </c:pt>
                <c:pt idx="938">
                  <c:v>5439.1</c:v>
                </c:pt>
                <c:pt idx="939">
                  <c:v>5439</c:v>
                </c:pt>
                <c:pt idx="940">
                  <c:v>5438.6</c:v>
                </c:pt>
                <c:pt idx="941">
                  <c:v>5436.5</c:v>
                </c:pt>
                <c:pt idx="942">
                  <c:v>5435.2</c:v>
                </c:pt>
                <c:pt idx="943">
                  <c:v>5434</c:v>
                </c:pt>
                <c:pt idx="944">
                  <c:v>5433.2</c:v>
                </c:pt>
                <c:pt idx="945">
                  <c:v>5432.7</c:v>
                </c:pt>
                <c:pt idx="946">
                  <c:v>5432.6</c:v>
                </c:pt>
                <c:pt idx="947">
                  <c:v>5429.1</c:v>
                </c:pt>
                <c:pt idx="948">
                  <c:v>5428.3</c:v>
                </c:pt>
                <c:pt idx="949">
                  <c:v>5426</c:v>
                </c:pt>
                <c:pt idx="950">
                  <c:v>5425</c:v>
                </c:pt>
                <c:pt idx="951">
                  <c:v>5424.8</c:v>
                </c:pt>
                <c:pt idx="952">
                  <c:v>5424.5</c:v>
                </c:pt>
                <c:pt idx="953">
                  <c:v>5422.4</c:v>
                </c:pt>
                <c:pt idx="954">
                  <c:v>5421.7</c:v>
                </c:pt>
                <c:pt idx="955">
                  <c:v>5420.5</c:v>
                </c:pt>
                <c:pt idx="956">
                  <c:v>5419.6</c:v>
                </c:pt>
                <c:pt idx="957">
                  <c:v>5419</c:v>
                </c:pt>
                <c:pt idx="958">
                  <c:v>5418.6</c:v>
                </c:pt>
                <c:pt idx="959">
                  <c:v>5418.4</c:v>
                </c:pt>
                <c:pt idx="960">
                  <c:v>5418.2</c:v>
                </c:pt>
                <c:pt idx="961">
                  <c:v>5418.1</c:v>
                </c:pt>
                <c:pt idx="962">
                  <c:v>5414.1</c:v>
                </c:pt>
                <c:pt idx="963">
                  <c:v>5413.8</c:v>
                </c:pt>
                <c:pt idx="964">
                  <c:v>5413.7</c:v>
                </c:pt>
                <c:pt idx="965">
                  <c:v>5412.4</c:v>
                </c:pt>
                <c:pt idx="966">
                  <c:v>5410.8</c:v>
                </c:pt>
                <c:pt idx="967">
                  <c:v>5410.7</c:v>
                </c:pt>
                <c:pt idx="968">
                  <c:v>5410.7</c:v>
                </c:pt>
                <c:pt idx="969">
                  <c:v>5410.6</c:v>
                </c:pt>
                <c:pt idx="970">
                  <c:v>5410.5</c:v>
                </c:pt>
                <c:pt idx="971">
                  <c:v>5410.3</c:v>
                </c:pt>
                <c:pt idx="972">
                  <c:v>5408.2</c:v>
                </c:pt>
                <c:pt idx="973">
                  <c:v>5407.1</c:v>
                </c:pt>
                <c:pt idx="974">
                  <c:v>5406.2</c:v>
                </c:pt>
                <c:pt idx="975">
                  <c:v>5405.8</c:v>
                </c:pt>
                <c:pt idx="976">
                  <c:v>5404.3</c:v>
                </c:pt>
                <c:pt idx="977">
                  <c:v>5402.6</c:v>
                </c:pt>
                <c:pt idx="978">
                  <c:v>5402.6</c:v>
                </c:pt>
                <c:pt idx="979">
                  <c:v>5402.3</c:v>
                </c:pt>
                <c:pt idx="980">
                  <c:v>5401.3</c:v>
                </c:pt>
                <c:pt idx="981">
                  <c:v>5401</c:v>
                </c:pt>
                <c:pt idx="982">
                  <c:v>5400.9</c:v>
                </c:pt>
                <c:pt idx="983">
                  <c:v>5400.9</c:v>
                </c:pt>
                <c:pt idx="984">
                  <c:v>5399.6</c:v>
                </c:pt>
                <c:pt idx="985">
                  <c:v>5398.3</c:v>
                </c:pt>
                <c:pt idx="986">
                  <c:v>5398.3</c:v>
                </c:pt>
                <c:pt idx="987">
                  <c:v>5397.3</c:v>
                </c:pt>
                <c:pt idx="988">
                  <c:v>5395.6</c:v>
                </c:pt>
                <c:pt idx="989">
                  <c:v>5394.3</c:v>
                </c:pt>
                <c:pt idx="990">
                  <c:v>5393.4</c:v>
                </c:pt>
                <c:pt idx="991">
                  <c:v>5389.9</c:v>
                </c:pt>
                <c:pt idx="992">
                  <c:v>5388.6</c:v>
                </c:pt>
                <c:pt idx="993">
                  <c:v>5387.7</c:v>
                </c:pt>
                <c:pt idx="994">
                  <c:v>5387.2</c:v>
                </c:pt>
                <c:pt idx="995">
                  <c:v>5386.6</c:v>
                </c:pt>
                <c:pt idx="996">
                  <c:v>5383.7</c:v>
                </c:pt>
                <c:pt idx="997">
                  <c:v>5383.4</c:v>
                </c:pt>
                <c:pt idx="998">
                  <c:v>5383.3</c:v>
                </c:pt>
                <c:pt idx="999">
                  <c:v>5383.1</c:v>
                </c:pt>
                <c:pt idx="1000">
                  <c:v>5382.1</c:v>
                </c:pt>
                <c:pt idx="1001">
                  <c:v>5381.9</c:v>
                </c:pt>
                <c:pt idx="1002">
                  <c:v>5380.2</c:v>
                </c:pt>
                <c:pt idx="1003">
                  <c:v>5378.4</c:v>
                </c:pt>
                <c:pt idx="1004">
                  <c:v>5378.2</c:v>
                </c:pt>
                <c:pt idx="1005">
                  <c:v>5378</c:v>
                </c:pt>
                <c:pt idx="1006">
                  <c:v>5376.4</c:v>
                </c:pt>
                <c:pt idx="1007">
                  <c:v>5376</c:v>
                </c:pt>
                <c:pt idx="1008">
                  <c:v>5374</c:v>
                </c:pt>
                <c:pt idx="1009">
                  <c:v>5374</c:v>
                </c:pt>
                <c:pt idx="1010">
                  <c:v>5373.8</c:v>
                </c:pt>
                <c:pt idx="1011">
                  <c:v>5372.4</c:v>
                </c:pt>
                <c:pt idx="1012">
                  <c:v>5371.3</c:v>
                </c:pt>
                <c:pt idx="1013">
                  <c:v>5370.7</c:v>
                </c:pt>
                <c:pt idx="1014">
                  <c:v>5370.3</c:v>
                </c:pt>
                <c:pt idx="1015">
                  <c:v>5369.5</c:v>
                </c:pt>
                <c:pt idx="1016">
                  <c:v>5369.5</c:v>
                </c:pt>
                <c:pt idx="1017">
                  <c:v>5367.1</c:v>
                </c:pt>
                <c:pt idx="1018">
                  <c:v>5363.8</c:v>
                </c:pt>
                <c:pt idx="1019">
                  <c:v>5361.9</c:v>
                </c:pt>
                <c:pt idx="1020">
                  <c:v>5361.9</c:v>
                </c:pt>
                <c:pt idx="1021">
                  <c:v>5361.1</c:v>
                </c:pt>
                <c:pt idx="1022">
                  <c:v>5357.8</c:v>
                </c:pt>
                <c:pt idx="1023">
                  <c:v>5357.4</c:v>
                </c:pt>
                <c:pt idx="1024">
                  <c:v>5356.7</c:v>
                </c:pt>
                <c:pt idx="1025">
                  <c:v>5352.6</c:v>
                </c:pt>
                <c:pt idx="1026">
                  <c:v>5350.9</c:v>
                </c:pt>
                <c:pt idx="1027">
                  <c:v>5350.8</c:v>
                </c:pt>
                <c:pt idx="1028">
                  <c:v>5350.1</c:v>
                </c:pt>
                <c:pt idx="1029">
                  <c:v>5349.5</c:v>
                </c:pt>
                <c:pt idx="1030">
                  <c:v>5348.4</c:v>
                </c:pt>
                <c:pt idx="1031">
                  <c:v>5344.4</c:v>
                </c:pt>
                <c:pt idx="1032">
                  <c:v>5341.2</c:v>
                </c:pt>
                <c:pt idx="1033">
                  <c:v>5340</c:v>
                </c:pt>
                <c:pt idx="1034">
                  <c:v>5339.5</c:v>
                </c:pt>
                <c:pt idx="1035">
                  <c:v>5337.3</c:v>
                </c:pt>
                <c:pt idx="1036">
                  <c:v>5337.2</c:v>
                </c:pt>
                <c:pt idx="1037">
                  <c:v>5335.7</c:v>
                </c:pt>
                <c:pt idx="1038">
                  <c:v>5335</c:v>
                </c:pt>
                <c:pt idx="1039">
                  <c:v>5333.8</c:v>
                </c:pt>
                <c:pt idx="1040">
                  <c:v>5333.8</c:v>
                </c:pt>
                <c:pt idx="1041">
                  <c:v>5332.8</c:v>
                </c:pt>
                <c:pt idx="1042">
                  <c:v>5332</c:v>
                </c:pt>
                <c:pt idx="1043">
                  <c:v>5331.2</c:v>
                </c:pt>
                <c:pt idx="1044">
                  <c:v>5330.6</c:v>
                </c:pt>
                <c:pt idx="1045">
                  <c:v>5328.9</c:v>
                </c:pt>
                <c:pt idx="1046">
                  <c:v>5328.3</c:v>
                </c:pt>
                <c:pt idx="1047">
                  <c:v>5326</c:v>
                </c:pt>
                <c:pt idx="1048">
                  <c:v>5325.3</c:v>
                </c:pt>
                <c:pt idx="1049">
                  <c:v>5323.3</c:v>
                </c:pt>
                <c:pt idx="1050">
                  <c:v>5322.9</c:v>
                </c:pt>
                <c:pt idx="1051">
                  <c:v>5320.9</c:v>
                </c:pt>
                <c:pt idx="1052">
                  <c:v>5320.5</c:v>
                </c:pt>
                <c:pt idx="1053">
                  <c:v>5320</c:v>
                </c:pt>
                <c:pt idx="1054">
                  <c:v>5318.7</c:v>
                </c:pt>
                <c:pt idx="1055">
                  <c:v>5316.4</c:v>
                </c:pt>
                <c:pt idx="1056">
                  <c:v>5316.4</c:v>
                </c:pt>
                <c:pt idx="1057">
                  <c:v>5312.1</c:v>
                </c:pt>
                <c:pt idx="1058">
                  <c:v>5311.2</c:v>
                </c:pt>
                <c:pt idx="1059">
                  <c:v>5310.1</c:v>
                </c:pt>
                <c:pt idx="1060">
                  <c:v>5309.9</c:v>
                </c:pt>
                <c:pt idx="1061">
                  <c:v>5309</c:v>
                </c:pt>
                <c:pt idx="1062">
                  <c:v>5306.5</c:v>
                </c:pt>
                <c:pt idx="1063">
                  <c:v>5306.4</c:v>
                </c:pt>
                <c:pt idx="1064">
                  <c:v>5306.3</c:v>
                </c:pt>
                <c:pt idx="1065">
                  <c:v>5306</c:v>
                </c:pt>
                <c:pt idx="1066">
                  <c:v>5304.6</c:v>
                </c:pt>
                <c:pt idx="1067">
                  <c:v>5304.4</c:v>
                </c:pt>
                <c:pt idx="1068">
                  <c:v>5304</c:v>
                </c:pt>
                <c:pt idx="1069">
                  <c:v>5303.5</c:v>
                </c:pt>
                <c:pt idx="1070">
                  <c:v>5303.1</c:v>
                </c:pt>
                <c:pt idx="1071">
                  <c:v>5303.1</c:v>
                </c:pt>
                <c:pt idx="1072">
                  <c:v>5301.6</c:v>
                </c:pt>
                <c:pt idx="1073">
                  <c:v>5299.8</c:v>
                </c:pt>
                <c:pt idx="1074">
                  <c:v>5299.6</c:v>
                </c:pt>
                <c:pt idx="1075">
                  <c:v>5299.1</c:v>
                </c:pt>
                <c:pt idx="1076">
                  <c:v>5296.7</c:v>
                </c:pt>
                <c:pt idx="1077">
                  <c:v>5292.9</c:v>
                </c:pt>
                <c:pt idx="1078">
                  <c:v>5292.7</c:v>
                </c:pt>
                <c:pt idx="1079">
                  <c:v>5292.4</c:v>
                </c:pt>
                <c:pt idx="1080">
                  <c:v>5292.3</c:v>
                </c:pt>
                <c:pt idx="1081">
                  <c:v>5291.4</c:v>
                </c:pt>
                <c:pt idx="1082">
                  <c:v>5290.1</c:v>
                </c:pt>
                <c:pt idx="1083">
                  <c:v>5289.3</c:v>
                </c:pt>
                <c:pt idx="1084">
                  <c:v>5289.3</c:v>
                </c:pt>
                <c:pt idx="1085">
                  <c:v>5288.7</c:v>
                </c:pt>
                <c:pt idx="1086">
                  <c:v>5288.5</c:v>
                </c:pt>
                <c:pt idx="1087">
                  <c:v>5287.4</c:v>
                </c:pt>
                <c:pt idx="1088">
                  <c:v>5285.9</c:v>
                </c:pt>
                <c:pt idx="1089">
                  <c:v>5285</c:v>
                </c:pt>
                <c:pt idx="1090">
                  <c:v>5283.4</c:v>
                </c:pt>
                <c:pt idx="1091">
                  <c:v>5281.5</c:v>
                </c:pt>
                <c:pt idx="1092">
                  <c:v>5279.4</c:v>
                </c:pt>
                <c:pt idx="1093">
                  <c:v>5276.9</c:v>
                </c:pt>
                <c:pt idx="1094">
                  <c:v>5276.9</c:v>
                </c:pt>
                <c:pt idx="1095">
                  <c:v>5276.6</c:v>
                </c:pt>
                <c:pt idx="1096">
                  <c:v>5276.1</c:v>
                </c:pt>
                <c:pt idx="1097">
                  <c:v>5275.3</c:v>
                </c:pt>
                <c:pt idx="1098">
                  <c:v>5273</c:v>
                </c:pt>
                <c:pt idx="1099">
                  <c:v>5270.8</c:v>
                </c:pt>
                <c:pt idx="1100">
                  <c:v>5270.6</c:v>
                </c:pt>
                <c:pt idx="1101">
                  <c:v>5270.4</c:v>
                </c:pt>
                <c:pt idx="1102">
                  <c:v>5268.6</c:v>
                </c:pt>
                <c:pt idx="1103">
                  <c:v>5268.1</c:v>
                </c:pt>
                <c:pt idx="1104">
                  <c:v>5267.1</c:v>
                </c:pt>
                <c:pt idx="1105">
                  <c:v>5266.3</c:v>
                </c:pt>
                <c:pt idx="1106">
                  <c:v>5265.8</c:v>
                </c:pt>
                <c:pt idx="1107">
                  <c:v>5265.4</c:v>
                </c:pt>
                <c:pt idx="1108">
                  <c:v>5264.9</c:v>
                </c:pt>
                <c:pt idx="1109">
                  <c:v>5263.7</c:v>
                </c:pt>
                <c:pt idx="1110">
                  <c:v>5263.6</c:v>
                </c:pt>
                <c:pt idx="1111">
                  <c:v>5262.3</c:v>
                </c:pt>
                <c:pt idx="1112">
                  <c:v>5260</c:v>
                </c:pt>
                <c:pt idx="1113">
                  <c:v>5259.8</c:v>
                </c:pt>
                <c:pt idx="1114">
                  <c:v>5258.2</c:v>
                </c:pt>
                <c:pt idx="1115">
                  <c:v>5257</c:v>
                </c:pt>
                <c:pt idx="1116">
                  <c:v>5256.2</c:v>
                </c:pt>
                <c:pt idx="1117">
                  <c:v>5254.3</c:v>
                </c:pt>
                <c:pt idx="1118">
                  <c:v>5254</c:v>
                </c:pt>
                <c:pt idx="1119">
                  <c:v>5252.4</c:v>
                </c:pt>
                <c:pt idx="1120">
                  <c:v>5251.8</c:v>
                </c:pt>
                <c:pt idx="1121">
                  <c:v>5251.2</c:v>
                </c:pt>
                <c:pt idx="1122">
                  <c:v>5251</c:v>
                </c:pt>
                <c:pt idx="1123">
                  <c:v>5246.6</c:v>
                </c:pt>
                <c:pt idx="1124">
                  <c:v>5245.8</c:v>
                </c:pt>
                <c:pt idx="1125">
                  <c:v>5243.9</c:v>
                </c:pt>
                <c:pt idx="1126">
                  <c:v>5243.4</c:v>
                </c:pt>
                <c:pt idx="1127">
                  <c:v>5241.3</c:v>
                </c:pt>
                <c:pt idx="1128">
                  <c:v>5238.6000000000004</c:v>
                </c:pt>
                <c:pt idx="1129">
                  <c:v>5238.3999999999996</c:v>
                </c:pt>
                <c:pt idx="1130">
                  <c:v>5237.6000000000004</c:v>
                </c:pt>
                <c:pt idx="1131">
                  <c:v>5237</c:v>
                </c:pt>
                <c:pt idx="1132">
                  <c:v>5236.1000000000004</c:v>
                </c:pt>
                <c:pt idx="1133">
                  <c:v>5235.3</c:v>
                </c:pt>
                <c:pt idx="1134">
                  <c:v>5235.2</c:v>
                </c:pt>
                <c:pt idx="1135">
                  <c:v>5234.3</c:v>
                </c:pt>
                <c:pt idx="1136">
                  <c:v>5234.2</c:v>
                </c:pt>
                <c:pt idx="1137">
                  <c:v>5234.1000000000004</c:v>
                </c:pt>
                <c:pt idx="1138">
                  <c:v>5234.1000000000004</c:v>
                </c:pt>
                <c:pt idx="1139">
                  <c:v>5231.3</c:v>
                </c:pt>
                <c:pt idx="1140">
                  <c:v>5230.5</c:v>
                </c:pt>
                <c:pt idx="1141">
                  <c:v>5229.3</c:v>
                </c:pt>
                <c:pt idx="1142">
                  <c:v>5229.2</c:v>
                </c:pt>
                <c:pt idx="1143">
                  <c:v>5229.1000000000004</c:v>
                </c:pt>
                <c:pt idx="1144">
                  <c:v>5228.8999999999996</c:v>
                </c:pt>
                <c:pt idx="1145">
                  <c:v>5228.8</c:v>
                </c:pt>
                <c:pt idx="1146">
                  <c:v>5227.3999999999996</c:v>
                </c:pt>
                <c:pt idx="1147">
                  <c:v>5222.6000000000004</c:v>
                </c:pt>
                <c:pt idx="1148">
                  <c:v>5221.5</c:v>
                </c:pt>
                <c:pt idx="1149">
                  <c:v>5221</c:v>
                </c:pt>
                <c:pt idx="1150">
                  <c:v>5219.8</c:v>
                </c:pt>
                <c:pt idx="1151">
                  <c:v>5219.5</c:v>
                </c:pt>
                <c:pt idx="1152">
                  <c:v>5219.5</c:v>
                </c:pt>
                <c:pt idx="1153">
                  <c:v>5212.3999999999996</c:v>
                </c:pt>
                <c:pt idx="1154">
                  <c:v>5211.5</c:v>
                </c:pt>
                <c:pt idx="1155">
                  <c:v>5210.3</c:v>
                </c:pt>
                <c:pt idx="1156">
                  <c:v>5210.1000000000004</c:v>
                </c:pt>
                <c:pt idx="1157">
                  <c:v>5208.7</c:v>
                </c:pt>
                <c:pt idx="1158">
                  <c:v>5206.6000000000004</c:v>
                </c:pt>
                <c:pt idx="1159">
                  <c:v>5206.6000000000004</c:v>
                </c:pt>
                <c:pt idx="1160">
                  <c:v>5205.8999999999996</c:v>
                </c:pt>
                <c:pt idx="1161">
                  <c:v>5205.2</c:v>
                </c:pt>
                <c:pt idx="1162">
                  <c:v>5204.3</c:v>
                </c:pt>
                <c:pt idx="1163">
                  <c:v>5203.6000000000004</c:v>
                </c:pt>
                <c:pt idx="1164">
                  <c:v>5203.3</c:v>
                </c:pt>
                <c:pt idx="1165">
                  <c:v>5203.1000000000004</c:v>
                </c:pt>
                <c:pt idx="1166">
                  <c:v>5203.1000000000004</c:v>
                </c:pt>
                <c:pt idx="1167">
                  <c:v>5202.7</c:v>
                </c:pt>
                <c:pt idx="1168">
                  <c:v>5202.3999999999996</c:v>
                </c:pt>
                <c:pt idx="1169">
                  <c:v>5199.7</c:v>
                </c:pt>
                <c:pt idx="1170">
                  <c:v>5198.8</c:v>
                </c:pt>
                <c:pt idx="1171">
                  <c:v>5195.8999999999996</c:v>
                </c:pt>
                <c:pt idx="1172">
                  <c:v>5190</c:v>
                </c:pt>
                <c:pt idx="1173">
                  <c:v>5188.8999999999996</c:v>
                </c:pt>
                <c:pt idx="1174">
                  <c:v>5186.7</c:v>
                </c:pt>
                <c:pt idx="1175">
                  <c:v>5186.3</c:v>
                </c:pt>
                <c:pt idx="1176">
                  <c:v>5186.2</c:v>
                </c:pt>
                <c:pt idx="1177">
                  <c:v>5184.5</c:v>
                </c:pt>
                <c:pt idx="1178">
                  <c:v>5181.8999999999996</c:v>
                </c:pt>
                <c:pt idx="1179">
                  <c:v>5181.6000000000004</c:v>
                </c:pt>
                <c:pt idx="1180">
                  <c:v>5180.7</c:v>
                </c:pt>
                <c:pt idx="1181">
                  <c:v>5180.3999999999996</c:v>
                </c:pt>
                <c:pt idx="1182">
                  <c:v>5178</c:v>
                </c:pt>
                <c:pt idx="1183">
                  <c:v>5176.5</c:v>
                </c:pt>
                <c:pt idx="1184">
                  <c:v>5176.3</c:v>
                </c:pt>
                <c:pt idx="1185">
                  <c:v>5176.3</c:v>
                </c:pt>
                <c:pt idx="1186">
                  <c:v>5173</c:v>
                </c:pt>
                <c:pt idx="1187">
                  <c:v>5172.8</c:v>
                </c:pt>
                <c:pt idx="1188">
                  <c:v>5171.7</c:v>
                </c:pt>
                <c:pt idx="1189">
                  <c:v>5171.5</c:v>
                </c:pt>
                <c:pt idx="1190">
                  <c:v>5166.8999999999996</c:v>
                </c:pt>
                <c:pt idx="1191">
                  <c:v>5165.8</c:v>
                </c:pt>
                <c:pt idx="1192">
                  <c:v>5163.8</c:v>
                </c:pt>
                <c:pt idx="1193">
                  <c:v>5159.7</c:v>
                </c:pt>
                <c:pt idx="1194">
                  <c:v>5159.7</c:v>
                </c:pt>
                <c:pt idx="1195">
                  <c:v>5159.5</c:v>
                </c:pt>
                <c:pt idx="1196">
                  <c:v>5159.3</c:v>
                </c:pt>
                <c:pt idx="1197">
                  <c:v>5159</c:v>
                </c:pt>
                <c:pt idx="1198">
                  <c:v>5158.8999999999996</c:v>
                </c:pt>
                <c:pt idx="1199">
                  <c:v>5158.6000000000004</c:v>
                </c:pt>
                <c:pt idx="1200">
                  <c:v>5157.8999999999996</c:v>
                </c:pt>
                <c:pt idx="1201">
                  <c:v>5157</c:v>
                </c:pt>
                <c:pt idx="1202">
                  <c:v>5156.6000000000004</c:v>
                </c:pt>
                <c:pt idx="1203">
                  <c:v>5155.8</c:v>
                </c:pt>
                <c:pt idx="1204">
                  <c:v>5155.5</c:v>
                </c:pt>
                <c:pt idx="1205">
                  <c:v>5152.6000000000004</c:v>
                </c:pt>
                <c:pt idx="1206">
                  <c:v>5152.3</c:v>
                </c:pt>
                <c:pt idx="1207">
                  <c:v>5152.1000000000004</c:v>
                </c:pt>
                <c:pt idx="1208">
                  <c:v>5151.3</c:v>
                </c:pt>
                <c:pt idx="1209">
                  <c:v>5150.8</c:v>
                </c:pt>
                <c:pt idx="1210">
                  <c:v>5150.6000000000004</c:v>
                </c:pt>
                <c:pt idx="1211">
                  <c:v>5148.5</c:v>
                </c:pt>
                <c:pt idx="1212">
                  <c:v>5147.2</c:v>
                </c:pt>
                <c:pt idx="1213">
                  <c:v>5146.8999999999996</c:v>
                </c:pt>
                <c:pt idx="1214">
                  <c:v>5146.6000000000004</c:v>
                </c:pt>
                <c:pt idx="1215">
                  <c:v>5145.5</c:v>
                </c:pt>
                <c:pt idx="1216">
                  <c:v>5145.1000000000004</c:v>
                </c:pt>
                <c:pt idx="1217">
                  <c:v>5142.8999999999996</c:v>
                </c:pt>
                <c:pt idx="1218">
                  <c:v>5141.8999999999996</c:v>
                </c:pt>
                <c:pt idx="1219">
                  <c:v>5141.8999999999996</c:v>
                </c:pt>
                <c:pt idx="1220">
                  <c:v>5139.1000000000004</c:v>
                </c:pt>
                <c:pt idx="1221">
                  <c:v>5138.8999999999996</c:v>
                </c:pt>
                <c:pt idx="1222">
                  <c:v>5137.3999999999996</c:v>
                </c:pt>
                <c:pt idx="1223">
                  <c:v>5137.3999999999996</c:v>
                </c:pt>
                <c:pt idx="1224">
                  <c:v>5133.3999999999996</c:v>
                </c:pt>
                <c:pt idx="1225">
                  <c:v>5132.8</c:v>
                </c:pt>
                <c:pt idx="1226">
                  <c:v>5132.7</c:v>
                </c:pt>
                <c:pt idx="1227">
                  <c:v>5131.8</c:v>
                </c:pt>
                <c:pt idx="1228">
                  <c:v>5130.1000000000004</c:v>
                </c:pt>
                <c:pt idx="1229">
                  <c:v>5129.8</c:v>
                </c:pt>
                <c:pt idx="1230">
                  <c:v>5127.7</c:v>
                </c:pt>
                <c:pt idx="1231">
                  <c:v>5127.5</c:v>
                </c:pt>
                <c:pt idx="1232">
                  <c:v>5127.2</c:v>
                </c:pt>
                <c:pt idx="1233">
                  <c:v>5124.6000000000004</c:v>
                </c:pt>
                <c:pt idx="1234">
                  <c:v>5123.6000000000004</c:v>
                </c:pt>
                <c:pt idx="1235">
                  <c:v>5122.6000000000004</c:v>
                </c:pt>
                <c:pt idx="1236">
                  <c:v>5122.3</c:v>
                </c:pt>
                <c:pt idx="1237">
                  <c:v>5121.5</c:v>
                </c:pt>
                <c:pt idx="1238">
                  <c:v>5120.5</c:v>
                </c:pt>
                <c:pt idx="1239">
                  <c:v>5119.8999999999996</c:v>
                </c:pt>
                <c:pt idx="1240">
                  <c:v>5118.7</c:v>
                </c:pt>
                <c:pt idx="1241">
                  <c:v>5118.6000000000004</c:v>
                </c:pt>
                <c:pt idx="1242">
                  <c:v>5114.3999999999996</c:v>
                </c:pt>
                <c:pt idx="1243">
                  <c:v>5114.1000000000004</c:v>
                </c:pt>
                <c:pt idx="1244">
                  <c:v>5113.8999999999996</c:v>
                </c:pt>
                <c:pt idx="1245">
                  <c:v>5112.7</c:v>
                </c:pt>
                <c:pt idx="1246">
                  <c:v>5111.8</c:v>
                </c:pt>
                <c:pt idx="1247">
                  <c:v>5110.8999999999996</c:v>
                </c:pt>
                <c:pt idx="1248">
                  <c:v>5110.3999999999996</c:v>
                </c:pt>
                <c:pt idx="1249">
                  <c:v>5110.3</c:v>
                </c:pt>
                <c:pt idx="1250">
                  <c:v>5109.6000000000004</c:v>
                </c:pt>
                <c:pt idx="1251">
                  <c:v>5107.3999999999996</c:v>
                </c:pt>
                <c:pt idx="1252">
                  <c:v>5107.3</c:v>
                </c:pt>
                <c:pt idx="1253">
                  <c:v>5105.8999999999996</c:v>
                </c:pt>
                <c:pt idx="1254">
                  <c:v>5103.3</c:v>
                </c:pt>
                <c:pt idx="1255">
                  <c:v>5103.2</c:v>
                </c:pt>
                <c:pt idx="1256">
                  <c:v>5102.3999999999996</c:v>
                </c:pt>
                <c:pt idx="1257">
                  <c:v>5102.3999999999996</c:v>
                </c:pt>
                <c:pt idx="1258">
                  <c:v>5102</c:v>
                </c:pt>
                <c:pt idx="1259">
                  <c:v>5101.3</c:v>
                </c:pt>
                <c:pt idx="1260">
                  <c:v>5100.7</c:v>
                </c:pt>
                <c:pt idx="1261">
                  <c:v>5099</c:v>
                </c:pt>
                <c:pt idx="1262">
                  <c:v>5098.6000000000004</c:v>
                </c:pt>
                <c:pt idx="1263">
                  <c:v>5095</c:v>
                </c:pt>
                <c:pt idx="1264">
                  <c:v>5094.3</c:v>
                </c:pt>
                <c:pt idx="1265">
                  <c:v>5093.5</c:v>
                </c:pt>
                <c:pt idx="1266">
                  <c:v>5091.8999999999996</c:v>
                </c:pt>
                <c:pt idx="1267">
                  <c:v>5091</c:v>
                </c:pt>
                <c:pt idx="1268">
                  <c:v>5090.3</c:v>
                </c:pt>
                <c:pt idx="1269">
                  <c:v>5088.8999999999996</c:v>
                </c:pt>
                <c:pt idx="1270">
                  <c:v>5088.7</c:v>
                </c:pt>
                <c:pt idx="1271">
                  <c:v>5085.8</c:v>
                </c:pt>
                <c:pt idx="1272">
                  <c:v>5085</c:v>
                </c:pt>
                <c:pt idx="1273">
                  <c:v>5084.6000000000004</c:v>
                </c:pt>
                <c:pt idx="1274">
                  <c:v>5083.7</c:v>
                </c:pt>
                <c:pt idx="1275">
                  <c:v>5083.7</c:v>
                </c:pt>
                <c:pt idx="1276">
                  <c:v>5081.7</c:v>
                </c:pt>
                <c:pt idx="1277">
                  <c:v>5079.3999999999996</c:v>
                </c:pt>
                <c:pt idx="1278">
                  <c:v>5078.6000000000004</c:v>
                </c:pt>
                <c:pt idx="1279">
                  <c:v>5078.1000000000004</c:v>
                </c:pt>
                <c:pt idx="1280">
                  <c:v>5077.8</c:v>
                </c:pt>
                <c:pt idx="1281">
                  <c:v>5076.7</c:v>
                </c:pt>
                <c:pt idx="1282">
                  <c:v>5076.3</c:v>
                </c:pt>
                <c:pt idx="1283">
                  <c:v>5075.3</c:v>
                </c:pt>
                <c:pt idx="1284">
                  <c:v>5074.8</c:v>
                </c:pt>
                <c:pt idx="1285">
                  <c:v>5072.3</c:v>
                </c:pt>
                <c:pt idx="1286">
                  <c:v>5072.1000000000004</c:v>
                </c:pt>
                <c:pt idx="1287">
                  <c:v>5069.5</c:v>
                </c:pt>
                <c:pt idx="1288">
                  <c:v>5068.3999999999996</c:v>
                </c:pt>
                <c:pt idx="1289">
                  <c:v>5067.3</c:v>
                </c:pt>
                <c:pt idx="1290">
                  <c:v>5065.8</c:v>
                </c:pt>
                <c:pt idx="1291">
                  <c:v>5065.5</c:v>
                </c:pt>
                <c:pt idx="1292">
                  <c:v>5064.2</c:v>
                </c:pt>
                <c:pt idx="1293">
                  <c:v>5059.2</c:v>
                </c:pt>
                <c:pt idx="1294">
                  <c:v>5055.8999999999996</c:v>
                </c:pt>
                <c:pt idx="1295">
                  <c:v>5053.6000000000004</c:v>
                </c:pt>
                <c:pt idx="1296">
                  <c:v>5053.3999999999996</c:v>
                </c:pt>
                <c:pt idx="1297">
                  <c:v>5052.6000000000004</c:v>
                </c:pt>
                <c:pt idx="1298">
                  <c:v>5052.2</c:v>
                </c:pt>
                <c:pt idx="1299">
                  <c:v>5049.7</c:v>
                </c:pt>
                <c:pt idx="1300">
                  <c:v>5049.3999999999996</c:v>
                </c:pt>
                <c:pt idx="1301">
                  <c:v>5049.3</c:v>
                </c:pt>
                <c:pt idx="1302">
                  <c:v>5046.7</c:v>
                </c:pt>
                <c:pt idx="1303">
                  <c:v>5045.2</c:v>
                </c:pt>
                <c:pt idx="1304">
                  <c:v>5044.8999999999996</c:v>
                </c:pt>
                <c:pt idx="1305">
                  <c:v>5044.5</c:v>
                </c:pt>
                <c:pt idx="1306">
                  <c:v>5044.3999999999996</c:v>
                </c:pt>
                <c:pt idx="1307">
                  <c:v>5043.1000000000004</c:v>
                </c:pt>
                <c:pt idx="1308">
                  <c:v>5043.1000000000004</c:v>
                </c:pt>
                <c:pt idx="1309">
                  <c:v>5042.7</c:v>
                </c:pt>
                <c:pt idx="1310">
                  <c:v>5042.6000000000004</c:v>
                </c:pt>
                <c:pt idx="1311">
                  <c:v>5042.6000000000004</c:v>
                </c:pt>
                <c:pt idx="1312">
                  <c:v>5042.2</c:v>
                </c:pt>
                <c:pt idx="1313">
                  <c:v>5040.3</c:v>
                </c:pt>
                <c:pt idx="1314">
                  <c:v>5038.6000000000004</c:v>
                </c:pt>
                <c:pt idx="1315">
                  <c:v>5037.5</c:v>
                </c:pt>
                <c:pt idx="1316">
                  <c:v>5036.1000000000004</c:v>
                </c:pt>
                <c:pt idx="1317">
                  <c:v>5036.1000000000004</c:v>
                </c:pt>
                <c:pt idx="1318">
                  <c:v>5034.3</c:v>
                </c:pt>
                <c:pt idx="1319">
                  <c:v>5032.8</c:v>
                </c:pt>
                <c:pt idx="1320">
                  <c:v>5031.3</c:v>
                </c:pt>
                <c:pt idx="1321">
                  <c:v>5028.8</c:v>
                </c:pt>
                <c:pt idx="1322">
                  <c:v>5026.3999999999996</c:v>
                </c:pt>
                <c:pt idx="1323">
                  <c:v>5024.5</c:v>
                </c:pt>
                <c:pt idx="1324">
                  <c:v>5022.2</c:v>
                </c:pt>
                <c:pt idx="1325">
                  <c:v>5021.8</c:v>
                </c:pt>
                <c:pt idx="1326">
                  <c:v>5021.7</c:v>
                </c:pt>
                <c:pt idx="1327">
                  <c:v>5021.1000000000004</c:v>
                </c:pt>
                <c:pt idx="1328">
                  <c:v>5020.6000000000004</c:v>
                </c:pt>
                <c:pt idx="1329">
                  <c:v>5020.3999999999996</c:v>
                </c:pt>
                <c:pt idx="1330">
                  <c:v>5019.5</c:v>
                </c:pt>
                <c:pt idx="1331">
                  <c:v>5018.1000000000004</c:v>
                </c:pt>
                <c:pt idx="1332">
                  <c:v>5015.6000000000004</c:v>
                </c:pt>
                <c:pt idx="1333">
                  <c:v>5015</c:v>
                </c:pt>
                <c:pt idx="1334">
                  <c:v>5014.7</c:v>
                </c:pt>
                <c:pt idx="1335">
                  <c:v>5014</c:v>
                </c:pt>
                <c:pt idx="1336">
                  <c:v>5014</c:v>
                </c:pt>
                <c:pt idx="1337">
                  <c:v>5013.8</c:v>
                </c:pt>
                <c:pt idx="1338">
                  <c:v>5013</c:v>
                </c:pt>
                <c:pt idx="1339">
                  <c:v>5011.8999999999996</c:v>
                </c:pt>
                <c:pt idx="1340">
                  <c:v>5010.5</c:v>
                </c:pt>
                <c:pt idx="1341">
                  <c:v>5009.8999999999996</c:v>
                </c:pt>
                <c:pt idx="1342">
                  <c:v>5009.5</c:v>
                </c:pt>
                <c:pt idx="1343">
                  <c:v>5007.5</c:v>
                </c:pt>
                <c:pt idx="1344">
                  <c:v>5007.1000000000004</c:v>
                </c:pt>
                <c:pt idx="1345">
                  <c:v>5006.3999999999996</c:v>
                </c:pt>
                <c:pt idx="1346">
                  <c:v>5006</c:v>
                </c:pt>
                <c:pt idx="1347">
                  <c:v>5005.1000000000004</c:v>
                </c:pt>
                <c:pt idx="1348">
                  <c:v>5004.3999999999996</c:v>
                </c:pt>
                <c:pt idx="1349">
                  <c:v>5002.8</c:v>
                </c:pt>
                <c:pt idx="1350">
                  <c:v>5001.6000000000004</c:v>
                </c:pt>
                <c:pt idx="1351">
                  <c:v>5001.6000000000004</c:v>
                </c:pt>
                <c:pt idx="1352">
                  <c:v>5001.3999999999996</c:v>
                </c:pt>
                <c:pt idx="1353">
                  <c:v>4999.3999999999996</c:v>
                </c:pt>
                <c:pt idx="1354">
                  <c:v>4998.7</c:v>
                </c:pt>
                <c:pt idx="1355">
                  <c:v>4996</c:v>
                </c:pt>
                <c:pt idx="1356">
                  <c:v>4995.1000000000004</c:v>
                </c:pt>
                <c:pt idx="1357">
                  <c:v>4995</c:v>
                </c:pt>
                <c:pt idx="1358">
                  <c:v>4994</c:v>
                </c:pt>
                <c:pt idx="1359">
                  <c:v>4992.2</c:v>
                </c:pt>
                <c:pt idx="1360">
                  <c:v>4991.2</c:v>
                </c:pt>
                <c:pt idx="1361">
                  <c:v>4990</c:v>
                </c:pt>
                <c:pt idx="1362">
                  <c:v>4989.8</c:v>
                </c:pt>
                <c:pt idx="1363">
                  <c:v>4988.8999999999996</c:v>
                </c:pt>
                <c:pt idx="1364">
                  <c:v>4988.3</c:v>
                </c:pt>
                <c:pt idx="1365">
                  <c:v>4985.7</c:v>
                </c:pt>
                <c:pt idx="1366">
                  <c:v>4980.8</c:v>
                </c:pt>
                <c:pt idx="1367">
                  <c:v>4980.5</c:v>
                </c:pt>
                <c:pt idx="1368">
                  <c:v>4980.3</c:v>
                </c:pt>
                <c:pt idx="1369">
                  <c:v>4979.3999999999996</c:v>
                </c:pt>
                <c:pt idx="1370">
                  <c:v>4979.3999999999996</c:v>
                </c:pt>
                <c:pt idx="1371">
                  <c:v>4979.3999999999996</c:v>
                </c:pt>
                <c:pt idx="1372">
                  <c:v>4979.1000000000004</c:v>
                </c:pt>
                <c:pt idx="1373">
                  <c:v>4978.8</c:v>
                </c:pt>
                <c:pt idx="1374">
                  <c:v>4977</c:v>
                </c:pt>
                <c:pt idx="1375">
                  <c:v>4975.7</c:v>
                </c:pt>
                <c:pt idx="1376">
                  <c:v>4973.8</c:v>
                </c:pt>
                <c:pt idx="1377">
                  <c:v>4972.3999999999996</c:v>
                </c:pt>
                <c:pt idx="1378">
                  <c:v>4971.1000000000004</c:v>
                </c:pt>
                <c:pt idx="1379">
                  <c:v>4970.3999999999996</c:v>
                </c:pt>
                <c:pt idx="1380">
                  <c:v>4969.8</c:v>
                </c:pt>
                <c:pt idx="1381">
                  <c:v>4969.3999999999996</c:v>
                </c:pt>
                <c:pt idx="1382">
                  <c:v>4969.3</c:v>
                </c:pt>
                <c:pt idx="1383">
                  <c:v>4968.2</c:v>
                </c:pt>
                <c:pt idx="1384">
                  <c:v>4965.7</c:v>
                </c:pt>
                <c:pt idx="1385">
                  <c:v>4965.5</c:v>
                </c:pt>
                <c:pt idx="1386">
                  <c:v>4965</c:v>
                </c:pt>
                <c:pt idx="1387">
                  <c:v>4964.8999999999996</c:v>
                </c:pt>
                <c:pt idx="1388">
                  <c:v>4964.2</c:v>
                </c:pt>
                <c:pt idx="1389">
                  <c:v>4963.8999999999996</c:v>
                </c:pt>
                <c:pt idx="1390">
                  <c:v>4963.8999999999996</c:v>
                </c:pt>
                <c:pt idx="1391">
                  <c:v>4963.1000000000004</c:v>
                </c:pt>
                <c:pt idx="1392">
                  <c:v>4962.6000000000004</c:v>
                </c:pt>
                <c:pt idx="1393">
                  <c:v>4961.2</c:v>
                </c:pt>
                <c:pt idx="1394">
                  <c:v>4959.1000000000004</c:v>
                </c:pt>
                <c:pt idx="1395">
                  <c:v>4958.6000000000004</c:v>
                </c:pt>
                <c:pt idx="1396">
                  <c:v>4958.3999999999996</c:v>
                </c:pt>
                <c:pt idx="1397">
                  <c:v>4957.8</c:v>
                </c:pt>
                <c:pt idx="1398">
                  <c:v>4957.7</c:v>
                </c:pt>
                <c:pt idx="1399">
                  <c:v>4956.7</c:v>
                </c:pt>
                <c:pt idx="1400">
                  <c:v>4955.6000000000004</c:v>
                </c:pt>
                <c:pt idx="1401">
                  <c:v>4954.6000000000004</c:v>
                </c:pt>
                <c:pt idx="1402">
                  <c:v>4953.1000000000004</c:v>
                </c:pt>
                <c:pt idx="1403">
                  <c:v>4952.5</c:v>
                </c:pt>
                <c:pt idx="1404">
                  <c:v>4952.3</c:v>
                </c:pt>
                <c:pt idx="1405">
                  <c:v>4952.1000000000004</c:v>
                </c:pt>
                <c:pt idx="1406">
                  <c:v>4951.6000000000004</c:v>
                </c:pt>
                <c:pt idx="1407">
                  <c:v>4949.2</c:v>
                </c:pt>
                <c:pt idx="1408">
                  <c:v>4948.1000000000004</c:v>
                </c:pt>
                <c:pt idx="1409">
                  <c:v>4947</c:v>
                </c:pt>
                <c:pt idx="1410">
                  <c:v>4946.8999999999996</c:v>
                </c:pt>
                <c:pt idx="1411">
                  <c:v>4946.3</c:v>
                </c:pt>
                <c:pt idx="1412">
                  <c:v>4945.8999999999996</c:v>
                </c:pt>
                <c:pt idx="1413">
                  <c:v>4943.3999999999996</c:v>
                </c:pt>
                <c:pt idx="1414">
                  <c:v>4943</c:v>
                </c:pt>
                <c:pt idx="1415">
                  <c:v>4942.3</c:v>
                </c:pt>
                <c:pt idx="1416">
                  <c:v>4942.2</c:v>
                </c:pt>
                <c:pt idx="1417">
                  <c:v>4941.8</c:v>
                </c:pt>
                <c:pt idx="1418">
                  <c:v>4941.3</c:v>
                </c:pt>
                <c:pt idx="1419">
                  <c:v>4940.3999999999996</c:v>
                </c:pt>
                <c:pt idx="1420">
                  <c:v>4938.7</c:v>
                </c:pt>
                <c:pt idx="1421">
                  <c:v>4938.1000000000004</c:v>
                </c:pt>
                <c:pt idx="1422">
                  <c:v>4937.6000000000004</c:v>
                </c:pt>
                <c:pt idx="1423">
                  <c:v>4937.2</c:v>
                </c:pt>
                <c:pt idx="1424">
                  <c:v>4935.7</c:v>
                </c:pt>
                <c:pt idx="1425">
                  <c:v>4935.5</c:v>
                </c:pt>
                <c:pt idx="1426">
                  <c:v>4935.2</c:v>
                </c:pt>
                <c:pt idx="1427">
                  <c:v>4934</c:v>
                </c:pt>
                <c:pt idx="1428">
                  <c:v>4933.3999999999996</c:v>
                </c:pt>
                <c:pt idx="1429">
                  <c:v>4931.8999999999996</c:v>
                </c:pt>
                <c:pt idx="1430">
                  <c:v>4931.7</c:v>
                </c:pt>
                <c:pt idx="1431">
                  <c:v>4930.5</c:v>
                </c:pt>
                <c:pt idx="1432">
                  <c:v>4927.7</c:v>
                </c:pt>
                <c:pt idx="1433">
                  <c:v>4924.8</c:v>
                </c:pt>
                <c:pt idx="1434">
                  <c:v>4920.8999999999996</c:v>
                </c:pt>
                <c:pt idx="1435">
                  <c:v>4920.3999999999996</c:v>
                </c:pt>
                <c:pt idx="1436">
                  <c:v>4919.7</c:v>
                </c:pt>
                <c:pt idx="1437">
                  <c:v>4918.8999999999996</c:v>
                </c:pt>
                <c:pt idx="1438">
                  <c:v>4918.2</c:v>
                </c:pt>
                <c:pt idx="1439">
                  <c:v>4917.6000000000004</c:v>
                </c:pt>
                <c:pt idx="1440">
                  <c:v>4915.3</c:v>
                </c:pt>
                <c:pt idx="1441">
                  <c:v>4915.2</c:v>
                </c:pt>
                <c:pt idx="1442">
                  <c:v>4914.5</c:v>
                </c:pt>
                <c:pt idx="1443">
                  <c:v>4914.3999999999996</c:v>
                </c:pt>
                <c:pt idx="1444">
                  <c:v>4914.2</c:v>
                </c:pt>
                <c:pt idx="1445">
                  <c:v>4912.1000000000004</c:v>
                </c:pt>
                <c:pt idx="1446">
                  <c:v>4910</c:v>
                </c:pt>
                <c:pt idx="1447">
                  <c:v>4909.7</c:v>
                </c:pt>
                <c:pt idx="1448">
                  <c:v>4907.5</c:v>
                </c:pt>
                <c:pt idx="1449">
                  <c:v>4907</c:v>
                </c:pt>
                <c:pt idx="1450">
                  <c:v>4906.7</c:v>
                </c:pt>
                <c:pt idx="1451">
                  <c:v>4904.2</c:v>
                </c:pt>
                <c:pt idx="1452">
                  <c:v>4904.2</c:v>
                </c:pt>
                <c:pt idx="1453">
                  <c:v>4903.3999999999996</c:v>
                </c:pt>
                <c:pt idx="1454">
                  <c:v>4901.8</c:v>
                </c:pt>
                <c:pt idx="1455">
                  <c:v>4901.3999999999996</c:v>
                </c:pt>
                <c:pt idx="1456">
                  <c:v>4899.8999999999996</c:v>
                </c:pt>
                <c:pt idx="1457">
                  <c:v>4898.1000000000004</c:v>
                </c:pt>
                <c:pt idx="1458">
                  <c:v>4897.8999999999996</c:v>
                </c:pt>
                <c:pt idx="1459">
                  <c:v>4896.3999999999996</c:v>
                </c:pt>
                <c:pt idx="1460">
                  <c:v>4894.5</c:v>
                </c:pt>
                <c:pt idx="1461">
                  <c:v>4891.2</c:v>
                </c:pt>
                <c:pt idx="1462">
                  <c:v>4890.8</c:v>
                </c:pt>
                <c:pt idx="1463">
                  <c:v>4889.8</c:v>
                </c:pt>
                <c:pt idx="1464">
                  <c:v>4889.3</c:v>
                </c:pt>
                <c:pt idx="1465">
                  <c:v>4888.7</c:v>
                </c:pt>
                <c:pt idx="1466">
                  <c:v>4887.8999999999996</c:v>
                </c:pt>
                <c:pt idx="1467">
                  <c:v>4884.7</c:v>
                </c:pt>
                <c:pt idx="1468">
                  <c:v>4884.2</c:v>
                </c:pt>
                <c:pt idx="1469">
                  <c:v>4882.6000000000004</c:v>
                </c:pt>
                <c:pt idx="1470">
                  <c:v>4882.3</c:v>
                </c:pt>
                <c:pt idx="1471">
                  <c:v>4881.8</c:v>
                </c:pt>
                <c:pt idx="1472">
                  <c:v>4881.3999999999996</c:v>
                </c:pt>
                <c:pt idx="1473">
                  <c:v>4880.5</c:v>
                </c:pt>
                <c:pt idx="1474">
                  <c:v>4879.2</c:v>
                </c:pt>
                <c:pt idx="1475">
                  <c:v>4879</c:v>
                </c:pt>
                <c:pt idx="1476">
                  <c:v>4878.2</c:v>
                </c:pt>
                <c:pt idx="1477">
                  <c:v>4876.6000000000004</c:v>
                </c:pt>
                <c:pt idx="1478">
                  <c:v>4875.3</c:v>
                </c:pt>
                <c:pt idx="1479">
                  <c:v>4874</c:v>
                </c:pt>
                <c:pt idx="1480">
                  <c:v>4872.8999999999996</c:v>
                </c:pt>
                <c:pt idx="1481">
                  <c:v>4871.6000000000004</c:v>
                </c:pt>
                <c:pt idx="1482">
                  <c:v>4871.2</c:v>
                </c:pt>
                <c:pt idx="1483">
                  <c:v>4868.8</c:v>
                </c:pt>
                <c:pt idx="1484">
                  <c:v>4867.8</c:v>
                </c:pt>
                <c:pt idx="1485">
                  <c:v>4867.3</c:v>
                </c:pt>
                <c:pt idx="1486">
                  <c:v>4867.2</c:v>
                </c:pt>
                <c:pt idx="1487">
                  <c:v>4867.1000000000004</c:v>
                </c:pt>
                <c:pt idx="1488">
                  <c:v>4866.1000000000004</c:v>
                </c:pt>
                <c:pt idx="1489">
                  <c:v>4865.7</c:v>
                </c:pt>
                <c:pt idx="1490">
                  <c:v>4865.6000000000004</c:v>
                </c:pt>
                <c:pt idx="1491">
                  <c:v>4865.6000000000004</c:v>
                </c:pt>
                <c:pt idx="1492">
                  <c:v>4864.7</c:v>
                </c:pt>
                <c:pt idx="1493">
                  <c:v>4863.8999999999996</c:v>
                </c:pt>
                <c:pt idx="1494">
                  <c:v>4862.3999999999996</c:v>
                </c:pt>
                <c:pt idx="1495">
                  <c:v>4860.5</c:v>
                </c:pt>
                <c:pt idx="1496">
                  <c:v>4859.8</c:v>
                </c:pt>
                <c:pt idx="1497">
                  <c:v>4859.5</c:v>
                </c:pt>
                <c:pt idx="1498">
                  <c:v>4857.2</c:v>
                </c:pt>
                <c:pt idx="1499">
                  <c:v>4857.2</c:v>
                </c:pt>
                <c:pt idx="1500">
                  <c:v>4857.1000000000004</c:v>
                </c:pt>
                <c:pt idx="1501">
                  <c:v>4855.5</c:v>
                </c:pt>
                <c:pt idx="1502">
                  <c:v>4853.6000000000004</c:v>
                </c:pt>
                <c:pt idx="1503">
                  <c:v>4851.2</c:v>
                </c:pt>
                <c:pt idx="1504">
                  <c:v>4850.2</c:v>
                </c:pt>
                <c:pt idx="1505">
                  <c:v>4849.5</c:v>
                </c:pt>
                <c:pt idx="1506">
                  <c:v>4849.1000000000004</c:v>
                </c:pt>
                <c:pt idx="1507">
                  <c:v>4848.6000000000004</c:v>
                </c:pt>
                <c:pt idx="1508">
                  <c:v>4847.8</c:v>
                </c:pt>
                <c:pt idx="1509">
                  <c:v>4847.2</c:v>
                </c:pt>
                <c:pt idx="1510">
                  <c:v>4843.7</c:v>
                </c:pt>
                <c:pt idx="1511">
                  <c:v>4843.2</c:v>
                </c:pt>
                <c:pt idx="1512">
                  <c:v>4842.7</c:v>
                </c:pt>
                <c:pt idx="1513">
                  <c:v>4842.7</c:v>
                </c:pt>
                <c:pt idx="1514">
                  <c:v>4842.6000000000004</c:v>
                </c:pt>
                <c:pt idx="1515">
                  <c:v>4837.6000000000004</c:v>
                </c:pt>
                <c:pt idx="1516">
                  <c:v>4836.7</c:v>
                </c:pt>
                <c:pt idx="1517">
                  <c:v>4834</c:v>
                </c:pt>
                <c:pt idx="1518">
                  <c:v>4832.8999999999996</c:v>
                </c:pt>
                <c:pt idx="1519">
                  <c:v>4832.2</c:v>
                </c:pt>
                <c:pt idx="1520">
                  <c:v>4831.6000000000004</c:v>
                </c:pt>
                <c:pt idx="1521">
                  <c:v>4831.1000000000004</c:v>
                </c:pt>
                <c:pt idx="1522">
                  <c:v>4830.8</c:v>
                </c:pt>
                <c:pt idx="1523">
                  <c:v>4827.5</c:v>
                </c:pt>
                <c:pt idx="1524">
                  <c:v>4827.3</c:v>
                </c:pt>
                <c:pt idx="1525">
                  <c:v>4825.8999999999996</c:v>
                </c:pt>
                <c:pt idx="1526">
                  <c:v>4824.2</c:v>
                </c:pt>
                <c:pt idx="1527">
                  <c:v>4823.6000000000004</c:v>
                </c:pt>
                <c:pt idx="1528">
                  <c:v>4821.8999999999996</c:v>
                </c:pt>
                <c:pt idx="1529">
                  <c:v>4821.2</c:v>
                </c:pt>
                <c:pt idx="1530">
                  <c:v>4817.5</c:v>
                </c:pt>
                <c:pt idx="1531">
                  <c:v>4817.3</c:v>
                </c:pt>
                <c:pt idx="1532">
                  <c:v>4815.8999999999996</c:v>
                </c:pt>
                <c:pt idx="1533">
                  <c:v>4814.2</c:v>
                </c:pt>
                <c:pt idx="1534">
                  <c:v>4812.5</c:v>
                </c:pt>
                <c:pt idx="1535">
                  <c:v>4812.3</c:v>
                </c:pt>
                <c:pt idx="1536">
                  <c:v>4811.8</c:v>
                </c:pt>
                <c:pt idx="1537">
                  <c:v>4811.8</c:v>
                </c:pt>
                <c:pt idx="1538">
                  <c:v>4810.5</c:v>
                </c:pt>
                <c:pt idx="1539">
                  <c:v>4807.1000000000004</c:v>
                </c:pt>
                <c:pt idx="1540">
                  <c:v>4806.7</c:v>
                </c:pt>
                <c:pt idx="1541">
                  <c:v>4806.2</c:v>
                </c:pt>
                <c:pt idx="1542">
                  <c:v>4805</c:v>
                </c:pt>
                <c:pt idx="1543">
                  <c:v>4804.8</c:v>
                </c:pt>
                <c:pt idx="1544">
                  <c:v>4804.5</c:v>
                </c:pt>
                <c:pt idx="1545">
                  <c:v>4804.2</c:v>
                </c:pt>
                <c:pt idx="1546">
                  <c:v>4803.1000000000004</c:v>
                </c:pt>
                <c:pt idx="1547">
                  <c:v>4802.3999999999996</c:v>
                </c:pt>
                <c:pt idx="1548">
                  <c:v>4802.1000000000004</c:v>
                </c:pt>
                <c:pt idx="1549">
                  <c:v>4800.1000000000004</c:v>
                </c:pt>
                <c:pt idx="1550">
                  <c:v>4796.8999999999996</c:v>
                </c:pt>
                <c:pt idx="1551">
                  <c:v>4796.6000000000004</c:v>
                </c:pt>
                <c:pt idx="1552">
                  <c:v>4796.2</c:v>
                </c:pt>
                <c:pt idx="1553">
                  <c:v>4794</c:v>
                </c:pt>
                <c:pt idx="1554">
                  <c:v>4792.8</c:v>
                </c:pt>
                <c:pt idx="1555">
                  <c:v>4789.6000000000004</c:v>
                </c:pt>
                <c:pt idx="1556">
                  <c:v>4787.8999999999996</c:v>
                </c:pt>
                <c:pt idx="1557">
                  <c:v>4787.1000000000004</c:v>
                </c:pt>
                <c:pt idx="1558">
                  <c:v>4784.8999999999996</c:v>
                </c:pt>
                <c:pt idx="1559">
                  <c:v>4783.1000000000004</c:v>
                </c:pt>
                <c:pt idx="1560">
                  <c:v>4779.6000000000004</c:v>
                </c:pt>
                <c:pt idx="1561">
                  <c:v>4779.3</c:v>
                </c:pt>
                <c:pt idx="1562">
                  <c:v>4778.3999999999996</c:v>
                </c:pt>
                <c:pt idx="1563">
                  <c:v>4778.3</c:v>
                </c:pt>
                <c:pt idx="1564">
                  <c:v>4777</c:v>
                </c:pt>
                <c:pt idx="1565">
                  <c:v>4775.7</c:v>
                </c:pt>
                <c:pt idx="1566">
                  <c:v>4772.7</c:v>
                </c:pt>
                <c:pt idx="1567">
                  <c:v>4771.7</c:v>
                </c:pt>
                <c:pt idx="1568">
                  <c:v>4770.7</c:v>
                </c:pt>
                <c:pt idx="1569">
                  <c:v>4770.5</c:v>
                </c:pt>
                <c:pt idx="1570">
                  <c:v>4769.3</c:v>
                </c:pt>
                <c:pt idx="1571">
                  <c:v>4768</c:v>
                </c:pt>
                <c:pt idx="1572">
                  <c:v>4765.3</c:v>
                </c:pt>
                <c:pt idx="1573">
                  <c:v>4764.5</c:v>
                </c:pt>
                <c:pt idx="1574">
                  <c:v>4764.5</c:v>
                </c:pt>
                <c:pt idx="1575">
                  <c:v>4764.2</c:v>
                </c:pt>
                <c:pt idx="1576">
                  <c:v>4764.2</c:v>
                </c:pt>
                <c:pt idx="1577">
                  <c:v>4763</c:v>
                </c:pt>
                <c:pt idx="1578">
                  <c:v>4760.8999999999996</c:v>
                </c:pt>
                <c:pt idx="1579">
                  <c:v>4756.5</c:v>
                </c:pt>
                <c:pt idx="1580">
                  <c:v>4756.2</c:v>
                </c:pt>
                <c:pt idx="1581">
                  <c:v>4756</c:v>
                </c:pt>
                <c:pt idx="1582">
                  <c:v>4755.6000000000004</c:v>
                </c:pt>
                <c:pt idx="1583">
                  <c:v>4753.6000000000004</c:v>
                </c:pt>
                <c:pt idx="1584">
                  <c:v>4752.7</c:v>
                </c:pt>
                <c:pt idx="1585">
                  <c:v>4751.6000000000004</c:v>
                </c:pt>
                <c:pt idx="1586">
                  <c:v>4751.2</c:v>
                </c:pt>
                <c:pt idx="1587">
                  <c:v>4750.3</c:v>
                </c:pt>
                <c:pt idx="1588">
                  <c:v>4749.5</c:v>
                </c:pt>
                <c:pt idx="1589">
                  <c:v>4747.1000000000004</c:v>
                </c:pt>
                <c:pt idx="1590">
                  <c:v>4746</c:v>
                </c:pt>
                <c:pt idx="1591">
                  <c:v>4744.5</c:v>
                </c:pt>
                <c:pt idx="1592">
                  <c:v>4744.5</c:v>
                </c:pt>
                <c:pt idx="1593">
                  <c:v>4743.1000000000004</c:v>
                </c:pt>
                <c:pt idx="1594">
                  <c:v>4741.8</c:v>
                </c:pt>
                <c:pt idx="1595">
                  <c:v>4739.8999999999996</c:v>
                </c:pt>
                <c:pt idx="1596">
                  <c:v>4739.6000000000004</c:v>
                </c:pt>
                <c:pt idx="1597">
                  <c:v>4737.1000000000004</c:v>
                </c:pt>
                <c:pt idx="1598">
                  <c:v>4736.3</c:v>
                </c:pt>
                <c:pt idx="1599">
                  <c:v>4735.1000000000004</c:v>
                </c:pt>
                <c:pt idx="1600">
                  <c:v>4732.1000000000004</c:v>
                </c:pt>
                <c:pt idx="1601">
                  <c:v>4729.7</c:v>
                </c:pt>
                <c:pt idx="1602">
                  <c:v>4729.5</c:v>
                </c:pt>
                <c:pt idx="1603">
                  <c:v>4728.3999999999996</c:v>
                </c:pt>
                <c:pt idx="1604">
                  <c:v>4726.1000000000004</c:v>
                </c:pt>
                <c:pt idx="1605">
                  <c:v>4724.3</c:v>
                </c:pt>
                <c:pt idx="1606">
                  <c:v>4722.6000000000004</c:v>
                </c:pt>
                <c:pt idx="1607">
                  <c:v>4718.8</c:v>
                </c:pt>
                <c:pt idx="1608">
                  <c:v>4718.3999999999996</c:v>
                </c:pt>
                <c:pt idx="1609">
                  <c:v>4717.8</c:v>
                </c:pt>
                <c:pt idx="1610">
                  <c:v>4717.7</c:v>
                </c:pt>
                <c:pt idx="1611">
                  <c:v>4716.6000000000004</c:v>
                </c:pt>
                <c:pt idx="1612">
                  <c:v>4716</c:v>
                </c:pt>
                <c:pt idx="1613">
                  <c:v>4714</c:v>
                </c:pt>
                <c:pt idx="1614">
                  <c:v>4713.3999999999996</c:v>
                </c:pt>
                <c:pt idx="1615">
                  <c:v>4709.8999999999996</c:v>
                </c:pt>
                <c:pt idx="1616">
                  <c:v>4709.7</c:v>
                </c:pt>
                <c:pt idx="1617">
                  <c:v>4709.5</c:v>
                </c:pt>
                <c:pt idx="1618">
                  <c:v>4708.1000000000004</c:v>
                </c:pt>
                <c:pt idx="1619">
                  <c:v>4706.8</c:v>
                </c:pt>
                <c:pt idx="1620">
                  <c:v>4704.7</c:v>
                </c:pt>
                <c:pt idx="1621">
                  <c:v>4704</c:v>
                </c:pt>
                <c:pt idx="1622">
                  <c:v>4703.5</c:v>
                </c:pt>
                <c:pt idx="1623">
                  <c:v>4703</c:v>
                </c:pt>
                <c:pt idx="1624">
                  <c:v>4701.8999999999996</c:v>
                </c:pt>
                <c:pt idx="1625">
                  <c:v>4701.5</c:v>
                </c:pt>
                <c:pt idx="1626">
                  <c:v>4701.3999999999996</c:v>
                </c:pt>
                <c:pt idx="1627">
                  <c:v>4700.8999999999996</c:v>
                </c:pt>
                <c:pt idx="1628">
                  <c:v>4699.3</c:v>
                </c:pt>
                <c:pt idx="1629">
                  <c:v>4699</c:v>
                </c:pt>
                <c:pt idx="1630">
                  <c:v>4698.6000000000004</c:v>
                </c:pt>
                <c:pt idx="1631">
                  <c:v>4696.6000000000004</c:v>
                </c:pt>
                <c:pt idx="1632">
                  <c:v>4696.3999999999996</c:v>
                </c:pt>
                <c:pt idx="1633">
                  <c:v>4693.6000000000004</c:v>
                </c:pt>
                <c:pt idx="1634">
                  <c:v>4693.5</c:v>
                </c:pt>
                <c:pt idx="1635">
                  <c:v>4692.7</c:v>
                </c:pt>
                <c:pt idx="1636">
                  <c:v>4691.8999999999996</c:v>
                </c:pt>
                <c:pt idx="1637">
                  <c:v>4690.5</c:v>
                </c:pt>
                <c:pt idx="1638">
                  <c:v>4688.2</c:v>
                </c:pt>
                <c:pt idx="1639">
                  <c:v>4688</c:v>
                </c:pt>
                <c:pt idx="1640">
                  <c:v>4687.8</c:v>
                </c:pt>
                <c:pt idx="1641">
                  <c:v>4685.1000000000004</c:v>
                </c:pt>
                <c:pt idx="1642">
                  <c:v>4682.5</c:v>
                </c:pt>
                <c:pt idx="1643">
                  <c:v>4682.5</c:v>
                </c:pt>
                <c:pt idx="1644">
                  <c:v>4681.3</c:v>
                </c:pt>
                <c:pt idx="1645">
                  <c:v>4680.1000000000004</c:v>
                </c:pt>
                <c:pt idx="1646">
                  <c:v>4677.7</c:v>
                </c:pt>
                <c:pt idx="1647">
                  <c:v>4675.7</c:v>
                </c:pt>
                <c:pt idx="1648">
                  <c:v>4675.1000000000004</c:v>
                </c:pt>
                <c:pt idx="1649">
                  <c:v>4673.5</c:v>
                </c:pt>
                <c:pt idx="1650">
                  <c:v>4671.3999999999996</c:v>
                </c:pt>
                <c:pt idx="1651">
                  <c:v>4670.6000000000004</c:v>
                </c:pt>
                <c:pt idx="1652">
                  <c:v>4668.2</c:v>
                </c:pt>
                <c:pt idx="1653">
                  <c:v>4667.6000000000004</c:v>
                </c:pt>
                <c:pt idx="1654">
                  <c:v>4667.3</c:v>
                </c:pt>
                <c:pt idx="1655">
                  <c:v>4667.2</c:v>
                </c:pt>
                <c:pt idx="1656">
                  <c:v>4666.8999999999996</c:v>
                </c:pt>
                <c:pt idx="1657">
                  <c:v>4666.2</c:v>
                </c:pt>
                <c:pt idx="1658">
                  <c:v>4666</c:v>
                </c:pt>
                <c:pt idx="1659">
                  <c:v>4664.3</c:v>
                </c:pt>
                <c:pt idx="1660">
                  <c:v>4662</c:v>
                </c:pt>
                <c:pt idx="1661">
                  <c:v>4662</c:v>
                </c:pt>
                <c:pt idx="1662">
                  <c:v>4661.7</c:v>
                </c:pt>
                <c:pt idx="1663">
                  <c:v>4661.6000000000004</c:v>
                </c:pt>
                <c:pt idx="1664">
                  <c:v>4661.5</c:v>
                </c:pt>
                <c:pt idx="1665">
                  <c:v>4661.1000000000004</c:v>
                </c:pt>
                <c:pt idx="1666">
                  <c:v>4661</c:v>
                </c:pt>
                <c:pt idx="1667">
                  <c:v>4657.5</c:v>
                </c:pt>
                <c:pt idx="1668">
                  <c:v>4651.7</c:v>
                </c:pt>
                <c:pt idx="1669">
                  <c:v>4651.3</c:v>
                </c:pt>
                <c:pt idx="1670">
                  <c:v>4650.6000000000004</c:v>
                </c:pt>
                <c:pt idx="1671">
                  <c:v>4649.3</c:v>
                </c:pt>
                <c:pt idx="1672">
                  <c:v>4648.1000000000004</c:v>
                </c:pt>
                <c:pt idx="1673">
                  <c:v>4647</c:v>
                </c:pt>
                <c:pt idx="1674">
                  <c:v>4646.5</c:v>
                </c:pt>
                <c:pt idx="1675">
                  <c:v>4646.3999999999996</c:v>
                </c:pt>
                <c:pt idx="1676">
                  <c:v>4646</c:v>
                </c:pt>
                <c:pt idx="1677">
                  <c:v>4645.3999999999996</c:v>
                </c:pt>
                <c:pt idx="1678">
                  <c:v>4641.6000000000004</c:v>
                </c:pt>
                <c:pt idx="1679">
                  <c:v>4641.5</c:v>
                </c:pt>
                <c:pt idx="1680">
                  <c:v>4641.3</c:v>
                </c:pt>
                <c:pt idx="1681">
                  <c:v>4640.8</c:v>
                </c:pt>
                <c:pt idx="1682">
                  <c:v>4640.3999999999996</c:v>
                </c:pt>
                <c:pt idx="1683">
                  <c:v>4637.1000000000004</c:v>
                </c:pt>
                <c:pt idx="1684">
                  <c:v>4636.5</c:v>
                </c:pt>
                <c:pt idx="1685">
                  <c:v>4635.8</c:v>
                </c:pt>
                <c:pt idx="1686">
                  <c:v>4631.7</c:v>
                </c:pt>
                <c:pt idx="1687">
                  <c:v>4631.5</c:v>
                </c:pt>
                <c:pt idx="1688">
                  <c:v>4631.2</c:v>
                </c:pt>
                <c:pt idx="1689">
                  <c:v>4629.8</c:v>
                </c:pt>
                <c:pt idx="1690">
                  <c:v>4629.2</c:v>
                </c:pt>
                <c:pt idx="1691">
                  <c:v>4626.7</c:v>
                </c:pt>
                <c:pt idx="1692">
                  <c:v>4626.3999999999996</c:v>
                </c:pt>
                <c:pt idx="1693">
                  <c:v>4626.1000000000004</c:v>
                </c:pt>
                <c:pt idx="1694">
                  <c:v>4625.2</c:v>
                </c:pt>
                <c:pt idx="1695">
                  <c:v>4623.8</c:v>
                </c:pt>
                <c:pt idx="1696">
                  <c:v>4621.8999999999996</c:v>
                </c:pt>
                <c:pt idx="1697">
                  <c:v>4620.6000000000004</c:v>
                </c:pt>
                <c:pt idx="1698">
                  <c:v>4620</c:v>
                </c:pt>
                <c:pt idx="1699">
                  <c:v>4617.5</c:v>
                </c:pt>
                <c:pt idx="1700">
                  <c:v>4616.7</c:v>
                </c:pt>
                <c:pt idx="1701">
                  <c:v>4615</c:v>
                </c:pt>
                <c:pt idx="1702">
                  <c:v>4614.8999999999996</c:v>
                </c:pt>
                <c:pt idx="1703">
                  <c:v>4614.1000000000004</c:v>
                </c:pt>
                <c:pt idx="1704">
                  <c:v>4613.8999999999996</c:v>
                </c:pt>
                <c:pt idx="1705">
                  <c:v>4612.1000000000004</c:v>
                </c:pt>
                <c:pt idx="1706">
                  <c:v>4609.5</c:v>
                </c:pt>
                <c:pt idx="1707">
                  <c:v>4606.3</c:v>
                </c:pt>
                <c:pt idx="1708">
                  <c:v>4599.3</c:v>
                </c:pt>
                <c:pt idx="1709">
                  <c:v>4598.8999999999996</c:v>
                </c:pt>
                <c:pt idx="1710">
                  <c:v>4597.8</c:v>
                </c:pt>
                <c:pt idx="1711">
                  <c:v>4597.3999999999996</c:v>
                </c:pt>
                <c:pt idx="1712">
                  <c:v>4593.8999999999996</c:v>
                </c:pt>
                <c:pt idx="1713">
                  <c:v>4592.5</c:v>
                </c:pt>
                <c:pt idx="1714">
                  <c:v>4591.6000000000004</c:v>
                </c:pt>
                <c:pt idx="1715">
                  <c:v>4591.2</c:v>
                </c:pt>
                <c:pt idx="1716">
                  <c:v>4590.5</c:v>
                </c:pt>
                <c:pt idx="1717">
                  <c:v>4590.2</c:v>
                </c:pt>
                <c:pt idx="1718">
                  <c:v>4588.6000000000004</c:v>
                </c:pt>
                <c:pt idx="1719">
                  <c:v>4585.3999999999996</c:v>
                </c:pt>
                <c:pt idx="1720">
                  <c:v>4584</c:v>
                </c:pt>
                <c:pt idx="1721">
                  <c:v>4582.7</c:v>
                </c:pt>
                <c:pt idx="1722">
                  <c:v>4579</c:v>
                </c:pt>
                <c:pt idx="1723">
                  <c:v>4577.8</c:v>
                </c:pt>
                <c:pt idx="1724">
                  <c:v>4577.1000000000004</c:v>
                </c:pt>
                <c:pt idx="1725">
                  <c:v>4574.5</c:v>
                </c:pt>
                <c:pt idx="1726">
                  <c:v>4573.8999999999996</c:v>
                </c:pt>
                <c:pt idx="1727">
                  <c:v>4573.3999999999996</c:v>
                </c:pt>
                <c:pt idx="1728">
                  <c:v>4570.8999999999996</c:v>
                </c:pt>
                <c:pt idx="1729">
                  <c:v>4569.5</c:v>
                </c:pt>
                <c:pt idx="1730">
                  <c:v>4568.8999999999996</c:v>
                </c:pt>
                <c:pt idx="1731">
                  <c:v>4568.3999999999996</c:v>
                </c:pt>
                <c:pt idx="1732">
                  <c:v>4567.2</c:v>
                </c:pt>
                <c:pt idx="1733">
                  <c:v>4566.8</c:v>
                </c:pt>
                <c:pt idx="1734">
                  <c:v>4565.8</c:v>
                </c:pt>
                <c:pt idx="1735">
                  <c:v>4565.3999999999996</c:v>
                </c:pt>
                <c:pt idx="1736">
                  <c:v>4565.3</c:v>
                </c:pt>
                <c:pt idx="1737">
                  <c:v>4564.5</c:v>
                </c:pt>
                <c:pt idx="1738">
                  <c:v>4564.3999999999996</c:v>
                </c:pt>
                <c:pt idx="1739">
                  <c:v>4564.1000000000004</c:v>
                </c:pt>
                <c:pt idx="1740">
                  <c:v>4564</c:v>
                </c:pt>
                <c:pt idx="1741">
                  <c:v>4562.3999999999996</c:v>
                </c:pt>
                <c:pt idx="1742">
                  <c:v>4562.3999999999996</c:v>
                </c:pt>
                <c:pt idx="1743">
                  <c:v>4559.5</c:v>
                </c:pt>
                <c:pt idx="1744">
                  <c:v>4558.1000000000004</c:v>
                </c:pt>
                <c:pt idx="1745">
                  <c:v>4557.7</c:v>
                </c:pt>
                <c:pt idx="1746">
                  <c:v>4557.6000000000004</c:v>
                </c:pt>
                <c:pt idx="1747">
                  <c:v>4556.7</c:v>
                </c:pt>
                <c:pt idx="1748">
                  <c:v>4556</c:v>
                </c:pt>
                <c:pt idx="1749">
                  <c:v>4554.3</c:v>
                </c:pt>
                <c:pt idx="1750">
                  <c:v>4553.7</c:v>
                </c:pt>
                <c:pt idx="1751">
                  <c:v>4552.8999999999996</c:v>
                </c:pt>
                <c:pt idx="1752">
                  <c:v>4549.5</c:v>
                </c:pt>
                <c:pt idx="1753">
                  <c:v>4548.3999999999996</c:v>
                </c:pt>
                <c:pt idx="1754">
                  <c:v>4547.8</c:v>
                </c:pt>
                <c:pt idx="1755">
                  <c:v>4544.8999999999996</c:v>
                </c:pt>
                <c:pt idx="1756">
                  <c:v>4542.8999999999996</c:v>
                </c:pt>
                <c:pt idx="1757">
                  <c:v>4542.3</c:v>
                </c:pt>
                <c:pt idx="1758">
                  <c:v>4542.1000000000004</c:v>
                </c:pt>
                <c:pt idx="1759">
                  <c:v>4541</c:v>
                </c:pt>
                <c:pt idx="1760">
                  <c:v>4540.7</c:v>
                </c:pt>
                <c:pt idx="1761">
                  <c:v>4539.3999999999996</c:v>
                </c:pt>
                <c:pt idx="1762">
                  <c:v>4538.8</c:v>
                </c:pt>
                <c:pt idx="1763">
                  <c:v>4537.8999999999996</c:v>
                </c:pt>
                <c:pt idx="1764">
                  <c:v>4537.6000000000004</c:v>
                </c:pt>
                <c:pt idx="1765">
                  <c:v>4535.8</c:v>
                </c:pt>
                <c:pt idx="1766">
                  <c:v>4534.1000000000004</c:v>
                </c:pt>
                <c:pt idx="1767">
                  <c:v>4532.8999999999996</c:v>
                </c:pt>
                <c:pt idx="1768">
                  <c:v>4531.8999999999996</c:v>
                </c:pt>
                <c:pt idx="1769">
                  <c:v>4530.3</c:v>
                </c:pt>
                <c:pt idx="1770">
                  <c:v>4530.2</c:v>
                </c:pt>
                <c:pt idx="1771">
                  <c:v>4529.6000000000004</c:v>
                </c:pt>
                <c:pt idx="1772">
                  <c:v>4528.3</c:v>
                </c:pt>
                <c:pt idx="1773">
                  <c:v>4527.5</c:v>
                </c:pt>
                <c:pt idx="1774">
                  <c:v>4527.3999999999996</c:v>
                </c:pt>
                <c:pt idx="1775">
                  <c:v>4527.3999999999996</c:v>
                </c:pt>
                <c:pt idx="1776">
                  <c:v>4527.1000000000004</c:v>
                </c:pt>
                <c:pt idx="1777">
                  <c:v>4526.8999999999996</c:v>
                </c:pt>
                <c:pt idx="1778">
                  <c:v>4526.3</c:v>
                </c:pt>
                <c:pt idx="1779">
                  <c:v>4526</c:v>
                </c:pt>
                <c:pt idx="1780">
                  <c:v>4525</c:v>
                </c:pt>
                <c:pt idx="1781">
                  <c:v>4524.3</c:v>
                </c:pt>
                <c:pt idx="1782">
                  <c:v>4524.1000000000004</c:v>
                </c:pt>
                <c:pt idx="1783">
                  <c:v>4523.8</c:v>
                </c:pt>
                <c:pt idx="1784">
                  <c:v>4523.8</c:v>
                </c:pt>
                <c:pt idx="1785">
                  <c:v>4522.1000000000004</c:v>
                </c:pt>
                <c:pt idx="1786">
                  <c:v>4518</c:v>
                </c:pt>
                <c:pt idx="1787">
                  <c:v>4516.7</c:v>
                </c:pt>
                <c:pt idx="1788">
                  <c:v>4515.5</c:v>
                </c:pt>
                <c:pt idx="1789">
                  <c:v>4514.1000000000004</c:v>
                </c:pt>
                <c:pt idx="1790">
                  <c:v>4514</c:v>
                </c:pt>
                <c:pt idx="1791">
                  <c:v>4513.8999999999996</c:v>
                </c:pt>
                <c:pt idx="1792">
                  <c:v>4513.1000000000004</c:v>
                </c:pt>
                <c:pt idx="1793">
                  <c:v>4513</c:v>
                </c:pt>
                <c:pt idx="1794">
                  <c:v>4512.6000000000004</c:v>
                </c:pt>
                <c:pt idx="1795">
                  <c:v>4511.2</c:v>
                </c:pt>
                <c:pt idx="1796">
                  <c:v>4511.1000000000004</c:v>
                </c:pt>
                <c:pt idx="1797">
                  <c:v>4510.3</c:v>
                </c:pt>
                <c:pt idx="1798">
                  <c:v>4507.6000000000004</c:v>
                </c:pt>
                <c:pt idx="1799">
                  <c:v>4507.3999999999996</c:v>
                </c:pt>
                <c:pt idx="1800">
                  <c:v>4506.6000000000004</c:v>
                </c:pt>
                <c:pt idx="1801">
                  <c:v>4502.6000000000004</c:v>
                </c:pt>
                <c:pt idx="1802">
                  <c:v>4501.1000000000004</c:v>
                </c:pt>
                <c:pt idx="1803">
                  <c:v>4500.8999999999996</c:v>
                </c:pt>
                <c:pt idx="1804">
                  <c:v>4495</c:v>
                </c:pt>
                <c:pt idx="1805">
                  <c:v>4494.1000000000004</c:v>
                </c:pt>
                <c:pt idx="1806">
                  <c:v>4489.3999999999996</c:v>
                </c:pt>
                <c:pt idx="1807">
                  <c:v>4488.3999999999996</c:v>
                </c:pt>
                <c:pt idx="1808">
                  <c:v>4488.2</c:v>
                </c:pt>
                <c:pt idx="1809">
                  <c:v>4486.3999999999996</c:v>
                </c:pt>
                <c:pt idx="1810">
                  <c:v>4485.8999999999996</c:v>
                </c:pt>
                <c:pt idx="1811">
                  <c:v>4485.3999999999996</c:v>
                </c:pt>
                <c:pt idx="1812">
                  <c:v>4485.3999999999996</c:v>
                </c:pt>
                <c:pt idx="1813">
                  <c:v>4484.8999999999996</c:v>
                </c:pt>
                <c:pt idx="1814">
                  <c:v>4484.7</c:v>
                </c:pt>
                <c:pt idx="1815">
                  <c:v>4484.1000000000004</c:v>
                </c:pt>
                <c:pt idx="1816">
                  <c:v>4481.8999999999996</c:v>
                </c:pt>
                <c:pt idx="1817">
                  <c:v>4479.3</c:v>
                </c:pt>
                <c:pt idx="1818">
                  <c:v>4479.3</c:v>
                </c:pt>
                <c:pt idx="1819">
                  <c:v>4478.7</c:v>
                </c:pt>
                <c:pt idx="1820">
                  <c:v>4477.7</c:v>
                </c:pt>
                <c:pt idx="1821">
                  <c:v>4476.1000000000004</c:v>
                </c:pt>
                <c:pt idx="1822">
                  <c:v>4474.3999999999996</c:v>
                </c:pt>
                <c:pt idx="1823">
                  <c:v>4471.8</c:v>
                </c:pt>
                <c:pt idx="1824">
                  <c:v>4470.8</c:v>
                </c:pt>
                <c:pt idx="1825">
                  <c:v>4470.7</c:v>
                </c:pt>
                <c:pt idx="1826">
                  <c:v>4470.1000000000004</c:v>
                </c:pt>
                <c:pt idx="1827">
                  <c:v>4469.8999999999996</c:v>
                </c:pt>
                <c:pt idx="1828">
                  <c:v>4469.2</c:v>
                </c:pt>
                <c:pt idx="1829">
                  <c:v>4468.2</c:v>
                </c:pt>
                <c:pt idx="1830">
                  <c:v>4467.8999999999996</c:v>
                </c:pt>
                <c:pt idx="1831">
                  <c:v>4467.5</c:v>
                </c:pt>
                <c:pt idx="1832">
                  <c:v>4467.1000000000004</c:v>
                </c:pt>
                <c:pt idx="1833">
                  <c:v>4464.8</c:v>
                </c:pt>
                <c:pt idx="1834">
                  <c:v>4463.3</c:v>
                </c:pt>
                <c:pt idx="1835">
                  <c:v>4463</c:v>
                </c:pt>
                <c:pt idx="1836">
                  <c:v>4461.6000000000004</c:v>
                </c:pt>
                <c:pt idx="1837">
                  <c:v>4458.8999999999996</c:v>
                </c:pt>
                <c:pt idx="1838">
                  <c:v>4456.6000000000004</c:v>
                </c:pt>
                <c:pt idx="1839">
                  <c:v>4455.6000000000004</c:v>
                </c:pt>
                <c:pt idx="1840">
                  <c:v>4454.6000000000004</c:v>
                </c:pt>
                <c:pt idx="1841">
                  <c:v>4454</c:v>
                </c:pt>
                <c:pt idx="1842">
                  <c:v>4453.6000000000004</c:v>
                </c:pt>
                <c:pt idx="1843">
                  <c:v>4452</c:v>
                </c:pt>
                <c:pt idx="1844">
                  <c:v>4451.2</c:v>
                </c:pt>
                <c:pt idx="1845">
                  <c:v>4449.8999999999996</c:v>
                </c:pt>
                <c:pt idx="1846">
                  <c:v>4449.8</c:v>
                </c:pt>
                <c:pt idx="1847">
                  <c:v>4448.2</c:v>
                </c:pt>
                <c:pt idx="1848">
                  <c:v>4446.1000000000004</c:v>
                </c:pt>
                <c:pt idx="1849">
                  <c:v>4445.2</c:v>
                </c:pt>
                <c:pt idx="1850">
                  <c:v>4442</c:v>
                </c:pt>
                <c:pt idx="1851">
                  <c:v>4438.5</c:v>
                </c:pt>
                <c:pt idx="1852">
                  <c:v>4437.3999999999996</c:v>
                </c:pt>
                <c:pt idx="1853">
                  <c:v>4436.6000000000004</c:v>
                </c:pt>
                <c:pt idx="1854">
                  <c:v>4433.8999999999996</c:v>
                </c:pt>
                <c:pt idx="1855">
                  <c:v>4431.1000000000004</c:v>
                </c:pt>
                <c:pt idx="1856">
                  <c:v>4429.8999999999996</c:v>
                </c:pt>
                <c:pt idx="1857">
                  <c:v>4429.1000000000004</c:v>
                </c:pt>
                <c:pt idx="1858">
                  <c:v>4428</c:v>
                </c:pt>
                <c:pt idx="1859">
                  <c:v>4427.3999999999996</c:v>
                </c:pt>
                <c:pt idx="1860">
                  <c:v>4426.2</c:v>
                </c:pt>
                <c:pt idx="1861">
                  <c:v>4426</c:v>
                </c:pt>
                <c:pt idx="1862">
                  <c:v>4425.8</c:v>
                </c:pt>
                <c:pt idx="1863">
                  <c:v>4425.2</c:v>
                </c:pt>
                <c:pt idx="1864">
                  <c:v>4425.1000000000004</c:v>
                </c:pt>
                <c:pt idx="1865">
                  <c:v>4424.8</c:v>
                </c:pt>
                <c:pt idx="1866">
                  <c:v>4424.6000000000004</c:v>
                </c:pt>
                <c:pt idx="1867">
                  <c:v>4423.8999999999996</c:v>
                </c:pt>
                <c:pt idx="1868">
                  <c:v>4422.3999999999996</c:v>
                </c:pt>
                <c:pt idx="1869">
                  <c:v>4421</c:v>
                </c:pt>
                <c:pt idx="1870">
                  <c:v>4419.1000000000004</c:v>
                </c:pt>
                <c:pt idx="1871">
                  <c:v>4418.8</c:v>
                </c:pt>
                <c:pt idx="1872">
                  <c:v>4415.3999999999996</c:v>
                </c:pt>
                <c:pt idx="1873">
                  <c:v>4415.2</c:v>
                </c:pt>
                <c:pt idx="1874">
                  <c:v>4414.8999999999996</c:v>
                </c:pt>
                <c:pt idx="1875">
                  <c:v>4412.8</c:v>
                </c:pt>
                <c:pt idx="1876">
                  <c:v>4411.6000000000004</c:v>
                </c:pt>
                <c:pt idx="1877">
                  <c:v>4411</c:v>
                </c:pt>
                <c:pt idx="1878">
                  <c:v>4410.7</c:v>
                </c:pt>
                <c:pt idx="1879">
                  <c:v>4409.8</c:v>
                </c:pt>
                <c:pt idx="1880">
                  <c:v>4409.6000000000004</c:v>
                </c:pt>
                <c:pt idx="1881">
                  <c:v>4407.8999999999996</c:v>
                </c:pt>
                <c:pt idx="1882">
                  <c:v>4407.8</c:v>
                </c:pt>
                <c:pt idx="1883">
                  <c:v>4407.8</c:v>
                </c:pt>
                <c:pt idx="1884">
                  <c:v>4405.5</c:v>
                </c:pt>
                <c:pt idx="1885">
                  <c:v>4401.2</c:v>
                </c:pt>
                <c:pt idx="1886">
                  <c:v>4399.6000000000004</c:v>
                </c:pt>
                <c:pt idx="1887">
                  <c:v>4399.3999999999996</c:v>
                </c:pt>
                <c:pt idx="1888">
                  <c:v>4398.5</c:v>
                </c:pt>
                <c:pt idx="1889">
                  <c:v>4398.3</c:v>
                </c:pt>
                <c:pt idx="1890">
                  <c:v>4396.8</c:v>
                </c:pt>
                <c:pt idx="1891">
                  <c:v>4396.6000000000004</c:v>
                </c:pt>
                <c:pt idx="1892">
                  <c:v>4396.2</c:v>
                </c:pt>
                <c:pt idx="1893">
                  <c:v>4395.3</c:v>
                </c:pt>
                <c:pt idx="1894">
                  <c:v>4394.8</c:v>
                </c:pt>
                <c:pt idx="1895">
                  <c:v>4394.5</c:v>
                </c:pt>
                <c:pt idx="1896">
                  <c:v>4394</c:v>
                </c:pt>
                <c:pt idx="1897">
                  <c:v>4393.2</c:v>
                </c:pt>
                <c:pt idx="1898">
                  <c:v>4391.8999999999996</c:v>
                </c:pt>
                <c:pt idx="1899">
                  <c:v>4390.1000000000004</c:v>
                </c:pt>
                <c:pt idx="1900">
                  <c:v>4389.3</c:v>
                </c:pt>
                <c:pt idx="1901">
                  <c:v>4389.2</c:v>
                </c:pt>
                <c:pt idx="1902">
                  <c:v>4383.8999999999996</c:v>
                </c:pt>
                <c:pt idx="1903">
                  <c:v>4379.8</c:v>
                </c:pt>
                <c:pt idx="1904">
                  <c:v>4379.6000000000004</c:v>
                </c:pt>
                <c:pt idx="1905">
                  <c:v>4379</c:v>
                </c:pt>
                <c:pt idx="1906">
                  <c:v>4378.8999999999996</c:v>
                </c:pt>
                <c:pt idx="1907">
                  <c:v>4378.8999999999996</c:v>
                </c:pt>
                <c:pt idx="1908">
                  <c:v>4378.8</c:v>
                </c:pt>
                <c:pt idx="1909">
                  <c:v>4377.8</c:v>
                </c:pt>
                <c:pt idx="1910">
                  <c:v>4377.1000000000004</c:v>
                </c:pt>
                <c:pt idx="1911">
                  <c:v>4377</c:v>
                </c:pt>
                <c:pt idx="1912">
                  <c:v>4376</c:v>
                </c:pt>
                <c:pt idx="1913">
                  <c:v>4373.8</c:v>
                </c:pt>
                <c:pt idx="1914">
                  <c:v>4373.3999999999996</c:v>
                </c:pt>
                <c:pt idx="1915">
                  <c:v>4372.5</c:v>
                </c:pt>
                <c:pt idx="1916">
                  <c:v>4371</c:v>
                </c:pt>
                <c:pt idx="1917">
                  <c:v>4368.6000000000004</c:v>
                </c:pt>
                <c:pt idx="1918">
                  <c:v>4367</c:v>
                </c:pt>
                <c:pt idx="1919">
                  <c:v>4366.7</c:v>
                </c:pt>
                <c:pt idx="1920">
                  <c:v>4365.1000000000004</c:v>
                </c:pt>
                <c:pt idx="1921">
                  <c:v>4364.7</c:v>
                </c:pt>
                <c:pt idx="1922">
                  <c:v>4364.3</c:v>
                </c:pt>
                <c:pt idx="1923">
                  <c:v>4364.2</c:v>
                </c:pt>
                <c:pt idx="1924">
                  <c:v>4360.8</c:v>
                </c:pt>
                <c:pt idx="1925">
                  <c:v>4360.7</c:v>
                </c:pt>
                <c:pt idx="1926">
                  <c:v>4359.8</c:v>
                </c:pt>
                <c:pt idx="1927">
                  <c:v>4359</c:v>
                </c:pt>
                <c:pt idx="1928">
                  <c:v>4357.8999999999996</c:v>
                </c:pt>
                <c:pt idx="1929">
                  <c:v>4357</c:v>
                </c:pt>
                <c:pt idx="1930">
                  <c:v>4356.5</c:v>
                </c:pt>
                <c:pt idx="1931">
                  <c:v>4355.7</c:v>
                </c:pt>
                <c:pt idx="1932">
                  <c:v>4355.5</c:v>
                </c:pt>
                <c:pt idx="1933">
                  <c:v>4354.3</c:v>
                </c:pt>
                <c:pt idx="1934">
                  <c:v>4353.7</c:v>
                </c:pt>
                <c:pt idx="1935">
                  <c:v>4352.5</c:v>
                </c:pt>
                <c:pt idx="1936">
                  <c:v>4351.3</c:v>
                </c:pt>
                <c:pt idx="1937">
                  <c:v>4351.3</c:v>
                </c:pt>
                <c:pt idx="1938">
                  <c:v>4349.8999999999996</c:v>
                </c:pt>
                <c:pt idx="1939">
                  <c:v>4349.1000000000004</c:v>
                </c:pt>
                <c:pt idx="1940">
                  <c:v>4347.5</c:v>
                </c:pt>
                <c:pt idx="1941">
                  <c:v>4346.6000000000004</c:v>
                </c:pt>
                <c:pt idx="1942">
                  <c:v>4345.7</c:v>
                </c:pt>
                <c:pt idx="1943">
                  <c:v>4343.2</c:v>
                </c:pt>
                <c:pt idx="1944">
                  <c:v>4340.3999999999996</c:v>
                </c:pt>
                <c:pt idx="1945">
                  <c:v>4338.8</c:v>
                </c:pt>
                <c:pt idx="1946">
                  <c:v>4337.6000000000004</c:v>
                </c:pt>
                <c:pt idx="1947">
                  <c:v>4337.1000000000004</c:v>
                </c:pt>
                <c:pt idx="1948">
                  <c:v>4336.1000000000004</c:v>
                </c:pt>
                <c:pt idx="1949">
                  <c:v>4335</c:v>
                </c:pt>
                <c:pt idx="1950">
                  <c:v>4334.6000000000004</c:v>
                </c:pt>
                <c:pt idx="1951">
                  <c:v>4333</c:v>
                </c:pt>
                <c:pt idx="1952">
                  <c:v>4331.3999999999996</c:v>
                </c:pt>
                <c:pt idx="1953">
                  <c:v>4331.2</c:v>
                </c:pt>
                <c:pt idx="1954">
                  <c:v>4330.8999999999996</c:v>
                </c:pt>
                <c:pt idx="1955">
                  <c:v>4329.2</c:v>
                </c:pt>
                <c:pt idx="1956">
                  <c:v>4324.3999999999996</c:v>
                </c:pt>
                <c:pt idx="1957">
                  <c:v>4323.8999999999996</c:v>
                </c:pt>
                <c:pt idx="1958">
                  <c:v>4321.8</c:v>
                </c:pt>
                <c:pt idx="1959">
                  <c:v>4321.7</c:v>
                </c:pt>
                <c:pt idx="1960">
                  <c:v>4320.8999999999996</c:v>
                </c:pt>
                <c:pt idx="1961">
                  <c:v>4318.3999999999996</c:v>
                </c:pt>
                <c:pt idx="1962">
                  <c:v>4318.1000000000004</c:v>
                </c:pt>
                <c:pt idx="1963">
                  <c:v>4317.2</c:v>
                </c:pt>
                <c:pt idx="1964">
                  <c:v>4316.3</c:v>
                </c:pt>
                <c:pt idx="1965">
                  <c:v>4315.2</c:v>
                </c:pt>
                <c:pt idx="1966">
                  <c:v>4314.5</c:v>
                </c:pt>
                <c:pt idx="1967">
                  <c:v>4313.6000000000004</c:v>
                </c:pt>
                <c:pt idx="1968">
                  <c:v>4312.8999999999996</c:v>
                </c:pt>
                <c:pt idx="1969">
                  <c:v>4312.7</c:v>
                </c:pt>
                <c:pt idx="1970">
                  <c:v>4311.1000000000004</c:v>
                </c:pt>
                <c:pt idx="1971">
                  <c:v>4310.8999999999996</c:v>
                </c:pt>
                <c:pt idx="1972">
                  <c:v>4310.1000000000004</c:v>
                </c:pt>
                <c:pt idx="1973">
                  <c:v>4309.2</c:v>
                </c:pt>
                <c:pt idx="1974">
                  <c:v>4309</c:v>
                </c:pt>
                <c:pt idx="1975">
                  <c:v>4306.2</c:v>
                </c:pt>
                <c:pt idx="1976">
                  <c:v>4305.8999999999996</c:v>
                </c:pt>
                <c:pt idx="1977">
                  <c:v>4305.3999999999996</c:v>
                </c:pt>
                <c:pt idx="1978">
                  <c:v>4305</c:v>
                </c:pt>
                <c:pt idx="1979">
                  <c:v>4304.7</c:v>
                </c:pt>
                <c:pt idx="1980">
                  <c:v>4304</c:v>
                </c:pt>
                <c:pt idx="1981">
                  <c:v>4303.3</c:v>
                </c:pt>
                <c:pt idx="1982">
                  <c:v>4302.8999999999996</c:v>
                </c:pt>
                <c:pt idx="1983">
                  <c:v>4301.6000000000004</c:v>
                </c:pt>
                <c:pt idx="1984">
                  <c:v>4300.3999999999996</c:v>
                </c:pt>
                <c:pt idx="1985">
                  <c:v>4297.6000000000004</c:v>
                </c:pt>
                <c:pt idx="1986">
                  <c:v>4297.5</c:v>
                </c:pt>
                <c:pt idx="1987">
                  <c:v>4297.5</c:v>
                </c:pt>
                <c:pt idx="1988">
                  <c:v>4296.3</c:v>
                </c:pt>
                <c:pt idx="1989">
                  <c:v>4295.5</c:v>
                </c:pt>
                <c:pt idx="1990">
                  <c:v>4294.3999999999996</c:v>
                </c:pt>
                <c:pt idx="1991">
                  <c:v>4291.8999999999996</c:v>
                </c:pt>
                <c:pt idx="1992">
                  <c:v>4291.5</c:v>
                </c:pt>
                <c:pt idx="1993">
                  <c:v>4291.2</c:v>
                </c:pt>
                <c:pt idx="1994">
                  <c:v>4290.7</c:v>
                </c:pt>
                <c:pt idx="1995">
                  <c:v>4290.3999999999996</c:v>
                </c:pt>
                <c:pt idx="1996">
                  <c:v>4289.8999999999996</c:v>
                </c:pt>
                <c:pt idx="1997">
                  <c:v>4289</c:v>
                </c:pt>
                <c:pt idx="1998">
                  <c:v>4288.2</c:v>
                </c:pt>
                <c:pt idx="1999">
                  <c:v>4286.3999999999996</c:v>
                </c:pt>
                <c:pt idx="2000">
                  <c:v>4284.5</c:v>
                </c:pt>
                <c:pt idx="2001">
                  <c:v>4283.7</c:v>
                </c:pt>
                <c:pt idx="2002">
                  <c:v>4282.6000000000004</c:v>
                </c:pt>
                <c:pt idx="2003">
                  <c:v>4280.7</c:v>
                </c:pt>
                <c:pt idx="2004">
                  <c:v>4280.3999999999996</c:v>
                </c:pt>
                <c:pt idx="2005">
                  <c:v>4279.7</c:v>
                </c:pt>
                <c:pt idx="2006">
                  <c:v>4279.3999999999996</c:v>
                </c:pt>
                <c:pt idx="2007">
                  <c:v>4279.1000000000004</c:v>
                </c:pt>
                <c:pt idx="2008">
                  <c:v>4278.6000000000004</c:v>
                </c:pt>
                <c:pt idx="2009">
                  <c:v>4277.1000000000004</c:v>
                </c:pt>
                <c:pt idx="2010">
                  <c:v>4276.3</c:v>
                </c:pt>
                <c:pt idx="2011">
                  <c:v>4274.6000000000004</c:v>
                </c:pt>
                <c:pt idx="2012">
                  <c:v>4274.6000000000004</c:v>
                </c:pt>
                <c:pt idx="2013">
                  <c:v>4272.7</c:v>
                </c:pt>
                <c:pt idx="2014">
                  <c:v>4272.5</c:v>
                </c:pt>
                <c:pt idx="2015">
                  <c:v>4272</c:v>
                </c:pt>
                <c:pt idx="2016">
                  <c:v>4270.8999999999996</c:v>
                </c:pt>
                <c:pt idx="2017">
                  <c:v>4270.6000000000004</c:v>
                </c:pt>
                <c:pt idx="2018">
                  <c:v>4270.1000000000004</c:v>
                </c:pt>
                <c:pt idx="2019">
                  <c:v>4269.6000000000004</c:v>
                </c:pt>
                <c:pt idx="2020">
                  <c:v>4267</c:v>
                </c:pt>
                <c:pt idx="2021">
                  <c:v>4265</c:v>
                </c:pt>
                <c:pt idx="2022">
                  <c:v>4264.5</c:v>
                </c:pt>
                <c:pt idx="2023">
                  <c:v>4264</c:v>
                </c:pt>
                <c:pt idx="2024">
                  <c:v>4263.8999999999996</c:v>
                </c:pt>
                <c:pt idx="2025">
                  <c:v>4263.8</c:v>
                </c:pt>
                <c:pt idx="2026">
                  <c:v>4263.1000000000004</c:v>
                </c:pt>
                <c:pt idx="2027">
                  <c:v>4262.8</c:v>
                </c:pt>
                <c:pt idx="2028">
                  <c:v>4261.6000000000004</c:v>
                </c:pt>
                <c:pt idx="2029">
                  <c:v>4261.5</c:v>
                </c:pt>
                <c:pt idx="2030">
                  <c:v>4258.8999999999996</c:v>
                </c:pt>
                <c:pt idx="2031">
                  <c:v>4257.8</c:v>
                </c:pt>
                <c:pt idx="2032">
                  <c:v>4257.8</c:v>
                </c:pt>
                <c:pt idx="2033">
                  <c:v>4257.6000000000004</c:v>
                </c:pt>
                <c:pt idx="2034">
                  <c:v>4253.1000000000004</c:v>
                </c:pt>
                <c:pt idx="2035">
                  <c:v>4251.3</c:v>
                </c:pt>
                <c:pt idx="2036">
                  <c:v>4249.1000000000004</c:v>
                </c:pt>
                <c:pt idx="2037">
                  <c:v>4249</c:v>
                </c:pt>
                <c:pt idx="2038">
                  <c:v>4247.1000000000004</c:v>
                </c:pt>
                <c:pt idx="2039">
                  <c:v>4247</c:v>
                </c:pt>
                <c:pt idx="2040">
                  <c:v>4245.7</c:v>
                </c:pt>
                <c:pt idx="2041">
                  <c:v>4244.6000000000004</c:v>
                </c:pt>
                <c:pt idx="2042">
                  <c:v>4241.8999999999996</c:v>
                </c:pt>
                <c:pt idx="2043">
                  <c:v>4241.2</c:v>
                </c:pt>
                <c:pt idx="2044">
                  <c:v>4241.1000000000004</c:v>
                </c:pt>
                <c:pt idx="2045">
                  <c:v>4240.3999999999996</c:v>
                </c:pt>
                <c:pt idx="2046">
                  <c:v>4239.5</c:v>
                </c:pt>
                <c:pt idx="2047">
                  <c:v>4238.3</c:v>
                </c:pt>
                <c:pt idx="2048">
                  <c:v>4238.3</c:v>
                </c:pt>
                <c:pt idx="2049">
                  <c:v>4235.7</c:v>
                </c:pt>
                <c:pt idx="2050">
                  <c:v>4235.7</c:v>
                </c:pt>
                <c:pt idx="2051">
                  <c:v>4232</c:v>
                </c:pt>
                <c:pt idx="2052">
                  <c:v>4230.3</c:v>
                </c:pt>
                <c:pt idx="2053">
                  <c:v>4229.5</c:v>
                </c:pt>
                <c:pt idx="2054">
                  <c:v>4228.8999999999996</c:v>
                </c:pt>
                <c:pt idx="2055">
                  <c:v>4228.7</c:v>
                </c:pt>
                <c:pt idx="2056">
                  <c:v>4226.6000000000004</c:v>
                </c:pt>
                <c:pt idx="2057">
                  <c:v>4226.1000000000004</c:v>
                </c:pt>
                <c:pt idx="2058">
                  <c:v>4226</c:v>
                </c:pt>
                <c:pt idx="2059">
                  <c:v>4225.6000000000004</c:v>
                </c:pt>
                <c:pt idx="2060">
                  <c:v>4225</c:v>
                </c:pt>
                <c:pt idx="2061">
                  <c:v>4224.1000000000004</c:v>
                </c:pt>
                <c:pt idx="2062">
                  <c:v>4222.8</c:v>
                </c:pt>
                <c:pt idx="2063">
                  <c:v>4222.2</c:v>
                </c:pt>
                <c:pt idx="2064">
                  <c:v>4221.3</c:v>
                </c:pt>
                <c:pt idx="2065">
                  <c:v>4219.7</c:v>
                </c:pt>
                <c:pt idx="2066">
                  <c:v>4219.1000000000004</c:v>
                </c:pt>
                <c:pt idx="2067">
                  <c:v>4218.5</c:v>
                </c:pt>
                <c:pt idx="2068">
                  <c:v>4218.3</c:v>
                </c:pt>
                <c:pt idx="2069">
                  <c:v>4218.2</c:v>
                </c:pt>
                <c:pt idx="2070">
                  <c:v>4217.7</c:v>
                </c:pt>
                <c:pt idx="2071">
                  <c:v>4216.6000000000004</c:v>
                </c:pt>
                <c:pt idx="2072">
                  <c:v>4216.2</c:v>
                </c:pt>
                <c:pt idx="2073">
                  <c:v>4215.8</c:v>
                </c:pt>
                <c:pt idx="2074">
                  <c:v>4214.3</c:v>
                </c:pt>
                <c:pt idx="2075">
                  <c:v>4213</c:v>
                </c:pt>
                <c:pt idx="2076">
                  <c:v>4212.8999999999996</c:v>
                </c:pt>
                <c:pt idx="2077">
                  <c:v>4212.2</c:v>
                </c:pt>
                <c:pt idx="2078">
                  <c:v>4211.2</c:v>
                </c:pt>
                <c:pt idx="2079">
                  <c:v>4210.8</c:v>
                </c:pt>
                <c:pt idx="2080">
                  <c:v>4210.2</c:v>
                </c:pt>
                <c:pt idx="2081">
                  <c:v>4209.8</c:v>
                </c:pt>
                <c:pt idx="2082">
                  <c:v>4208.6000000000004</c:v>
                </c:pt>
                <c:pt idx="2083">
                  <c:v>4208.2</c:v>
                </c:pt>
                <c:pt idx="2084">
                  <c:v>4208</c:v>
                </c:pt>
                <c:pt idx="2085">
                  <c:v>4206.3</c:v>
                </c:pt>
                <c:pt idx="2086">
                  <c:v>4204.3999999999996</c:v>
                </c:pt>
                <c:pt idx="2087">
                  <c:v>4203.3</c:v>
                </c:pt>
                <c:pt idx="2088">
                  <c:v>4203.2</c:v>
                </c:pt>
                <c:pt idx="2089">
                  <c:v>4202.7</c:v>
                </c:pt>
                <c:pt idx="2090">
                  <c:v>4202.6000000000004</c:v>
                </c:pt>
                <c:pt idx="2091">
                  <c:v>4201.5</c:v>
                </c:pt>
                <c:pt idx="2092">
                  <c:v>4200.3</c:v>
                </c:pt>
                <c:pt idx="2093">
                  <c:v>4199</c:v>
                </c:pt>
                <c:pt idx="2094">
                  <c:v>4196.3999999999996</c:v>
                </c:pt>
                <c:pt idx="2095">
                  <c:v>4195.8999999999996</c:v>
                </c:pt>
                <c:pt idx="2096">
                  <c:v>4195.3999999999996</c:v>
                </c:pt>
                <c:pt idx="2097">
                  <c:v>4195.3999999999996</c:v>
                </c:pt>
                <c:pt idx="2098">
                  <c:v>4194.7</c:v>
                </c:pt>
                <c:pt idx="2099">
                  <c:v>4193.3</c:v>
                </c:pt>
                <c:pt idx="2100">
                  <c:v>4192.3999999999996</c:v>
                </c:pt>
                <c:pt idx="2101">
                  <c:v>4187.6000000000004</c:v>
                </c:pt>
                <c:pt idx="2102">
                  <c:v>4186.7</c:v>
                </c:pt>
                <c:pt idx="2103">
                  <c:v>4184.3999999999996</c:v>
                </c:pt>
                <c:pt idx="2104">
                  <c:v>4184.2</c:v>
                </c:pt>
                <c:pt idx="2105">
                  <c:v>4184.1000000000004</c:v>
                </c:pt>
                <c:pt idx="2106">
                  <c:v>4182.5</c:v>
                </c:pt>
                <c:pt idx="2107">
                  <c:v>4182.1000000000004</c:v>
                </c:pt>
                <c:pt idx="2108">
                  <c:v>4182.1000000000004</c:v>
                </c:pt>
                <c:pt idx="2109">
                  <c:v>4181.3</c:v>
                </c:pt>
                <c:pt idx="2110">
                  <c:v>4179.8999999999996</c:v>
                </c:pt>
                <c:pt idx="2111">
                  <c:v>4178.8</c:v>
                </c:pt>
                <c:pt idx="2112">
                  <c:v>4174.8999999999996</c:v>
                </c:pt>
                <c:pt idx="2113">
                  <c:v>4174.5</c:v>
                </c:pt>
                <c:pt idx="2114">
                  <c:v>4173.6000000000004</c:v>
                </c:pt>
                <c:pt idx="2115">
                  <c:v>4173</c:v>
                </c:pt>
                <c:pt idx="2116">
                  <c:v>4172.3</c:v>
                </c:pt>
                <c:pt idx="2117">
                  <c:v>4170.6000000000004</c:v>
                </c:pt>
                <c:pt idx="2118">
                  <c:v>4170.3999999999996</c:v>
                </c:pt>
                <c:pt idx="2119">
                  <c:v>4169.8999999999996</c:v>
                </c:pt>
                <c:pt idx="2120">
                  <c:v>4169.3999999999996</c:v>
                </c:pt>
                <c:pt idx="2121">
                  <c:v>4167.5</c:v>
                </c:pt>
                <c:pt idx="2122">
                  <c:v>4167.1000000000004</c:v>
                </c:pt>
                <c:pt idx="2123">
                  <c:v>4166.5</c:v>
                </c:pt>
                <c:pt idx="2124">
                  <c:v>4165.2</c:v>
                </c:pt>
                <c:pt idx="2125">
                  <c:v>4165</c:v>
                </c:pt>
                <c:pt idx="2126">
                  <c:v>4164.3999999999996</c:v>
                </c:pt>
                <c:pt idx="2127">
                  <c:v>4163.7</c:v>
                </c:pt>
                <c:pt idx="2128">
                  <c:v>4162.5</c:v>
                </c:pt>
                <c:pt idx="2129">
                  <c:v>4160.8</c:v>
                </c:pt>
                <c:pt idx="2130">
                  <c:v>4160.5</c:v>
                </c:pt>
                <c:pt idx="2131">
                  <c:v>4159.1000000000004</c:v>
                </c:pt>
                <c:pt idx="2132">
                  <c:v>4157.1000000000004</c:v>
                </c:pt>
                <c:pt idx="2133">
                  <c:v>4156.8</c:v>
                </c:pt>
                <c:pt idx="2134">
                  <c:v>4155.6000000000004</c:v>
                </c:pt>
                <c:pt idx="2135">
                  <c:v>4155.5</c:v>
                </c:pt>
                <c:pt idx="2136">
                  <c:v>4154</c:v>
                </c:pt>
                <c:pt idx="2137">
                  <c:v>4153.1000000000004</c:v>
                </c:pt>
                <c:pt idx="2138">
                  <c:v>4151.8999999999996</c:v>
                </c:pt>
                <c:pt idx="2139">
                  <c:v>4151.1000000000004</c:v>
                </c:pt>
                <c:pt idx="2140">
                  <c:v>4147.5</c:v>
                </c:pt>
                <c:pt idx="2141">
                  <c:v>4146.2</c:v>
                </c:pt>
                <c:pt idx="2142">
                  <c:v>4139.8</c:v>
                </c:pt>
                <c:pt idx="2143">
                  <c:v>4139.7</c:v>
                </c:pt>
                <c:pt idx="2144">
                  <c:v>4139.2</c:v>
                </c:pt>
                <c:pt idx="2145">
                  <c:v>4139</c:v>
                </c:pt>
                <c:pt idx="2146">
                  <c:v>4138.8</c:v>
                </c:pt>
                <c:pt idx="2147">
                  <c:v>4137.6000000000004</c:v>
                </c:pt>
                <c:pt idx="2148">
                  <c:v>4137.3</c:v>
                </c:pt>
                <c:pt idx="2149">
                  <c:v>4129.8</c:v>
                </c:pt>
                <c:pt idx="2150">
                  <c:v>4127.3</c:v>
                </c:pt>
                <c:pt idx="2151">
                  <c:v>4127.3</c:v>
                </c:pt>
                <c:pt idx="2152">
                  <c:v>4118.3999999999996</c:v>
                </c:pt>
                <c:pt idx="2153">
                  <c:v>4117.7</c:v>
                </c:pt>
                <c:pt idx="2154">
                  <c:v>4117.3</c:v>
                </c:pt>
                <c:pt idx="2155">
                  <c:v>4115.8999999999996</c:v>
                </c:pt>
                <c:pt idx="2156">
                  <c:v>4115.8999999999996</c:v>
                </c:pt>
                <c:pt idx="2157">
                  <c:v>4115.2</c:v>
                </c:pt>
                <c:pt idx="2158">
                  <c:v>4115</c:v>
                </c:pt>
                <c:pt idx="2159">
                  <c:v>4114.1000000000004</c:v>
                </c:pt>
                <c:pt idx="2160">
                  <c:v>4113.8</c:v>
                </c:pt>
                <c:pt idx="2161">
                  <c:v>4113.8</c:v>
                </c:pt>
                <c:pt idx="2162">
                  <c:v>4112.8999999999996</c:v>
                </c:pt>
                <c:pt idx="2163">
                  <c:v>4110.1000000000004</c:v>
                </c:pt>
                <c:pt idx="2164">
                  <c:v>4108.8999999999996</c:v>
                </c:pt>
                <c:pt idx="2165">
                  <c:v>4108</c:v>
                </c:pt>
                <c:pt idx="2166">
                  <c:v>4107.1000000000004</c:v>
                </c:pt>
                <c:pt idx="2167">
                  <c:v>4105.6000000000004</c:v>
                </c:pt>
                <c:pt idx="2168">
                  <c:v>4103.3999999999996</c:v>
                </c:pt>
                <c:pt idx="2169">
                  <c:v>4101.3</c:v>
                </c:pt>
                <c:pt idx="2170">
                  <c:v>4100.2</c:v>
                </c:pt>
                <c:pt idx="2171">
                  <c:v>4099.7</c:v>
                </c:pt>
                <c:pt idx="2172">
                  <c:v>4096.1000000000004</c:v>
                </c:pt>
                <c:pt idx="2173">
                  <c:v>4094.1</c:v>
                </c:pt>
                <c:pt idx="2174">
                  <c:v>4091</c:v>
                </c:pt>
                <c:pt idx="2175">
                  <c:v>4089.2</c:v>
                </c:pt>
                <c:pt idx="2176">
                  <c:v>4088.1</c:v>
                </c:pt>
                <c:pt idx="2177">
                  <c:v>4087</c:v>
                </c:pt>
                <c:pt idx="2178">
                  <c:v>4084.8</c:v>
                </c:pt>
                <c:pt idx="2179">
                  <c:v>4082.4</c:v>
                </c:pt>
                <c:pt idx="2180">
                  <c:v>4080.5</c:v>
                </c:pt>
                <c:pt idx="2181">
                  <c:v>4078.2</c:v>
                </c:pt>
                <c:pt idx="2182">
                  <c:v>4077.6</c:v>
                </c:pt>
                <c:pt idx="2183">
                  <c:v>4077.5</c:v>
                </c:pt>
                <c:pt idx="2184">
                  <c:v>4075.6</c:v>
                </c:pt>
                <c:pt idx="2185">
                  <c:v>4071.3</c:v>
                </c:pt>
                <c:pt idx="2186">
                  <c:v>4070.9</c:v>
                </c:pt>
                <c:pt idx="2187">
                  <c:v>4068.7</c:v>
                </c:pt>
                <c:pt idx="2188">
                  <c:v>4068.1</c:v>
                </c:pt>
                <c:pt idx="2189">
                  <c:v>4066.7</c:v>
                </c:pt>
                <c:pt idx="2190">
                  <c:v>4065.5</c:v>
                </c:pt>
                <c:pt idx="2191">
                  <c:v>4061.2</c:v>
                </c:pt>
                <c:pt idx="2192">
                  <c:v>4061</c:v>
                </c:pt>
                <c:pt idx="2193">
                  <c:v>4060.9</c:v>
                </c:pt>
                <c:pt idx="2194">
                  <c:v>4060.6</c:v>
                </c:pt>
                <c:pt idx="2195">
                  <c:v>4060.4</c:v>
                </c:pt>
                <c:pt idx="2196">
                  <c:v>4060.1</c:v>
                </c:pt>
                <c:pt idx="2197">
                  <c:v>4058.4</c:v>
                </c:pt>
                <c:pt idx="2198">
                  <c:v>4056.4</c:v>
                </c:pt>
                <c:pt idx="2199">
                  <c:v>4054.5</c:v>
                </c:pt>
                <c:pt idx="2200">
                  <c:v>4051.9</c:v>
                </c:pt>
                <c:pt idx="2201">
                  <c:v>4051.4</c:v>
                </c:pt>
                <c:pt idx="2202">
                  <c:v>4048.2</c:v>
                </c:pt>
                <c:pt idx="2203">
                  <c:v>4046.1</c:v>
                </c:pt>
                <c:pt idx="2204">
                  <c:v>4045.5</c:v>
                </c:pt>
                <c:pt idx="2205">
                  <c:v>4045.2</c:v>
                </c:pt>
                <c:pt idx="2206">
                  <c:v>4040.3</c:v>
                </c:pt>
                <c:pt idx="2207">
                  <c:v>4040.1</c:v>
                </c:pt>
                <c:pt idx="2208">
                  <c:v>4036.8</c:v>
                </c:pt>
                <c:pt idx="2209">
                  <c:v>4036.6</c:v>
                </c:pt>
                <c:pt idx="2210">
                  <c:v>4035.6</c:v>
                </c:pt>
                <c:pt idx="2211">
                  <c:v>4034.4</c:v>
                </c:pt>
                <c:pt idx="2212">
                  <c:v>4033.6</c:v>
                </c:pt>
                <c:pt idx="2213">
                  <c:v>4032.8</c:v>
                </c:pt>
                <c:pt idx="2214">
                  <c:v>4028.6</c:v>
                </c:pt>
                <c:pt idx="2215">
                  <c:v>4026.3</c:v>
                </c:pt>
                <c:pt idx="2216">
                  <c:v>4024.7</c:v>
                </c:pt>
                <c:pt idx="2217">
                  <c:v>4023</c:v>
                </c:pt>
                <c:pt idx="2218">
                  <c:v>4020.7</c:v>
                </c:pt>
                <c:pt idx="2219">
                  <c:v>4019.4</c:v>
                </c:pt>
                <c:pt idx="2220">
                  <c:v>4019.4</c:v>
                </c:pt>
                <c:pt idx="2221">
                  <c:v>4019</c:v>
                </c:pt>
                <c:pt idx="2222">
                  <c:v>4017.8</c:v>
                </c:pt>
                <c:pt idx="2223">
                  <c:v>4017.6</c:v>
                </c:pt>
                <c:pt idx="2224">
                  <c:v>4016.3</c:v>
                </c:pt>
                <c:pt idx="2225">
                  <c:v>4014.9</c:v>
                </c:pt>
                <c:pt idx="2226">
                  <c:v>4014.6</c:v>
                </c:pt>
                <c:pt idx="2227">
                  <c:v>4014.6</c:v>
                </c:pt>
                <c:pt idx="2228">
                  <c:v>4012.1</c:v>
                </c:pt>
                <c:pt idx="2229">
                  <c:v>4010</c:v>
                </c:pt>
                <c:pt idx="2230">
                  <c:v>4007.9</c:v>
                </c:pt>
                <c:pt idx="2231">
                  <c:v>4007.5</c:v>
                </c:pt>
                <c:pt idx="2232">
                  <c:v>4005.7</c:v>
                </c:pt>
                <c:pt idx="2233">
                  <c:v>4004.8</c:v>
                </c:pt>
                <c:pt idx="2234">
                  <c:v>4002.7</c:v>
                </c:pt>
                <c:pt idx="2235">
                  <c:v>4002.6</c:v>
                </c:pt>
                <c:pt idx="2236">
                  <c:v>4001.7</c:v>
                </c:pt>
                <c:pt idx="2237">
                  <c:v>4001.2</c:v>
                </c:pt>
                <c:pt idx="2238">
                  <c:v>4000.8</c:v>
                </c:pt>
                <c:pt idx="2239">
                  <c:v>3999.6</c:v>
                </c:pt>
                <c:pt idx="2240">
                  <c:v>3999.6</c:v>
                </c:pt>
                <c:pt idx="2241">
                  <c:v>3999.4</c:v>
                </c:pt>
                <c:pt idx="2242">
                  <c:v>3997.2</c:v>
                </c:pt>
                <c:pt idx="2243">
                  <c:v>3996.2</c:v>
                </c:pt>
                <c:pt idx="2244">
                  <c:v>3995.1</c:v>
                </c:pt>
                <c:pt idx="2245">
                  <c:v>3994.5</c:v>
                </c:pt>
                <c:pt idx="2246">
                  <c:v>3994.3</c:v>
                </c:pt>
                <c:pt idx="2247">
                  <c:v>3993.7</c:v>
                </c:pt>
                <c:pt idx="2248">
                  <c:v>3993.3</c:v>
                </c:pt>
                <c:pt idx="2249">
                  <c:v>3992.6</c:v>
                </c:pt>
                <c:pt idx="2250">
                  <c:v>3991.6</c:v>
                </c:pt>
                <c:pt idx="2251">
                  <c:v>3989.9</c:v>
                </c:pt>
                <c:pt idx="2252">
                  <c:v>3989.4</c:v>
                </c:pt>
                <c:pt idx="2253">
                  <c:v>3989</c:v>
                </c:pt>
                <c:pt idx="2254">
                  <c:v>3988.9</c:v>
                </c:pt>
                <c:pt idx="2255">
                  <c:v>3985.8</c:v>
                </c:pt>
                <c:pt idx="2256">
                  <c:v>3985.4</c:v>
                </c:pt>
                <c:pt idx="2257">
                  <c:v>3984.9</c:v>
                </c:pt>
                <c:pt idx="2258">
                  <c:v>3981</c:v>
                </c:pt>
                <c:pt idx="2259">
                  <c:v>3981</c:v>
                </c:pt>
                <c:pt idx="2260">
                  <c:v>3979.5</c:v>
                </c:pt>
                <c:pt idx="2261">
                  <c:v>3974.4</c:v>
                </c:pt>
                <c:pt idx="2262">
                  <c:v>3973.7</c:v>
                </c:pt>
                <c:pt idx="2263">
                  <c:v>3973.5</c:v>
                </c:pt>
                <c:pt idx="2264">
                  <c:v>3972</c:v>
                </c:pt>
                <c:pt idx="2265">
                  <c:v>3971.9</c:v>
                </c:pt>
                <c:pt idx="2266">
                  <c:v>3971.8</c:v>
                </c:pt>
                <c:pt idx="2267">
                  <c:v>3971.4</c:v>
                </c:pt>
                <c:pt idx="2268">
                  <c:v>3971.4</c:v>
                </c:pt>
                <c:pt idx="2269">
                  <c:v>3970.1</c:v>
                </c:pt>
                <c:pt idx="2270">
                  <c:v>3969.8</c:v>
                </c:pt>
                <c:pt idx="2271">
                  <c:v>3968.8</c:v>
                </c:pt>
                <c:pt idx="2272">
                  <c:v>3967.1</c:v>
                </c:pt>
                <c:pt idx="2273">
                  <c:v>3965.6</c:v>
                </c:pt>
                <c:pt idx="2274">
                  <c:v>3965.3</c:v>
                </c:pt>
                <c:pt idx="2275">
                  <c:v>3963.6</c:v>
                </c:pt>
                <c:pt idx="2276">
                  <c:v>3962.7</c:v>
                </c:pt>
                <c:pt idx="2277">
                  <c:v>3961.3</c:v>
                </c:pt>
                <c:pt idx="2278">
                  <c:v>3958.6</c:v>
                </c:pt>
                <c:pt idx="2279">
                  <c:v>3953.8</c:v>
                </c:pt>
                <c:pt idx="2280">
                  <c:v>3953.1</c:v>
                </c:pt>
                <c:pt idx="2281">
                  <c:v>3952.8</c:v>
                </c:pt>
                <c:pt idx="2282">
                  <c:v>3952.4</c:v>
                </c:pt>
                <c:pt idx="2283">
                  <c:v>3951.1</c:v>
                </c:pt>
                <c:pt idx="2284">
                  <c:v>3947.7</c:v>
                </c:pt>
                <c:pt idx="2285">
                  <c:v>3947.1</c:v>
                </c:pt>
                <c:pt idx="2286">
                  <c:v>3946.7</c:v>
                </c:pt>
                <c:pt idx="2287">
                  <c:v>3942.3</c:v>
                </c:pt>
                <c:pt idx="2288">
                  <c:v>3941.2</c:v>
                </c:pt>
                <c:pt idx="2289">
                  <c:v>3940</c:v>
                </c:pt>
                <c:pt idx="2290">
                  <c:v>3939.2</c:v>
                </c:pt>
                <c:pt idx="2291">
                  <c:v>3939.1</c:v>
                </c:pt>
                <c:pt idx="2292">
                  <c:v>3938.2</c:v>
                </c:pt>
                <c:pt idx="2293">
                  <c:v>3937.2</c:v>
                </c:pt>
                <c:pt idx="2294">
                  <c:v>3936.7</c:v>
                </c:pt>
                <c:pt idx="2295">
                  <c:v>3935.9</c:v>
                </c:pt>
                <c:pt idx="2296">
                  <c:v>3935.1</c:v>
                </c:pt>
                <c:pt idx="2297">
                  <c:v>3934.1</c:v>
                </c:pt>
                <c:pt idx="2298">
                  <c:v>3933.2</c:v>
                </c:pt>
                <c:pt idx="2299">
                  <c:v>3932.3</c:v>
                </c:pt>
                <c:pt idx="2300">
                  <c:v>3931.8</c:v>
                </c:pt>
                <c:pt idx="2301">
                  <c:v>3929.7</c:v>
                </c:pt>
                <c:pt idx="2302">
                  <c:v>3928.4</c:v>
                </c:pt>
                <c:pt idx="2303">
                  <c:v>3927.6</c:v>
                </c:pt>
                <c:pt idx="2304">
                  <c:v>3927.6</c:v>
                </c:pt>
                <c:pt idx="2305">
                  <c:v>3921.4</c:v>
                </c:pt>
                <c:pt idx="2306">
                  <c:v>3921.1</c:v>
                </c:pt>
                <c:pt idx="2307">
                  <c:v>3920.5</c:v>
                </c:pt>
                <c:pt idx="2308">
                  <c:v>3916.7</c:v>
                </c:pt>
                <c:pt idx="2309">
                  <c:v>3914.8</c:v>
                </c:pt>
                <c:pt idx="2310">
                  <c:v>3914.8</c:v>
                </c:pt>
                <c:pt idx="2311">
                  <c:v>3912.2</c:v>
                </c:pt>
                <c:pt idx="2312">
                  <c:v>3911.5</c:v>
                </c:pt>
                <c:pt idx="2313">
                  <c:v>3911.1</c:v>
                </c:pt>
                <c:pt idx="2314">
                  <c:v>3910.3</c:v>
                </c:pt>
                <c:pt idx="2315">
                  <c:v>3909.9</c:v>
                </c:pt>
                <c:pt idx="2316">
                  <c:v>3908.3</c:v>
                </c:pt>
                <c:pt idx="2317">
                  <c:v>3906.6</c:v>
                </c:pt>
                <c:pt idx="2318">
                  <c:v>3906.5</c:v>
                </c:pt>
                <c:pt idx="2319">
                  <c:v>3904.7</c:v>
                </c:pt>
                <c:pt idx="2320">
                  <c:v>3902.3</c:v>
                </c:pt>
                <c:pt idx="2321">
                  <c:v>3901.3</c:v>
                </c:pt>
                <c:pt idx="2322">
                  <c:v>3897.3</c:v>
                </c:pt>
                <c:pt idx="2323">
                  <c:v>3894.7</c:v>
                </c:pt>
                <c:pt idx="2324">
                  <c:v>3893.5</c:v>
                </c:pt>
                <c:pt idx="2325">
                  <c:v>3893.2</c:v>
                </c:pt>
                <c:pt idx="2326">
                  <c:v>3893.1</c:v>
                </c:pt>
                <c:pt idx="2327">
                  <c:v>3892.8</c:v>
                </c:pt>
                <c:pt idx="2328">
                  <c:v>3891.6</c:v>
                </c:pt>
                <c:pt idx="2329">
                  <c:v>3890.9</c:v>
                </c:pt>
                <c:pt idx="2330">
                  <c:v>3890.4</c:v>
                </c:pt>
                <c:pt idx="2331">
                  <c:v>3890.3</c:v>
                </c:pt>
                <c:pt idx="2332">
                  <c:v>3887.4</c:v>
                </c:pt>
                <c:pt idx="2333">
                  <c:v>3886.4</c:v>
                </c:pt>
                <c:pt idx="2334">
                  <c:v>3885.4</c:v>
                </c:pt>
                <c:pt idx="2335">
                  <c:v>3885.3</c:v>
                </c:pt>
                <c:pt idx="2336">
                  <c:v>3884.5</c:v>
                </c:pt>
                <c:pt idx="2337">
                  <c:v>3884</c:v>
                </c:pt>
                <c:pt idx="2338">
                  <c:v>3883.6</c:v>
                </c:pt>
                <c:pt idx="2339">
                  <c:v>3882.5</c:v>
                </c:pt>
                <c:pt idx="2340">
                  <c:v>3881.5</c:v>
                </c:pt>
                <c:pt idx="2341">
                  <c:v>3880.5</c:v>
                </c:pt>
                <c:pt idx="2342">
                  <c:v>3878.1</c:v>
                </c:pt>
                <c:pt idx="2343">
                  <c:v>3876.8</c:v>
                </c:pt>
                <c:pt idx="2344">
                  <c:v>3876.8</c:v>
                </c:pt>
                <c:pt idx="2345">
                  <c:v>3873.6</c:v>
                </c:pt>
                <c:pt idx="2346">
                  <c:v>3873.2</c:v>
                </c:pt>
                <c:pt idx="2347">
                  <c:v>3871.2</c:v>
                </c:pt>
                <c:pt idx="2348">
                  <c:v>3868.4</c:v>
                </c:pt>
                <c:pt idx="2349">
                  <c:v>3866.1</c:v>
                </c:pt>
                <c:pt idx="2350">
                  <c:v>3864.5</c:v>
                </c:pt>
                <c:pt idx="2351">
                  <c:v>3863.4</c:v>
                </c:pt>
                <c:pt idx="2352">
                  <c:v>3862.5</c:v>
                </c:pt>
                <c:pt idx="2353">
                  <c:v>3861.7</c:v>
                </c:pt>
                <c:pt idx="2354">
                  <c:v>3856</c:v>
                </c:pt>
                <c:pt idx="2355">
                  <c:v>3855.4</c:v>
                </c:pt>
                <c:pt idx="2356">
                  <c:v>3855.1</c:v>
                </c:pt>
                <c:pt idx="2357">
                  <c:v>3854.4</c:v>
                </c:pt>
                <c:pt idx="2358">
                  <c:v>3853</c:v>
                </c:pt>
                <c:pt idx="2359">
                  <c:v>3850.8</c:v>
                </c:pt>
                <c:pt idx="2360">
                  <c:v>3850.7</c:v>
                </c:pt>
                <c:pt idx="2361">
                  <c:v>3850.3</c:v>
                </c:pt>
                <c:pt idx="2362">
                  <c:v>3849</c:v>
                </c:pt>
                <c:pt idx="2363">
                  <c:v>3845.9</c:v>
                </c:pt>
                <c:pt idx="2364">
                  <c:v>3845.2</c:v>
                </c:pt>
                <c:pt idx="2365">
                  <c:v>3845.1</c:v>
                </c:pt>
                <c:pt idx="2366">
                  <c:v>3844.8</c:v>
                </c:pt>
                <c:pt idx="2367">
                  <c:v>3844.7</c:v>
                </c:pt>
                <c:pt idx="2368">
                  <c:v>3844.6</c:v>
                </c:pt>
                <c:pt idx="2369">
                  <c:v>3844.3</c:v>
                </c:pt>
                <c:pt idx="2370">
                  <c:v>3843.6</c:v>
                </c:pt>
                <c:pt idx="2371">
                  <c:v>3842.7</c:v>
                </c:pt>
                <c:pt idx="2372">
                  <c:v>3842.6</c:v>
                </c:pt>
                <c:pt idx="2373">
                  <c:v>3842.6</c:v>
                </c:pt>
                <c:pt idx="2374">
                  <c:v>3842.4</c:v>
                </c:pt>
                <c:pt idx="2375">
                  <c:v>3842.1</c:v>
                </c:pt>
                <c:pt idx="2376">
                  <c:v>3841.9</c:v>
                </c:pt>
                <c:pt idx="2377">
                  <c:v>3838.2</c:v>
                </c:pt>
                <c:pt idx="2378">
                  <c:v>3838.1</c:v>
                </c:pt>
                <c:pt idx="2379">
                  <c:v>3837.2</c:v>
                </c:pt>
                <c:pt idx="2380">
                  <c:v>3833.9</c:v>
                </c:pt>
                <c:pt idx="2381">
                  <c:v>3833.8</c:v>
                </c:pt>
                <c:pt idx="2382">
                  <c:v>3830</c:v>
                </c:pt>
                <c:pt idx="2383">
                  <c:v>3827.4</c:v>
                </c:pt>
                <c:pt idx="2384">
                  <c:v>3826.6</c:v>
                </c:pt>
                <c:pt idx="2385">
                  <c:v>3823.6</c:v>
                </c:pt>
                <c:pt idx="2386">
                  <c:v>3822.1</c:v>
                </c:pt>
                <c:pt idx="2387">
                  <c:v>3821.2</c:v>
                </c:pt>
                <c:pt idx="2388">
                  <c:v>3820.3</c:v>
                </c:pt>
                <c:pt idx="2389">
                  <c:v>3819.6</c:v>
                </c:pt>
                <c:pt idx="2390">
                  <c:v>3819.3</c:v>
                </c:pt>
                <c:pt idx="2391">
                  <c:v>3818.5</c:v>
                </c:pt>
                <c:pt idx="2392">
                  <c:v>3818.1</c:v>
                </c:pt>
                <c:pt idx="2393">
                  <c:v>3817.8</c:v>
                </c:pt>
                <c:pt idx="2394">
                  <c:v>3817</c:v>
                </c:pt>
                <c:pt idx="2395">
                  <c:v>3815.9</c:v>
                </c:pt>
                <c:pt idx="2396">
                  <c:v>3815.7</c:v>
                </c:pt>
                <c:pt idx="2397">
                  <c:v>3811</c:v>
                </c:pt>
                <c:pt idx="2398">
                  <c:v>3810.8</c:v>
                </c:pt>
                <c:pt idx="2399">
                  <c:v>3810.2</c:v>
                </c:pt>
                <c:pt idx="2400">
                  <c:v>3810.2</c:v>
                </c:pt>
                <c:pt idx="2401">
                  <c:v>3809.6</c:v>
                </c:pt>
                <c:pt idx="2402">
                  <c:v>3807.4</c:v>
                </c:pt>
                <c:pt idx="2403">
                  <c:v>3807.2</c:v>
                </c:pt>
                <c:pt idx="2404">
                  <c:v>3805.9</c:v>
                </c:pt>
                <c:pt idx="2405">
                  <c:v>3805.2</c:v>
                </c:pt>
                <c:pt idx="2406">
                  <c:v>3805</c:v>
                </c:pt>
                <c:pt idx="2407">
                  <c:v>3804.5</c:v>
                </c:pt>
                <c:pt idx="2408">
                  <c:v>3803.2</c:v>
                </c:pt>
                <c:pt idx="2409">
                  <c:v>3800</c:v>
                </c:pt>
                <c:pt idx="2410">
                  <c:v>3797.4</c:v>
                </c:pt>
                <c:pt idx="2411">
                  <c:v>3796.5</c:v>
                </c:pt>
                <c:pt idx="2412">
                  <c:v>3796.3</c:v>
                </c:pt>
                <c:pt idx="2413">
                  <c:v>3792.1</c:v>
                </c:pt>
                <c:pt idx="2414">
                  <c:v>3790.9</c:v>
                </c:pt>
                <c:pt idx="2415">
                  <c:v>3790.8</c:v>
                </c:pt>
                <c:pt idx="2416">
                  <c:v>3789.7</c:v>
                </c:pt>
                <c:pt idx="2417">
                  <c:v>3789.4</c:v>
                </c:pt>
                <c:pt idx="2418">
                  <c:v>3788.7</c:v>
                </c:pt>
                <c:pt idx="2419">
                  <c:v>3788</c:v>
                </c:pt>
                <c:pt idx="2420">
                  <c:v>3787.5</c:v>
                </c:pt>
                <c:pt idx="2421">
                  <c:v>3786.6</c:v>
                </c:pt>
                <c:pt idx="2422">
                  <c:v>3786.2</c:v>
                </c:pt>
                <c:pt idx="2423">
                  <c:v>3785.2</c:v>
                </c:pt>
                <c:pt idx="2424">
                  <c:v>3784.7</c:v>
                </c:pt>
                <c:pt idx="2425">
                  <c:v>3784.5</c:v>
                </c:pt>
                <c:pt idx="2426">
                  <c:v>3783.9</c:v>
                </c:pt>
                <c:pt idx="2427">
                  <c:v>3778.4</c:v>
                </c:pt>
                <c:pt idx="2428">
                  <c:v>3778</c:v>
                </c:pt>
                <c:pt idx="2429">
                  <c:v>3777.8</c:v>
                </c:pt>
                <c:pt idx="2430">
                  <c:v>3775.7</c:v>
                </c:pt>
                <c:pt idx="2431">
                  <c:v>3775.6</c:v>
                </c:pt>
                <c:pt idx="2432">
                  <c:v>3774.7</c:v>
                </c:pt>
                <c:pt idx="2433">
                  <c:v>3774</c:v>
                </c:pt>
                <c:pt idx="2434">
                  <c:v>3772.9</c:v>
                </c:pt>
                <c:pt idx="2435">
                  <c:v>3771.8</c:v>
                </c:pt>
                <c:pt idx="2436">
                  <c:v>3770.7</c:v>
                </c:pt>
                <c:pt idx="2437">
                  <c:v>3769.6</c:v>
                </c:pt>
                <c:pt idx="2438">
                  <c:v>3766</c:v>
                </c:pt>
                <c:pt idx="2439">
                  <c:v>3765.9</c:v>
                </c:pt>
                <c:pt idx="2440">
                  <c:v>3765.9</c:v>
                </c:pt>
                <c:pt idx="2441">
                  <c:v>3765.6</c:v>
                </c:pt>
                <c:pt idx="2442">
                  <c:v>3765.1</c:v>
                </c:pt>
                <c:pt idx="2443">
                  <c:v>3763.9</c:v>
                </c:pt>
                <c:pt idx="2444">
                  <c:v>3762.1</c:v>
                </c:pt>
                <c:pt idx="2445">
                  <c:v>3761.9</c:v>
                </c:pt>
                <c:pt idx="2446">
                  <c:v>3760.6</c:v>
                </c:pt>
                <c:pt idx="2447">
                  <c:v>3759.3</c:v>
                </c:pt>
                <c:pt idx="2448">
                  <c:v>3756.6</c:v>
                </c:pt>
                <c:pt idx="2449">
                  <c:v>3755.5</c:v>
                </c:pt>
                <c:pt idx="2450">
                  <c:v>3753.1</c:v>
                </c:pt>
                <c:pt idx="2451">
                  <c:v>3750.5</c:v>
                </c:pt>
                <c:pt idx="2452">
                  <c:v>3747.5</c:v>
                </c:pt>
                <c:pt idx="2453">
                  <c:v>3744.7</c:v>
                </c:pt>
                <c:pt idx="2454">
                  <c:v>3744.7</c:v>
                </c:pt>
                <c:pt idx="2455">
                  <c:v>3744.6</c:v>
                </c:pt>
                <c:pt idx="2456">
                  <c:v>3743.7</c:v>
                </c:pt>
                <c:pt idx="2457">
                  <c:v>3741.4</c:v>
                </c:pt>
                <c:pt idx="2458">
                  <c:v>3740.7</c:v>
                </c:pt>
                <c:pt idx="2459">
                  <c:v>3737.7</c:v>
                </c:pt>
                <c:pt idx="2460">
                  <c:v>3737.6</c:v>
                </c:pt>
                <c:pt idx="2461">
                  <c:v>3736.9</c:v>
                </c:pt>
                <c:pt idx="2462">
                  <c:v>3736.6</c:v>
                </c:pt>
                <c:pt idx="2463">
                  <c:v>3735.9</c:v>
                </c:pt>
                <c:pt idx="2464">
                  <c:v>3734.8</c:v>
                </c:pt>
                <c:pt idx="2465">
                  <c:v>3729.6</c:v>
                </c:pt>
                <c:pt idx="2466">
                  <c:v>3728.1</c:v>
                </c:pt>
                <c:pt idx="2467">
                  <c:v>3727.8</c:v>
                </c:pt>
                <c:pt idx="2468">
                  <c:v>3726.3</c:v>
                </c:pt>
                <c:pt idx="2469">
                  <c:v>3725.9</c:v>
                </c:pt>
                <c:pt idx="2470">
                  <c:v>3725.9</c:v>
                </c:pt>
                <c:pt idx="2471">
                  <c:v>3724</c:v>
                </c:pt>
                <c:pt idx="2472">
                  <c:v>3724</c:v>
                </c:pt>
                <c:pt idx="2473">
                  <c:v>3723.5</c:v>
                </c:pt>
                <c:pt idx="2474">
                  <c:v>3723.1</c:v>
                </c:pt>
                <c:pt idx="2475">
                  <c:v>3721.4</c:v>
                </c:pt>
                <c:pt idx="2476">
                  <c:v>3721.1</c:v>
                </c:pt>
                <c:pt idx="2477">
                  <c:v>3716.5</c:v>
                </c:pt>
                <c:pt idx="2478">
                  <c:v>3715.2</c:v>
                </c:pt>
                <c:pt idx="2479">
                  <c:v>3715.2</c:v>
                </c:pt>
                <c:pt idx="2480">
                  <c:v>3714.6</c:v>
                </c:pt>
                <c:pt idx="2481">
                  <c:v>3714.5</c:v>
                </c:pt>
                <c:pt idx="2482">
                  <c:v>3712.7</c:v>
                </c:pt>
                <c:pt idx="2483">
                  <c:v>3712.6</c:v>
                </c:pt>
                <c:pt idx="2484">
                  <c:v>3712.3</c:v>
                </c:pt>
                <c:pt idx="2485">
                  <c:v>3711.2</c:v>
                </c:pt>
                <c:pt idx="2486">
                  <c:v>3707.5</c:v>
                </c:pt>
                <c:pt idx="2487">
                  <c:v>3707</c:v>
                </c:pt>
                <c:pt idx="2488">
                  <c:v>3706.9</c:v>
                </c:pt>
                <c:pt idx="2489">
                  <c:v>3706.1</c:v>
                </c:pt>
                <c:pt idx="2490">
                  <c:v>3705.2</c:v>
                </c:pt>
                <c:pt idx="2491">
                  <c:v>3704.3</c:v>
                </c:pt>
                <c:pt idx="2492">
                  <c:v>3702.2</c:v>
                </c:pt>
                <c:pt idx="2493">
                  <c:v>3700.7</c:v>
                </c:pt>
                <c:pt idx="2494">
                  <c:v>3700.6</c:v>
                </c:pt>
                <c:pt idx="2495">
                  <c:v>3699.9</c:v>
                </c:pt>
                <c:pt idx="2496">
                  <c:v>3698.7</c:v>
                </c:pt>
                <c:pt idx="2497">
                  <c:v>3697.5</c:v>
                </c:pt>
                <c:pt idx="2498">
                  <c:v>3696.6</c:v>
                </c:pt>
                <c:pt idx="2499">
                  <c:v>3696.5</c:v>
                </c:pt>
                <c:pt idx="2500">
                  <c:v>3696.2</c:v>
                </c:pt>
                <c:pt idx="2501">
                  <c:v>3694.1</c:v>
                </c:pt>
                <c:pt idx="2502">
                  <c:v>3693.8</c:v>
                </c:pt>
                <c:pt idx="2503">
                  <c:v>3691.7</c:v>
                </c:pt>
                <c:pt idx="2504">
                  <c:v>3691.6</c:v>
                </c:pt>
                <c:pt idx="2505">
                  <c:v>3691.4</c:v>
                </c:pt>
                <c:pt idx="2506">
                  <c:v>3691</c:v>
                </c:pt>
                <c:pt idx="2507">
                  <c:v>3688.8</c:v>
                </c:pt>
                <c:pt idx="2508">
                  <c:v>3687.8</c:v>
                </c:pt>
                <c:pt idx="2509">
                  <c:v>3685.2</c:v>
                </c:pt>
                <c:pt idx="2510">
                  <c:v>3681.8</c:v>
                </c:pt>
                <c:pt idx="2511">
                  <c:v>3679.4</c:v>
                </c:pt>
                <c:pt idx="2512">
                  <c:v>3678.5</c:v>
                </c:pt>
                <c:pt idx="2513">
                  <c:v>3677.2</c:v>
                </c:pt>
                <c:pt idx="2514">
                  <c:v>3676.4</c:v>
                </c:pt>
                <c:pt idx="2515">
                  <c:v>3675</c:v>
                </c:pt>
                <c:pt idx="2516">
                  <c:v>3674.6</c:v>
                </c:pt>
                <c:pt idx="2517">
                  <c:v>3674.5</c:v>
                </c:pt>
                <c:pt idx="2518">
                  <c:v>3674.4</c:v>
                </c:pt>
                <c:pt idx="2519">
                  <c:v>3673.9</c:v>
                </c:pt>
                <c:pt idx="2520">
                  <c:v>3672.2</c:v>
                </c:pt>
                <c:pt idx="2521">
                  <c:v>3672.1</c:v>
                </c:pt>
                <c:pt idx="2522">
                  <c:v>3671.7</c:v>
                </c:pt>
                <c:pt idx="2523">
                  <c:v>3669.2</c:v>
                </c:pt>
                <c:pt idx="2524">
                  <c:v>3668.6</c:v>
                </c:pt>
                <c:pt idx="2525">
                  <c:v>3666.4</c:v>
                </c:pt>
                <c:pt idx="2526">
                  <c:v>3665.7</c:v>
                </c:pt>
                <c:pt idx="2527">
                  <c:v>3665.6</c:v>
                </c:pt>
                <c:pt idx="2528">
                  <c:v>3663.1</c:v>
                </c:pt>
                <c:pt idx="2529">
                  <c:v>3662.4</c:v>
                </c:pt>
                <c:pt idx="2530">
                  <c:v>3660.8</c:v>
                </c:pt>
                <c:pt idx="2531">
                  <c:v>3660.6</c:v>
                </c:pt>
                <c:pt idx="2532">
                  <c:v>3660.2</c:v>
                </c:pt>
                <c:pt idx="2533">
                  <c:v>3658.3</c:v>
                </c:pt>
                <c:pt idx="2534">
                  <c:v>3657.8</c:v>
                </c:pt>
                <c:pt idx="2535">
                  <c:v>3657.5</c:v>
                </c:pt>
                <c:pt idx="2536">
                  <c:v>3655.6</c:v>
                </c:pt>
                <c:pt idx="2537">
                  <c:v>3651.7</c:v>
                </c:pt>
                <c:pt idx="2538">
                  <c:v>3649</c:v>
                </c:pt>
                <c:pt idx="2539">
                  <c:v>3648.7</c:v>
                </c:pt>
                <c:pt idx="2540">
                  <c:v>3647.8</c:v>
                </c:pt>
                <c:pt idx="2541">
                  <c:v>3646.8</c:v>
                </c:pt>
                <c:pt idx="2542">
                  <c:v>3646.5</c:v>
                </c:pt>
                <c:pt idx="2543">
                  <c:v>3644.9</c:v>
                </c:pt>
                <c:pt idx="2544">
                  <c:v>3638.3</c:v>
                </c:pt>
                <c:pt idx="2545">
                  <c:v>3635.9</c:v>
                </c:pt>
                <c:pt idx="2546">
                  <c:v>3632.8</c:v>
                </c:pt>
                <c:pt idx="2547">
                  <c:v>3632.4</c:v>
                </c:pt>
                <c:pt idx="2548">
                  <c:v>3631.3</c:v>
                </c:pt>
                <c:pt idx="2549">
                  <c:v>3629.8</c:v>
                </c:pt>
                <c:pt idx="2550">
                  <c:v>3627.4</c:v>
                </c:pt>
                <c:pt idx="2551">
                  <c:v>3625.5</c:v>
                </c:pt>
                <c:pt idx="2552">
                  <c:v>3612.4</c:v>
                </c:pt>
                <c:pt idx="2553">
                  <c:v>3608.7</c:v>
                </c:pt>
                <c:pt idx="2554">
                  <c:v>3608.2</c:v>
                </c:pt>
                <c:pt idx="2555">
                  <c:v>3606.4</c:v>
                </c:pt>
                <c:pt idx="2556">
                  <c:v>3605.2</c:v>
                </c:pt>
                <c:pt idx="2557">
                  <c:v>3604.8</c:v>
                </c:pt>
                <c:pt idx="2558">
                  <c:v>3603.2</c:v>
                </c:pt>
                <c:pt idx="2559">
                  <c:v>3602.8</c:v>
                </c:pt>
                <c:pt idx="2560">
                  <c:v>3602.6</c:v>
                </c:pt>
                <c:pt idx="2561">
                  <c:v>3602</c:v>
                </c:pt>
                <c:pt idx="2562">
                  <c:v>3600.2</c:v>
                </c:pt>
                <c:pt idx="2563">
                  <c:v>3599.8</c:v>
                </c:pt>
                <c:pt idx="2564">
                  <c:v>3599.4</c:v>
                </c:pt>
                <c:pt idx="2565">
                  <c:v>3596.7</c:v>
                </c:pt>
                <c:pt idx="2566">
                  <c:v>3595.2</c:v>
                </c:pt>
                <c:pt idx="2567">
                  <c:v>3595.1</c:v>
                </c:pt>
                <c:pt idx="2568">
                  <c:v>3594.1</c:v>
                </c:pt>
                <c:pt idx="2569">
                  <c:v>3594</c:v>
                </c:pt>
                <c:pt idx="2570">
                  <c:v>3592.5</c:v>
                </c:pt>
                <c:pt idx="2571">
                  <c:v>3590.3</c:v>
                </c:pt>
                <c:pt idx="2572">
                  <c:v>3590.3</c:v>
                </c:pt>
                <c:pt idx="2573">
                  <c:v>3590</c:v>
                </c:pt>
                <c:pt idx="2574">
                  <c:v>3589.9</c:v>
                </c:pt>
                <c:pt idx="2575">
                  <c:v>3588.8</c:v>
                </c:pt>
                <c:pt idx="2576">
                  <c:v>3588.7</c:v>
                </c:pt>
                <c:pt idx="2577">
                  <c:v>3587.7</c:v>
                </c:pt>
                <c:pt idx="2578">
                  <c:v>3586.9</c:v>
                </c:pt>
                <c:pt idx="2579">
                  <c:v>3585.7</c:v>
                </c:pt>
                <c:pt idx="2580">
                  <c:v>3585.1</c:v>
                </c:pt>
                <c:pt idx="2581">
                  <c:v>3584.4</c:v>
                </c:pt>
                <c:pt idx="2582">
                  <c:v>3579.2</c:v>
                </c:pt>
                <c:pt idx="2583">
                  <c:v>3575.1</c:v>
                </c:pt>
                <c:pt idx="2584">
                  <c:v>3574.5</c:v>
                </c:pt>
                <c:pt idx="2585">
                  <c:v>3573.5</c:v>
                </c:pt>
                <c:pt idx="2586">
                  <c:v>3573.3</c:v>
                </c:pt>
                <c:pt idx="2587">
                  <c:v>3572.5</c:v>
                </c:pt>
                <c:pt idx="2588">
                  <c:v>3572</c:v>
                </c:pt>
                <c:pt idx="2589">
                  <c:v>3571.5</c:v>
                </c:pt>
                <c:pt idx="2590">
                  <c:v>3571.3</c:v>
                </c:pt>
                <c:pt idx="2591">
                  <c:v>3570</c:v>
                </c:pt>
                <c:pt idx="2592">
                  <c:v>3568.9</c:v>
                </c:pt>
                <c:pt idx="2593">
                  <c:v>3568.9</c:v>
                </c:pt>
                <c:pt idx="2594">
                  <c:v>3563.4</c:v>
                </c:pt>
                <c:pt idx="2595">
                  <c:v>3560.3</c:v>
                </c:pt>
                <c:pt idx="2596">
                  <c:v>3560.1</c:v>
                </c:pt>
                <c:pt idx="2597">
                  <c:v>3559.7</c:v>
                </c:pt>
                <c:pt idx="2598">
                  <c:v>3559.6</c:v>
                </c:pt>
                <c:pt idx="2599">
                  <c:v>3557.8</c:v>
                </c:pt>
                <c:pt idx="2600">
                  <c:v>3557.4</c:v>
                </c:pt>
                <c:pt idx="2601">
                  <c:v>3555.9</c:v>
                </c:pt>
                <c:pt idx="2602">
                  <c:v>3555.8</c:v>
                </c:pt>
                <c:pt idx="2603">
                  <c:v>3555.6</c:v>
                </c:pt>
                <c:pt idx="2604">
                  <c:v>3554.9</c:v>
                </c:pt>
                <c:pt idx="2605">
                  <c:v>3553.6</c:v>
                </c:pt>
                <c:pt idx="2606">
                  <c:v>3553</c:v>
                </c:pt>
                <c:pt idx="2607">
                  <c:v>3551.7</c:v>
                </c:pt>
                <c:pt idx="2608">
                  <c:v>3549.2</c:v>
                </c:pt>
                <c:pt idx="2609">
                  <c:v>3549.1</c:v>
                </c:pt>
                <c:pt idx="2610">
                  <c:v>3549</c:v>
                </c:pt>
                <c:pt idx="2611">
                  <c:v>3548.8</c:v>
                </c:pt>
                <c:pt idx="2612">
                  <c:v>3548.2</c:v>
                </c:pt>
                <c:pt idx="2613">
                  <c:v>3546.4</c:v>
                </c:pt>
                <c:pt idx="2614">
                  <c:v>3546.1</c:v>
                </c:pt>
                <c:pt idx="2615">
                  <c:v>3545</c:v>
                </c:pt>
                <c:pt idx="2616">
                  <c:v>3543.7</c:v>
                </c:pt>
                <c:pt idx="2617">
                  <c:v>3542.5</c:v>
                </c:pt>
                <c:pt idx="2618">
                  <c:v>3542.4</c:v>
                </c:pt>
                <c:pt idx="2619">
                  <c:v>3540.5</c:v>
                </c:pt>
                <c:pt idx="2620">
                  <c:v>3539.5</c:v>
                </c:pt>
                <c:pt idx="2621">
                  <c:v>3539.3</c:v>
                </c:pt>
                <c:pt idx="2622">
                  <c:v>3539.3</c:v>
                </c:pt>
                <c:pt idx="2623">
                  <c:v>3538</c:v>
                </c:pt>
                <c:pt idx="2624">
                  <c:v>3537.5</c:v>
                </c:pt>
                <c:pt idx="2625">
                  <c:v>3536.3</c:v>
                </c:pt>
                <c:pt idx="2626">
                  <c:v>3534.5</c:v>
                </c:pt>
                <c:pt idx="2627">
                  <c:v>3532.5</c:v>
                </c:pt>
                <c:pt idx="2628">
                  <c:v>3532.3</c:v>
                </c:pt>
                <c:pt idx="2629">
                  <c:v>3532.1</c:v>
                </c:pt>
                <c:pt idx="2630">
                  <c:v>3529.7</c:v>
                </c:pt>
                <c:pt idx="2631">
                  <c:v>3529</c:v>
                </c:pt>
                <c:pt idx="2632">
                  <c:v>3527.9</c:v>
                </c:pt>
                <c:pt idx="2633">
                  <c:v>3527.8</c:v>
                </c:pt>
                <c:pt idx="2634">
                  <c:v>3527.6</c:v>
                </c:pt>
                <c:pt idx="2635">
                  <c:v>3527.6</c:v>
                </c:pt>
                <c:pt idx="2636">
                  <c:v>3527.4</c:v>
                </c:pt>
                <c:pt idx="2637">
                  <c:v>3527.3</c:v>
                </c:pt>
                <c:pt idx="2638">
                  <c:v>3526.4</c:v>
                </c:pt>
                <c:pt idx="2639">
                  <c:v>3526.1</c:v>
                </c:pt>
                <c:pt idx="2640">
                  <c:v>3525.8</c:v>
                </c:pt>
                <c:pt idx="2641">
                  <c:v>3525.8</c:v>
                </c:pt>
                <c:pt idx="2642">
                  <c:v>3525.4</c:v>
                </c:pt>
                <c:pt idx="2643">
                  <c:v>3525.3</c:v>
                </c:pt>
                <c:pt idx="2644">
                  <c:v>3523.3</c:v>
                </c:pt>
                <c:pt idx="2645">
                  <c:v>3522.5</c:v>
                </c:pt>
                <c:pt idx="2646">
                  <c:v>3522.4</c:v>
                </c:pt>
                <c:pt idx="2647">
                  <c:v>3522.1</c:v>
                </c:pt>
                <c:pt idx="2648">
                  <c:v>3521.7</c:v>
                </c:pt>
                <c:pt idx="2649">
                  <c:v>3519.6</c:v>
                </c:pt>
                <c:pt idx="2650">
                  <c:v>3518.8</c:v>
                </c:pt>
                <c:pt idx="2651">
                  <c:v>3518.5</c:v>
                </c:pt>
                <c:pt idx="2652">
                  <c:v>3518.2</c:v>
                </c:pt>
                <c:pt idx="2653">
                  <c:v>3517</c:v>
                </c:pt>
                <c:pt idx="2654">
                  <c:v>3516.9</c:v>
                </c:pt>
                <c:pt idx="2655">
                  <c:v>3513.4</c:v>
                </c:pt>
                <c:pt idx="2656">
                  <c:v>3509.4</c:v>
                </c:pt>
                <c:pt idx="2657">
                  <c:v>3507.5</c:v>
                </c:pt>
                <c:pt idx="2658">
                  <c:v>3506.6</c:v>
                </c:pt>
                <c:pt idx="2659">
                  <c:v>3505.2</c:v>
                </c:pt>
                <c:pt idx="2660">
                  <c:v>3504.1</c:v>
                </c:pt>
                <c:pt idx="2661">
                  <c:v>3503.1</c:v>
                </c:pt>
                <c:pt idx="2662">
                  <c:v>3502.1</c:v>
                </c:pt>
                <c:pt idx="2663">
                  <c:v>3501.2</c:v>
                </c:pt>
                <c:pt idx="2664">
                  <c:v>3500</c:v>
                </c:pt>
                <c:pt idx="2665">
                  <c:v>3498.8</c:v>
                </c:pt>
                <c:pt idx="2666">
                  <c:v>3495.8</c:v>
                </c:pt>
                <c:pt idx="2667">
                  <c:v>3494.8</c:v>
                </c:pt>
                <c:pt idx="2668">
                  <c:v>3493.5</c:v>
                </c:pt>
                <c:pt idx="2669">
                  <c:v>3492.1</c:v>
                </c:pt>
                <c:pt idx="2670">
                  <c:v>3492</c:v>
                </c:pt>
                <c:pt idx="2671">
                  <c:v>3492</c:v>
                </c:pt>
                <c:pt idx="2672">
                  <c:v>3490</c:v>
                </c:pt>
                <c:pt idx="2673">
                  <c:v>3489.6</c:v>
                </c:pt>
                <c:pt idx="2674">
                  <c:v>3489.1</c:v>
                </c:pt>
                <c:pt idx="2675">
                  <c:v>3488.5</c:v>
                </c:pt>
                <c:pt idx="2676">
                  <c:v>3488.1</c:v>
                </c:pt>
                <c:pt idx="2677">
                  <c:v>3486.8</c:v>
                </c:pt>
                <c:pt idx="2678">
                  <c:v>3486.4</c:v>
                </c:pt>
                <c:pt idx="2679">
                  <c:v>3484.7</c:v>
                </c:pt>
                <c:pt idx="2680">
                  <c:v>3483.4</c:v>
                </c:pt>
                <c:pt idx="2681">
                  <c:v>3481</c:v>
                </c:pt>
                <c:pt idx="2682">
                  <c:v>3479.8</c:v>
                </c:pt>
                <c:pt idx="2683">
                  <c:v>3479.7</c:v>
                </c:pt>
                <c:pt idx="2684">
                  <c:v>3479.2</c:v>
                </c:pt>
                <c:pt idx="2685">
                  <c:v>3477.6</c:v>
                </c:pt>
                <c:pt idx="2686">
                  <c:v>3477.4</c:v>
                </c:pt>
                <c:pt idx="2687">
                  <c:v>3476.8</c:v>
                </c:pt>
                <c:pt idx="2688">
                  <c:v>3473.9</c:v>
                </c:pt>
                <c:pt idx="2689">
                  <c:v>3472.5</c:v>
                </c:pt>
                <c:pt idx="2690">
                  <c:v>3472</c:v>
                </c:pt>
                <c:pt idx="2691">
                  <c:v>3470.3</c:v>
                </c:pt>
                <c:pt idx="2692">
                  <c:v>3468.9</c:v>
                </c:pt>
                <c:pt idx="2693">
                  <c:v>3464.8</c:v>
                </c:pt>
                <c:pt idx="2694">
                  <c:v>3464.8</c:v>
                </c:pt>
                <c:pt idx="2695">
                  <c:v>3464.5</c:v>
                </c:pt>
                <c:pt idx="2696">
                  <c:v>3464</c:v>
                </c:pt>
                <c:pt idx="2697">
                  <c:v>3462.6</c:v>
                </c:pt>
                <c:pt idx="2698">
                  <c:v>3462.5</c:v>
                </c:pt>
                <c:pt idx="2699">
                  <c:v>3462.1</c:v>
                </c:pt>
                <c:pt idx="2700">
                  <c:v>3461.1</c:v>
                </c:pt>
                <c:pt idx="2701">
                  <c:v>3460.7</c:v>
                </c:pt>
                <c:pt idx="2702">
                  <c:v>3459.7</c:v>
                </c:pt>
                <c:pt idx="2703">
                  <c:v>3458.4</c:v>
                </c:pt>
                <c:pt idx="2704">
                  <c:v>3458.1</c:v>
                </c:pt>
                <c:pt idx="2705">
                  <c:v>3456</c:v>
                </c:pt>
                <c:pt idx="2706">
                  <c:v>3455.5</c:v>
                </c:pt>
                <c:pt idx="2707">
                  <c:v>3455.4</c:v>
                </c:pt>
                <c:pt idx="2708">
                  <c:v>3455</c:v>
                </c:pt>
                <c:pt idx="2709">
                  <c:v>3452.6</c:v>
                </c:pt>
                <c:pt idx="2710">
                  <c:v>3452.1</c:v>
                </c:pt>
                <c:pt idx="2711">
                  <c:v>3452</c:v>
                </c:pt>
                <c:pt idx="2712">
                  <c:v>3451</c:v>
                </c:pt>
                <c:pt idx="2713">
                  <c:v>3450.8</c:v>
                </c:pt>
                <c:pt idx="2714">
                  <c:v>3449.2</c:v>
                </c:pt>
                <c:pt idx="2715">
                  <c:v>3449.1</c:v>
                </c:pt>
                <c:pt idx="2716">
                  <c:v>3448.4</c:v>
                </c:pt>
                <c:pt idx="2717">
                  <c:v>3448.2</c:v>
                </c:pt>
                <c:pt idx="2718">
                  <c:v>3446.9</c:v>
                </c:pt>
                <c:pt idx="2719">
                  <c:v>3444.2</c:v>
                </c:pt>
                <c:pt idx="2720">
                  <c:v>3443</c:v>
                </c:pt>
                <c:pt idx="2721">
                  <c:v>3442.6</c:v>
                </c:pt>
                <c:pt idx="2722">
                  <c:v>3440.6</c:v>
                </c:pt>
                <c:pt idx="2723">
                  <c:v>3438.6</c:v>
                </c:pt>
                <c:pt idx="2724">
                  <c:v>3438.3</c:v>
                </c:pt>
                <c:pt idx="2725">
                  <c:v>3436.8</c:v>
                </c:pt>
                <c:pt idx="2726">
                  <c:v>3436.6</c:v>
                </c:pt>
                <c:pt idx="2727">
                  <c:v>3436.5</c:v>
                </c:pt>
                <c:pt idx="2728">
                  <c:v>3436.1</c:v>
                </c:pt>
                <c:pt idx="2729">
                  <c:v>3435.8</c:v>
                </c:pt>
                <c:pt idx="2730">
                  <c:v>3434.5</c:v>
                </c:pt>
                <c:pt idx="2731">
                  <c:v>3433.5</c:v>
                </c:pt>
                <c:pt idx="2732">
                  <c:v>3432.8</c:v>
                </c:pt>
                <c:pt idx="2733">
                  <c:v>3432.6</c:v>
                </c:pt>
                <c:pt idx="2734">
                  <c:v>3431.2</c:v>
                </c:pt>
                <c:pt idx="2735">
                  <c:v>3428.6</c:v>
                </c:pt>
                <c:pt idx="2736">
                  <c:v>3427.5</c:v>
                </c:pt>
                <c:pt idx="2737">
                  <c:v>3426.8</c:v>
                </c:pt>
                <c:pt idx="2738">
                  <c:v>3426.8</c:v>
                </c:pt>
                <c:pt idx="2739">
                  <c:v>3426.2</c:v>
                </c:pt>
                <c:pt idx="2740">
                  <c:v>3424.8</c:v>
                </c:pt>
                <c:pt idx="2741">
                  <c:v>3424.5</c:v>
                </c:pt>
                <c:pt idx="2742">
                  <c:v>3422</c:v>
                </c:pt>
                <c:pt idx="2743">
                  <c:v>3420.2</c:v>
                </c:pt>
                <c:pt idx="2744">
                  <c:v>3418.8</c:v>
                </c:pt>
                <c:pt idx="2745">
                  <c:v>3418.4</c:v>
                </c:pt>
                <c:pt idx="2746">
                  <c:v>3418</c:v>
                </c:pt>
                <c:pt idx="2747">
                  <c:v>3417.5</c:v>
                </c:pt>
                <c:pt idx="2748">
                  <c:v>3415.7</c:v>
                </c:pt>
                <c:pt idx="2749">
                  <c:v>3415.1</c:v>
                </c:pt>
                <c:pt idx="2750">
                  <c:v>3413.5</c:v>
                </c:pt>
                <c:pt idx="2751">
                  <c:v>3411.2</c:v>
                </c:pt>
                <c:pt idx="2752">
                  <c:v>3410.3</c:v>
                </c:pt>
                <c:pt idx="2753">
                  <c:v>3410.2</c:v>
                </c:pt>
                <c:pt idx="2754">
                  <c:v>3410.1</c:v>
                </c:pt>
                <c:pt idx="2755">
                  <c:v>3409.4</c:v>
                </c:pt>
                <c:pt idx="2756">
                  <c:v>3408.7</c:v>
                </c:pt>
                <c:pt idx="2757">
                  <c:v>3408.2</c:v>
                </c:pt>
                <c:pt idx="2758">
                  <c:v>3406.8</c:v>
                </c:pt>
                <c:pt idx="2759">
                  <c:v>3402.6</c:v>
                </c:pt>
                <c:pt idx="2760">
                  <c:v>3401.6</c:v>
                </c:pt>
                <c:pt idx="2761">
                  <c:v>3400.3</c:v>
                </c:pt>
                <c:pt idx="2762">
                  <c:v>3399.9</c:v>
                </c:pt>
                <c:pt idx="2763">
                  <c:v>3399.3</c:v>
                </c:pt>
                <c:pt idx="2764">
                  <c:v>3398.5</c:v>
                </c:pt>
                <c:pt idx="2765">
                  <c:v>3397.6</c:v>
                </c:pt>
                <c:pt idx="2766">
                  <c:v>3396.5</c:v>
                </c:pt>
                <c:pt idx="2767">
                  <c:v>3391.9</c:v>
                </c:pt>
                <c:pt idx="2768">
                  <c:v>3391.9</c:v>
                </c:pt>
                <c:pt idx="2769">
                  <c:v>3391.4</c:v>
                </c:pt>
                <c:pt idx="2770">
                  <c:v>3390.8</c:v>
                </c:pt>
                <c:pt idx="2771">
                  <c:v>3389.9</c:v>
                </c:pt>
                <c:pt idx="2772">
                  <c:v>3388.4</c:v>
                </c:pt>
                <c:pt idx="2773">
                  <c:v>3387.4</c:v>
                </c:pt>
                <c:pt idx="2774">
                  <c:v>3387.1</c:v>
                </c:pt>
                <c:pt idx="2775">
                  <c:v>3386.1</c:v>
                </c:pt>
                <c:pt idx="2776">
                  <c:v>3385.8</c:v>
                </c:pt>
                <c:pt idx="2777">
                  <c:v>3385.3</c:v>
                </c:pt>
                <c:pt idx="2778">
                  <c:v>3383.6</c:v>
                </c:pt>
                <c:pt idx="2779">
                  <c:v>3383.6</c:v>
                </c:pt>
                <c:pt idx="2780">
                  <c:v>3382.6</c:v>
                </c:pt>
                <c:pt idx="2781">
                  <c:v>3377.3</c:v>
                </c:pt>
                <c:pt idx="2782">
                  <c:v>3376.2</c:v>
                </c:pt>
                <c:pt idx="2783">
                  <c:v>3376.2</c:v>
                </c:pt>
                <c:pt idx="2784">
                  <c:v>3371.9</c:v>
                </c:pt>
                <c:pt idx="2785">
                  <c:v>3371.9</c:v>
                </c:pt>
                <c:pt idx="2786">
                  <c:v>3371.8</c:v>
                </c:pt>
                <c:pt idx="2787">
                  <c:v>3371.1</c:v>
                </c:pt>
                <c:pt idx="2788">
                  <c:v>3371</c:v>
                </c:pt>
                <c:pt idx="2789">
                  <c:v>3370.9</c:v>
                </c:pt>
                <c:pt idx="2790">
                  <c:v>3369.9</c:v>
                </c:pt>
                <c:pt idx="2791">
                  <c:v>3368.6</c:v>
                </c:pt>
                <c:pt idx="2792">
                  <c:v>3368.1</c:v>
                </c:pt>
                <c:pt idx="2793">
                  <c:v>3365.4</c:v>
                </c:pt>
                <c:pt idx="2794">
                  <c:v>3362.1</c:v>
                </c:pt>
                <c:pt idx="2795">
                  <c:v>3361.6</c:v>
                </c:pt>
                <c:pt idx="2796">
                  <c:v>3359.3</c:v>
                </c:pt>
                <c:pt idx="2797">
                  <c:v>3356.9</c:v>
                </c:pt>
                <c:pt idx="2798">
                  <c:v>3355.6</c:v>
                </c:pt>
                <c:pt idx="2799">
                  <c:v>3354.5</c:v>
                </c:pt>
                <c:pt idx="2800">
                  <c:v>3354.2</c:v>
                </c:pt>
                <c:pt idx="2801">
                  <c:v>3352.2</c:v>
                </c:pt>
                <c:pt idx="2802">
                  <c:v>3348.6</c:v>
                </c:pt>
                <c:pt idx="2803">
                  <c:v>3348.2</c:v>
                </c:pt>
                <c:pt idx="2804">
                  <c:v>3347.8</c:v>
                </c:pt>
                <c:pt idx="2805">
                  <c:v>3346.8</c:v>
                </c:pt>
                <c:pt idx="2806">
                  <c:v>3346.5</c:v>
                </c:pt>
                <c:pt idx="2807">
                  <c:v>3346.2</c:v>
                </c:pt>
                <c:pt idx="2808">
                  <c:v>3345.9</c:v>
                </c:pt>
                <c:pt idx="2809">
                  <c:v>3345.5</c:v>
                </c:pt>
                <c:pt idx="2810">
                  <c:v>3345.5</c:v>
                </c:pt>
                <c:pt idx="2811">
                  <c:v>3345.4</c:v>
                </c:pt>
                <c:pt idx="2812">
                  <c:v>3344.8</c:v>
                </c:pt>
                <c:pt idx="2813">
                  <c:v>3342.5</c:v>
                </c:pt>
                <c:pt idx="2814">
                  <c:v>3340.6</c:v>
                </c:pt>
                <c:pt idx="2815">
                  <c:v>3338.3</c:v>
                </c:pt>
                <c:pt idx="2816">
                  <c:v>3337.6</c:v>
                </c:pt>
                <c:pt idx="2817">
                  <c:v>3334.7</c:v>
                </c:pt>
                <c:pt idx="2818">
                  <c:v>3334.3</c:v>
                </c:pt>
                <c:pt idx="2819">
                  <c:v>3334.2</c:v>
                </c:pt>
                <c:pt idx="2820">
                  <c:v>3331.5</c:v>
                </c:pt>
                <c:pt idx="2821">
                  <c:v>3331.2</c:v>
                </c:pt>
                <c:pt idx="2822">
                  <c:v>3329.9</c:v>
                </c:pt>
                <c:pt idx="2823">
                  <c:v>3327.7</c:v>
                </c:pt>
                <c:pt idx="2824">
                  <c:v>3327.7</c:v>
                </c:pt>
                <c:pt idx="2825">
                  <c:v>3327.4</c:v>
                </c:pt>
                <c:pt idx="2826">
                  <c:v>3326.8</c:v>
                </c:pt>
                <c:pt idx="2827">
                  <c:v>3325.4</c:v>
                </c:pt>
                <c:pt idx="2828">
                  <c:v>3324.6</c:v>
                </c:pt>
                <c:pt idx="2829">
                  <c:v>3324</c:v>
                </c:pt>
                <c:pt idx="2830">
                  <c:v>3323.9</c:v>
                </c:pt>
                <c:pt idx="2831">
                  <c:v>3323.1</c:v>
                </c:pt>
                <c:pt idx="2832">
                  <c:v>3322.2</c:v>
                </c:pt>
                <c:pt idx="2833">
                  <c:v>3321.9</c:v>
                </c:pt>
                <c:pt idx="2834">
                  <c:v>3319.8</c:v>
                </c:pt>
                <c:pt idx="2835">
                  <c:v>3315.9</c:v>
                </c:pt>
                <c:pt idx="2836">
                  <c:v>3315.2</c:v>
                </c:pt>
                <c:pt idx="2837">
                  <c:v>3312.3</c:v>
                </c:pt>
                <c:pt idx="2838">
                  <c:v>3311</c:v>
                </c:pt>
                <c:pt idx="2839">
                  <c:v>3310.5</c:v>
                </c:pt>
                <c:pt idx="2840">
                  <c:v>3310.2</c:v>
                </c:pt>
                <c:pt idx="2841">
                  <c:v>3309.7</c:v>
                </c:pt>
                <c:pt idx="2842">
                  <c:v>3309.6</c:v>
                </c:pt>
                <c:pt idx="2843">
                  <c:v>3309.5</c:v>
                </c:pt>
                <c:pt idx="2844">
                  <c:v>3309.5</c:v>
                </c:pt>
                <c:pt idx="2845">
                  <c:v>3308.9</c:v>
                </c:pt>
                <c:pt idx="2846">
                  <c:v>3308.3</c:v>
                </c:pt>
                <c:pt idx="2847">
                  <c:v>3307.9</c:v>
                </c:pt>
                <c:pt idx="2848">
                  <c:v>3307.1</c:v>
                </c:pt>
                <c:pt idx="2849">
                  <c:v>3306.8</c:v>
                </c:pt>
                <c:pt idx="2850">
                  <c:v>3304.9</c:v>
                </c:pt>
                <c:pt idx="2851">
                  <c:v>3304.6</c:v>
                </c:pt>
                <c:pt idx="2852">
                  <c:v>3304</c:v>
                </c:pt>
                <c:pt idx="2853">
                  <c:v>3303.9</c:v>
                </c:pt>
                <c:pt idx="2854">
                  <c:v>3301.1</c:v>
                </c:pt>
                <c:pt idx="2855">
                  <c:v>3297.9</c:v>
                </c:pt>
                <c:pt idx="2856">
                  <c:v>3293.8</c:v>
                </c:pt>
                <c:pt idx="2857">
                  <c:v>3293.7</c:v>
                </c:pt>
                <c:pt idx="2858">
                  <c:v>3293.6</c:v>
                </c:pt>
                <c:pt idx="2859">
                  <c:v>3293.1</c:v>
                </c:pt>
                <c:pt idx="2860">
                  <c:v>3290.8</c:v>
                </c:pt>
                <c:pt idx="2861">
                  <c:v>3290.2</c:v>
                </c:pt>
                <c:pt idx="2862">
                  <c:v>3289.1</c:v>
                </c:pt>
                <c:pt idx="2863">
                  <c:v>3286.8</c:v>
                </c:pt>
                <c:pt idx="2864">
                  <c:v>3286.5</c:v>
                </c:pt>
                <c:pt idx="2865">
                  <c:v>3284.5</c:v>
                </c:pt>
                <c:pt idx="2866">
                  <c:v>3283.9</c:v>
                </c:pt>
                <c:pt idx="2867">
                  <c:v>3283.5</c:v>
                </c:pt>
                <c:pt idx="2868">
                  <c:v>3282.6</c:v>
                </c:pt>
                <c:pt idx="2869">
                  <c:v>3280.9</c:v>
                </c:pt>
                <c:pt idx="2870">
                  <c:v>3279.5</c:v>
                </c:pt>
                <c:pt idx="2871">
                  <c:v>3278.9</c:v>
                </c:pt>
                <c:pt idx="2872">
                  <c:v>3278.3</c:v>
                </c:pt>
                <c:pt idx="2873">
                  <c:v>3277.9</c:v>
                </c:pt>
                <c:pt idx="2874">
                  <c:v>3275.9</c:v>
                </c:pt>
                <c:pt idx="2875">
                  <c:v>3274</c:v>
                </c:pt>
                <c:pt idx="2876">
                  <c:v>3272.7</c:v>
                </c:pt>
                <c:pt idx="2877">
                  <c:v>3271.7</c:v>
                </c:pt>
                <c:pt idx="2878">
                  <c:v>3271</c:v>
                </c:pt>
                <c:pt idx="2879">
                  <c:v>3268.4</c:v>
                </c:pt>
                <c:pt idx="2880">
                  <c:v>3267.1</c:v>
                </c:pt>
                <c:pt idx="2881">
                  <c:v>3267.1</c:v>
                </c:pt>
                <c:pt idx="2882">
                  <c:v>3266.8</c:v>
                </c:pt>
                <c:pt idx="2883">
                  <c:v>3266.4</c:v>
                </c:pt>
                <c:pt idx="2884">
                  <c:v>3266.3</c:v>
                </c:pt>
                <c:pt idx="2885">
                  <c:v>3266</c:v>
                </c:pt>
                <c:pt idx="2886">
                  <c:v>3264.3</c:v>
                </c:pt>
                <c:pt idx="2887">
                  <c:v>3259.8</c:v>
                </c:pt>
                <c:pt idx="2888">
                  <c:v>3259.8</c:v>
                </c:pt>
                <c:pt idx="2889">
                  <c:v>3256.3</c:v>
                </c:pt>
                <c:pt idx="2890">
                  <c:v>3255.3</c:v>
                </c:pt>
                <c:pt idx="2891">
                  <c:v>3251.3</c:v>
                </c:pt>
                <c:pt idx="2892">
                  <c:v>3251</c:v>
                </c:pt>
                <c:pt idx="2893">
                  <c:v>3251</c:v>
                </c:pt>
                <c:pt idx="2894">
                  <c:v>3250.3</c:v>
                </c:pt>
                <c:pt idx="2895">
                  <c:v>3248.2</c:v>
                </c:pt>
                <c:pt idx="2896">
                  <c:v>3247.2</c:v>
                </c:pt>
                <c:pt idx="2897">
                  <c:v>3245.7</c:v>
                </c:pt>
                <c:pt idx="2898">
                  <c:v>3245.5</c:v>
                </c:pt>
                <c:pt idx="2899">
                  <c:v>3245.3</c:v>
                </c:pt>
                <c:pt idx="2900">
                  <c:v>3245.2</c:v>
                </c:pt>
                <c:pt idx="2901">
                  <c:v>3245</c:v>
                </c:pt>
                <c:pt idx="2902">
                  <c:v>3240.7</c:v>
                </c:pt>
                <c:pt idx="2903">
                  <c:v>3239.6</c:v>
                </c:pt>
                <c:pt idx="2904">
                  <c:v>3238.8</c:v>
                </c:pt>
                <c:pt idx="2905">
                  <c:v>3237.9</c:v>
                </c:pt>
                <c:pt idx="2906">
                  <c:v>3236.6</c:v>
                </c:pt>
                <c:pt idx="2907">
                  <c:v>3235.9</c:v>
                </c:pt>
                <c:pt idx="2908">
                  <c:v>3235.8</c:v>
                </c:pt>
                <c:pt idx="2909">
                  <c:v>3234.9</c:v>
                </c:pt>
                <c:pt idx="2910">
                  <c:v>3232.7</c:v>
                </c:pt>
                <c:pt idx="2911">
                  <c:v>3232.6</c:v>
                </c:pt>
                <c:pt idx="2912">
                  <c:v>3232.3</c:v>
                </c:pt>
                <c:pt idx="2913">
                  <c:v>3231.4</c:v>
                </c:pt>
                <c:pt idx="2914">
                  <c:v>3230.5</c:v>
                </c:pt>
                <c:pt idx="2915">
                  <c:v>3227.7</c:v>
                </c:pt>
                <c:pt idx="2916">
                  <c:v>3226.4</c:v>
                </c:pt>
                <c:pt idx="2917">
                  <c:v>3225.3</c:v>
                </c:pt>
                <c:pt idx="2918">
                  <c:v>3224.6</c:v>
                </c:pt>
                <c:pt idx="2919">
                  <c:v>3224</c:v>
                </c:pt>
                <c:pt idx="2920">
                  <c:v>3222.9</c:v>
                </c:pt>
                <c:pt idx="2921">
                  <c:v>3222.8</c:v>
                </c:pt>
                <c:pt idx="2922">
                  <c:v>3222.5</c:v>
                </c:pt>
                <c:pt idx="2923">
                  <c:v>3222.4</c:v>
                </c:pt>
                <c:pt idx="2924">
                  <c:v>3221.3</c:v>
                </c:pt>
                <c:pt idx="2925">
                  <c:v>3220.7</c:v>
                </c:pt>
                <c:pt idx="2926">
                  <c:v>3220.6</c:v>
                </c:pt>
                <c:pt idx="2927">
                  <c:v>3214.3</c:v>
                </c:pt>
                <c:pt idx="2928">
                  <c:v>3213.5</c:v>
                </c:pt>
                <c:pt idx="2929">
                  <c:v>3213.2</c:v>
                </c:pt>
                <c:pt idx="2930">
                  <c:v>3213.1</c:v>
                </c:pt>
                <c:pt idx="2931">
                  <c:v>3213.1</c:v>
                </c:pt>
                <c:pt idx="2932">
                  <c:v>3211.9</c:v>
                </c:pt>
                <c:pt idx="2933">
                  <c:v>3211.8</c:v>
                </c:pt>
                <c:pt idx="2934">
                  <c:v>3211.3</c:v>
                </c:pt>
                <c:pt idx="2935">
                  <c:v>3209.4</c:v>
                </c:pt>
                <c:pt idx="2936">
                  <c:v>3209</c:v>
                </c:pt>
                <c:pt idx="2937">
                  <c:v>3208.8</c:v>
                </c:pt>
                <c:pt idx="2938">
                  <c:v>3206.9</c:v>
                </c:pt>
                <c:pt idx="2939">
                  <c:v>3206.8</c:v>
                </c:pt>
                <c:pt idx="2940">
                  <c:v>3205.6</c:v>
                </c:pt>
                <c:pt idx="2941">
                  <c:v>3205.5</c:v>
                </c:pt>
                <c:pt idx="2942">
                  <c:v>3204.8</c:v>
                </c:pt>
                <c:pt idx="2943">
                  <c:v>3204.6</c:v>
                </c:pt>
                <c:pt idx="2944">
                  <c:v>3204.5</c:v>
                </c:pt>
                <c:pt idx="2945">
                  <c:v>3202.7</c:v>
                </c:pt>
                <c:pt idx="2946">
                  <c:v>3202.5</c:v>
                </c:pt>
                <c:pt idx="2947">
                  <c:v>3202.3</c:v>
                </c:pt>
                <c:pt idx="2948">
                  <c:v>3202</c:v>
                </c:pt>
                <c:pt idx="2949">
                  <c:v>3201.7</c:v>
                </c:pt>
                <c:pt idx="2950">
                  <c:v>3201.1</c:v>
                </c:pt>
                <c:pt idx="2951">
                  <c:v>3200</c:v>
                </c:pt>
                <c:pt idx="2952">
                  <c:v>3198.8</c:v>
                </c:pt>
                <c:pt idx="2953">
                  <c:v>3197.3</c:v>
                </c:pt>
                <c:pt idx="2954">
                  <c:v>3194.7</c:v>
                </c:pt>
                <c:pt idx="2955">
                  <c:v>3194.2</c:v>
                </c:pt>
                <c:pt idx="2956">
                  <c:v>3194.2</c:v>
                </c:pt>
                <c:pt idx="2957">
                  <c:v>3193.3</c:v>
                </c:pt>
                <c:pt idx="2958">
                  <c:v>3192.3</c:v>
                </c:pt>
                <c:pt idx="2959">
                  <c:v>3192.3</c:v>
                </c:pt>
                <c:pt idx="2960">
                  <c:v>3189.4</c:v>
                </c:pt>
                <c:pt idx="2961">
                  <c:v>3189.2</c:v>
                </c:pt>
                <c:pt idx="2962">
                  <c:v>3188.9</c:v>
                </c:pt>
                <c:pt idx="2963">
                  <c:v>3188.4</c:v>
                </c:pt>
                <c:pt idx="2964">
                  <c:v>3188.3</c:v>
                </c:pt>
                <c:pt idx="2965">
                  <c:v>3187.9</c:v>
                </c:pt>
                <c:pt idx="2966">
                  <c:v>3187.5</c:v>
                </c:pt>
                <c:pt idx="2967">
                  <c:v>3186</c:v>
                </c:pt>
                <c:pt idx="2968">
                  <c:v>3183</c:v>
                </c:pt>
                <c:pt idx="2969">
                  <c:v>3182.2</c:v>
                </c:pt>
                <c:pt idx="2970">
                  <c:v>3182</c:v>
                </c:pt>
                <c:pt idx="2971">
                  <c:v>3181.7</c:v>
                </c:pt>
                <c:pt idx="2972">
                  <c:v>3181.1</c:v>
                </c:pt>
                <c:pt idx="2973">
                  <c:v>3180.4</c:v>
                </c:pt>
                <c:pt idx="2974">
                  <c:v>3176.4</c:v>
                </c:pt>
                <c:pt idx="2975">
                  <c:v>3175.8</c:v>
                </c:pt>
                <c:pt idx="2976">
                  <c:v>3174.8</c:v>
                </c:pt>
                <c:pt idx="2977">
                  <c:v>3174.2</c:v>
                </c:pt>
                <c:pt idx="2978">
                  <c:v>3172.5</c:v>
                </c:pt>
                <c:pt idx="2979">
                  <c:v>3172.1</c:v>
                </c:pt>
                <c:pt idx="2980">
                  <c:v>3171.3</c:v>
                </c:pt>
                <c:pt idx="2981">
                  <c:v>3170.1</c:v>
                </c:pt>
                <c:pt idx="2982">
                  <c:v>3169.8</c:v>
                </c:pt>
                <c:pt idx="2983">
                  <c:v>3169.3</c:v>
                </c:pt>
                <c:pt idx="2984">
                  <c:v>3168.9</c:v>
                </c:pt>
                <c:pt idx="2985">
                  <c:v>3168.8</c:v>
                </c:pt>
                <c:pt idx="2986">
                  <c:v>3166.7</c:v>
                </c:pt>
                <c:pt idx="2987">
                  <c:v>3166.5</c:v>
                </c:pt>
                <c:pt idx="2988">
                  <c:v>3166.4</c:v>
                </c:pt>
                <c:pt idx="2989">
                  <c:v>3165.4</c:v>
                </c:pt>
                <c:pt idx="2990">
                  <c:v>3164</c:v>
                </c:pt>
                <c:pt idx="2991">
                  <c:v>3163.5</c:v>
                </c:pt>
                <c:pt idx="2992">
                  <c:v>3160.7</c:v>
                </c:pt>
                <c:pt idx="2993">
                  <c:v>3160.3</c:v>
                </c:pt>
                <c:pt idx="2994">
                  <c:v>3160.2</c:v>
                </c:pt>
                <c:pt idx="2995">
                  <c:v>3159.7</c:v>
                </c:pt>
                <c:pt idx="2996">
                  <c:v>3159.6</c:v>
                </c:pt>
                <c:pt idx="2997">
                  <c:v>3159.2</c:v>
                </c:pt>
                <c:pt idx="2998">
                  <c:v>3158.5</c:v>
                </c:pt>
                <c:pt idx="2999">
                  <c:v>3154.8</c:v>
                </c:pt>
                <c:pt idx="3000">
                  <c:v>3154.2</c:v>
                </c:pt>
                <c:pt idx="3001">
                  <c:v>3153.4</c:v>
                </c:pt>
                <c:pt idx="3002">
                  <c:v>3150.5</c:v>
                </c:pt>
                <c:pt idx="3003">
                  <c:v>3150.4</c:v>
                </c:pt>
                <c:pt idx="3004">
                  <c:v>3150.2</c:v>
                </c:pt>
                <c:pt idx="3005">
                  <c:v>3149.4</c:v>
                </c:pt>
                <c:pt idx="3006">
                  <c:v>3146.5</c:v>
                </c:pt>
                <c:pt idx="3007">
                  <c:v>3145.7</c:v>
                </c:pt>
                <c:pt idx="3008">
                  <c:v>3145.6</c:v>
                </c:pt>
                <c:pt idx="3009">
                  <c:v>3144.8</c:v>
                </c:pt>
                <c:pt idx="3010">
                  <c:v>3143.3</c:v>
                </c:pt>
                <c:pt idx="3011">
                  <c:v>3141.4</c:v>
                </c:pt>
                <c:pt idx="3012">
                  <c:v>3136.9</c:v>
                </c:pt>
                <c:pt idx="3013">
                  <c:v>3135.6</c:v>
                </c:pt>
                <c:pt idx="3014">
                  <c:v>3135.1</c:v>
                </c:pt>
                <c:pt idx="3015">
                  <c:v>3135</c:v>
                </c:pt>
                <c:pt idx="3016">
                  <c:v>3132.6</c:v>
                </c:pt>
                <c:pt idx="3017">
                  <c:v>3131.6</c:v>
                </c:pt>
                <c:pt idx="3018">
                  <c:v>3129</c:v>
                </c:pt>
                <c:pt idx="3019">
                  <c:v>3128.8</c:v>
                </c:pt>
                <c:pt idx="3020">
                  <c:v>3128.8</c:v>
                </c:pt>
                <c:pt idx="3021">
                  <c:v>3128</c:v>
                </c:pt>
                <c:pt idx="3022">
                  <c:v>3127.1</c:v>
                </c:pt>
                <c:pt idx="3023">
                  <c:v>3127</c:v>
                </c:pt>
                <c:pt idx="3024">
                  <c:v>3125.9</c:v>
                </c:pt>
                <c:pt idx="3025">
                  <c:v>3123.2</c:v>
                </c:pt>
                <c:pt idx="3026">
                  <c:v>3122.8</c:v>
                </c:pt>
                <c:pt idx="3027">
                  <c:v>3121.2</c:v>
                </c:pt>
                <c:pt idx="3028">
                  <c:v>3120.7</c:v>
                </c:pt>
                <c:pt idx="3029">
                  <c:v>3118.9</c:v>
                </c:pt>
                <c:pt idx="3030">
                  <c:v>3115.3</c:v>
                </c:pt>
                <c:pt idx="3031">
                  <c:v>3115.3</c:v>
                </c:pt>
                <c:pt idx="3032">
                  <c:v>3115.1</c:v>
                </c:pt>
                <c:pt idx="3033">
                  <c:v>3114.7</c:v>
                </c:pt>
                <c:pt idx="3034">
                  <c:v>3114.6</c:v>
                </c:pt>
                <c:pt idx="3035">
                  <c:v>3114.2</c:v>
                </c:pt>
                <c:pt idx="3036">
                  <c:v>3111.8</c:v>
                </c:pt>
                <c:pt idx="3037">
                  <c:v>3110.9</c:v>
                </c:pt>
                <c:pt idx="3038">
                  <c:v>3110</c:v>
                </c:pt>
                <c:pt idx="3039">
                  <c:v>3109.1</c:v>
                </c:pt>
                <c:pt idx="3040">
                  <c:v>3108.9</c:v>
                </c:pt>
                <c:pt idx="3041">
                  <c:v>3107.4</c:v>
                </c:pt>
                <c:pt idx="3042">
                  <c:v>3106.8</c:v>
                </c:pt>
                <c:pt idx="3043">
                  <c:v>3106.7</c:v>
                </c:pt>
                <c:pt idx="3044">
                  <c:v>3106.7</c:v>
                </c:pt>
                <c:pt idx="3045">
                  <c:v>3105.6</c:v>
                </c:pt>
                <c:pt idx="3046">
                  <c:v>3103.5</c:v>
                </c:pt>
                <c:pt idx="3047">
                  <c:v>3103</c:v>
                </c:pt>
                <c:pt idx="3048">
                  <c:v>3102.5</c:v>
                </c:pt>
                <c:pt idx="3049">
                  <c:v>3101.7</c:v>
                </c:pt>
                <c:pt idx="3050">
                  <c:v>3101.6</c:v>
                </c:pt>
                <c:pt idx="3051">
                  <c:v>3100.8</c:v>
                </c:pt>
                <c:pt idx="3052">
                  <c:v>3100.7</c:v>
                </c:pt>
                <c:pt idx="3053">
                  <c:v>3099.9</c:v>
                </c:pt>
                <c:pt idx="3054">
                  <c:v>3098.6</c:v>
                </c:pt>
                <c:pt idx="3055">
                  <c:v>3096.6</c:v>
                </c:pt>
                <c:pt idx="3056">
                  <c:v>3096.3</c:v>
                </c:pt>
                <c:pt idx="3057">
                  <c:v>3095.5</c:v>
                </c:pt>
                <c:pt idx="3058">
                  <c:v>3093.9</c:v>
                </c:pt>
                <c:pt idx="3059">
                  <c:v>3093.5</c:v>
                </c:pt>
                <c:pt idx="3060">
                  <c:v>3092.8</c:v>
                </c:pt>
                <c:pt idx="3061">
                  <c:v>3091.2</c:v>
                </c:pt>
                <c:pt idx="3062">
                  <c:v>3090.5</c:v>
                </c:pt>
                <c:pt idx="3063">
                  <c:v>3090.3</c:v>
                </c:pt>
                <c:pt idx="3064">
                  <c:v>3089.1</c:v>
                </c:pt>
                <c:pt idx="3065">
                  <c:v>3088.2</c:v>
                </c:pt>
                <c:pt idx="3066">
                  <c:v>3087.9</c:v>
                </c:pt>
                <c:pt idx="3067">
                  <c:v>3087.4</c:v>
                </c:pt>
                <c:pt idx="3068">
                  <c:v>3085.3</c:v>
                </c:pt>
                <c:pt idx="3069">
                  <c:v>3082.1</c:v>
                </c:pt>
                <c:pt idx="3070">
                  <c:v>3075.4</c:v>
                </c:pt>
                <c:pt idx="3071">
                  <c:v>3075.2</c:v>
                </c:pt>
                <c:pt idx="3072">
                  <c:v>3073.2</c:v>
                </c:pt>
                <c:pt idx="3073">
                  <c:v>3073</c:v>
                </c:pt>
                <c:pt idx="3074">
                  <c:v>3072.9</c:v>
                </c:pt>
                <c:pt idx="3075">
                  <c:v>3065.8</c:v>
                </c:pt>
                <c:pt idx="3076">
                  <c:v>3065.2</c:v>
                </c:pt>
                <c:pt idx="3077">
                  <c:v>3065.1</c:v>
                </c:pt>
                <c:pt idx="3078">
                  <c:v>3064.1</c:v>
                </c:pt>
                <c:pt idx="3079">
                  <c:v>3063.9</c:v>
                </c:pt>
                <c:pt idx="3080">
                  <c:v>3063.6</c:v>
                </c:pt>
                <c:pt idx="3081">
                  <c:v>3063.5</c:v>
                </c:pt>
                <c:pt idx="3082">
                  <c:v>3063.4</c:v>
                </c:pt>
                <c:pt idx="3083">
                  <c:v>3063.2</c:v>
                </c:pt>
                <c:pt idx="3084">
                  <c:v>3063</c:v>
                </c:pt>
                <c:pt idx="3085">
                  <c:v>3062.9</c:v>
                </c:pt>
                <c:pt idx="3086">
                  <c:v>3062.7</c:v>
                </c:pt>
                <c:pt idx="3087">
                  <c:v>3060.9</c:v>
                </c:pt>
                <c:pt idx="3088">
                  <c:v>3060.3</c:v>
                </c:pt>
                <c:pt idx="3089">
                  <c:v>3060.1</c:v>
                </c:pt>
                <c:pt idx="3090">
                  <c:v>3059.3</c:v>
                </c:pt>
                <c:pt idx="3091">
                  <c:v>3059</c:v>
                </c:pt>
                <c:pt idx="3092">
                  <c:v>3058.8</c:v>
                </c:pt>
                <c:pt idx="3093">
                  <c:v>3056.8</c:v>
                </c:pt>
                <c:pt idx="3094">
                  <c:v>3055.5</c:v>
                </c:pt>
                <c:pt idx="3095">
                  <c:v>3055</c:v>
                </c:pt>
                <c:pt idx="3096">
                  <c:v>3055</c:v>
                </c:pt>
                <c:pt idx="3097">
                  <c:v>3053.8</c:v>
                </c:pt>
                <c:pt idx="3098">
                  <c:v>3052.3</c:v>
                </c:pt>
                <c:pt idx="3099">
                  <c:v>3051.3</c:v>
                </c:pt>
                <c:pt idx="3100">
                  <c:v>3048.9</c:v>
                </c:pt>
                <c:pt idx="3101">
                  <c:v>3048.9</c:v>
                </c:pt>
                <c:pt idx="3102">
                  <c:v>3048.1</c:v>
                </c:pt>
                <c:pt idx="3103">
                  <c:v>3045.5</c:v>
                </c:pt>
                <c:pt idx="3104">
                  <c:v>3043.6</c:v>
                </c:pt>
                <c:pt idx="3105">
                  <c:v>3043.4</c:v>
                </c:pt>
                <c:pt idx="3106">
                  <c:v>3042.1</c:v>
                </c:pt>
                <c:pt idx="3107">
                  <c:v>3041.8</c:v>
                </c:pt>
                <c:pt idx="3108">
                  <c:v>3041.4</c:v>
                </c:pt>
                <c:pt idx="3109">
                  <c:v>3040.4</c:v>
                </c:pt>
                <c:pt idx="3110">
                  <c:v>3039.8</c:v>
                </c:pt>
                <c:pt idx="3111">
                  <c:v>3039.3</c:v>
                </c:pt>
                <c:pt idx="3112">
                  <c:v>3038.5</c:v>
                </c:pt>
                <c:pt idx="3113">
                  <c:v>3037.5</c:v>
                </c:pt>
                <c:pt idx="3114">
                  <c:v>3037.1</c:v>
                </c:pt>
                <c:pt idx="3115">
                  <c:v>3036.7</c:v>
                </c:pt>
                <c:pt idx="3116">
                  <c:v>3033.4</c:v>
                </c:pt>
                <c:pt idx="3117">
                  <c:v>3033.3</c:v>
                </c:pt>
                <c:pt idx="3118">
                  <c:v>3032.6</c:v>
                </c:pt>
                <c:pt idx="3119">
                  <c:v>3030.6</c:v>
                </c:pt>
                <c:pt idx="3120">
                  <c:v>3030.1</c:v>
                </c:pt>
                <c:pt idx="3121">
                  <c:v>3030</c:v>
                </c:pt>
                <c:pt idx="3122">
                  <c:v>3029.9</c:v>
                </c:pt>
                <c:pt idx="3123">
                  <c:v>3028.1</c:v>
                </c:pt>
                <c:pt idx="3124">
                  <c:v>3024.5</c:v>
                </c:pt>
                <c:pt idx="3125">
                  <c:v>3024</c:v>
                </c:pt>
                <c:pt idx="3126">
                  <c:v>3022.5</c:v>
                </c:pt>
                <c:pt idx="3127">
                  <c:v>3022.3</c:v>
                </c:pt>
                <c:pt idx="3128">
                  <c:v>3021.2</c:v>
                </c:pt>
                <c:pt idx="3129">
                  <c:v>3020.1</c:v>
                </c:pt>
                <c:pt idx="3130">
                  <c:v>3020</c:v>
                </c:pt>
                <c:pt idx="3131">
                  <c:v>3019.7</c:v>
                </c:pt>
                <c:pt idx="3132">
                  <c:v>3019.5</c:v>
                </c:pt>
                <c:pt idx="3133">
                  <c:v>3018.5</c:v>
                </c:pt>
                <c:pt idx="3134">
                  <c:v>3014.5</c:v>
                </c:pt>
                <c:pt idx="3135">
                  <c:v>3012.8</c:v>
                </c:pt>
                <c:pt idx="3136">
                  <c:v>3012.8</c:v>
                </c:pt>
                <c:pt idx="3137">
                  <c:v>3012.4</c:v>
                </c:pt>
                <c:pt idx="3138">
                  <c:v>3011.1</c:v>
                </c:pt>
                <c:pt idx="3139">
                  <c:v>3009</c:v>
                </c:pt>
                <c:pt idx="3140">
                  <c:v>3007.6</c:v>
                </c:pt>
                <c:pt idx="3141">
                  <c:v>3007.4</c:v>
                </c:pt>
                <c:pt idx="3142">
                  <c:v>3006.2</c:v>
                </c:pt>
                <c:pt idx="3143">
                  <c:v>3003.2</c:v>
                </c:pt>
                <c:pt idx="3144">
                  <c:v>3003.1</c:v>
                </c:pt>
                <c:pt idx="3145">
                  <c:v>3003</c:v>
                </c:pt>
                <c:pt idx="3146">
                  <c:v>3001.4</c:v>
                </c:pt>
                <c:pt idx="3147">
                  <c:v>3000</c:v>
                </c:pt>
                <c:pt idx="3148">
                  <c:v>2995.9</c:v>
                </c:pt>
                <c:pt idx="3149">
                  <c:v>2993.9</c:v>
                </c:pt>
                <c:pt idx="3150">
                  <c:v>2992.1</c:v>
                </c:pt>
                <c:pt idx="3151">
                  <c:v>2991.6</c:v>
                </c:pt>
                <c:pt idx="3152">
                  <c:v>2990</c:v>
                </c:pt>
                <c:pt idx="3153">
                  <c:v>2989.8</c:v>
                </c:pt>
                <c:pt idx="3154">
                  <c:v>2989.7</c:v>
                </c:pt>
                <c:pt idx="3155">
                  <c:v>2989.4</c:v>
                </c:pt>
                <c:pt idx="3156">
                  <c:v>2989.4</c:v>
                </c:pt>
                <c:pt idx="3157">
                  <c:v>2989.3</c:v>
                </c:pt>
                <c:pt idx="3158">
                  <c:v>2988.8</c:v>
                </c:pt>
                <c:pt idx="3159">
                  <c:v>2985.9</c:v>
                </c:pt>
                <c:pt idx="3160">
                  <c:v>2985.8</c:v>
                </c:pt>
                <c:pt idx="3161">
                  <c:v>2985.4</c:v>
                </c:pt>
                <c:pt idx="3162">
                  <c:v>2985.4</c:v>
                </c:pt>
                <c:pt idx="3163">
                  <c:v>2984.7</c:v>
                </c:pt>
                <c:pt idx="3164">
                  <c:v>2984.2</c:v>
                </c:pt>
                <c:pt idx="3165">
                  <c:v>2981.7</c:v>
                </c:pt>
                <c:pt idx="3166">
                  <c:v>2977.4</c:v>
                </c:pt>
                <c:pt idx="3167">
                  <c:v>2974.8</c:v>
                </c:pt>
                <c:pt idx="3168">
                  <c:v>2974.6</c:v>
                </c:pt>
                <c:pt idx="3169">
                  <c:v>2972.3</c:v>
                </c:pt>
                <c:pt idx="3170">
                  <c:v>2971.5</c:v>
                </c:pt>
                <c:pt idx="3171">
                  <c:v>2971.5</c:v>
                </c:pt>
                <c:pt idx="3172">
                  <c:v>2971.5</c:v>
                </c:pt>
                <c:pt idx="3173">
                  <c:v>2970.8</c:v>
                </c:pt>
                <c:pt idx="3174">
                  <c:v>2970.5</c:v>
                </c:pt>
                <c:pt idx="3175">
                  <c:v>2970.5</c:v>
                </c:pt>
                <c:pt idx="3176">
                  <c:v>2970.3</c:v>
                </c:pt>
                <c:pt idx="3177">
                  <c:v>2969.9</c:v>
                </c:pt>
                <c:pt idx="3178">
                  <c:v>2969.9</c:v>
                </c:pt>
                <c:pt idx="3179">
                  <c:v>2968.3</c:v>
                </c:pt>
                <c:pt idx="3180">
                  <c:v>2968.3</c:v>
                </c:pt>
                <c:pt idx="3181">
                  <c:v>2967.6</c:v>
                </c:pt>
                <c:pt idx="3182">
                  <c:v>2965.5</c:v>
                </c:pt>
                <c:pt idx="3183">
                  <c:v>2965.2</c:v>
                </c:pt>
                <c:pt idx="3184">
                  <c:v>2964.7</c:v>
                </c:pt>
                <c:pt idx="3185">
                  <c:v>2963.8</c:v>
                </c:pt>
                <c:pt idx="3186">
                  <c:v>2963.6</c:v>
                </c:pt>
                <c:pt idx="3187">
                  <c:v>2962.8</c:v>
                </c:pt>
                <c:pt idx="3188">
                  <c:v>2962.2</c:v>
                </c:pt>
                <c:pt idx="3189">
                  <c:v>2961.4</c:v>
                </c:pt>
                <c:pt idx="3190">
                  <c:v>2960.8</c:v>
                </c:pt>
                <c:pt idx="3191">
                  <c:v>2957.8</c:v>
                </c:pt>
                <c:pt idx="3192">
                  <c:v>2957.6</c:v>
                </c:pt>
                <c:pt idx="3193">
                  <c:v>2957.5</c:v>
                </c:pt>
                <c:pt idx="3194">
                  <c:v>2956.8</c:v>
                </c:pt>
                <c:pt idx="3195">
                  <c:v>2956</c:v>
                </c:pt>
                <c:pt idx="3196">
                  <c:v>2955.5</c:v>
                </c:pt>
                <c:pt idx="3197">
                  <c:v>2955</c:v>
                </c:pt>
                <c:pt idx="3198">
                  <c:v>2954.4</c:v>
                </c:pt>
                <c:pt idx="3199">
                  <c:v>2952.4</c:v>
                </c:pt>
                <c:pt idx="3200">
                  <c:v>2952.4</c:v>
                </c:pt>
                <c:pt idx="3201">
                  <c:v>2949.9</c:v>
                </c:pt>
                <c:pt idx="3202">
                  <c:v>2948.4</c:v>
                </c:pt>
                <c:pt idx="3203">
                  <c:v>2946.9</c:v>
                </c:pt>
                <c:pt idx="3204">
                  <c:v>2946.5</c:v>
                </c:pt>
                <c:pt idx="3205">
                  <c:v>2946.2</c:v>
                </c:pt>
                <c:pt idx="3206">
                  <c:v>2945.8</c:v>
                </c:pt>
                <c:pt idx="3207">
                  <c:v>2945.6</c:v>
                </c:pt>
                <c:pt idx="3208">
                  <c:v>2943.6</c:v>
                </c:pt>
                <c:pt idx="3209">
                  <c:v>2940.2</c:v>
                </c:pt>
                <c:pt idx="3210">
                  <c:v>2938.6</c:v>
                </c:pt>
                <c:pt idx="3211">
                  <c:v>2938.1</c:v>
                </c:pt>
                <c:pt idx="3212">
                  <c:v>2937.7</c:v>
                </c:pt>
                <c:pt idx="3213">
                  <c:v>2936.1</c:v>
                </c:pt>
                <c:pt idx="3214">
                  <c:v>2933.8</c:v>
                </c:pt>
                <c:pt idx="3215">
                  <c:v>2929</c:v>
                </c:pt>
                <c:pt idx="3216">
                  <c:v>2926.8</c:v>
                </c:pt>
                <c:pt idx="3217">
                  <c:v>2926.5</c:v>
                </c:pt>
                <c:pt idx="3218">
                  <c:v>2926.3</c:v>
                </c:pt>
                <c:pt idx="3219">
                  <c:v>2926.1</c:v>
                </c:pt>
                <c:pt idx="3220">
                  <c:v>2925.1</c:v>
                </c:pt>
                <c:pt idx="3221">
                  <c:v>2924.3</c:v>
                </c:pt>
                <c:pt idx="3222">
                  <c:v>2922</c:v>
                </c:pt>
                <c:pt idx="3223">
                  <c:v>2920.4</c:v>
                </c:pt>
                <c:pt idx="3224">
                  <c:v>2918.5</c:v>
                </c:pt>
                <c:pt idx="3225">
                  <c:v>2917.7</c:v>
                </c:pt>
                <c:pt idx="3226">
                  <c:v>2917.4</c:v>
                </c:pt>
                <c:pt idx="3227">
                  <c:v>2916</c:v>
                </c:pt>
                <c:pt idx="3228">
                  <c:v>2913.1</c:v>
                </c:pt>
                <c:pt idx="3229">
                  <c:v>2911.8</c:v>
                </c:pt>
                <c:pt idx="3230">
                  <c:v>2911.7</c:v>
                </c:pt>
                <c:pt idx="3231">
                  <c:v>2909.5</c:v>
                </c:pt>
                <c:pt idx="3232">
                  <c:v>2909.4</c:v>
                </c:pt>
                <c:pt idx="3233">
                  <c:v>2909.1</c:v>
                </c:pt>
                <c:pt idx="3234">
                  <c:v>2908.7</c:v>
                </c:pt>
                <c:pt idx="3235">
                  <c:v>2908.7</c:v>
                </c:pt>
                <c:pt idx="3236">
                  <c:v>2908.3</c:v>
                </c:pt>
                <c:pt idx="3237">
                  <c:v>2902</c:v>
                </c:pt>
                <c:pt idx="3238">
                  <c:v>2901.2</c:v>
                </c:pt>
                <c:pt idx="3239">
                  <c:v>2901.2</c:v>
                </c:pt>
                <c:pt idx="3240">
                  <c:v>2900</c:v>
                </c:pt>
                <c:pt idx="3241">
                  <c:v>2897.3</c:v>
                </c:pt>
                <c:pt idx="3242">
                  <c:v>2892.4</c:v>
                </c:pt>
                <c:pt idx="3243">
                  <c:v>2891.7</c:v>
                </c:pt>
                <c:pt idx="3244">
                  <c:v>2891.4</c:v>
                </c:pt>
                <c:pt idx="3245">
                  <c:v>2891.4</c:v>
                </c:pt>
                <c:pt idx="3246">
                  <c:v>2890.9</c:v>
                </c:pt>
                <c:pt idx="3247">
                  <c:v>2888.4</c:v>
                </c:pt>
                <c:pt idx="3248">
                  <c:v>2888.1</c:v>
                </c:pt>
                <c:pt idx="3249">
                  <c:v>2885</c:v>
                </c:pt>
                <c:pt idx="3250">
                  <c:v>2883.3</c:v>
                </c:pt>
                <c:pt idx="3251">
                  <c:v>2883.3</c:v>
                </c:pt>
                <c:pt idx="3252">
                  <c:v>2881.9</c:v>
                </c:pt>
                <c:pt idx="3253">
                  <c:v>2881.9</c:v>
                </c:pt>
                <c:pt idx="3254">
                  <c:v>2880.9</c:v>
                </c:pt>
                <c:pt idx="3255">
                  <c:v>2878.7</c:v>
                </c:pt>
                <c:pt idx="3256">
                  <c:v>2878.2</c:v>
                </c:pt>
                <c:pt idx="3257">
                  <c:v>2878.1</c:v>
                </c:pt>
                <c:pt idx="3258">
                  <c:v>2877.8</c:v>
                </c:pt>
                <c:pt idx="3259">
                  <c:v>2876</c:v>
                </c:pt>
                <c:pt idx="3260">
                  <c:v>2875.9</c:v>
                </c:pt>
                <c:pt idx="3261">
                  <c:v>2875.4</c:v>
                </c:pt>
                <c:pt idx="3262">
                  <c:v>2875.4</c:v>
                </c:pt>
                <c:pt idx="3263">
                  <c:v>2869.9</c:v>
                </c:pt>
                <c:pt idx="3264">
                  <c:v>2867.9</c:v>
                </c:pt>
                <c:pt idx="3265">
                  <c:v>2867.3</c:v>
                </c:pt>
                <c:pt idx="3266">
                  <c:v>2867.1</c:v>
                </c:pt>
                <c:pt idx="3267">
                  <c:v>2866.7</c:v>
                </c:pt>
                <c:pt idx="3268">
                  <c:v>2865.4</c:v>
                </c:pt>
                <c:pt idx="3269">
                  <c:v>2865.1</c:v>
                </c:pt>
                <c:pt idx="3270">
                  <c:v>2865.1</c:v>
                </c:pt>
                <c:pt idx="3271">
                  <c:v>2864.7</c:v>
                </c:pt>
                <c:pt idx="3272">
                  <c:v>2864.4</c:v>
                </c:pt>
                <c:pt idx="3273">
                  <c:v>2862</c:v>
                </c:pt>
                <c:pt idx="3274">
                  <c:v>2861.3</c:v>
                </c:pt>
                <c:pt idx="3275">
                  <c:v>2859.5</c:v>
                </c:pt>
                <c:pt idx="3276">
                  <c:v>2859.4</c:v>
                </c:pt>
                <c:pt idx="3277">
                  <c:v>2858.3</c:v>
                </c:pt>
                <c:pt idx="3278">
                  <c:v>2857.4</c:v>
                </c:pt>
                <c:pt idx="3279">
                  <c:v>2857</c:v>
                </c:pt>
                <c:pt idx="3280">
                  <c:v>2856.3</c:v>
                </c:pt>
                <c:pt idx="3281">
                  <c:v>2854.9</c:v>
                </c:pt>
                <c:pt idx="3282">
                  <c:v>2854.3</c:v>
                </c:pt>
                <c:pt idx="3283">
                  <c:v>2853.4</c:v>
                </c:pt>
                <c:pt idx="3284">
                  <c:v>2852</c:v>
                </c:pt>
                <c:pt idx="3285">
                  <c:v>2851.6</c:v>
                </c:pt>
                <c:pt idx="3286">
                  <c:v>2850.7</c:v>
                </c:pt>
                <c:pt idx="3287">
                  <c:v>2849.8</c:v>
                </c:pt>
                <c:pt idx="3288">
                  <c:v>2849.1</c:v>
                </c:pt>
                <c:pt idx="3289">
                  <c:v>2848.6</c:v>
                </c:pt>
                <c:pt idx="3290">
                  <c:v>2848.1</c:v>
                </c:pt>
                <c:pt idx="3291">
                  <c:v>2847.7</c:v>
                </c:pt>
                <c:pt idx="3292">
                  <c:v>2846.9</c:v>
                </c:pt>
                <c:pt idx="3293">
                  <c:v>2845.4</c:v>
                </c:pt>
                <c:pt idx="3294">
                  <c:v>2845</c:v>
                </c:pt>
                <c:pt idx="3295">
                  <c:v>2844.9</c:v>
                </c:pt>
                <c:pt idx="3296">
                  <c:v>2844.5</c:v>
                </c:pt>
                <c:pt idx="3297">
                  <c:v>2844.4</c:v>
                </c:pt>
                <c:pt idx="3298">
                  <c:v>2843.9</c:v>
                </c:pt>
                <c:pt idx="3299">
                  <c:v>2843.1</c:v>
                </c:pt>
                <c:pt idx="3300">
                  <c:v>2841.6</c:v>
                </c:pt>
                <c:pt idx="3301">
                  <c:v>2841.2</c:v>
                </c:pt>
                <c:pt idx="3302">
                  <c:v>2833.5</c:v>
                </c:pt>
                <c:pt idx="3303">
                  <c:v>2833</c:v>
                </c:pt>
                <c:pt idx="3304">
                  <c:v>2831.3</c:v>
                </c:pt>
                <c:pt idx="3305">
                  <c:v>2830.4</c:v>
                </c:pt>
                <c:pt idx="3306">
                  <c:v>2829.6</c:v>
                </c:pt>
                <c:pt idx="3307">
                  <c:v>2829.2</c:v>
                </c:pt>
                <c:pt idx="3308">
                  <c:v>2828.3</c:v>
                </c:pt>
                <c:pt idx="3309">
                  <c:v>2826.2</c:v>
                </c:pt>
                <c:pt idx="3310">
                  <c:v>2825.9</c:v>
                </c:pt>
                <c:pt idx="3311">
                  <c:v>2825.5</c:v>
                </c:pt>
                <c:pt idx="3312">
                  <c:v>2825.4</c:v>
                </c:pt>
                <c:pt idx="3313">
                  <c:v>2824.4</c:v>
                </c:pt>
                <c:pt idx="3314">
                  <c:v>2824.4</c:v>
                </c:pt>
                <c:pt idx="3315">
                  <c:v>2824.3</c:v>
                </c:pt>
                <c:pt idx="3316">
                  <c:v>2823.2</c:v>
                </c:pt>
                <c:pt idx="3317">
                  <c:v>2823</c:v>
                </c:pt>
                <c:pt idx="3318">
                  <c:v>2823</c:v>
                </c:pt>
                <c:pt idx="3319">
                  <c:v>2822.7</c:v>
                </c:pt>
                <c:pt idx="3320">
                  <c:v>2821.1</c:v>
                </c:pt>
                <c:pt idx="3321">
                  <c:v>2821</c:v>
                </c:pt>
                <c:pt idx="3322">
                  <c:v>2820.3</c:v>
                </c:pt>
                <c:pt idx="3323">
                  <c:v>2819.9</c:v>
                </c:pt>
                <c:pt idx="3324">
                  <c:v>2819.8</c:v>
                </c:pt>
                <c:pt idx="3325">
                  <c:v>2818.8</c:v>
                </c:pt>
                <c:pt idx="3326">
                  <c:v>2816.8</c:v>
                </c:pt>
                <c:pt idx="3327">
                  <c:v>2814.8</c:v>
                </c:pt>
                <c:pt idx="3328">
                  <c:v>2813.1</c:v>
                </c:pt>
                <c:pt idx="3329">
                  <c:v>2812.7</c:v>
                </c:pt>
                <c:pt idx="3330">
                  <c:v>2811.7</c:v>
                </c:pt>
                <c:pt idx="3331">
                  <c:v>2811.6</c:v>
                </c:pt>
                <c:pt idx="3332">
                  <c:v>2811.3</c:v>
                </c:pt>
                <c:pt idx="3333">
                  <c:v>2810.8</c:v>
                </c:pt>
                <c:pt idx="3334">
                  <c:v>2810</c:v>
                </c:pt>
                <c:pt idx="3335">
                  <c:v>2809</c:v>
                </c:pt>
                <c:pt idx="3336">
                  <c:v>2808.5</c:v>
                </c:pt>
                <c:pt idx="3337">
                  <c:v>2805.7</c:v>
                </c:pt>
                <c:pt idx="3338">
                  <c:v>2805.4</c:v>
                </c:pt>
                <c:pt idx="3339">
                  <c:v>2800.8</c:v>
                </c:pt>
                <c:pt idx="3340">
                  <c:v>2799.6</c:v>
                </c:pt>
                <c:pt idx="3341">
                  <c:v>2799.4</c:v>
                </c:pt>
                <c:pt idx="3342">
                  <c:v>2798.8</c:v>
                </c:pt>
                <c:pt idx="3343">
                  <c:v>2798.5</c:v>
                </c:pt>
                <c:pt idx="3344">
                  <c:v>2798.2</c:v>
                </c:pt>
                <c:pt idx="3345">
                  <c:v>2795.8</c:v>
                </c:pt>
                <c:pt idx="3346">
                  <c:v>2794.7</c:v>
                </c:pt>
                <c:pt idx="3347">
                  <c:v>2793.7</c:v>
                </c:pt>
                <c:pt idx="3348">
                  <c:v>2791.6</c:v>
                </c:pt>
                <c:pt idx="3349">
                  <c:v>2791.3</c:v>
                </c:pt>
                <c:pt idx="3350">
                  <c:v>2789.2</c:v>
                </c:pt>
                <c:pt idx="3351">
                  <c:v>2785.4</c:v>
                </c:pt>
                <c:pt idx="3352">
                  <c:v>2784.7</c:v>
                </c:pt>
                <c:pt idx="3353">
                  <c:v>2783.6</c:v>
                </c:pt>
                <c:pt idx="3354">
                  <c:v>2782</c:v>
                </c:pt>
                <c:pt idx="3355">
                  <c:v>2779.1</c:v>
                </c:pt>
                <c:pt idx="3356">
                  <c:v>2778.5</c:v>
                </c:pt>
                <c:pt idx="3357">
                  <c:v>2777.6</c:v>
                </c:pt>
                <c:pt idx="3358">
                  <c:v>2774.7</c:v>
                </c:pt>
                <c:pt idx="3359">
                  <c:v>2766.9</c:v>
                </c:pt>
                <c:pt idx="3360">
                  <c:v>2764.4</c:v>
                </c:pt>
                <c:pt idx="3361">
                  <c:v>2762.9</c:v>
                </c:pt>
                <c:pt idx="3362">
                  <c:v>2761.2</c:v>
                </c:pt>
                <c:pt idx="3363">
                  <c:v>2761.1</c:v>
                </c:pt>
                <c:pt idx="3364">
                  <c:v>2759</c:v>
                </c:pt>
                <c:pt idx="3365">
                  <c:v>2758.6</c:v>
                </c:pt>
                <c:pt idx="3366">
                  <c:v>2755.5</c:v>
                </c:pt>
                <c:pt idx="3367">
                  <c:v>2754.5</c:v>
                </c:pt>
                <c:pt idx="3368">
                  <c:v>2754.2</c:v>
                </c:pt>
                <c:pt idx="3369">
                  <c:v>2754.2</c:v>
                </c:pt>
                <c:pt idx="3370">
                  <c:v>2752.7</c:v>
                </c:pt>
                <c:pt idx="3371">
                  <c:v>2751.3</c:v>
                </c:pt>
                <c:pt idx="3372">
                  <c:v>2750.9</c:v>
                </c:pt>
                <c:pt idx="3373">
                  <c:v>2749.3</c:v>
                </c:pt>
                <c:pt idx="3374">
                  <c:v>2749.2</c:v>
                </c:pt>
                <c:pt idx="3375">
                  <c:v>2749.2</c:v>
                </c:pt>
                <c:pt idx="3376">
                  <c:v>2748.9</c:v>
                </c:pt>
                <c:pt idx="3377">
                  <c:v>2746.5</c:v>
                </c:pt>
                <c:pt idx="3378">
                  <c:v>2746.4</c:v>
                </c:pt>
                <c:pt idx="3379">
                  <c:v>2745.3</c:v>
                </c:pt>
                <c:pt idx="3380">
                  <c:v>2745.3</c:v>
                </c:pt>
                <c:pt idx="3381">
                  <c:v>2742.7</c:v>
                </c:pt>
                <c:pt idx="3382">
                  <c:v>2741.9</c:v>
                </c:pt>
                <c:pt idx="3383">
                  <c:v>2741.4</c:v>
                </c:pt>
                <c:pt idx="3384">
                  <c:v>2741.2</c:v>
                </c:pt>
                <c:pt idx="3385">
                  <c:v>2740</c:v>
                </c:pt>
                <c:pt idx="3386">
                  <c:v>2739.2</c:v>
                </c:pt>
                <c:pt idx="3387">
                  <c:v>2739</c:v>
                </c:pt>
                <c:pt idx="3388">
                  <c:v>2738.9</c:v>
                </c:pt>
                <c:pt idx="3389">
                  <c:v>2737.9</c:v>
                </c:pt>
                <c:pt idx="3390">
                  <c:v>2733.7</c:v>
                </c:pt>
                <c:pt idx="3391">
                  <c:v>2732.7</c:v>
                </c:pt>
                <c:pt idx="3392">
                  <c:v>2731.1</c:v>
                </c:pt>
                <c:pt idx="3393">
                  <c:v>2728.1</c:v>
                </c:pt>
                <c:pt idx="3394">
                  <c:v>2727.5</c:v>
                </c:pt>
                <c:pt idx="3395">
                  <c:v>2726.5</c:v>
                </c:pt>
                <c:pt idx="3396">
                  <c:v>2725.9</c:v>
                </c:pt>
                <c:pt idx="3397">
                  <c:v>2724.3</c:v>
                </c:pt>
                <c:pt idx="3398">
                  <c:v>2724.2</c:v>
                </c:pt>
                <c:pt idx="3399">
                  <c:v>2723.7</c:v>
                </c:pt>
                <c:pt idx="3400">
                  <c:v>2723.5</c:v>
                </c:pt>
                <c:pt idx="3401">
                  <c:v>2723.4</c:v>
                </c:pt>
                <c:pt idx="3402">
                  <c:v>2720.3</c:v>
                </c:pt>
                <c:pt idx="3403">
                  <c:v>2717.6</c:v>
                </c:pt>
                <c:pt idx="3404">
                  <c:v>2717.4</c:v>
                </c:pt>
                <c:pt idx="3405">
                  <c:v>2716.6</c:v>
                </c:pt>
                <c:pt idx="3406">
                  <c:v>2715.2</c:v>
                </c:pt>
                <c:pt idx="3407">
                  <c:v>2714.8</c:v>
                </c:pt>
                <c:pt idx="3408">
                  <c:v>2714.8</c:v>
                </c:pt>
                <c:pt idx="3409">
                  <c:v>2713.6</c:v>
                </c:pt>
                <c:pt idx="3410">
                  <c:v>2713.6</c:v>
                </c:pt>
                <c:pt idx="3411">
                  <c:v>2713.3</c:v>
                </c:pt>
                <c:pt idx="3412">
                  <c:v>2712.8</c:v>
                </c:pt>
                <c:pt idx="3413">
                  <c:v>2712.6</c:v>
                </c:pt>
                <c:pt idx="3414">
                  <c:v>2711.7</c:v>
                </c:pt>
                <c:pt idx="3415">
                  <c:v>2708.7</c:v>
                </c:pt>
                <c:pt idx="3416">
                  <c:v>2707.7</c:v>
                </c:pt>
                <c:pt idx="3417">
                  <c:v>2707.7</c:v>
                </c:pt>
                <c:pt idx="3418">
                  <c:v>2706.1</c:v>
                </c:pt>
                <c:pt idx="3419">
                  <c:v>2705.8</c:v>
                </c:pt>
                <c:pt idx="3420">
                  <c:v>2704.9</c:v>
                </c:pt>
                <c:pt idx="3421">
                  <c:v>2703.2</c:v>
                </c:pt>
                <c:pt idx="3422">
                  <c:v>2702.5</c:v>
                </c:pt>
                <c:pt idx="3423">
                  <c:v>2702.4</c:v>
                </c:pt>
                <c:pt idx="3424">
                  <c:v>2702.2</c:v>
                </c:pt>
                <c:pt idx="3425">
                  <c:v>2701.5</c:v>
                </c:pt>
                <c:pt idx="3426">
                  <c:v>2701.1</c:v>
                </c:pt>
                <c:pt idx="3427">
                  <c:v>2699.4</c:v>
                </c:pt>
                <c:pt idx="3428">
                  <c:v>2698.9</c:v>
                </c:pt>
                <c:pt idx="3429">
                  <c:v>2698.4</c:v>
                </c:pt>
                <c:pt idx="3430">
                  <c:v>2697.8</c:v>
                </c:pt>
                <c:pt idx="3431">
                  <c:v>2696.7</c:v>
                </c:pt>
                <c:pt idx="3432">
                  <c:v>2695.6</c:v>
                </c:pt>
                <c:pt idx="3433">
                  <c:v>2695.4</c:v>
                </c:pt>
                <c:pt idx="3434">
                  <c:v>2694.9</c:v>
                </c:pt>
                <c:pt idx="3435">
                  <c:v>2694.7</c:v>
                </c:pt>
                <c:pt idx="3436">
                  <c:v>2694</c:v>
                </c:pt>
                <c:pt idx="3437">
                  <c:v>2693.5</c:v>
                </c:pt>
                <c:pt idx="3438">
                  <c:v>2692.5</c:v>
                </c:pt>
                <c:pt idx="3439">
                  <c:v>2692.1</c:v>
                </c:pt>
                <c:pt idx="3440">
                  <c:v>2691.6</c:v>
                </c:pt>
                <c:pt idx="3441">
                  <c:v>2691.3</c:v>
                </c:pt>
                <c:pt idx="3442">
                  <c:v>2691.1</c:v>
                </c:pt>
                <c:pt idx="3443">
                  <c:v>2691</c:v>
                </c:pt>
                <c:pt idx="3444">
                  <c:v>2689.6</c:v>
                </c:pt>
                <c:pt idx="3445">
                  <c:v>2689.5</c:v>
                </c:pt>
                <c:pt idx="3446">
                  <c:v>2688.9</c:v>
                </c:pt>
                <c:pt idx="3447">
                  <c:v>2688.5</c:v>
                </c:pt>
                <c:pt idx="3448">
                  <c:v>2687.3</c:v>
                </c:pt>
                <c:pt idx="3449">
                  <c:v>2686.2</c:v>
                </c:pt>
                <c:pt idx="3450">
                  <c:v>2685.7</c:v>
                </c:pt>
                <c:pt idx="3451">
                  <c:v>2685.5</c:v>
                </c:pt>
                <c:pt idx="3452">
                  <c:v>2685.2</c:v>
                </c:pt>
                <c:pt idx="3453">
                  <c:v>2683.6</c:v>
                </c:pt>
                <c:pt idx="3454">
                  <c:v>2682.5</c:v>
                </c:pt>
                <c:pt idx="3455">
                  <c:v>2681.1</c:v>
                </c:pt>
                <c:pt idx="3456">
                  <c:v>2680.6</c:v>
                </c:pt>
                <c:pt idx="3457">
                  <c:v>2680.1</c:v>
                </c:pt>
                <c:pt idx="3458">
                  <c:v>2674.1</c:v>
                </c:pt>
                <c:pt idx="3459">
                  <c:v>2668.9</c:v>
                </c:pt>
                <c:pt idx="3460">
                  <c:v>2667.7</c:v>
                </c:pt>
                <c:pt idx="3461">
                  <c:v>2667.5</c:v>
                </c:pt>
                <c:pt idx="3462">
                  <c:v>2667.1</c:v>
                </c:pt>
                <c:pt idx="3463">
                  <c:v>2667</c:v>
                </c:pt>
                <c:pt idx="3464">
                  <c:v>2665.9</c:v>
                </c:pt>
                <c:pt idx="3465">
                  <c:v>2665.6</c:v>
                </c:pt>
                <c:pt idx="3466">
                  <c:v>2665.2</c:v>
                </c:pt>
                <c:pt idx="3467">
                  <c:v>2665</c:v>
                </c:pt>
                <c:pt idx="3468">
                  <c:v>2664.3</c:v>
                </c:pt>
                <c:pt idx="3469">
                  <c:v>2664.1</c:v>
                </c:pt>
                <c:pt idx="3470">
                  <c:v>2663.8</c:v>
                </c:pt>
                <c:pt idx="3471">
                  <c:v>2662.6</c:v>
                </c:pt>
                <c:pt idx="3472">
                  <c:v>2661.6</c:v>
                </c:pt>
                <c:pt idx="3473">
                  <c:v>2661</c:v>
                </c:pt>
                <c:pt idx="3474">
                  <c:v>2660.9</c:v>
                </c:pt>
                <c:pt idx="3475">
                  <c:v>2659</c:v>
                </c:pt>
                <c:pt idx="3476">
                  <c:v>2657.7</c:v>
                </c:pt>
                <c:pt idx="3477">
                  <c:v>2656.2</c:v>
                </c:pt>
                <c:pt idx="3478">
                  <c:v>2655.4</c:v>
                </c:pt>
                <c:pt idx="3479">
                  <c:v>2654.8</c:v>
                </c:pt>
                <c:pt idx="3480">
                  <c:v>2652.4</c:v>
                </c:pt>
                <c:pt idx="3481">
                  <c:v>2649.8</c:v>
                </c:pt>
                <c:pt idx="3482">
                  <c:v>2649.4</c:v>
                </c:pt>
                <c:pt idx="3483">
                  <c:v>2648.9</c:v>
                </c:pt>
                <c:pt idx="3484">
                  <c:v>2648.3</c:v>
                </c:pt>
                <c:pt idx="3485">
                  <c:v>2647.1</c:v>
                </c:pt>
                <c:pt idx="3486">
                  <c:v>2646.4</c:v>
                </c:pt>
                <c:pt idx="3487">
                  <c:v>2646.4</c:v>
                </c:pt>
                <c:pt idx="3488">
                  <c:v>2646.1</c:v>
                </c:pt>
                <c:pt idx="3489">
                  <c:v>2645.9</c:v>
                </c:pt>
                <c:pt idx="3490">
                  <c:v>2645.8</c:v>
                </c:pt>
                <c:pt idx="3491">
                  <c:v>2645.5</c:v>
                </c:pt>
                <c:pt idx="3492">
                  <c:v>2644.6</c:v>
                </c:pt>
                <c:pt idx="3493">
                  <c:v>2643.4</c:v>
                </c:pt>
                <c:pt idx="3494">
                  <c:v>2643.2</c:v>
                </c:pt>
                <c:pt idx="3495">
                  <c:v>2642.3</c:v>
                </c:pt>
                <c:pt idx="3496">
                  <c:v>2640.7</c:v>
                </c:pt>
                <c:pt idx="3497">
                  <c:v>2640.5</c:v>
                </c:pt>
                <c:pt idx="3498">
                  <c:v>2640.5</c:v>
                </c:pt>
                <c:pt idx="3499">
                  <c:v>2637.5</c:v>
                </c:pt>
                <c:pt idx="3500">
                  <c:v>2637.2</c:v>
                </c:pt>
                <c:pt idx="3501">
                  <c:v>2636.9</c:v>
                </c:pt>
                <c:pt idx="3502">
                  <c:v>2636.7</c:v>
                </c:pt>
                <c:pt idx="3503">
                  <c:v>2632.3</c:v>
                </c:pt>
                <c:pt idx="3504">
                  <c:v>2629.9</c:v>
                </c:pt>
                <c:pt idx="3505">
                  <c:v>2628.3</c:v>
                </c:pt>
                <c:pt idx="3506">
                  <c:v>2625.4</c:v>
                </c:pt>
                <c:pt idx="3507">
                  <c:v>2625</c:v>
                </c:pt>
                <c:pt idx="3508">
                  <c:v>2622.8</c:v>
                </c:pt>
                <c:pt idx="3509">
                  <c:v>2622.2</c:v>
                </c:pt>
                <c:pt idx="3510">
                  <c:v>2621.4</c:v>
                </c:pt>
                <c:pt idx="3511">
                  <c:v>2620.4</c:v>
                </c:pt>
                <c:pt idx="3512">
                  <c:v>2619.4</c:v>
                </c:pt>
                <c:pt idx="3513">
                  <c:v>2619.1</c:v>
                </c:pt>
                <c:pt idx="3514">
                  <c:v>2618.6</c:v>
                </c:pt>
                <c:pt idx="3515">
                  <c:v>2617.4</c:v>
                </c:pt>
                <c:pt idx="3516">
                  <c:v>2617.1</c:v>
                </c:pt>
                <c:pt idx="3517">
                  <c:v>2617</c:v>
                </c:pt>
                <c:pt idx="3518">
                  <c:v>2616.9</c:v>
                </c:pt>
                <c:pt idx="3519">
                  <c:v>2616.6999999999998</c:v>
                </c:pt>
                <c:pt idx="3520">
                  <c:v>2613.4</c:v>
                </c:pt>
                <c:pt idx="3521">
                  <c:v>2611.8000000000002</c:v>
                </c:pt>
                <c:pt idx="3522">
                  <c:v>2609.5</c:v>
                </c:pt>
                <c:pt idx="3523">
                  <c:v>2608.6</c:v>
                </c:pt>
                <c:pt idx="3524">
                  <c:v>2607.1</c:v>
                </c:pt>
                <c:pt idx="3525">
                  <c:v>2606.9</c:v>
                </c:pt>
                <c:pt idx="3526">
                  <c:v>2605.6</c:v>
                </c:pt>
                <c:pt idx="3527">
                  <c:v>2605.4</c:v>
                </c:pt>
                <c:pt idx="3528">
                  <c:v>2604.6</c:v>
                </c:pt>
                <c:pt idx="3529">
                  <c:v>2603.6</c:v>
                </c:pt>
                <c:pt idx="3530">
                  <c:v>2602.5</c:v>
                </c:pt>
                <c:pt idx="3531">
                  <c:v>2601.5</c:v>
                </c:pt>
                <c:pt idx="3532">
                  <c:v>2599.4</c:v>
                </c:pt>
                <c:pt idx="3533">
                  <c:v>2599.1999999999998</c:v>
                </c:pt>
                <c:pt idx="3534">
                  <c:v>2598</c:v>
                </c:pt>
                <c:pt idx="3535">
                  <c:v>2597.1</c:v>
                </c:pt>
                <c:pt idx="3536">
                  <c:v>2596.5</c:v>
                </c:pt>
                <c:pt idx="3537">
                  <c:v>2596.4</c:v>
                </c:pt>
                <c:pt idx="3538">
                  <c:v>2595.6</c:v>
                </c:pt>
                <c:pt idx="3539">
                  <c:v>2595.1</c:v>
                </c:pt>
                <c:pt idx="3540">
                  <c:v>2594.9</c:v>
                </c:pt>
                <c:pt idx="3541">
                  <c:v>2594.8000000000002</c:v>
                </c:pt>
                <c:pt idx="3542">
                  <c:v>2594.3000000000002</c:v>
                </c:pt>
                <c:pt idx="3543">
                  <c:v>2591.5</c:v>
                </c:pt>
                <c:pt idx="3544">
                  <c:v>2591.4</c:v>
                </c:pt>
                <c:pt idx="3545">
                  <c:v>2589.9</c:v>
                </c:pt>
                <c:pt idx="3546">
                  <c:v>2588.8000000000002</c:v>
                </c:pt>
                <c:pt idx="3547">
                  <c:v>2588.8000000000002</c:v>
                </c:pt>
                <c:pt idx="3548">
                  <c:v>2586.9</c:v>
                </c:pt>
                <c:pt idx="3549">
                  <c:v>2585.8000000000002</c:v>
                </c:pt>
                <c:pt idx="3550">
                  <c:v>2585.1</c:v>
                </c:pt>
                <c:pt idx="3551">
                  <c:v>2584.6</c:v>
                </c:pt>
                <c:pt idx="3552">
                  <c:v>2583.3000000000002</c:v>
                </c:pt>
                <c:pt idx="3553">
                  <c:v>2583.1</c:v>
                </c:pt>
                <c:pt idx="3554">
                  <c:v>2582.6999999999998</c:v>
                </c:pt>
                <c:pt idx="3555">
                  <c:v>2581.6</c:v>
                </c:pt>
                <c:pt idx="3556">
                  <c:v>2581.5</c:v>
                </c:pt>
                <c:pt idx="3557">
                  <c:v>2580.8000000000002</c:v>
                </c:pt>
                <c:pt idx="3558">
                  <c:v>2580.5</c:v>
                </c:pt>
                <c:pt idx="3559">
                  <c:v>2579.6999999999998</c:v>
                </c:pt>
                <c:pt idx="3560">
                  <c:v>2579.6</c:v>
                </c:pt>
                <c:pt idx="3561">
                  <c:v>2577.6</c:v>
                </c:pt>
                <c:pt idx="3562">
                  <c:v>2575.6</c:v>
                </c:pt>
                <c:pt idx="3563">
                  <c:v>2574.9</c:v>
                </c:pt>
                <c:pt idx="3564">
                  <c:v>2574.3000000000002</c:v>
                </c:pt>
                <c:pt idx="3565">
                  <c:v>2572.1</c:v>
                </c:pt>
                <c:pt idx="3566">
                  <c:v>2569.4</c:v>
                </c:pt>
                <c:pt idx="3567">
                  <c:v>2569</c:v>
                </c:pt>
                <c:pt idx="3568">
                  <c:v>2566.6</c:v>
                </c:pt>
                <c:pt idx="3569">
                  <c:v>2564.9</c:v>
                </c:pt>
                <c:pt idx="3570">
                  <c:v>2564.6</c:v>
                </c:pt>
                <c:pt idx="3571">
                  <c:v>2561.4</c:v>
                </c:pt>
                <c:pt idx="3572">
                  <c:v>2559</c:v>
                </c:pt>
                <c:pt idx="3573">
                  <c:v>2558.5</c:v>
                </c:pt>
                <c:pt idx="3574">
                  <c:v>2554.9</c:v>
                </c:pt>
                <c:pt idx="3575">
                  <c:v>2554.4</c:v>
                </c:pt>
                <c:pt idx="3576">
                  <c:v>2552.5</c:v>
                </c:pt>
                <c:pt idx="3577">
                  <c:v>2552.4</c:v>
                </c:pt>
                <c:pt idx="3578">
                  <c:v>2552.1</c:v>
                </c:pt>
                <c:pt idx="3579">
                  <c:v>2550.9</c:v>
                </c:pt>
                <c:pt idx="3580">
                  <c:v>2549.6</c:v>
                </c:pt>
                <c:pt idx="3581">
                  <c:v>2546.1</c:v>
                </c:pt>
                <c:pt idx="3582">
                  <c:v>2545.8000000000002</c:v>
                </c:pt>
                <c:pt idx="3583">
                  <c:v>2545.6999999999998</c:v>
                </c:pt>
                <c:pt idx="3584">
                  <c:v>2544.8000000000002</c:v>
                </c:pt>
                <c:pt idx="3585">
                  <c:v>2544.4</c:v>
                </c:pt>
                <c:pt idx="3586">
                  <c:v>2543.5</c:v>
                </c:pt>
                <c:pt idx="3587">
                  <c:v>2543.1999999999998</c:v>
                </c:pt>
                <c:pt idx="3588">
                  <c:v>2542.1999999999998</c:v>
                </c:pt>
                <c:pt idx="3589">
                  <c:v>2540.6</c:v>
                </c:pt>
                <c:pt idx="3590">
                  <c:v>2540.6</c:v>
                </c:pt>
                <c:pt idx="3591">
                  <c:v>2539</c:v>
                </c:pt>
                <c:pt idx="3592">
                  <c:v>2538.8000000000002</c:v>
                </c:pt>
                <c:pt idx="3593">
                  <c:v>2536.4</c:v>
                </c:pt>
                <c:pt idx="3594">
                  <c:v>2535.1999999999998</c:v>
                </c:pt>
                <c:pt idx="3595">
                  <c:v>2534.3000000000002</c:v>
                </c:pt>
                <c:pt idx="3596">
                  <c:v>2534.1</c:v>
                </c:pt>
                <c:pt idx="3597">
                  <c:v>2533.9</c:v>
                </c:pt>
                <c:pt idx="3598">
                  <c:v>2532.6999999999998</c:v>
                </c:pt>
                <c:pt idx="3599">
                  <c:v>2532.3000000000002</c:v>
                </c:pt>
                <c:pt idx="3600">
                  <c:v>2532</c:v>
                </c:pt>
                <c:pt idx="3601">
                  <c:v>2530.8000000000002</c:v>
                </c:pt>
                <c:pt idx="3602">
                  <c:v>2530.1999999999998</c:v>
                </c:pt>
                <c:pt idx="3603">
                  <c:v>2530</c:v>
                </c:pt>
                <c:pt idx="3604">
                  <c:v>2528.9</c:v>
                </c:pt>
                <c:pt idx="3605">
                  <c:v>2528.3000000000002</c:v>
                </c:pt>
                <c:pt idx="3606">
                  <c:v>2528.1</c:v>
                </c:pt>
                <c:pt idx="3607">
                  <c:v>2527.8000000000002</c:v>
                </c:pt>
                <c:pt idx="3608">
                  <c:v>2527.5</c:v>
                </c:pt>
                <c:pt idx="3609">
                  <c:v>2525.1</c:v>
                </c:pt>
                <c:pt idx="3610">
                  <c:v>2525</c:v>
                </c:pt>
                <c:pt idx="3611">
                  <c:v>2523.4</c:v>
                </c:pt>
                <c:pt idx="3612">
                  <c:v>2519.6999999999998</c:v>
                </c:pt>
                <c:pt idx="3613">
                  <c:v>2518.6</c:v>
                </c:pt>
                <c:pt idx="3614">
                  <c:v>2517.4</c:v>
                </c:pt>
                <c:pt idx="3615">
                  <c:v>2516.6999999999998</c:v>
                </c:pt>
                <c:pt idx="3616">
                  <c:v>2515.3000000000002</c:v>
                </c:pt>
                <c:pt idx="3617">
                  <c:v>2514.1</c:v>
                </c:pt>
                <c:pt idx="3618">
                  <c:v>2513</c:v>
                </c:pt>
                <c:pt idx="3619">
                  <c:v>2512.3000000000002</c:v>
                </c:pt>
                <c:pt idx="3620">
                  <c:v>2510.9</c:v>
                </c:pt>
                <c:pt idx="3621">
                  <c:v>2510.4</c:v>
                </c:pt>
                <c:pt idx="3622">
                  <c:v>2509.9</c:v>
                </c:pt>
                <c:pt idx="3623">
                  <c:v>2508.5</c:v>
                </c:pt>
                <c:pt idx="3624">
                  <c:v>2507.5</c:v>
                </c:pt>
                <c:pt idx="3625">
                  <c:v>2506.6</c:v>
                </c:pt>
                <c:pt idx="3626">
                  <c:v>2503.9</c:v>
                </c:pt>
                <c:pt idx="3627">
                  <c:v>2503.1</c:v>
                </c:pt>
                <c:pt idx="3628">
                  <c:v>2501.8000000000002</c:v>
                </c:pt>
                <c:pt idx="3629">
                  <c:v>2501.5</c:v>
                </c:pt>
                <c:pt idx="3630">
                  <c:v>2501.3000000000002</c:v>
                </c:pt>
                <c:pt idx="3631">
                  <c:v>2499.6999999999998</c:v>
                </c:pt>
                <c:pt idx="3632">
                  <c:v>2499.1</c:v>
                </c:pt>
                <c:pt idx="3633">
                  <c:v>2497.9</c:v>
                </c:pt>
                <c:pt idx="3634">
                  <c:v>2497.8000000000002</c:v>
                </c:pt>
                <c:pt idx="3635">
                  <c:v>2497.8000000000002</c:v>
                </c:pt>
                <c:pt idx="3636">
                  <c:v>2496.6</c:v>
                </c:pt>
                <c:pt idx="3637">
                  <c:v>2496.4</c:v>
                </c:pt>
                <c:pt idx="3638">
                  <c:v>2494.9</c:v>
                </c:pt>
                <c:pt idx="3639">
                  <c:v>2493.3000000000002</c:v>
                </c:pt>
                <c:pt idx="3640">
                  <c:v>2492.6999999999998</c:v>
                </c:pt>
                <c:pt idx="3641">
                  <c:v>2488.4</c:v>
                </c:pt>
                <c:pt idx="3642">
                  <c:v>2488.1999999999998</c:v>
                </c:pt>
                <c:pt idx="3643">
                  <c:v>2487.8000000000002</c:v>
                </c:pt>
                <c:pt idx="3644">
                  <c:v>2487.1</c:v>
                </c:pt>
                <c:pt idx="3645">
                  <c:v>2482.6</c:v>
                </c:pt>
                <c:pt idx="3646">
                  <c:v>2482.1</c:v>
                </c:pt>
                <c:pt idx="3647">
                  <c:v>2482</c:v>
                </c:pt>
                <c:pt idx="3648">
                  <c:v>2481.9</c:v>
                </c:pt>
                <c:pt idx="3649">
                  <c:v>2481.6</c:v>
                </c:pt>
                <c:pt idx="3650">
                  <c:v>2478.8000000000002</c:v>
                </c:pt>
                <c:pt idx="3651">
                  <c:v>2478.5</c:v>
                </c:pt>
                <c:pt idx="3652">
                  <c:v>2475.9</c:v>
                </c:pt>
                <c:pt idx="3653">
                  <c:v>2473.6999999999998</c:v>
                </c:pt>
                <c:pt idx="3654">
                  <c:v>2473.1999999999998</c:v>
                </c:pt>
                <c:pt idx="3655">
                  <c:v>2472.6999999999998</c:v>
                </c:pt>
                <c:pt idx="3656">
                  <c:v>2472.6</c:v>
                </c:pt>
                <c:pt idx="3657">
                  <c:v>2472</c:v>
                </c:pt>
                <c:pt idx="3658">
                  <c:v>2471.1</c:v>
                </c:pt>
                <c:pt idx="3659">
                  <c:v>2469.5</c:v>
                </c:pt>
                <c:pt idx="3660">
                  <c:v>2467.6</c:v>
                </c:pt>
                <c:pt idx="3661">
                  <c:v>2467.5</c:v>
                </c:pt>
                <c:pt idx="3662">
                  <c:v>2466.8000000000002</c:v>
                </c:pt>
                <c:pt idx="3663">
                  <c:v>2463.1999999999998</c:v>
                </c:pt>
                <c:pt idx="3664">
                  <c:v>2462.5</c:v>
                </c:pt>
                <c:pt idx="3665">
                  <c:v>2461.6</c:v>
                </c:pt>
                <c:pt idx="3666">
                  <c:v>2461.5</c:v>
                </c:pt>
                <c:pt idx="3667">
                  <c:v>2461.1999999999998</c:v>
                </c:pt>
                <c:pt idx="3668">
                  <c:v>2461.1</c:v>
                </c:pt>
                <c:pt idx="3669">
                  <c:v>2460.3000000000002</c:v>
                </c:pt>
                <c:pt idx="3670">
                  <c:v>2459.8000000000002</c:v>
                </c:pt>
                <c:pt idx="3671">
                  <c:v>2459.1999999999998</c:v>
                </c:pt>
                <c:pt idx="3672">
                  <c:v>2457.3000000000002</c:v>
                </c:pt>
                <c:pt idx="3673">
                  <c:v>2455.1999999999998</c:v>
                </c:pt>
                <c:pt idx="3674">
                  <c:v>2455</c:v>
                </c:pt>
                <c:pt idx="3675">
                  <c:v>2453.3000000000002</c:v>
                </c:pt>
                <c:pt idx="3676">
                  <c:v>2452.6999999999998</c:v>
                </c:pt>
                <c:pt idx="3677">
                  <c:v>2451.3000000000002</c:v>
                </c:pt>
                <c:pt idx="3678">
                  <c:v>2450.5</c:v>
                </c:pt>
                <c:pt idx="3679">
                  <c:v>2450</c:v>
                </c:pt>
                <c:pt idx="3680">
                  <c:v>2449.8000000000002</c:v>
                </c:pt>
                <c:pt idx="3681">
                  <c:v>2449.5</c:v>
                </c:pt>
                <c:pt idx="3682">
                  <c:v>2448.8000000000002</c:v>
                </c:pt>
                <c:pt idx="3683">
                  <c:v>2447.6999999999998</c:v>
                </c:pt>
                <c:pt idx="3684">
                  <c:v>2447.6999999999998</c:v>
                </c:pt>
                <c:pt idx="3685">
                  <c:v>2447.4</c:v>
                </c:pt>
                <c:pt idx="3686">
                  <c:v>2447.3000000000002</c:v>
                </c:pt>
                <c:pt idx="3687">
                  <c:v>2445.8000000000002</c:v>
                </c:pt>
                <c:pt idx="3688">
                  <c:v>2445.5</c:v>
                </c:pt>
                <c:pt idx="3689">
                  <c:v>2444.1999999999998</c:v>
                </c:pt>
                <c:pt idx="3690">
                  <c:v>2444.1</c:v>
                </c:pt>
                <c:pt idx="3691">
                  <c:v>2443.9</c:v>
                </c:pt>
                <c:pt idx="3692">
                  <c:v>2443.6</c:v>
                </c:pt>
                <c:pt idx="3693">
                  <c:v>2443.4</c:v>
                </c:pt>
                <c:pt idx="3694">
                  <c:v>2442</c:v>
                </c:pt>
                <c:pt idx="3695">
                  <c:v>2442</c:v>
                </c:pt>
                <c:pt idx="3696">
                  <c:v>2441.8000000000002</c:v>
                </c:pt>
                <c:pt idx="3697">
                  <c:v>2440.8000000000002</c:v>
                </c:pt>
                <c:pt idx="3698">
                  <c:v>2440.1999999999998</c:v>
                </c:pt>
                <c:pt idx="3699">
                  <c:v>2438.4</c:v>
                </c:pt>
                <c:pt idx="3700">
                  <c:v>2438.3000000000002</c:v>
                </c:pt>
                <c:pt idx="3701">
                  <c:v>2438.1999999999998</c:v>
                </c:pt>
                <c:pt idx="3702">
                  <c:v>2438.1</c:v>
                </c:pt>
                <c:pt idx="3703">
                  <c:v>2437.5</c:v>
                </c:pt>
                <c:pt idx="3704">
                  <c:v>2437.1999999999998</c:v>
                </c:pt>
                <c:pt idx="3705">
                  <c:v>2436.9</c:v>
                </c:pt>
                <c:pt idx="3706">
                  <c:v>2436.6</c:v>
                </c:pt>
                <c:pt idx="3707">
                  <c:v>2436.4</c:v>
                </c:pt>
                <c:pt idx="3708">
                  <c:v>2436.1999999999998</c:v>
                </c:pt>
                <c:pt idx="3709">
                  <c:v>2435.6999999999998</c:v>
                </c:pt>
                <c:pt idx="3710">
                  <c:v>2435.1</c:v>
                </c:pt>
                <c:pt idx="3711">
                  <c:v>2433.9</c:v>
                </c:pt>
                <c:pt idx="3712">
                  <c:v>2433.9</c:v>
                </c:pt>
                <c:pt idx="3713">
                  <c:v>2431.1999999999998</c:v>
                </c:pt>
                <c:pt idx="3714">
                  <c:v>2430.8000000000002</c:v>
                </c:pt>
                <c:pt idx="3715">
                  <c:v>2429.9</c:v>
                </c:pt>
                <c:pt idx="3716">
                  <c:v>2427.9</c:v>
                </c:pt>
                <c:pt idx="3717">
                  <c:v>2427.6999999999998</c:v>
                </c:pt>
                <c:pt idx="3718">
                  <c:v>2427.4</c:v>
                </c:pt>
                <c:pt idx="3719">
                  <c:v>2427.1999999999998</c:v>
                </c:pt>
                <c:pt idx="3720">
                  <c:v>2427.1999999999998</c:v>
                </c:pt>
                <c:pt idx="3721">
                  <c:v>2426.4</c:v>
                </c:pt>
                <c:pt idx="3722">
                  <c:v>2425.9</c:v>
                </c:pt>
                <c:pt idx="3723">
                  <c:v>2422.9</c:v>
                </c:pt>
                <c:pt idx="3724">
                  <c:v>2422.5</c:v>
                </c:pt>
                <c:pt idx="3725">
                  <c:v>2422.1</c:v>
                </c:pt>
                <c:pt idx="3726">
                  <c:v>2421.9</c:v>
                </c:pt>
                <c:pt idx="3727">
                  <c:v>2420</c:v>
                </c:pt>
                <c:pt idx="3728">
                  <c:v>2419.1999999999998</c:v>
                </c:pt>
                <c:pt idx="3729">
                  <c:v>2418</c:v>
                </c:pt>
                <c:pt idx="3730">
                  <c:v>2417.3000000000002</c:v>
                </c:pt>
                <c:pt idx="3731">
                  <c:v>2416.3000000000002</c:v>
                </c:pt>
                <c:pt idx="3732">
                  <c:v>2416.1999999999998</c:v>
                </c:pt>
                <c:pt idx="3733">
                  <c:v>2414.1999999999998</c:v>
                </c:pt>
                <c:pt idx="3734">
                  <c:v>2413.6999999999998</c:v>
                </c:pt>
                <c:pt idx="3735">
                  <c:v>2413.6999999999998</c:v>
                </c:pt>
                <c:pt idx="3736">
                  <c:v>2413.4</c:v>
                </c:pt>
                <c:pt idx="3737">
                  <c:v>2409.5</c:v>
                </c:pt>
                <c:pt idx="3738">
                  <c:v>2408.4</c:v>
                </c:pt>
                <c:pt idx="3739">
                  <c:v>2406.6</c:v>
                </c:pt>
                <c:pt idx="3740">
                  <c:v>2406.6</c:v>
                </c:pt>
                <c:pt idx="3741">
                  <c:v>2406.3000000000002</c:v>
                </c:pt>
                <c:pt idx="3742">
                  <c:v>2403.3000000000002</c:v>
                </c:pt>
                <c:pt idx="3743">
                  <c:v>2402.6999999999998</c:v>
                </c:pt>
                <c:pt idx="3744">
                  <c:v>2402.5</c:v>
                </c:pt>
                <c:pt idx="3745">
                  <c:v>2402.5</c:v>
                </c:pt>
                <c:pt idx="3746">
                  <c:v>2401.6</c:v>
                </c:pt>
                <c:pt idx="3747">
                  <c:v>2401.5</c:v>
                </c:pt>
                <c:pt idx="3748">
                  <c:v>2401.1</c:v>
                </c:pt>
                <c:pt idx="3749">
                  <c:v>2400.3000000000002</c:v>
                </c:pt>
                <c:pt idx="3750">
                  <c:v>2399</c:v>
                </c:pt>
                <c:pt idx="3751">
                  <c:v>2398.8000000000002</c:v>
                </c:pt>
                <c:pt idx="3752">
                  <c:v>2398.6999999999998</c:v>
                </c:pt>
                <c:pt idx="3753">
                  <c:v>2398.1</c:v>
                </c:pt>
                <c:pt idx="3754">
                  <c:v>2398.1</c:v>
                </c:pt>
                <c:pt idx="3755">
                  <c:v>2397.6</c:v>
                </c:pt>
                <c:pt idx="3756">
                  <c:v>2397.4</c:v>
                </c:pt>
                <c:pt idx="3757">
                  <c:v>2397.1999999999998</c:v>
                </c:pt>
                <c:pt idx="3758">
                  <c:v>2397.1999999999998</c:v>
                </c:pt>
                <c:pt idx="3759">
                  <c:v>2396.6999999999998</c:v>
                </c:pt>
                <c:pt idx="3760">
                  <c:v>2395.5</c:v>
                </c:pt>
                <c:pt idx="3761">
                  <c:v>2394.8000000000002</c:v>
                </c:pt>
                <c:pt idx="3762">
                  <c:v>2394.8000000000002</c:v>
                </c:pt>
                <c:pt idx="3763">
                  <c:v>2394.4</c:v>
                </c:pt>
                <c:pt idx="3764">
                  <c:v>2393.5</c:v>
                </c:pt>
                <c:pt idx="3765">
                  <c:v>2392.6999999999998</c:v>
                </c:pt>
                <c:pt idx="3766">
                  <c:v>2392.6</c:v>
                </c:pt>
                <c:pt idx="3767">
                  <c:v>2392.5</c:v>
                </c:pt>
                <c:pt idx="3768">
                  <c:v>2392.1</c:v>
                </c:pt>
                <c:pt idx="3769">
                  <c:v>2391.9</c:v>
                </c:pt>
                <c:pt idx="3770">
                  <c:v>2391.8000000000002</c:v>
                </c:pt>
                <c:pt idx="3771">
                  <c:v>2391.6999999999998</c:v>
                </c:pt>
                <c:pt idx="3772">
                  <c:v>2390.6999999999998</c:v>
                </c:pt>
                <c:pt idx="3773">
                  <c:v>2389.1</c:v>
                </c:pt>
                <c:pt idx="3774">
                  <c:v>2389</c:v>
                </c:pt>
                <c:pt idx="3775">
                  <c:v>2388.1999999999998</c:v>
                </c:pt>
                <c:pt idx="3776">
                  <c:v>2388</c:v>
                </c:pt>
                <c:pt idx="3777">
                  <c:v>2385.8000000000002</c:v>
                </c:pt>
                <c:pt idx="3778">
                  <c:v>2385</c:v>
                </c:pt>
                <c:pt idx="3779">
                  <c:v>2382.3000000000002</c:v>
                </c:pt>
                <c:pt idx="3780">
                  <c:v>2381.9</c:v>
                </c:pt>
                <c:pt idx="3781">
                  <c:v>2381.4</c:v>
                </c:pt>
                <c:pt idx="3782">
                  <c:v>2381</c:v>
                </c:pt>
                <c:pt idx="3783">
                  <c:v>2380.3000000000002</c:v>
                </c:pt>
                <c:pt idx="3784">
                  <c:v>2379.4</c:v>
                </c:pt>
                <c:pt idx="3785">
                  <c:v>2378.9</c:v>
                </c:pt>
                <c:pt idx="3786">
                  <c:v>2378.6999999999998</c:v>
                </c:pt>
                <c:pt idx="3787">
                  <c:v>2378.6</c:v>
                </c:pt>
                <c:pt idx="3788">
                  <c:v>2378.4</c:v>
                </c:pt>
                <c:pt idx="3789">
                  <c:v>2377.4</c:v>
                </c:pt>
                <c:pt idx="3790">
                  <c:v>2377</c:v>
                </c:pt>
                <c:pt idx="3791">
                  <c:v>2376.3000000000002</c:v>
                </c:pt>
                <c:pt idx="3792">
                  <c:v>2374.5</c:v>
                </c:pt>
                <c:pt idx="3793">
                  <c:v>2373.6999999999998</c:v>
                </c:pt>
                <c:pt idx="3794">
                  <c:v>2373.6</c:v>
                </c:pt>
                <c:pt idx="3795">
                  <c:v>2372</c:v>
                </c:pt>
                <c:pt idx="3796">
                  <c:v>2371.4</c:v>
                </c:pt>
                <c:pt idx="3797">
                  <c:v>2368.8000000000002</c:v>
                </c:pt>
                <c:pt idx="3798">
                  <c:v>2368.5</c:v>
                </c:pt>
                <c:pt idx="3799">
                  <c:v>2368.1999999999998</c:v>
                </c:pt>
                <c:pt idx="3800">
                  <c:v>2366.6999999999998</c:v>
                </c:pt>
                <c:pt idx="3801">
                  <c:v>2366.6999999999998</c:v>
                </c:pt>
                <c:pt idx="3802">
                  <c:v>2366.1</c:v>
                </c:pt>
                <c:pt idx="3803">
                  <c:v>2365.3000000000002</c:v>
                </c:pt>
                <c:pt idx="3804">
                  <c:v>2365.1999999999998</c:v>
                </c:pt>
                <c:pt idx="3805">
                  <c:v>2365</c:v>
                </c:pt>
                <c:pt idx="3806">
                  <c:v>2363.1</c:v>
                </c:pt>
                <c:pt idx="3807">
                  <c:v>2362.8000000000002</c:v>
                </c:pt>
                <c:pt idx="3808">
                  <c:v>2360.8000000000002</c:v>
                </c:pt>
                <c:pt idx="3809">
                  <c:v>2360.8000000000002</c:v>
                </c:pt>
                <c:pt idx="3810">
                  <c:v>2359.1</c:v>
                </c:pt>
                <c:pt idx="3811">
                  <c:v>2358.3000000000002</c:v>
                </c:pt>
                <c:pt idx="3812">
                  <c:v>2357.3000000000002</c:v>
                </c:pt>
                <c:pt idx="3813">
                  <c:v>2356.1</c:v>
                </c:pt>
                <c:pt idx="3814">
                  <c:v>2354.6</c:v>
                </c:pt>
                <c:pt idx="3815">
                  <c:v>2354.5</c:v>
                </c:pt>
                <c:pt idx="3816">
                  <c:v>2354</c:v>
                </c:pt>
                <c:pt idx="3817">
                  <c:v>2352.3000000000002</c:v>
                </c:pt>
                <c:pt idx="3818">
                  <c:v>2351.8000000000002</c:v>
                </c:pt>
                <c:pt idx="3819">
                  <c:v>2350.4</c:v>
                </c:pt>
                <c:pt idx="3820">
                  <c:v>2350.3000000000002</c:v>
                </c:pt>
                <c:pt idx="3821">
                  <c:v>2350.1</c:v>
                </c:pt>
                <c:pt idx="3822">
                  <c:v>2349.9</c:v>
                </c:pt>
                <c:pt idx="3823">
                  <c:v>2349.5</c:v>
                </c:pt>
                <c:pt idx="3824">
                  <c:v>2348.1</c:v>
                </c:pt>
                <c:pt idx="3825">
                  <c:v>2348</c:v>
                </c:pt>
                <c:pt idx="3826">
                  <c:v>2347.6999999999998</c:v>
                </c:pt>
                <c:pt idx="3827">
                  <c:v>2347.1999999999998</c:v>
                </c:pt>
                <c:pt idx="3828">
                  <c:v>2346.9</c:v>
                </c:pt>
                <c:pt idx="3829">
                  <c:v>2346.8000000000002</c:v>
                </c:pt>
                <c:pt idx="3830">
                  <c:v>2345</c:v>
                </c:pt>
                <c:pt idx="3831">
                  <c:v>2342</c:v>
                </c:pt>
                <c:pt idx="3832">
                  <c:v>2341.9</c:v>
                </c:pt>
                <c:pt idx="3833">
                  <c:v>2341</c:v>
                </c:pt>
                <c:pt idx="3834">
                  <c:v>2340.9</c:v>
                </c:pt>
                <c:pt idx="3835">
                  <c:v>2340.1999999999998</c:v>
                </c:pt>
                <c:pt idx="3836">
                  <c:v>2339</c:v>
                </c:pt>
                <c:pt idx="3837">
                  <c:v>2337.1999999999998</c:v>
                </c:pt>
                <c:pt idx="3838">
                  <c:v>2337</c:v>
                </c:pt>
                <c:pt idx="3839">
                  <c:v>2336.6999999999998</c:v>
                </c:pt>
                <c:pt idx="3840">
                  <c:v>2334.9</c:v>
                </c:pt>
                <c:pt idx="3841">
                  <c:v>2334.6999999999998</c:v>
                </c:pt>
                <c:pt idx="3842">
                  <c:v>2333.5</c:v>
                </c:pt>
                <c:pt idx="3843">
                  <c:v>2333.3000000000002</c:v>
                </c:pt>
                <c:pt idx="3844">
                  <c:v>2332.5</c:v>
                </c:pt>
                <c:pt idx="3845">
                  <c:v>2332.4</c:v>
                </c:pt>
                <c:pt idx="3846">
                  <c:v>2332.1</c:v>
                </c:pt>
                <c:pt idx="3847">
                  <c:v>2332</c:v>
                </c:pt>
                <c:pt idx="3848">
                  <c:v>2330.4</c:v>
                </c:pt>
                <c:pt idx="3849">
                  <c:v>2330.3000000000002</c:v>
                </c:pt>
                <c:pt idx="3850">
                  <c:v>2330.1999999999998</c:v>
                </c:pt>
                <c:pt idx="3851">
                  <c:v>2330.1999999999998</c:v>
                </c:pt>
                <c:pt idx="3852">
                  <c:v>2330.1999999999998</c:v>
                </c:pt>
                <c:pt idx="3853">
                  <c:v>2328.8000000000002</c:v>
                </c:pt>
                <c:pt idx="3854">
                  <c:v>2327.5</c:v>
                </c:pt>
                <c:pt idx="3855">
                  <c:v>2325.6999999999998</c:v>
                </c:pt>
                <c:pt idx="3856">
                  <c:v>2325.1</c:v>
                </c:pt>
                <c:pt idx="3857">
                  <c:v>2324.9</c:v>
                </c:pt>
                <c:pt idx="3858">
                  <c:v>2323.8000000000002</c:v>
                </c:pt>
                <c:pt idx="3859">
                  <c:v>2323.6</c:v>
                </c:pt>
                <c:pt idx="3860">
                  <c:v>2323.4</c:v>
                </c:pt>
                <c:pt idx="3861">
                  <c:v>2322.8000000000002</c:v>
                </c:pt>
                <c:pt idx="3862">
                  <c:v>2322.6</c:v>
                </c:pt>
                <c:pt idx="3863">
                  <c:v>2322.1</c:v>
                </c:pt>
                <c:pt idx="3864">
                  <c:v>2321.8000000000002</c:v>
                </c:pt>
                <c:pt idx="3865">
                  <c:v>2321.6999999999998</c:v>
                </c:pt>
                <c:pt idx="3866">
                  <c:v>2320.8000000000002</c:v>
                </c:pt>
                <c:pt idx="3867">
                  <c:v>2320.4</c:v>
                </c:pt>
                <c:pt idx="3868">
                  <c:v>2319.9</c:v>
                </c:pt>
                <c:pt idx="3869">
                  <c:v>2319.5</c:v>
                </c:pt>
                <c:pt idx="3870">
                  <c:v>2319.1999999999998</c:v>
                </c:pt>
                <c:pt idx="3871">
                  <c:v>2318.9</c:v>
                </c:pt>
                <c:pt idx="3872">
                  <c:v>2318.8000000000002</c:v>
                </c:pt>
                <c:pt idx="3873">
                  <c:v>2318.1</c:v>
                </c:pt>
                <c:pt idx="3874">
                  <c:v>2316.4</c:v>
                </c:pt>
                <c:pt idx="3875">
                  <c:v>2315.6</c:v>
                </c:pt>
                <c:pt idx="3876">
                  <c:v>2315</c:v>
                </c:pt>
                <c:pt idx="3877">
                  <c:v>2314.9</c:v>
                </c:pt>
                <c:pt idx="3878">
                  <c:v>2314.8000000000002</c:v>
                </c:pt>
                <c:pt idx="3879">
                  <c:v>2314.3000000000002</c:v>
                </c:pt>
                <c:pt idx="3880">
                  <c:v>2314</c:v>
                </c:pt>
                <c:pt idx="3881">
                  <c:v>2313.6</c:v>
                </c:pt>
                <c:pt idx="3882">
                  <c:v>2310.9</c:v>
                </c:pt>
                <c:pt idx="3883">
                  <c:v>2310.1</c:v>
                </c:pt>
                <c:pt idx="3884">
                  <c:v>2308.4</c:v>
                </c:pt>
                <c:pt idx="3885">
                  <c:v>2307.9</c:v>
                </c:pt>
                <c:pt idx="3886">
                  <c:v>2307.8000000000002</c:v>
                </c:pt>
                <c:pt idx="3887">
                  <c:v>2307.6999999999998</c:v>
                </c:pt>
                <c:pt idx="3888">
                  <c:v>2305.3000000000002</c:v>
                </c:pt>
                <c:pt idx="3889">
                  <c:v>2303.4</c:v>
                </c:pt>
                <c:pt idx="3890">
                  <c:v>2303</c:v>
                </c:pt>
                <c:pt idx="3891">
                  <c:v>2302.6999999999998</c:v>
                </c:pt>
                <c:pt idx="3892">
                  <c:v>2302.6</c:v>
                </c:pt>
                <c:pt idx="3893">
                  <c:v>2302.1</c:v>
                </c:pt>
                <c:pt idx="3894">
                  <c:v>2301.6999999999998</c:v>
                </c:pt>
                <c:pt idx="3895">
                  <c:v>2301.1999999999998</c:v>
                </c:pt>
                <c:pt idx="3896">
                  <c:v>2298.8000000000002</c:v>
                </c:pt>
                <c:pt idx="3897">
                  <c:v>2297.6</c:v>
                </c:pt>
                <c:pt idx="3898">
                  <c:v>2296.9</c:v>
                </c:pt>
                <c:pt idx="3899">
                  <c:v>2296.1</c:v>
                </c:pt>
                <c:pt idx="3900">
                  <c:v>2295.8000000000002</c:v>
                </c:pt>
                <c:pt idx="3901">
                  <c:v>2295.4</c:v>
                </c:pt>
                <c:pt idx="3902">
                  <c:v>2294.9</c:v>
                </c:pt>
                <c:pt idx="3903">
                  <c:v>2294.1</c:v>
                </c:pt>
                <c:pt idx="3904">
                  <c:v>2292</c:v>
                </c:pt>
                <c:pt idx="3905">
                  <c:v>2292</c:v>
                </c:pt>
                <c:pt idx="3906">
                  <c:v>2291.9</c:v>
                </c:pt>
                <c:pt idx="3907">
                  <c:v>2291</c:v>
                </c:pt>
                <c:pt idx="3908">
                  <c:v>2290</c:v>
                </c:pt>
                <c:pt idx="3909">
                  <c:v>2287.5</c:v>
                </c:pt>
                <c:pt idx="3910">
                  <c:v>2287.3000000000002</c:v>
                </c:pt>
                <c:pt idx="3911">
                  <c:v>2286.8000000000002</c:v>
                </c:pt>
                <c:pt idx="3912">
                  <c:v>2286.6999999999998</c:v>
                </c:pt>
                <c:pt idx="3913">
                  <c:v>2286.6999999999998</c:v>
                </c:pt>
                <c:pt idx="3914">
                  <c:v>2286.3000000000002</c:v>
                </c:pt>
                <c:pt idx="3915">
                  <c:v>2286</c:v>
                </c:pt>
                <c:pt idx="3916">
                  <c:v>2285.8000000000002</c:v>
                </c:pt>
                <c:pt idx="3917">
                  <c:v>2284.1999999999998</c:v>
                </c:pt>
                <c:pt idx="3918">
                  <c:v>2283.6999999999998</c:v>
                </c:pt>
                <c:pt idx="3919">
                  <c:v>2283.3000000000002</c:v>
                </c:pt>
                <c:pt idx="3920">
                  <c:v>2282.1</c:v>
                </c:pt>
                <c:pt idx="3921">
                  <c:v>2282</c:v>
                </c:pt>
                <c:pt idx="3922">
                  <c:v>2280.5</c:v>
                </c:pt>
                <c:pt idx="3923">
                  <c:v>2280.3000000000002</c:v>
                </c:pt>
                <c:pt idx="3924">
                  <c:v>2279.3000000000002</c:v>
                </c:pt>
                <c:pt idx="3925">
                  <c:v>2278.1999999999998</c:v>
                </c:pt>
                <c:pt idx="3926">
                  <c:v>2275.9</c:v>
                </c:pt>
                <c:pt idx="3927">
                  <c:v>2272.1999999999998</c:v>
                </c:pt>
                <c:pt idx="3928">
                  <c:v>2269.8000000000002</c:v>
                </c:pt>
                <c:pt idx="3929">
                  <c:v>2269</c:v>
                </c:pt>
                <c:pt idx="3930">
                  <c:v>2267.4</c:v>
                </c:pt>
                <c:pt idx="3931">
                  <c:v>2267.3000000000002</c:v>
                </c:pt>
                <c:pt idx="3932">
                  <c:v>2267</c:v>
                </c:pt>
                <c:pt idx="3933">
                  <c:v>2266.9</c:v>
                </c:pt>
                <c:pt idx="3934">
                  <c:v>2266.1</c:v>
                </c:pt>
                <c:pt idx="3935">
                  <c:v>2266</c:v>
                </c:pt>
                <c:pt idx="3936">
                  <c:v>2265.9</c:v>
                </c:pt>
                <c:pt idx="3937">
                  <c:v>2264.5</c:v>
                </c:pt>
                <c:pt idx="3938">
                  <c:v>2261.9</c:v>
                </c:pt>
                <c:pt idx="3939">
                  <c:v>2261.6999999999998</c:v>
                </c:pt>
                <c:pt idx="3940">
                  <c:v>2260.9</c:v>
                </c:pt>
                <c:pt idx="3941">
                  <c:v>2260.6</c:v>
                </c:pt>
                <c:pt idx="3942">
                  <c:v>2260.1</c:v>
                </c:pt>
                <c:pt idx="3943">
                  <c:v>2257.6999999999998</c:v>
                </c:pt>
                <c:pt idx="3944">
                  <c:v>2256.4</c:v>
                </c:pt>
                <c:pt idx="3945">
                  <c:v>2255.1999999999998</c:v>
                </c:pt>
                <c:pt idx="3946">
                  <c:v>2254.4</c:v>
                </c:pt>
                <c:pt idx="3947">
                  <c:v>2253.9</c:v>
                </c:pt>
                <c:pt idx="3948">
                  <c:v>2253.5</c:v>
                </c:pt>
                <c:pt idx="3949">
                  <c:v>2252.6</c:v>
                </c:pt>
                <c:pt idx="3950">
                  <c:v>2252.4</c:v>
                </c:pt>
                <c:pt idx="3951">
                  <c:v>2251.3000000000002</c:v>
                </c:pt>
                <c:pt idx="3952">
                  <c:v>2251</c:v>
                </c:pt>
                <c:pt idx="3953">
                  <c:v>2250.1999999999998</c:v>
                </c:pt>
                <c:pt idx="3954">
                  <c:v>2248.1999999999998</c:v>
                </c:pt>
                <c:pt idx="3955">
                  <c:v>2248.1999999999998</c:v>
                </c:pt>
                <c:pt idx="3956">
                  <c:v>2247</c:v>
                </c:pt>
                <c:pt idx="3957">
                  <c:v>2246.5</c:v>
                </c:pt>
                <c:pt idx="3958">
                  <c:v>2245.1999999999998</c:v>
                </c:pt>
                <c:pt idx="3959">
                  <c:v>2244.5</c:v>
                </c:pt>
                <c:pt idx="3960">
                  <c:v>2244.3000000000002</c:v>
                </c:pt>
                <c:pt idx="3961">
                  <c:v>2244.1</c:v>
                </c:pt>
                <c:pt idx="3962">
                  <c:v>2243.4</c:v>
                </c:pt>
                <c:pt idx="3963">
                  <c:v>2243.3000000000002</c:v>
                </c:pt>
                <c:pt idx="3964">
                  <c:v>2243</c:v>
                </c:pt>
                <c:pt idx="3965">
                  <c:v>2241.5</c:v>
                </c:pt>
                <c:pt idx="3966">
                  <c:v>2240.6999999999998</c:v>
                </c:pt>
                <c:pt idx="3967">
                  <c:v>2240.4</c:v>
                </c:pt>
                <c:pt idx="3968">
                  <c:v>2240.1</c:v>
                </c:pt>
                <c:pt idx="3969">
                  <c:v>2237.3000000000002</c:v>
                </c:pt>
                <c:pt idx="3970">
                  <c:v>2236.5</c:v>
                </c:pt>
                <c:pt idx="3971">
                  <c:v>2236</c:v>
                </c:pt>
                <c:pt idx="3972">
                  <c:v>2235.4</c:v>
                </c:pt>
                <c:pt idx="3973">
                  <c:v>2233.4</c:v>
                </c:pt>
                <c:pt idx="3974">
                  <c:v>2233.3000000000002</c:v>
                </c:pt>
                <c:pt idx="3975">
                  <c:v>2233.1</c:v>
                </c:pt>
                <c:pt idx="3976">
                  <c:v>2233.1</c:v>
                </c:pt>
                <c:pt idx="3977">
                  <c:v>2229.1999999999998</c:v>
                </c:pt>
                <c:pt idx="3978">
                  <c:v>2227.6999999999998</c:v>
                </c:pt>
                <c:pt idx="3979">
                  <c:v>2226.4</c:v>
                </c:pt>
                <c:pt idx="3980">
                  <c:v>2225.9</c:v>
                </c:pt>
                <c:pt idx="3981">
                  <c:v>2224.3000000000002</c:v>
                </c:pt>
                <c:pt idx="3982">
                  <c:v>2224.1</c:v>
                </c:pt>
                <c:pt idx="3983">
                  <c:v>2223.9</c:v>
                </c:pt>
                <c:pt idx="3984">
                  <c:v>2223.5</c:v>
                </c:pt>
                <c:pt idx="3985">
                  <c:v>2222.8000000000002</c:v>
                </c:pt>
                <c:pt idx="3986">
                  <c:v>2222.6</c:v>
                </c:pt>
                <c:pt idx="3987">
                  <c:v>2222.4</c:v>
                </c:pt>
                <c:pt idx="3988">
                  <c:v>2222</c:v>
                </c:pt>
                <c:pt idx="3989">
                  <c:v>2220</c:v>
                </c:pt>
                <c:pt idx="3990">
                  <c:v>2219.6</c:v>
                </c:pt>
                <c:pt idx="3991">
                  <c:v>2219.1</c:v>
                </c:pt>
                <c:pt idx="3992">
                  <c:v>2216.3000000000002</c:v>
                </c:pt>
                <c:pt idx="3993">
                  <c:v>2215.6</c:v>
                </c:pt>
                <c:pt idx="3994">
                  <c:v>2214.8000000000002</c:v>
                </c:pt>
                <c:pt idx="3995">
                  <c:v>2214.4</c:v>
                </c:pt>
                <c:pt idx="3996">
                  <c:v>2214.4</c:v>
                </c:pt>
                <c:pt idx="3997">
                  <c:v>2214.1</c:v>
                </c:pt>
                <c:pt idx="3998">
                  <c:v>2214.1</c:v>
                </c:pt>
                <c:pt idx="3999">
                  <c:v>2213.1999999999998</c:v>
                </c:pt>
                <c:pt idx="4000">
                  <c:v>2211.3000000000002</c:v>
                </c:pt>
                <c:pt idx="4001">
                  <c:v>2208.8000000000002</c:v>
                </c:pt>
                <c:pt idx="4002">
                  <c:v>2208.6</c:v>
                </c:pt>
                <c:pt idx="4003">
                  <c:v>2207.8000000000002</c:v>
                </c:pt>
                <c:pt idx="4004">
                  <c:v>2203.6999999999998</c:v>
                </c:pt>
                <c:pt idx="4005">
                  <c:v>2203.3000000000002</c:v>
                </c:pt>
                <c:pt idx="4006">
                  <c:v>2202.9</c:v>
                </c:pt>
                <c:pt idx="4007">
                  <c:v>2202.6</c:v>
                </c:pt>
                <c:pt idx="4008">
                  <c:v>2202.1</c:v>
                </c:pt>
                <c:pt idx="4009">
                  <c:v>2201.6</c:v>
                </c:pt>
                <c:pt idx="4010">
                  <c:v>2200.6</c:v>
                </c:pt>
                <c:pt idx="4011">
                  <c:v>2200.1</c:v>
                </c:pt>
                <c:pt idx="4012">
                  <c:v>2198.6999999999998</c:v>
                </c:pt>
                <c:pt idx="4013">
                  <c:v>2198.5</c:v>
                </c:pt>
                <c:pt idx="4014">
                  <c:v>2198.1999999999998</c:v>
                </c:pt>
                <c:pt idx="4015">
                  <c:v>2197.1</c:v>
                </c:pt>
                <c:pt idx="4016">
                  <c:v>2196.8000000000002</c:v>
                </c:pt>
                <c:pt idx="4017">
                  <c:v>2196.6</c:v>
                </c:pt>
                <c:pt idx="4018">
                  <c:v>2196.5</c:v>
                </c:pt>
                <c:pt idx="4019">
                  <c:v>2196</c:v>
                </c:pt>
                <c:pt idx="4020">
                  <c:v>2195</c:v>
                </c:pt>
                <c:pt idx="4021">
                  <c:v>2195</c:v>
                </c:pt>
                <c:pt idx="4022">
                  <c:v>2193.4</c:v>
                </c:pt>
                <c:pt idx="4023">
                  <c:v>2193</c:v>
                </c:pt>
                <c:pt idx="4024">
                  <c:v>2191.8000000000002</c:v>
                </c:pt>
                <c:pt idx="4025">
                  <c:v>2191.1</c:v>
                </c:pt>
                <c:pt idx="4026">
                  <c:v>2191</c:v>
                </c:pt>
                <c:pt idx="4027">
                  <c:v>2190.8000000000002</c:v>
                </c:pt>
                <c:pt idx="4028">
                  <c:v>2190.6</c:v>
                </c:pt>
                <c:pt idx="4029">
                  <c:v>2189.6</c:v>
                </c:pt>
                <c:pt idx="4030">
                  <c:v>2188.1999999999998</c:v>
                </c:pt>
                <c:pt idx="4031">
                  <c:v>2185.3000000000002</c:v>
                </c:pt>
                <c:pt idx="4032">
                  <c:v>2184.4</c:v>
                </c:pt>
                <c:pt idx="4033">
                  <c:v>2182.4</c:v>
                </c:pt>
                <c:pt idx="4034">
                  <c:v>2181.6</c:v>
                </c:pt>
                <c:pt idx="4035">
                  <c:v>2181</c:v>
                </c:pt>
                <c:pt idx="4036">
                  <c:v>2181</c:v>
                </c:pt>
                <c:pt idx="4037">
                  <c:v>2179.6</c:v>
                </c:pt>
                <c:pt idx="4038">
                  <c:v>2177.6999999999998</c:v>
                </c:pt>
                <c:pt idx="4039">
                  <c:v>2177</c:v>
                </c:pt>
                <c:pt idx="4040">
                  <c:v>2175.8000000000002</c:v>
                </c:pt>
                <c:pt idx="4041">
                  <c:v>2175.6</c:v>
                </c:pt>
                <c:pt idx="4042">
                  <c:v>2175</c:v>
                </c:pt>
                <c:pt idx="4043">
                  <c:v>2174.8000000000002</c:v>
                </c:pt>
                <c:pt idx="4044">
                  <c:v>2173.8000000000002</c:v>
                </c:pt>
                <c:pt idx="4045">
                  <c:v>2173.1999999999998</c:v>
                </c:pt>
                <c:pt idx="4046">
                  <c:v>2171.6999999999998</c:v>
                </c:pt>
                <c:pt idx="4047">
                  <c:v>2171.5</c:v>
                </c:pt>
                <c:pt idx="4048">
                  <c:v>2171.3000000000002</c:v>
                </c:pt>
                <c:pt idx="4049">
                  <c:v>2171.3000000000002</c:v>
                </c:pt>
                <c:pt idx="4050">
                  <c:v>2171</c:v>
                </c:pt>
                <c:pt idx="4051">
                  <c:v>2170</c:v>
                </c:pt>
                <c:pt idx="4052">
                  <c:v>2169.3000000000002</c:v>
                </c:pt>
                <c:pt idx="4053">
                  <c:v>2168</c:v>
                </c:pt>
                <c:pt idx="4054">
                  <c:v>2167.1999999999998</c:v>
                </c:pt>
                <c:pt idx="4055">
                  <c:v>2166.9</c:v>
                </c:pt>
                <c:pt idx="4056">
                  <c:v>2166.8000000000002</c:v>
                </c:pt>
                <c:pt idx="4057">
                  <c:v>2166.6999999999998</c:v>
                </c:pt>
                <c:pt idx="4058">
                  <c:v>2165.5</c:v>
                </c:pt>
                <c:pt idx="4059">
                  <c:v>2165.3000000000002</c:v>
                </c:pt>
                <c:pt idx="4060">
                  <c:v>2164.3000000000002</c:v>
                </c:pt>
                <c:pt idx="4061">
                  <c:v>2160.1999999999998</c:v>
                </c:pt>
                <c:pt idx="4062">
                  <c:v>2159</c:v>
                </c:pt>
                <c:pt idx="4063">
                  <c:v>2157.6</c:v>
                </c:pt>
                <c:pt idx="4064">
                  <c:v>2155.6999999999998</c:v>
                </c:pt>
                <c:pt idx="4065">
                  <c:v>2155.6</c:v>
                </c:pt>
                <c:pt idx="4066">
                  <c:v>2154</c:v>
                </c:pt>
                <c:pt idx="4067">
                  <c:v>2153.9</c:v>
                </c:pt>
                <c:pt idx="4068">
                  <c:v>2153.6</c:v>
                </c:pt>
                <c:pt idx="4069">
                  <c:v>2151.6999999999998</c:v>
                </c:pt>
                <c:pt idx="4070">
                  <c:v>2151</c:v>
                </c:pt>
                <c:pt idx="4071">
                  <c:v>2150.3000000000002</c:v>
                </c:pt>
                <c:pt idx="4072">
                  <c:v>2148.6</c:v>
                </c:pt>
                <c:pt idx="4073">
                  <c:v>2148.3000000000002</c:v>
                </c:pt>
                <c:pt idx="4074">
                  <c:v>2148.1</c:v>
                </c:pt>
                <c:pt idx="4075">
                  <c:v>2147.9</c:v>
                </c:pt>
                <c:pt idx="4076">
                  <c:v>2147.6999999999998</c:v>
                </c:pt>
                <c:pt idx="4077">
                  <c:v>2146.8000000000002</c:v>
                </c:pt>
                <c:pt idx="4078">
                  <c:v>2146.1</c:v>
                </c:pt>
                <c:pt idx="4079">
                  <c:v>2143.4</c:v>
                </c:pt>
                <c:pt idx="4080">
                  <c:v>2143.3000000000002</c:v>
                </c:pt>
                <c:pt idx="4081">
                  <c:v>2142.1999999999998</c:v>
                </c:pt>
                <c:pt idx="4082">
                  <c:v>2141</c:v>
                </c:pt>
                <c:pt idx="4083">
                  <c:v>2140.1999999999998</c:v>
                </c:pt>
                <c:pt idx="4084">
                  <c:v>2140</c:v>
                </c:pt>
                <c:pt idx="4085">
                  <c:v>2138.5</c:v>
                </c:pt>
                <c:pt idx="4086">
                  <c:v>2137.6999999999998</c:v>
                </c:pt>
                <c:pt idx="4087">
                  <c:v>2137.6</c:v>
                </c:pt>
                <c:pt idx="4088">
                  <c:v>2136.5</c:v>
                </c:pt>
                <c:pt idx="4089">
                  <c:v>2135.9</c:v>
                </c:pt>
                <c:pt idx="4090">
                  <c:v>2135.6999999999998</c:v>
                </c:pt>
                <c:pt idx="4091">
                  <c:v>2135.1</c:v>
                </c:pt>
                <c:pt idx="4092">
                  <c:v>2134.6999999999998</c:v>
                </c:pt>
                <c:pt idx="4093">
                  <c:v>2134.4</c:v>
                </c:pt>
                <c:pt idx="4094">
                  <c:v>2133</c:v>
                </c:pt>
                <c:pt idx="4095">
                  <c:v>2132.6999999999998</c:v>
                </c:pt>
                <c:pt idx="4096">
                  <c:v>2132</c:v>
                </c:pt>
                <c:pt idx="4097">
                  <c:v>2131.6999999999998</c:v>
                </c:pt>
                <c:pt idx="4098">
                  <c:v>2131.4</c:v>
                </c:pt>
                <c:pt idx="4099">
                  <c:v>2130.8000000000002</c:v>
                </c:pt>
                <c:pt idx="4100">
                  <c:v>2129.5</c:v>
                </c:pt>
                <c:pt idx="4101">
                  <c:v>2129.1</c:v>
                </c:pt>
                <c:pt idx="4102">
                  <c:v>2129</c:v>
                </c:pt>
                <c:pt idx="4103">
                  <c:v>2128.4</c:v>
                </c:pt>
                <c:pt idx="4104">
                  <c:v>2126.1</c:v>
                </c:pt>
                <c:pt idx="4105">
                  <c:v>2125.5</c:v>
                </c:pt>
                <c:pt idx="4106">
                  <c:v>2125.3000000000002</c:v>
                </c:pt>
                <c:pt idx="4107">
                  <c:v>2124.9</c:v>
                </c:pt>
                <c:pt idx="4108">
                  <c:v>2124.1999999999998</c:v>
                </c:pt>
                <c:pt idx="4109">
                  <c:v>2122.4</c:v>
                </c:pt>
                <c:pt idx="4110">
                  <c:v>2121.6</c:v>
                </c:pt>
                <c:pt idx="4111">
                  <c:v>2121.6</c:v>
                </c:pt>
                <c:pt idx="4112">
                  <c:v>2120.4</c:v>
                </c:pt>
                <c:pt idx="4113">
                  <c:v>2119</c:v>
                </c:pt>
                <c:pt idx="4114">
                  <c:v>2118.6999999999998</c:v>
                </c:pt>
                <c:pt idx="4115">
                  <c:v>2118.4</c:v>
                </c:pt>
                <c:pt idx="4116">
                  <c:v>2117.4</c:v>
                </c:pt>
                <c:pt idx="4117">
                  <c:v>2115.4</c:v>
                </c:pt>
                <c:pt idx="4118">
                  <c:v>2114.6</c:v>
                </c:pt>
                <c:pt idx="4119">
                  <c:v>2114.6</c:v>
                </c:pt>
                <c:pt idx="4120">
                  <c:v>2112.3000000000002</c:v>
                </c:pt>
                <c:pt idx="4121">
                  <c:v>2111.8000000000002</c:v>
                </c:pt>
                <c:pt idx="4122">
                  <c:v>2111.1</c:v>
                </c:pt>
                <c:pt idx="4123">
                  <c:v>2109.9</c:v>
                </c:pt>
                <c:pt idx="4124">
                  <c:v>2109.4</c:v>
                </c:pt>
                <c:pt idx="4125">
                  <c:v>2106.3000000000002</c:v>
                </c:pt>
                <c:pt idx="4126">
                  <c:v>2105.4</c:v>
                </c:pt>
                <c:pt idx="4127">
                  <c:v>2104.3000000000002</c:v>
                </c:pt>
                <c:pt idx="4128">
                  <c:v>2103.5</c:v>
                </c:pt>
                <c:pt idx="4129">
                  <c:v>2100.6999999999998</c:v>
                </c:pt>
                <c:pt idx="4130">
                  <c:v>2099</c:v>
                </c:pt>
                <c:pt idx="4131">
                  <c:v>2098.6999999999998</c:v>
                </c:pt>
                <c:pt idx="4132">
                  <c:v>2097.1999999999998</c:v>
                </c:pt>
                <c:pt idx="4133">
                  <c:v>2095.3000000000002</c:v>
                </c:pt>
                <c:pt idx="4134">
                  <c:v>2095.1999999999998</c:v>
                </c:pt>
                <c:pt idx="4135">
                  <c:v>2094.1</c:v>
                </c:pt>
                <c:pt idx="4136">
                  <c:v>2093.6999999999998</c:v>
                </c:pt>
                <c:pt idx="4137">
                  <c:v>2093.6999999999998</c:v>
                </c:pt>
                <c:pt idx="4138">
                  <c:v>2093.6999999999998</c:v>
                </c:pt>
                <c:pt idx="4139">
                  <c:v>2092.6</c:v>
                </c:pt>
                <c:pt idx="4140">
                  <c:v>2092.1</c:v>
                </c:pt>
                <c:pt idx="4141">
                  <c:v>2092</c:v>
                </c:pt>
                <c:pt idx="4142">
                  <c:v>2088.8000000000002</c:v>
                </c:pt>
                <c:pt idx="4143">
                  <c:v>2086.4</c:v>
                </c:pt>
                <c:pt idx="4144">
                  <c:v>2086.1</c:v>
                </c:pt>
                <c:pt idx="4145">
                  <c:v>2086</c:v>
                </c:pt>
                <c:pt idx="4146">
                  <c:v>2085.8000000000002</c:v>
                </c:pt>
                <c:pt idx="4147">
                  <c:v>2085</c:v>
                </c:pt>
                <c:pt idx="4148">
                  <c:v>2083.9</c:v>
                </c:pt>
                <c:pt idx="4149">
                  <c:v>2080.5</c:v>
                </c:pt>
                <c:pt idx="4150">
                  <c:v>2079.6</c:v>
                </c:pt>
                <c:pt idx="4151">
                  <c:v>2078.8000000000002</c:v>
                </c:pt>
                <c:pt idx="4152">
                  <c:v>2077</c:v>
                </c:pt>
                <c:pt idx="4153">
                  <c:v>2076.5</c:v>
                </c:pt>
                <c:pt idx="4154">
                  <c:v>2076.5</c:v>
                </c:pt>
                <c:pt idx="4155">
                  <c:v>2076.4</c:v>
                </c:pt>
                <c:pt idx="4156">
                  <c:v>2075.3000000000002</c:v>
                </c:pt>
                <c:pt idx="4157">
                  <c:v>2073.6</c:v>
                </c:pt>
                <c:pt idx="4158">
                  <c:v>2071.6999999999998</c:v>
                </c:pt>
                <c:pt idx="4159">
                  <c:v>2071.6</c:v>
                </c:pt>
                <c:pt idx="4160">
                  <c:v>2070.1999999999998</c:v>
                </c:pt>
                <c:pt idx="4161">
                  <c:v>2070</c:v>
                </c:pt>
                <c:pt idx="4162">
                  <c:v>2069.9</c:v>
                </c:pt>
                <c:pt idx="4163">
                  <c:v>2069.8000000000002</c:v>
                </c:pt>
                <c:pt idx="4164">
                  <c:v>2069.5</c:v>
                </c:pt>
                <c:pt idx="4165">
                  <c:v>2068.1</c:v>
                </c:pt>
                <c:pt idx="4166">
                  <c:v>2066.8000000000002</c:v>
                </c:pt>
                <c:pt idx="4167">
                  <c:v>2065.4</c:v>
                </c:pt>
                <c:pt idx="4168">
                  <c:v>2062.6999999999998</c:v>
                </c:pt>
                <c:pt idx="4169">
                  <c:v>2061.6999999999998</c:v>
                </c:pt>
                <c:pt idx="4170">
                  <c:v>2060.6999999999998</c:v>
                </c:pt>
                <c:pt idx="4171">
                  <c:v>2060.1</c:v>
                </c:pt>
                <c:pt idx="4172">
                  <c:v>2056.8000000000002</c:v>
                </c:pt>
                <c:pt idx="4173">
                  <c:v>2056.4</c:v>
                </c:pt>
                <c:pt idx="4174">
                  <c:v>2054.6999999999998</c:v>
                </c:pt>
                <c:pt idx="4175">
                  <c:v>2053.9</c:v>
                </c:pt>
                <c:pt idx="4176">
                  <c:v>2052.9</c:v>
                </c:pt>
                <c:pt idx="4177">
                  <c:v>2052.5</c:v>
                </c:pt>
                <c:pt idx="4178">
                  <c:v>2052.5</c:v>
                </c:pt>
                <c:pt idx="4179">
                  <c:v>2052.4</c:v>
                </c:pt>
                <c:pt idx="4180">
                  <c:v>2048.9</c:v>
                </c:pt>
                <c:pt idx="4181">
                  <c:v>2048.5</c:v>
                </c:pt>
                <c:pt idx="4182">
                  <c:v>2047.9</c:v>
                </c:pt>
                <c:pt idx="4183">
                  <c:v>2047</c:v>
                </c:pt>
                <c:pt idx="4184">
                  <c:v>2046.2</c:v>
                </c:pt>
                <c:pt idx="4185">
                  <c:v>2044.4</c:v>
                </c:pt>
                <c:pt idx="4186">
                  <c:v>2043.2</c:v>
                </c:pt>
                <c:pt idx="4187">
                  <c:v>2043.1</c:v>
                </c:pt>
                <c:pt idx="4188">
                  <c:v>2042.7</c:v>
                </c:pt>
                <c:pt idx="4189">
                  <c:v>2041.9</c:v>
                </c:pt>
                <c:pt idx="4190">
                  <c:v>2039.5</c:v>
                </c:pt>
                <c:pt idx="4191">
                  <c:v>2039.4</c:v>
                </c:pt>
                <c:pt idx="4192">
                  <c:v>2037.2</c:v>
                </c:pt>
                <c:pt idx="4193">
                  <c:v>2036.9</c:v>
                </c:pt>
                <c:pt idx="4194">
                  <c:v>2036.2</c:v>
                </c:pt>
                <c:pt idx="4195">
                  <c:v>2034.1</c:v>
                </c:pt>
                <c:pt idx="4196">
                  <c:v>2031.7</c:v>
                </c:pt>
                <c:pt idx="4197">
                  <c:v>2031.6</c:v>
                </c:pt>
                <c:pt idx="4198">
                  <c:v>2027.6</c:v>
                </c:pt>
                <c:pt idx="4199">
                  <c:v>2027</c:v>
                </c:pt>
                <c:pt idx="4200">
                  <c:v>2026.8</c:v>
                </c:pt>
                <c:pt idx="4201">
                  <c:v>2024.8</c:v>
                </c:pt>
                <c:pt idx="4202">
                  <c:v>2024</c:v>
                </c:pt>
                <c:pt idx="4203">
                  <c:v>2022.2</c:v>
                </c:pt>
                <c:pt idx="4204">
                  <c:v>2021.9</c:v>
                </c:pt>
                <c:pt idx="4205">
                  <c:v>2021.5</c:v>
                </c:pt>
                <c:pt idx="4206">
                  <c:v>2021.5</c:v>
                </c:pt>
                <c:pt idx="4207">
                  <c:v>2020.9</c:v>
                </c:pt>
                <c:pt idx="4208">
                  <c:v>2019.6</c:v>
                </c:pt>
                <c:pt idx="4209">
                  <c:v>2018.1</c:v>
                </c:pt>
                <c:pt idx="4210">
                  <c:v>2016.8</c:v>
                </c:pt>
                <c:pt idx="4211">
                  <c:v>2016.8</c:v>
                </c:pt>
                <c:pt idx="4212">
                  <c:v>2016.6</c:v>
                </c:pt>
                <c:pt idx="4213">
                  <c:v>2016.2</c:v>
                </c:pt>
                <c:pt idx="4214">
                  <c:v>2015.7</c:v>
                </c:pt>
                <c:pt idx="4215">
                  <c:v>2015.6</c:v>
                </c:pt>
                <c:pt idx="4216">
                  <c:v>2014.6</c:v>
                </c:pt>
                <c:pt idx="4217">
                  <c:v>2013</c:v>
                </c:pt>
                <c:pt idx="4218">
                  <c:v>2012.6</c:v>
                </c:pt>
                <c:pt idx="4219">
                  <c:v>2010.6</c:v>
                </c:pt>
                <c:pt idx="4220">
                  <c:v>2009.4</c:v>
                </c:pt>
                <c:pt idx="4221">
                  <c:v>2009.4</c:v>
                </c:pt>
                <c:pt idx="4222">
                  <c:v>2008.1</c:v>
                </c:pt>
                <c:pt idx="4223">
                  <c:v>2007.1</c:v>
                </c:pt>
                <c:pt idx="4224">
                  <c:v>2005.2</c:v>
                </c:pt>
                <c:pt idx="4225">
                  <c:v>2004.5</c:v>
                </c:pt>
                <c:pt idx="4226">
                  <c:v>2003.8</c:v>
                </c:pt>
                <c:pt idx="4227">
                  <c:v>2002.8</c:v>
                </c:pt>
                <c:pt idx="4228">
                  <c:v>2001.8</c:v>
                </c:pt>
                <c:pt idx="4229">
                  <c:v>2000.2</c:v>
                </c:pt>
                <c:pt idx="4230">
                  <c:v>1999.7</c:v>
                </c:pt>
                <c:pt idx="4231">
                  <c:v>1999.2</c:v>
                </c:pt>
                <c:pt idx="4232">
                  <c:v>1997.3</c:v>
                </c:pt>
                <c:pt idx="4233">
                  <c:v>1996.9</c:v>
                </c:pt>
                <c:pt idx="4234">
                  <c:v>1994.9</c:v>
                </c:pt>
                <c:pt idx="4235">
                  <c:v>1994.7</c:v>
                </c:pt>
                <c:pt idx="4236">
                  <c:v>1994</c:v>
                </c:pt>
                <c:pt idx="4237">
                  <c:v>1993.2</c:v>
                </c:pt>
                <c:pt idx="4238">
                  <c:v>1993.2</c:v>
                </c:pt>
                <c:pt idx="4239">
                  <c:v>1992.1</c:v>
                </c:pt>
                <c:pt idx="4240">
                  <c:v>1991.9</c:v>
                </c:pt>
                <c:pt idx="4241">
                  <c:v>1991.2</c:v>
                </c:pt>
                <c:pt idx="4242">
                  <c:v>1989.6</c:v>
                </c:pt>
                <c:pt idx="4243">
                  <c:v>1989.2</c:v>
                </c:pt>
                <c:pt idx="4244">
                  <c:v>1988.3</c:v>
                </c:pt>
                <c:pt idx="4245">
                  <c:v>1987.2</c:v>
                </c:pt>
                <c:pt idx="4246">
                  <c:v>1985.7</c:v>
                </c:pt>
                <c:pt idx="4247">
                  <c:v>1984.3</c:v>
                </c:pt>
                <c:pt idx="4248">
                  <c:v>1984</c:v>
                </c:pt>
                <c:pt idx="4249">
                  <c:v>1983.7</c:v>
                </c:pt>
                <c:pt idx="4250">
                  <c:v>1983</c:v>
                </c:pt>
                <c:pt idx="4251">
                  <c:v>1982.5</c:v>
                </c:pt>
                <c:pt idx="4252">
                  <c:v>1981.4</c:v>
                </c:pt>
                <c:pt idx="4253">
                  <c:v>1980.1</c:v>
                </c:pt>
                <c:pt idx="4254">
                  <c:v>1980</c:v>
                </c:pt>
                <c:pt idx="4255">
                  <c:v>1979.8</c:v>
                </c:pt>
                <c:pt idx="4256">
                  <c:v>1979.5</c:v>
                </c:pt>
                <c:pt idx="4257">
                  <c:v>1979.4</c:v>
                </c:pt>
                <c:pt idx="4258">
                  <c:v>1979</c:v>
                </c:pt>
                <c:pt idx="4259">
                  <c:v>1977.9</c:v>
                </c:pt>
                <c:pt idx="4260">
                  <c:v>1977.6</c:v>
                </c:pt>
                <c:pt idx="4261">
                  <c:v>1973.9</c:v>
                </c:pt>
                <c:pt idx="4262">
                  <c:v>1973.4</c:v>
                </c:pt>
                <c:pt idx="4263">
                  <c:v>1973.3</c:v>
                </c:pt>
                <c:pt idx="4264">
                  <c:v>1973</c:v>
                </c:pt>
                <c:pt idx="4265">
                  <c:v>1972.2</c:v>
                </c:pt>
                <c:pt idx="4266">
                  <c:v>1972.2</c:v>
                </c:pt>
                <c:pt idx="4267">
                  <c:v>1970.7</c:v>
                </c:pt>
                <c:pt idx="4268">
                  <c:v>1970.3</c:v>
                </c:pt>
                <c:pt idx="4269">
                  <c:v>1969.8</c:v>
                </c:pt>
                <c:pt idx="4270">
                  <c:v>1969.5</c:v>
                </c:pt>
                <c:pt idx="4271">
                  <c:v>1969.4</c:v>
                </c:pt>
                <c:pt idx="4272">
                  <c:v>1967.6</c:v>
                </c:pt>
                <c:pt idx="4273">
                  <c:v>1967.1</c:v>
                </c:pt>
                <c:pt idx="4274">
                  <c:v>1967</c:v>
                </c:pt>
                <c:pt idx="4275">
                  <c:v>1967</c:v>
                </c:pt>
                <c:pt idx="4276">
                  <c:v>1966</c:v>
                </c:pt>
                <c:pt idx="4277">
                  <c:v>1964.6</c:v>
                </c:pt>
                <c:pt idx="4278">
                  <c:v>1962.7</c:v>
                </c:pt>
                <c:pt idx="4279">
                  <c:v>1961.5</c:v>
                </c:pt>
                <c:pt idx="4280">
                  <c:v>1961</c:v>
                </c:pt>
                <c:pt idx="4281">
                  <c:v>1960.1</c:v>
                </c:pt>
                <c:pt idx="4282">
                  <c:v>1959.4</c:v>
                </c:pt>
                <c:pt idx="4283">
                  <c:v>1959.1</c:v>
                </c:pt>
                <c:pt idx="4284">
                  <c:v>1958.3</c:v>
                </c:pt>
                <c:pt idx="4285">
                  <c:v>1957.8</c:v>
                </c:pt>
                <c:pt idx="4286">
                  <c:v>1956.5</c:v>
                </c:pt>
                <c:pt idx="4287">
                  <c:v>1955.6</c:v>
                </c:pt>
                <c:pt idx="4288">
                  <c:v>1955.3</c:v>
                </c:pt>
                <c:pt idx="4289">
                  <c:v>1955.2</c:v>
                </c:pt>
                <c:pt idx="4290">
                  <c:v>1955.1</c:v>
                </c:pt>
                <c:pt idx="4291">
                  <c:v>1954.9</c:v>
                </c:pt>
                <c:pt idx="4292">
                  <c:v>1954.2</c:v>
                </c:pt>
                <c:pt idx="4293">
                  <c:v>1953.2</c:v>
                </c:pt>
                <c:pt idx="4294">
                  <c:v>1953.1</c:v>
                </c:pt>
                <c:pt idx="4295">
                  <c:v>1952.2</c:v>
                </c:pt>
                <c:pt idx="4296">
                  <c:v>1951.8</c:v>
                </c:pt>
                <c:pt idx="4297">
                  <c:v>1951.4</c:v>
                </c:pt>
                <c:pt idx="4298">
                  <c:v>1951.2</c:v>
                </c:pt>
                <c:pt idx="4299">
                  <c:v>1949.5</c:v>
                </c:pt>
                <c:pt idx="4300">
                  <c:v>1949.2</c:v>
                </c:pt>
                <c:pt idx="4301">
                  <c:v>1949</c:v>
                </c:pt>
                <c:pt idx="4302">
                  <c:v>1949</c:v>
                </c:pt>
                <c:pt idx="4303">
                  <c:v>1947.8</c:v>
                </c:pt>
                <c:pt idx="4304">
                  <c:v>1946.7</c:v>
                </c:pt>
                <c:pt idx="4305">
                  <c:v>1946.1</c:v>
                </c:pt>
                <c:pt idx="4306">
                  <c:v>1945.5</c:v>
                </c:pt>
                <c:pt idx="4307">
                  <c:v>1944.9</c:v>
                </c:pt>
                <c:pt idx="4308">
                  <c:v>1944.9</c:v>
                </c:pt>
                <c:pt idx="4309">
                  <c:v>1944.4</c:v>
                </c:pt>
                <c:pt idx="4310">
                  <c:v>1943.7</c:v>
                </c:pt>
                <c:pt idx="4311">
                  <c:v>1943.7</c:v>
                </c:pt>
                <c:pt idx="4312">
                  <c:v>1943.5</c:v>
                </c:pt>
                <c:pt idx="4313">
                  <c:v>1943.4</c:v>
                </c:pt>
                <c:pt idx="4314">
                  <c:v>1942.9</c:v>
                </c:pt>
                <c:pt idx="4315">
                  <c:v>1941.4</c:v>
                </c:pt>
                <c:pt idx="4316">
                  <c:v>1941.2</c:v>
                </c:pt>
                <c:pt idx="4317">
                  <c:v>1941.1</c:v>
                </c:pt>
                <c:pt idx="4318">
                  <c:v>1939.2</c:v>
                </c:pt>
                <c:pt idx="4319">
                  <c:v>1933.3</c:v>
                </c:pt>
                <c:pt idx="4320">
                  <c:v>1932.6</c:v>
                </c:pt>
                <c:pt idx="4321">
                  <c:v>1931.6</c:v>
                </c:pt>
                <c:pt idx="4322">
                  <c:v>1931</c:v>
                </c:pt>
                <c:pt idx="4323">
                  <c:v>1929.8</c:v>
                </c:pt>
                <c:pt idx="4324">
                  <c:v>1929.7</c:v>
                </c:pt>
                <c:pt idx="4325">
                  <c:v>1929.5</c:v>
                </c:pt>
                <c:pt idx="4326">
                  <c:v>1928.6</c:v>
                </c:pt>
                <c:pt idx="4327">
                  <c:v>1927.9</c:v>
                </c:pt>
                <c:pt idx="4328">
                  <c:v>1927.5</c:v>
                </c:pt>
                <c:pt idx="4329">
                  <c:v>1927.2</c:v>
                </c:pt>
                <c:pt idx="4330">
                  <c:v>1926.2</c:v>
                </c:pt>
                <c:pt idx="4331">
                  <c:v>1926</c:v>
                </c:pt>
                <c:pt idx="4332">
                  <c:v>1925.3</c:v>
                </c:pt>
                <c:pt idx="4333">
                  <c:v>1925</c:v>
                </c:pt>
                <c:pt idx="4334">
                  <c:v>1923.8</c:v>
                </c:pt>
                <c:pt idx="4335">
                  <c:v>1923.5</c:v>
                </c:pt>
                <c:pt idx="4336">
                  <c:v>1922.9</c:v>
                </c:pt>
                <c:pt idx="4337">
                  <c:v>1920.6</c:v>
                </c:pt>
                <c:pt idx="4338">
                  <c:v>1919.3</c:v>
                </c:pt>
                <c:pt idx="4339">
                  <c:v>1919.1</c:v>
                </c:pt>
                <c:pt idx="4340">
                  <c:v>1918.7</c:v>
                </c:pt>
                <c:pt idx="4341">
                  <c:v>1917.7</c:v>
                </c:pt>
                <c:pt idx="4342">
                  <c:v>1915.1</c:v>
                </c:pt>
                <c:pt idx="4343">
                  <c:v>1915.1</c:v>
                </c:pt>
                <c:pt idx="4344">
                  <c:v>1914.7</c:v>
                </c:pt>
                <c:pt idx="4345">
                  <c:v>1912.6</c:v>
                </c:pt>
                <c:pt idx="4346">
                  <c:v>1912.6</c:v>
                </c:pt>
                <c:pt idx="4347">
                  <c:v>1912.5</c:v>
                </c:pt>
                <c:pt idx="4348">
                  <c:v>1912.3</c:v>
                </c:pt>
                <c:pt idx="4349">
                  <c:v>1912</c:v>
                </c:pt>
                <c:pt idx="4350">
                  <c:v>1911.2</c:v>
                </c:pt>
                <c:pt idx="4351">
                  <c:v>1910.2</c:v>
                </c:pt>
                <c:pt idx="4352">
                  <c:v>1909.9</c:v>
                </c:pt>
                <c:pt idx="4353">
                  <c:v>1909.7</c:v>
                </c:pt>
                <c:pt idx="4354">
                  <c:v>1907.9</c:v>
                </c:pt>
                <c:pt idx="4355">
                  <c:v>1905</c:v>
                </c:pt>
                <c:pt idx="4356">
                  <c:v>1904.1</c:v>
                </c:pt>
                <c:pt idx="4357">
                  <c:v>1904</c:v>
                </c:pt>
                <c:pt idx="4358">
                  <c:v>1903.7</c:v>
                </c:pt>
                <c:pt idx="4359">
                  <c:v>1903.4</c:v>
                </c:pt>
                <c:pt idx="4360">
                  <c:v>1903.2</c:v>
                </c:pt>
                <c:pt idx="4361">
                  <c:v>1902.9</c:v>
                </c:pt>
                <c:pt idx="4362">
                  <c:v>1901.9</c:v>
                </c:pt>
                <c:pt idx="4363">
                  <c:v>1901.6</c:v>
                </c:pt>
                <c:pt idx="4364">
                  <c:v>1901.2</c:v>
                </c:pt>
                <c:pt idx="4365">
                  <c:v>1901.1</c:v>
                </c:pt>
                <c:pt idx="4366">
                  <c:v>1900.5</c:v>
                </c:pt>
                <c:pt idx="4367">
                  <c:v>1899.2</c:v>
                </c:pt>
                <c:pt idx="4368">
                  <c:v>1896.8</c:v>
                </c:pt>
                <c:pt idx="4369">
                  <c:v>1895.5</c:v>
                </c:pt>
                <c:pt idx="4370">
                  <c:v>1895.1</c:v>
                </c:pt>
                <c:pt idx="4371">
                  <c:v>1894.8</c:v>
                </c:pt>
                <c:pt idx="4372">
                  <c:v>1894.5</c:v>
                </c:pt>
                <c:pt idx="4373">
                  <c:v>1892.6</c:v>
                </c:pt>
                <c:pt idx="4374">
                  <c:v>1891.8</c:v>
                </c:pt>
                <c:pt idx="4375">
                  <c:v>1890.9</c:v>
                </c:pt>
                <c:pt idx="4376">
                  <c:v>1889.9</c:v>
                </c:pt>
                <c:pt idx="4377">
                  <c:v>1888.9</c:v>
                </c:pt>
                <c:pt idx="4378">
                  <c:v>1888.2</c:v>
                </c:pt>
                <c:pt idx="4379">
                  <c:v>1886.7</c:v>
                </c:pt>
                <c:pt idx="4380">
                  <c:v>1886.7</c:v>
                </c:pt>
                <c:pt idx="4381">
                  <c:v>1886.6</c:v>
                </c:pt>
                <c:pt idx="4382">
                  <c:v>1886.5</c:v>
                </c:pt>
                <c:pt idx="4383">
                  <c:v>1886.4</c:v>
                </c:pt>
                <c:pt idx="4384">
                  <c:v>1886.2</c:v>
                </c:pt>
                <c:pt idx="4385">
                  <c:v>1885.7</c:v>
                </c:pt>
                <c:pt idx="4386">
                  <c:v>1885.4</c:v>
                </c:pt>
                <c:pt idx="4387">
                  <c:v>1884</c:v>
                </c:pt>
                <c:pt idx="4388">
                  <c:v>1883.3</c:v>
                </c:pt>
                <c:pt idx="4389">
                  <c:v>1883.3</c:v>
                </c:pt>
                <c:pt idx="4390">
                  <c:v>1882.9</c:v>
                </c:pt>
                <c:pt idx="4391">
                  <c:v>1882</c:v>
                </c:pt>
                <c:pt idx="4392">
                  <c:v>1882</c:v>
                </c:pt>
                <c:pt idx="4393">
                  <c:v>1880.8</c:v>
                </c:pt>
                <c:pt idx="4394">
                  <c:v>1880.4</c:v>
                </c:pt>
                <c:pt idx="4395">
                  <c:v>1878.2</c:v>
                </c:pt>
                <c:pt idx="4396">
                  <c:v>1877.1</c:v>
                </c:pt>
                <c:pt idx="4397">
                  <c:v>1876.1</c:v>
                </c:pt>
                <c:pt idx="4398">
                  <c:v>1875.9</c:v>
                </c:pt>
                <c:pt idx="4399">
                  <c:v>1875.2</c:v>
                </c:pt>
                <c:pt idx="4400">
                  <c:v>1874.3</c:v>
                </c:pt>
                <c:pt idx="4401">
                  <c:v>1874.3</c:v>
                </c:pt>
                <c:pt idx="4402">
                  <c:v>1873.3</c:v>
                </c:pt>
                <c:pt idx="4403">
                  <c:v>1872.8</c:v>
                </c:pt>
                <c:pt idx="4404">
                  <c:v>1871.9</c:v>
                </c:pt>
                <c:pt idx="4405">
                  <c:v>1871.8</c:v>
                </c:pt>
                <c:pt idx="4406">
                  <c:v>1870.8</c:v>
                </c:pt>
                <c:pt idx="4407">
                  <c:v>1870.8</c:v>
                </c:pt>
                <c:pt idx="4408">
                  <c:v>1869.9</c:v>
                </c:pt>
                <c:pt idx="4409">
                  <c:v>1869.1</c:v>
                </c:pt>
                <c:pt idx="4410">
                  <c:v>1868.3</c:v>
                </c:pt>
                <c:pt idx="4411">
                  <c:v>1867.2</c:v>
                </c:pt>
                <c:pt idx="4412">
                  <c:v>1866.1</c:v>
                </c:pt>
                <c:pt idx="4413">
                  <c:v>1865.8</c:v>
                </c:pt>
                <c:pt idx="4414">
                  <c:v>1863.7</c:v>
                </c:pt>
                <c:pt idx="4415">
                  <c:v>1863.4</c:v>
                </c:pt>
                <c:pt idx="4416">
                  <c:v>1862.4</c:v>
                </c:pt>
                <c:pt idx="4417">
                  <c:v>1862.2</c:v>
                </c:pt>
                <c:pt idx="4418">
                  <c:v>1861.2</c:v>
                </c:pt>
                <c:pt idx="4419">
                  <c:v>1861.2</c:v>
                </c:pt>
                <c:pt idx="4420">
                  <c:v>1859.6</c:v>
                </c:pt>
                <c:pt idx="4421">
                  <c:v>1858.5</c:v>
                </c:pt>
                <c:pt idx="4422">
                  <c:v>1856.9</c:v>
                </c:pt>
                <c:pt idx="4423">
                  <c:v>1855.5</c:v>
                </c:pt>
                <c:pt idx="4424">
                  <c:v>1855.3</c:v>
                </c:pt>
                <c:pt idx="4425">
                  <c:v>1854.2</c:v>
                </c:pt>
                <c:pt idx="4426">
                  <c:v>1853.7</c:v>
                </c:pt>
                <c:pt idx="4427">
                  <c:v>1853.3</c:v>
                </c:pt>
                <c:pt idx="4428">
                  <c:v>1852.9</c:v>
                </c:pt>
                <c:pt idx="4429">
                  <c:v>1851.4</c:v>
                </c:pt>
                <c:pt idx="4430">
                  <c:v>1851</c:v>
                </c:pt>
                <c:pt idx="4431">
                  <c:v>1850.3</c:v>
                </c:pt>
                <c:pt idx="4432">
                  <c:v>1849.2</c:v>
                </c:pt>
                <c:pt idx="4433">
                  <c:v>1848.8</c:v>
                </c:pt>
                <c:pt idx="4434">
                  <c:v>1848.6</c:v>
                </c:pt>
                <c:pt idx="4435">
                  <c:v>1848.5</c:v>
                </c:pt>
                <c:pt idx="4436">
                  <c:v>1847.8</c:v>
                </c:pt>
                <c:pt idx="4437">
                  <c:v>1847.2</c:v>
                </c:pt>
                <c:pt idx="4438">
                  <c:v>1846.4</c:v>
                </c:pt>
                <c:pt idx="4439">
                  <c:v>1845.9</c:v>
                </c:pt>
                <c:pt idx="4440">
                  <c:v>1844.7</c:v>
                </c:pt>
                <c:pt idx="4441">
                  <c:v>1844.6</c:v>
                </c:pt>
                <c:pt idx="4442">
                  <c:v>1844.2</c:v>
                </c:pt>
                <c:pt idx="4443">
                  <c:v>1843.1</c:v>
                </c:pt>
                <c:pt idx="4444">
                  <c:v>1842.8</c:v>
                </c:pt>
                <c:pt idx="4445">
                  <c:v>1841.7</c:v>
                </c:pt>
                <c:pt idx="4446">
                  <c:v>1841.7</c:v>
                </c:pt>
                <c:pt idx="4447">
                  <c:v>1840.2</c:v>
                </c:pt>
                <c:pt idx="4448">
                  <c:v>1839.9</c:v>
                </c:pt>
                <c:pt idx="4449">
                  <c:v>1839.1</c:v>
                </c:pt>
                <c:pt idx="4450">
                  <c:v>1838.2</c:v>
                </c:pt>
                <c:pt idx="4451">
                  <c:v>1837.2</c:v>
                </c:pt>
                <c:pt idx="4452">
                  <c:v>1836.3</c:v>
                </c:pt>
                <c:pt idx="4453">
                  <c:v>1835.8</c:v>
                </c:pt>
                <c:pt idx="4454">
                  <c:v>1835.7</c:v>
                </c:pt>
                <c:pt idx="4455">
                  <c:v>1834.7</c:v>
                </c:pt>
                <c:pt idx="4456">
                  <c:v>1834.4</c:v>
                </c:pt>
                <c:pt idx="4457">
                  <c:v>1833.9</c:v>
                </c:pt>
                <c:pt idx="4458">
                  <c:v>1832.6</c:v>
                </c:pt>
                <c:pt idx="4459">
                  <c:v>1832.3</c:v>
                </c:pt>
                <c:pt idx="4460">
                  <c:v>1830.6</c:v>
                </c:pt>
                <c:pt idx="4461">
                  <c:v>1829.9</c:v>
                </c:pt>
                <c:pt idx="4462">
                  <c:v>1828.1</c:v>
                </c:pt>
                <c:pt idx="4463">
                  <c:v>1827.7</c:v>
                </c:pt>
                <c:pt idx="4464">
                  <c:v>1827.7</c:v>
                </c:pt>
                <c:pt idx="4465">
                  <c:v>1827.5</c:v>
                </c:pt>
                <c:pt idx="4466">
                  <c:v>1826.1</c:v>
                </c:pt>
                <c:pt idx="4467">
                  <c:v>1825.2</c:v>
                </c:pt>
                <c:pt idx="4468">
                  <c:v>1824.9</c:v>
                </c:pt>
                <c:pt idx="4469">
                  <c:v>1819.8</c:v>
                </c:pt>
                <c:pt idx="4470">
                  <c:v>1819.3</c:v>
                </c:pt>
                <c:pt idx="4471">
                  <c:v>1819.2</c:v>
                </c:pt>
                <c:pt idx="4472">
                  <c:v>1817.4</c:v>
                </c:pt>
                <c:pt idx="4473">
                  <c:v>1816.9</c:v>
                </c:pt>
                <c:pt idx="4474">
                  <c:v>1816.6</c:v>
                </c:pt>
                <c:pt idx="4475">
                  <c:v>1816.6</c:v>
                </c:pt>
                <c:pt idx="4476">
                  <c:v>1815.3</c:v>
                </c:pt>
                <c:pt idx="4477">
                  <c:v>1814.5</c:v>
                </c:pt>
                <c:pt idx="4478">
                  <c:v>1814.5</c:v>
                </c:pt>
                <c:pt idx="4479">
                  <c:v>1814.2</c:v>
                </c:pt>
                <c:pt idx="4480">
                  <c:v>1812.3</c:v>
                </c:pt>
                <c:pt idx="4481">
                  <c:v>1812.1</c:v>
                </c:pt>
                <c:pt idx="4482">
                  <c:v>1810.2</c:v>
                </c:pt>
                <c:pt idx="4483">
                  <c:v>1808.1</c:v>
                </c:pt>
                <c:pt idx="4484">
                  <c:v>1807.8</c:v>
                </c:pt>
                <c:pt idx="4485">
                  <c:v>1801.9</c:v>
                </c:pt>
                <c:pt idx="4486">
                  <c:v>1800.1</c:v>
                </c:pt>
                <c:pt idx="4487">
                  <c:v>1798.3</c:v>
                </c:pt>
                <c:pt idx="4488">
                  <c:v>1797.4</c:v>
                </c:pt>
                <c:pt idx="4489">
                  <c:v>1797.3</c:v>
                </c:pt>
                <c:pt idx="4490">
                  <c:v>1796.3</c:v>
                </c:pt>
                <c:pt idx="4491">
                  <c:v>1795</c:v>
                </c:pt>
                <c:pt idx="4492">
                  <c:v>1794.6</c:v>
                </c:pt>
                <c:pt idx="4493">
                  <c:v>1792.8</c:v>
                </c:pt>
                <c:pt idx="4494">
                  <c:v>1791.1</c:v>
                </c:pt>
                <c:pt idx="4495">
                  <c:v>1790.6</c:v>
                </c:pt>
                <c:pt idx="4496">
                  <c:v>1789.6</c:v>
                </c:pt>
                <c:pt idx="4497">
                  <c:v>1789.6</c:v>
                </c:pt>
                <c:pt idx="4498">
                  <c:v>1789.6</c:v>
                </c:pt>
                <c:pt idx="4499">
                  <c:v>1789</c:v>
                </c:pt>
                <c:pt idx="4500">
                  <c:v>1788.6</c:v>
                </c:pt>
                <c:pt idx="4501">
                  <c:v>1788.3</c:v>
                </c:pt>
                <c:pt idx="4502">
                  <c:v>1788.3</c:v>
                </c:pt>
                <c:pt idx="4503">
                  <c:v>1787.6</c:v>
                </c:pt>
                <c:pt idx="4504">
                  <c:v>1787.4</c:v>
                </c:pt>
                <c:pt idx="4505">
                  <c:v>1786.9</c:v>
                </c:pt>
                <c:pt idx="4506">
                  <c:v>1786.5</c:v>
                </c:pt>
                <c:pt idx="4507">
                  <c:v>1783.7</c:v>
                </c:pt>
                <c:pt idx="4508">
                  <c:v>1783.7</c:v>
                </c:pt>
                <c:pt idx="4509">
                  <c:v>1782.9</c:v>
                </c:pt>
                <c:pt idx="4510">
                  <c:v>1782</c:v>
                </c:pt>
                <c:pt idx="4511">
                  <c:v>1781.8</c:v>
                </c:pt>
                <c:pt idx="4512">
                  <c:v>1781.3</c:v>
                </c:pt>
                <c:pt idx="4513">
                  <c:v>1780.2</c:v>
                </c:pt>
                <c:pt idx="4514">
                  <c:v>1779</c:v>
                </c:pt>
                <c:pt idx="4515">
                  <c:v>1778.7</c:v>
                </c:pt>
                <c:pt idx="4516">
                  <c:v>1777.9</c:v>
                </c:pt>
                <c:pt idx="4517">
                  <c:v>1777.7</c:v>
                </c:pt>
                <c:pt idx="4518">
                  <c:v>1775.8</c:v>
                </c:pt>
                <c:pt idx="4519">
                  <c:v>1775.8</c:v>
                </c:pt>
                <c:pt idx="4520">
                  <c:v>1775.4</c:v>
                </c:pt>
                <c:pt idx="4521">
                  <c:v>1774.6</c:v>
                </c:pt>
                <c:pt idx="4522">
                  <c:v>1774.3</c:v>
                </c:pt>
                <c:pt idx="4523">
                  <c:v>1774.1</c:v>
                </c:pt>
                <c:pt idx="4524">
                  <c:v>1772.1</c:v>
                </c:pt>
                <c:pt idx="4525">
                  <c:v>1768.1</c:v>
                </c:pt>
                <c:pt idx="4526">
                  <c:v>1766.6</c:v>
                </c:pt>
                <c:pt idx="4527">
                  <c:v>1766.3</c:v>
                </c:pt>
                <c:pt idx="4528">
                  <c:v>1765.4</c:v>
                </c:pt>
                <c:pt idx="4529">
                  <c:v>1765</c:v>
                </c:pt>
                <c:pt idx="4530">
                  <c:v>1765</c:v>
                </c:pt>
                <c:pt idx="4531">
                  <c:v>1764.3</c:v>
                </c:pt>
                <c:pt idx="4532">
                  <c:v>1763.6</c:v>
                </c:pt>
                <c:pt idx="4533">
                  <c:v>1762.6</c:v>
                </c:pt>
                <c:pt idx="4534">
                  <c:v>1762.5</c:v>
                </c:pt>
                <c:pt idx="4535">
                  <c:v>1762.3</c:v>
                </c:pt>
                <c:pt idx="4536">
                  <c:v>1761.9</c:v>
                </c:pt>
                <c:pt idx="4537">
                  <c:v>1759.1</c:v>
                </c:pt>
                <c:pt idx="4538">
                  <c:v>1758.9</c:v>
                </c:pt>
                <c:pt idx="4539">
                  <c:v>1758.6</c:v>
                </c:pt>
                <c:pt idx="4540">
                  <c:v>1758.6</c:v>
                </c:pt>
                <c:pt idx="4541">
                  <c:v>1756.9</c:v>
                </c:pt>
                <c:pt idx="4542">
                  <c:v>1756.7</c:v>
                </c:pt>
                <c:pt idx="4543">
                  <c:v>1755.7</c:v>
                </c:pt>
                <c:pt idx="4544">
                  <c:v>1755.4</c:v>
                </c:pt>
                <c:pt idx="4545">
                  <c:v>1754.3</c:v>
                </c:pt>
                <c:pt idx="4546">
                  <c:v>1753.2</c:v>
                </c:pt>
                <c:pt idx="4547">
                  <c:v>1752.8</c:v>
                </c:pt>
                <c:pt idx="4548">
                  <c:v>1752.2</c:v>
                </c:pt>
                <c:pt idx="4549">
                  <c:v>1750.9</c:v>
                </c:pt>
                <c:pt idx="4550">
                  <c:v>1750.3</c:v>
                </c:pt>
                <c:pt idx="4551">
                  <c:v>1748.8</c:v>
                </c:pt>
                <c:pt idx="4552">
                  <c:v>1746.5</c:v>
                </c:pt>
                <c:pt idx="4553">
                  <c:v>1746</c:v>
                </c:pt>
                <c:pt idx="4554">
                  <c:v>1743.6</c:v>
                </c:pt>
                <c:pt idx="4555">
                  <c:v>1741.8</c:v>
                </c:pt>
                <c:pt idx="4556">
                  <c:v>1741.5</c:v>
                </c:pt>
                <c:pt idx="4557">
                  <c:v>1739.3</c:v>
                </c:pt>
                <c:pt idx="4558">
                  <c:v>1738</c:v>
                </c:pt>
                <c:pt idx="4559">
                  <c:v>1737.7</c:v>
                </c:pt>
                <c:pt idx="4560">
                  <c:v>1736.6</c:v>
                </c:pt>
                <c:pt idx="4561">
                  <c:v>1736.3</c:v>
                </c:pt>
                <c:pt idx="4562">
                  <c:v>1735.7</c:v>
                </c:pt>
                <c:pt idx="4563">
                  <c:v>1732.6</c:v>
                </c:pt>
                <c:pt idx="4564">
                  <c:v>1732.3</c:v>
                </c:pt>
                <c:pt idx="4565">
                  <c:v>1732.1</c:v>
                </c:pt>
                <c:pt idx="4566">
                  <c:v>1731.3</c:v>
                </c:pt>
                <c:pt idx="4567">
                  <c:v>1729.6</c:v>
                </c:pt>
                <c:pt idx="4568">
                  <c:v>1728.6</c:v>
                </c:pt>
                <c:pt idx="4569">
                  <c:v>1727.9</c:v>
                </c:pt>
                <c:pt idx="4570">
                  <c:v>1727.1</c:v>
                </c:pt>
                <c:pt idx="4571">
                  <c:v>1727</c:v>
                </c:pt>
                <c:pt idx="4572">
                  <c:v>1726.3</c:v>
                </c:pt>
                <c:pt idx="4573">
                  <c:v>1725.2</c:v>
                </c:pt>
                <c:pt idx="4574">
                  <c:v>1722</c:v>
                </c:pt>
                <c:pt idx="4575">
                  <c:v>1720.5</c:v>
                </c:pt>
                <c:pt idx="4576">
                  <c:v>1720.2</c:v>
                </c:pt>
                <c:pt idx="4577">
                  <c:v>1720</c:v>
                </c:pt>
                <c:pt idx="4578">
                  <c:v>1719.4</c:v>
                </c:pt>
                <c:pt idx="4579">
                  <c:v>1719.2</c:v>
                </c:pt>
                <c:pt idx="4580">
                  <c:v>1718.9</c:v>
                </c:pt>
                <c:pt idx="4581">
                  <c:v>1718.1</c:v>
                </c:pt>
                <c:pt idx="4582">
                  <c:v>1717</c:v>
                </c:pt>
                <c:pt idx="4583">
                  <c:v>1716.9</c:v>
                </c:pt>
                <c:pt idx="4584">
                  <c:v>1716.8</c:v>
                </c:pt>
                <c:pt idx="4585">
                  <c:v>1716.5</c:v>
                </c:pt>
                <c:pt idx="4586">
                  <c:v>1716.3</c:v>
                </c:pt>
                <c:pt idx="4587">
                  <c:v>1714.2</c:v>
                </c:pt>
                <c:pt idx="4588">
                  <c:v>1713.1</c:v>
                </c:pt>
                <c:pt idx="4589">
                  <c:v>1712.3</c:v>
                </c:pt>
                <c:pt idx="4590">
                  <c:v>1712.3</c:v>
                </c:pt>
                <c:pt idx="4591">
                  <c:v>1707.5</c:v>
                </c:pt>
                <c:pt idx="4592">
                  <c:v>1706</c:v>
                </c:pt>
                <c:pt idx="4593">
                  <c:v>1705.9</c:v>
                </c:pt>
                <c:pt idx="4594">
                  <c:v>1704.5</c:v>
                </c:pt>
                <c:pt idx="4595">
                  <c:v>1704.5</c:v>
                </c:pt>
                <c:pt idx="4596">
                  <c:v>1704.2</c:v>
                </c:pt>
                <c:pt idx="4597">
                  <c:v>1704.2</c:v>
                </c:pt>
                <c:pt idx="4598">
                  <c:v>1704</c:v>
                </c:pt>
                <c:pt idx="4599">
                  <c:v>1703.8</c:v>
                </c:pt>
                <c:pt idx="4600">
                  <c:v>1703.4</c:v>
                </c:pt>
                <c:pt idx="4601">
                  <c:v>1703.3</c:v>
                </c:pt>
                <c:pt idx="4602">
                  <c:v>1701.9</c:v>
                </c:pt>
                <c:pt idx="4603">
                  <c:v>1701.7</c:v>
                </c:pt>
                <c:pt idx="4604">
                  <c:v>1701.2</c:v>
                </c:pt>
                <c:pt idx="4605">
                  <c:v>1701</c:v>
                </c:pt>
                <c:pt idx="4606">
                  <c:v>1699.9</c:v>
                </c:pt>
                <c:pt idx="4607">
                  <c:v>1699.9</c:v>
                </c:pt>
                <c:pt idx="4608">
                  <c:v>1699.6</c:v>
                </c:pt>
                <c:pt idx="4609">
                  <c:v>1698.6</c:v>
                </c:pt>
                <c:pt idx="4610">
                  <c:v>1698.2</c:v>
                </c:pt>
                <c:pt idx="4611">
                  <c:v>1695.5</c:v>
                </c:pt>
                <c:pt idx="4612">
                  <c:v>1695</c:v>
                </c:pt>
                <c:pt idx="4613">
                  <c:v>1694.8</c:v>
                </c:pt>
                <c:pt idx="4614">
                  <c:v>1694.7</c:v>
                </c:pt>
                <c:pt idx="4615">
                  <c:v>1694.6</c:v>
                </c:pt>
                <c:pt idx="4616">
                  <c:v>1694.3</c:v>
                </c:pt>
                <c:pt idx="4617">
                  <c:v>1693.8</c:v>
                </c:pt>
                <c:pt idx="4618">
                  <c:v>1690.7</c:v>
                </c:pt>
                <c:pt idx="4619">
                  <c:v>1690.1</c:v>
                </c:pt>
                <c:pt idx="4620">
                  <c:v>1689.3</c:v>
                </c:pt>
                <c:pt idx="4621">
                  <c:v>1688.7</c:v>
                </c:pt>
                <c:pt idx="4622">
                  <c:v>1688.3</c:v>
                </c:pt>
                <c:pt idx="4623">
                  <c:v>1688.2</c:v>
                </c:pt>
                <c:pt idx="4624">
                  <c:v>1687.9</c:v>
                </c:pt>
                <c:pt idx="4625">
                  <c:v>1687.8</c:v>
                </c:pt>
                <c:pt idx="4626">
                  <c:v>1687.5</c:v>
                </c:pt>
                <c:pt idx="4627">
                  <c:v>1687.4</c:v>
                </c:pt>
                <c:pt idx="4628">
                  <c:v>1687.2</c:v>
                </c:pt>
                <c:pt idx="4629">
                  <c:v>1686.7</c:v>
                </c:pt>
                <c:pt idx="4630">
                  <c:v>1686.1</c:v>
                </c:pt>
                <c:pt idx="4631">
                  <c:v>1685.5</c:v>
                </c:pt>
                <c:pt idx="4632">
                  <c:v>1684.5</c:v>
                </c:pt>
                <c:pt idx="4633">
                  <c:v>1682.2</c:v>
                </c:pt>
                <c:pt idx="4634">
                  <c:v>1682.2</c:v>
                </c:pt>
                <c:pt idx="4635">
                  <c:v>1682</c:v>
                </c:pt>
                <c:pt idx="4636">
                  <c:v>1681.9</c:v>
                </c:pt>
                <c:pt idx="4637">
                  <c:v>1681.5</c:v>
                </c:pt>
                <c:pt idx="4638">
                  <c:v>1679.9</c:v>
                </c:pt>
                <c:pt idx="4639">
                  <c:v>1678.9</c:v>
                </c:pt>
                <c:pt idx="4640">
                  <c:v>1678</c:v>
                </c:pt>
                <c:pt idx="4641">
                  <c:v>1677.9</c:v>
                </c:pt>
                <c:pt idx="4642">
                  <c:v>1677.7</c:v>
                </c:pt>
                <c:pt idx="4643">
                  <c:v>1677.6</c:v>
                </c:pt>
                <c:pt idx="4644">
                  <c:v>1676.8</c:v>
                </c:pt>
                <c:pt idx="4645">
                  <c:v>1676.7</c:v>
                </c:pt>
                <c:pt idx="4646">
                  <c:v>1676.6</c:v>
                </c:pt>
                <c:pt idx="4647">
                  <c:v>1676.5</c:v>
                </c:pt>
                <c:pt idx="4648">
                  <c:v>1675.6</c:v>
                </c:pt>
                <c:pt idx="4649">
                  <c:v>1675.5</c:v>
                </c:pt>
                <c:pt idx="4650">
                  <c:v>1674.9</c:v>
                </c:pt>
                <c:pt idx="4651">
                  <c:v>1674.1</c:v>
                </c:pt>
                <c:pt idx="4652">
                  <c:v>1673.3</c:v>
                </c:pt>
                <c:pt idx="4653">
                  <c:v>1673.2</c:v>
                </c:pt>
                <c:pt idx="4654">
                  <c:v>1672.9</c:v>
                </c:pt>
                <c:pt idx="4655">
                  <c:v>1672.6</c:v>
                </c:pt>
                <c:pt idx="4656">
                  <c:v>1672</c:v>
                </c:pt>
                <c:pt idx="4657">
                  <c:v>1671.4</c:v>
                </c:pt>
                <c:pt idx="4658">
                  <c:v>1671.1</c:v>
                </c:pt>
                <c:pt idx="4659">
                  <c:v>1670.3</c:v>
                </c:pt>
                <c:pt idx="4660">
                  <c:v>1669.2</c:v>
                </c:pt>
                <c:pt idx="4661">
                  <c:v>1667.9</c:v>
                </c:pt>
                <c:pt idx="4662">
                  <c:v>1667.7</c:v>
                </c:pt>
                <c:pt idx="4663">
                  <c:v>1666</c:v>
                </c:pt>
                <c:pt idx="4664">
                  <c:v>1665.8</c:v>
                </c:pt>
                <c:pt idx="4665">
                  <c:v>1664.9</c:v>
                </c:pt>
                <c:pt idx="4666">
                  <c:v>1664.9</c:v>
                </c:pt>
                <c:pt idx="4667">
                  <c:v>1664.7</c:v>
                </c:pt>
                <c:pt idx="4668">
                  <c:v>1664.4</c:v>
                </c:pt>
                <c:pt idx="4669">
                  <c:v>1664.3</c:v>
                </c:pt>
                <c:pt idx="4670">
                  <c:v>1663.4</c:v>
                </c:pt>
                <c:pt idx="4671">
                  <c:v>1663.4</c:v>
                </c:pt>
                <c:pt idx="4672">
                  <c:v>1663.2</c:v>
                </c:pt>
                <c:pt idx="4673">
                  <c:v>1662.9</c:v>
                </c:pt>
                <c:pt idx="4674">
                  <c:v>1662.7</c:v>
                </c:pt>
                <c:pt idx="4675">
                  <c:v>1662.4</c:v>
                </c:pt>
                <c:pt idx="4676">
                  <c:v>1661.5</c:v>
                </c:pt>
                <c:pt idx="4677">
                  <c:v>1660.9</c:v>
                </c:pt>
                <c:pt idx="4678">
                  <c:v>1660.8</c:v>
                </c:pt>
                <c:pt idx="4679">
                  <c:v>1660.4</c:v>
                </c:pt>
                <c:pt idx="4680">
                  <c:v>1659.4</c:v>
                </c:pt>
                <c:pt idx="4681">
                  <c:v>1659.1</c:v>
                </c:pt>
                <c:pt idx="4682">
                  <c:v>1658.4</c:v>
                </c:pt>
                <c:pt idx="4683">
                  <c:v>1657.7</c:v>
                </c:pt>
                <c:pt idx="4684">
                  <c:v>1656.2</c:v>
                </c:pt>
                <c:pt idx="4685">
                  <c:v>1656</c:v>
                </c:pt>
                <c:pt idx="4686">
                  <c:v>1654.6</c:v>
                </c:pt>
                <c:pt idx="4687">
                  <c:v>1654.2</c:v>
                </c:pt>
                <c:pt idx="4688">
                  <c:v>1653.1</c:v>
                </c:pt>
                <c:pt idx="4689">
                  <c:v>1652.3</c:v>
                </c:pt>
                <c:pt idx="4690">
                  <c:v>1651.8</c:v>
                </c:pt>
                <c:pt idx="4691">
                  <c:v>1651.1</c:v>
                </c:pt>
                <c:pt idx="4692">
                  <c:v>1649.2</c:v>
                </c:pt>
                <c:pt idx="4693">
                  <c:v>1648.3</c:v>
                </c:pt>
                <c:pt idx="4694">
                  <c:v>1648.1</c:v>
                </c:pt>
                <c:pt idx="4695">
                  <c:v>1647.8</c:v>
                </c:pt>
                <c:pt idx="4696">
                  <c:v>1647</c:v>
                </c:pt>
                <c:pt idx="4697">
                  <c:v>1646.9</c:v>
                </c:pt>
                <c:pt idx="4698">
                  <c:v>1646.2</c:v>
                </c:pt>
                <c:pt idx="4699">
                  <c:v>1645.3</c:v>
                </c:pt>
                <c:pt idx="4700">
                  <c:v>1645.2</c:v>
                </c:pt>
                <c:pt idx="4701">
                  <c:v>1644.8</c:v>
                </c:pt>
                <c:pt idx="4702">
                  <c:v>1644.5</c:v>
                </c:pt>
                <c:pt idx="4703">
                  <c:v>1643.2</c:v>
                </c:pt>
                <c:pt idx="4704">
                  <c:v>1642.8</c:v>
                </c:pt>
                <c:pt idx="4705">
                  <c:v>1641.1</c:v>
                </c:pt>
                <c:pt idx="4706">
                  <c:v>1640.2</c:v>
                </c:pt>
                <c:pt idx="4707">
                  <c:v>1640.2</c:v>
                </c:pt>
                <c:pt idx="4708">
                  <c:v>1639.5</c:v>
                </c:pt>
                <c:pt idx="4709">
                  <c:v>1638.7</c:v>
                </c:pt>
                <c:pt idx="4710">
                  <c:v>1638.4</c:v>
                </c:pt>
                <c:pt idx="4711">
                  <c:v>1638.1</c:v>
                </c:pt>
                <c:pt idx="4712">
                  <c:v>1638</c:v>
                </c:pt>
                <c:pt idx="4713">
                  <c:v>1637.5</c:v>
                </c:pt>
                <c:pt idx="4714">
                  <c:v>1636.8</c:v>
                </c:pt>
                <c:pt idx="4715">
                  <c:v>1635.6</c:v>
                </c:pt>
                <c:pt idx="4716">
                  <c:v>1635.2</c:v>
                </c:pt>
                <c:pt idx="4717">
                  <c:v>1634.5</c:v>
                </c:pt>
                <c:pt idx="4718">
                  <c:v>1633.9</c:v>
                </c:pt>
                <c:pt idx="4719">
                  <c:v>1632.2</c:v>
                </c:pt>
                <c:pt idx="4720">
                  <c:v>1631.6</c:v>
                </c:pt>
                <c:pt idx="4721">
                  <c:v>1631</c:v>
                </c:pt>
                <c:pt idx="4722">
                  <c:v>1630.9</c:v>
                </c:pt>
                <c:pt idx="4723">
                  <c:v>1630.2</c:v>
                </c:pt>
                <c:pt idx="4724">
                  <c:v>1629.3</c:v>
                </c:pt>
                <c:pt idx="4725">
                  <c:v>1628.4</c:v>
                </c:pt>
                <c:pt idx="4726">
                  <c:v>1627.8</c:v>
                </c:pt>
                <c:pt idx="4727">
                  <c:v>1627.5</c:v>
                </c:pt>
                <c:pt idx="4728">
                  <c:v>1627.1</c:v>
                </c:pt>
                <c:pt idx="4729">
                  <c:v>1627</c:v>
                </c:pt>
                <c:pt idx="4730">
                  <c:v>1626.2</c:v>
                </c:pt>
                <c:pt idx="4731">
                  <c:v>1626</c:v>
                </c:pt>
                <c:pt idx="4732">
                  <c:v>1624.9</c:v>
                </c:pt>
                <c:pt idx="4733">
                  <c:v>1624.7</c:v>
                </c:pt>
                <c:pt idx="4734">
                  <c:v>1624</c:v>
                </c:pt>
                <c:pt idx="4735">
                  <c:v>1623.5</c:v>
                </c:pt>
                <c:pt idx="4736">
                  <c:v>1621.3</c:v>
                </c:pt>
                <c:pt idx="4737">
                  <c:v>1620.6</c:v>
                </c:pt>
                <c:pt idx="4738">
                  <c:v>1620.3</c:v>
                </c:pt>
                <c:pt idx="4739">
                  <c:v>1619.3</c:v>
                </c:pt>
                <c:pt idx="4740">
                  <c:v>1618</c:v>
                </c:pt>
                <c:pt idx="4741">
                  <c:v>1617.2</c:v>
                </c:pt>
                <c:pt idx="4742">
                  <c:v>1616.2</c:v>
                </c:pt>
                <c:pt idx="4743">
                  <c:v>1615.9</c:v>
                </c:pt>
                <c:pt idx="4744">
                  <c:v>1615.3</c:v>
                </c:pt>
                <c:pt idx="4745">
                  <c:v>1614.6</c:v>
                </c:pt>
                <c:pt idx="4746">
                  <c:v>1614.6</c:v>
                </c:pt>
                <c:pt idx="4747">
                  <c:v>1614</c:v>
                </c:pt>
                <c:pt idx="4748">
                  <c:v>1614</c:v>
                </c:pt>
                <c:pt idx="4749">
                  <c:v>1612.3</c:v>
                </c:pt>
                <c:pt idx="4750">
                  <c:v>1611.2</c:v>
                </c:pt>
                <c:pt idx="4751">
                  <c:v>1611</c:v>
                </c:pt>
                <c:pt idx="4752">
                  <c:v>1610.7</c:v>
                </c:pt>
                <c:pt idx="4753">
                  <c:v>1610.2</c:v>
                </c:pt>
                <c:pt idx="4754">
                  <c:v>1609.2</c:v>
                </c:pt>
                <c:pt idx="4755">
                  <c:v>1608.8</c:v>
                </c:pt>
                <c:pt idx="4756">
                  <c:v>1606.9</c:v>
                </c:pt>
                <c:pt idx="4757">
                  <c:v>1606.8</c:v>
                </c:pt>
                <c:pt idx="4758">
                  <c:v>1604.4</c:v>
                </c:pt>
                <c:pt idx="4759">
                  <c:v>1603.3</c:v>
                </c:pt>
                <c:pt idx="4760">
                  <c:v>1600.6</c:v>
                </c:pt>
                <c:pt idx="4761">
                  <c:v>1600.1</c:v>
                </c:pt>
                <c:pt idx="4762">
                  <c:v>1597.9</c:v>
                </c:pt>
                <c:pt idx="4763">
                  <c:v>1596.8</c:v>
                </c:pt>
                <c:pt idx="4764">
                  <c:v>1596.1</c:v>
                </c:pt>
                <c:pt idx="4765">
                  <c:v>1595.5</c:v>
                </c:pt>
                <c:pt idx="4766">
                  <c:v>1595.3</c:v>
                </c:pt>
                <c:pt idx="4767">
                  <c:v>1594.8</c:v>
                </c:pt>
                <c:pt idx="4768">
                  <c:v>1594.5</c:v>
                </c:pt>
                <c:pt idx="4769">
                  <c:v>1593.1</c:v>
                </c:pt>
                <c:pt idx="4770">
                  <c:v>1593</c:v>
                </c:pt>
                <c:pt idx="4771">
                  <c:v>1591.5</c:v>
                </c:pt>
                <c:pt idx="4772">
                  <c:v>1591.4</c:v>
                </c:pt>
                <c:pt idx="4773">
                  <c:v>1591</c:v>
                </c:pt>
                <c:pt idx="4774">
                  <c:v>1590.7</c:v>
                </c:pt>
                <c:pt idx="4775">
                  <c:v>1590.5</c:v>
                </c:pt>
                <c:pt idx="4776">
                  <c:v>1589.6</c:v>
                </c:pt>
                <c:pt idx="4777">
                  <c:v>1589.3</c:v>
                </c:pt>
                <c:pt idx="4778">
                  <c:v>1589.3</c:v>
                </c:pt>
                <c:pt idx="4779">
                  <c:v>1588.6</c:v>
                </c:pt>
                <c:pt idx="4780">
                  <c:v>1588.2</c:v>
                </c:pt>
                <c:pt idx="4781">
                  <c:v>1588</c:v>
                </c:pt>
                <c:pt idx="4782">
                  <c:v>1586.5</c:v>
                </c:pt>
                <c:pt idx="4783">
                  <c:v>1585.5</c:v>
                </c:pt>
                <c:pt idx="4784">
                  <c:v>1585.4</c:v>
                </c:pt>
                <c:pt idx="4785">
                  <c:v>1585.2</c:v>
                </c:pt>
                <c:pt idx="4786">
                  <c:v>1582.2</c:v>
                </c:pt>
                <c:pt idx="4787">
                  <c:v>1580.9</c:v>
                </c:pt>
                <c:pt idx="4788">
                  <c:v>1580.1</c:v>
                </c:pt>
                <c:pt idx="4789">
                  <c:v>1578.3</c:v>
                </c:pt>
                <c:pt idx="4790">
                  <c:v>1577.6</c:v>
                </c:pt>
                <c:pt idx="4791">
                  <c:v>1576.6</c:v>
                </c:pt>
                <c:pt idx="4792">
                  <c:v>1575.9</c:v>
                </c:pt>
                <c:pt idx="4793">
                  <c:v>1575.5</c:v>
                </c:pt>
                <c:pt idx="4794">
                  <c:v>1574.2</c:v>
                </c:pt>
                <c:pt idx="4795">
                  <c:v>1574</c:v>
                </c:pt>
                <c:pt idx="4796">
                  <c:v>1573.7</c:v>
                </c:pt>
                <c:pt idx="4797">
                  <c:v>1573.1</c:v>
                </c:pt>
                <c:pt idx="4798">
                  <c:v>1572.9</c:v>
                </c:pt>
                <c:pt idx="4799">
                  <c:v>1572.6</c:v>
                </c:pt>
                <c:pt idx="4800">
                  <c:v>1572.4</c:v>
                </c:pt>
                <c:pt idx="4801">
                  <c:v>1572.3</c:v>
                </c:pt>
                <c:pt idx="4802">
                  <c:v>1570.5</c:v>
                </c:pt>
                <c:pt idx="4803">
                  <c:v>1569.5</c:v>
                </c:pt>
                <c:pt idx="4804">
                  <c:v>1569.2</c:v>
                </c:pt>
                <c:pt idx="4805">
                  <c:v>1568.6</c:v>
                </c:pt>
                <c:pt idx="4806">
                  <c:v>1566.9</c:v>
                </c:pt>
                <c:pt idx="4807">
                  <c:v>1565.9</c:v>
                </c:pt>
                <c:pt idx="4808">
                  <c:v>1565.8</c:v>
                </c:pt>
                <c:pt idx="4809">
                  <c:v>1565.7</c:v>
                </c:pt>
                <c:pt idx="4810">
                  <c:v>1565.2</c:v>
                </c:pt>
                <c:pt idx="4811">
                  <c:v>1564.8</c:v>
                </c:pt>
                <c:pt idx="4812">
                  <c:v>1561.6</c:v>
                </c:pt>
                <c:pt idx="4813">
                  <c:v>1559.5</c:v>
                </c:pt>
                <c:pt idx="4814">
                  <c:v>1557.6</c:v>
                </c:pt>
                <c:pt idx="4815">
                  <c:v>1557.4</c:v>
                </c:pt>
                <c:pt idx="4816">
                  <c:v>1555.9</c:v>
                </c:pt>
                <c:pt idx="4817">
                  <c:v>1555.1</c:v>
                </c:pt>
                <c:pt idx="4818">
                  <c:v>1553.2</c:v>
                </c:pt>
                <c:pt idx="4819">
                  <c:v>1552.8</c:v>
                </c:pt>
                <c:pt idx="4820">
                  <c:v>1552.3</c:v>
                </c:pt>
                <c:pt idx="4821">
                  <c:v>1549.8</c:v>
                </c:pt>
                <c:pt idx="4822">
                  <c:v>1549.7</c:v>
                </c:pt>
                <c:pt idx="4823">
                  <c:v>1548.7</c:v>
                </c:pt>
                <c:pt idx="4824">
                  <c:v>1547.8</c:v>
                </c:pt>
                <c:pt idx="4825">
                  <c:v>1547.8</c:v>
                </c:pt>
                <c:pt idx="4826">
                  <c:v>1543.9</c:v>
                </c:pt>
                <c:pt idx="4827">
                  <c:v>1542.2</c:v>
                </c:pt>
                <c:pt idx="4828">
                  <c:v>1542.1</c:v>
                </c:pt>
                <c:pt idx="4829">
                  <c:v>1541.7</c:v>
                </c:pt>
                <c:pt idx="4830">
                  <c:v>1540.5</c:v>
                </c:pt>
                <c:pt idx="4831">
                  <c:v>1539.6</c:v>
                </c:pt>
                <c:pt idx="4832">
                  <c:v>1539.2</c:v>
                </c:pt>
                <c:pt idx="4833">
                  <c:v>1539</c:v>
                </c:pt>
                <c:pt idx="4834">
                  <c:v>1538.3</c:v>
                </c:pt>
                <c:pt idx="4835">
                  <c:v>1538</c:v>
                </c:pt>
                <c:pt idx="4836">
                  <c:v>1538</c:v>
                </c:pt>
                <c:pt idx="4837">
                  <c:v>1535.8</c:v>
                </c:pt>
                <c:pt idx="4838">
                  <c:v>1534.6</c:v>
                </c:pt>
                <c:pt idx="4839">
                  <c:v>1534.4</c:v>
                </c:pt>
                <c:pt idx="4840">
                  <c:v>1533.2</c:v>
                </c:pt>
                <c:pt idx="4841">
                  <c:v>1532.3</c:v>
                </c:pt>
                <c:pt idx="4842">
                  <c:v>1531.7</c:v>
                </c:pt>
                <c:pt idx="4843">
                  <c:v>1531.2</c:v>
                </c:pt>
                <c:pt idx="4844">
                  <c:v>1531.2</c:v>
                </c:pt>
                <c:pt idx="4845">
                  <c:v>1530.7</c:v>
                </c:pt>
                <c:pt idx="4846">
                  <c:v>1530.3</c:v>
                </c:pt>
                <c:pt idx="4847">
                  <c:v>1530.2</c:v>
                </c:pt>
                <c:pt idx="4848">
                  <c:v>1529.7</c:v>
                </c:pt>
                <c:pt idx="4849">
                  <c:v>1529.7</c:v>
                </c:pt>
                <c:pt idx="4850">
                  <c:v>1528.3</c:v>
                </c:pt>
                <c:pt idx="4851">
                  <c:v>1528.3</c:v>
                </c:pt>
                <c:pt idx="4852">
                  <c:v>1527.1</c:v>
                </c:pt>
                <c:pt idx="4853">
                  <c:v>1527</c:v>
                </c:pt>
                <c:pt idx="4854">
                  <c:v>1526.8</c:v>
                </c:pt>
                <c:pt idx="4855">
                  <c:v>1525.7</c:v>
                </c:pt>
                <c:pt idx="4856">
                  <c:v>1524.9</c:v>
                </c:pt>
                <c:pt idx="4857">
                  <c:v>1524.2</c:v>
                </c:pt>
                <c:pt idx="4858">
                  <c:v>1523.9</c:v>
                </c:pt>
                <c:pt idx="4859">
                  <c:v>1523.7</c:v>
                </c:pt>
                <c:pt idx="4860">
                  <c:v>1523.7</c:v>
                </c:pt>
                <c:pt idx="4861">
                  <c:v>1521.8</c:v>
                </c:pt>
                <c:pt idx="4862">
                  <c:v>1521.4</c:v>
                </c:pt>
                <c:pt idx="4863">
                  <c:v>1520.4</c:v>
                </c:pt>
                <c:pt idx="4864">
                  <c:v>1520.4</c:v>
                </c:pt>
                <c:pt idx="4865">
                  <c:v>1519.3</c:v>
                </c:pt>
                <c:pt idx="4866">
                  <c:v>1518.2</c:v>
                </c:pt>
                <c:pt idx="4867">
                  <c:v>1517.9</c:v>
                </c:pt>
                <c:pt idx="4868">
                  <c:v>1517.8</c:v>
                </c:pt>
                <c:pt idx="4869">
                  <c:v>1516.8</c:v>
                </c:pt>
                <c:pt idx="4870">
                  <c:v>1516.5</c:v>
                </c:pt>
                <c:pt idx="4871">
                  <c:v>1516.3</c:v>
                </c:pt>
                <c:pt idx="4872">
                  <c:v>1516.2</c:v>
                </c:pt>
                <c:pt idx="4873">
                  <c:v>1515.4</c:v>
                </c:pt>
                <c:pt idx="4874">
                  <c:v>1515</c:v>
                </c:pt>
                <c:pt idx="4875">
                  <c:v>1514.8</c:v>
                </c:pt>
                <c:pt idx="4876">
                  <c:v>1514.7</c:v>
                </c:pt>
                <c:pt idx="4877">
                  <c:v>1513.9</c:v>
                </c:pt>
                <c:pt idx="4878">
                  <c:v>1513.7</c:v>
                </c:pt>
                <c:pt idx="4879">
                  <c:v>1513.7</c:v>
                </c:pt>
                <c:pt idx="4880">
                  <c:v>1513.4</c:v>
                </c:pt>
                <c:pt idx="4881">
                  <c:v>1513.2</c:v>
                </c:pt>
                <c:pt idx="4882">
                  <c:v>1512.9</c:v>
                </c:pt>
                <c:pt idx="4883">
                  <c:v>1511.4</c:v>
                </c:pt>
                <c:pt idx="4884">
                  <c:v>1510.6</c:v>
                </c:pt>
                <c:pt idx="4885">
                  <c:v>1509.3</c:v>
                </c:pt>
                <c:pt idx="4886">
                  <c:v>1509.1</c:v>
                </c:pt>
                <c:pt idx="4887">
                  <c:v>1508.9</c:v>
                </c:pt>
                <c:pt idx="4888">
                  <c:v>1508.6</c:v>
                </c:pt>
                <c:pt idx="4889">
                  <c:v>1507.4</c:v>
                </c:pt>
                <c:pt idx="4890">
                  <c:v>1506.3</c:v>
                </c:pt>
                <c:pt idx="4891">
                  <c:v>1504.7</c:v>
                </c:pt>
                <c:pt idx="4892">
                  <c:v>1503.9</c:v>
                </c:pt>
                <c:pt idx="4893">
                  <c:v>1502.3</c:v>
                </c:pt>
                <c:pt idx="4894">
                  <c:v>1501.9</c:v>
                </c:pt>
                <c:pt idx="4895">
                  <c:v>1501.6</c:v>
                </c:pt>
                <c:pt idx="4896">
                  <c:v>1500.7</c:v>
                </c:pt>
                <c:pt idx="4897">
                  <c:v>1500.4</c:v>
                </c:pt>
                <c:pt idx="4898">
                  <c:v>1499.6</c:v>
                </c:pt>
                <c:pt idx="4899">
                  <c:v>1499.3</c:v>
                </c:pt>
                <c:pt idx="4900">
                  <c:v>1498.8</c:v>
                </c:pt>
                <c:pt idx="4901">
                  <c:v>1498.7</c:v>
                </c:pt>
                <c:pt idx="4902">
                  <c:v>1498.5</c:v>
                </c:pt>
                <c:pt idx="4903">
                  <c:v>1498.5</c:v>
                </c:pt>
                <c:pt idx="4904">
                  <c:v>1497.4</c:v>
                </c:pt>
                <c:pt idx="4905">
                  <c:v>1497.4</c:v>
                </c:pt>
                <c:pt idx="4906">
                  <c:v>1496</c:v>
                </c:pt>
                <c:pt idx="4907">
                  <c:v>1495.8</c:v>
                </c:pt>
                <c:pt idx="4908">
                  <c:v>1495.3</c:v>
                </c:pt>
                <c:pt idx="4909">
                  <c:v>1494.9</c:v>
                </c:pt>
                <c:pt idx="4910">
                  <c:v>1494.7</c:v>
                </c:pt>
                <c:pt idx="4911">
                  <c:v>1493.9</c:v>
                </c:pt>
                <c:pt idx="4912">
                  <c:v>1493.2</c:v>
                </c:pt>
                <c:pt idx="4913">
                  <c:v>1493.2</c:v>
                </c:pt>
                <c:pt idx="4914">
                  <c:v>1492</c:v>
                </c:pt>
                <c:pt idx="4915">
                  <c:v>1491.4</c:v>
                </c:pt>
                <c:pt idx="4916">
                  <c:v>1490</c:v>
                </c:pt>
                <c:pt idx="4917">
                  <c:v>1489.9</c:v>
                </c:pt>
                <c:pt idx="4918">
                  <c:v>1488.7</c:v>
                </c:pt>
                <c:pt idx="4919">
                  <c:v>1488.5</c:v>
                </c:pt>
                <c:pt idx="4920">
                  <c:v>1488.1</c:v>
                </c:pt>
                <c:pt idx="4921">
                  <c:v>1488.1</c:v>
                </c:pt>
                <c:pt idx="4922">
                  <c:v>1488.1</c:v>
                </c:pt>
                <c:pt idx="4923">
                  <c:v>1487.7</c:v>
                </c:pt>
                <c:pt idx="4924">
                  <c:v>1486.2</c:v>
                </c:pt>
                <c:pt idx="4925">
                  <c:v>1485.6</c:v>
                </c:pt>
                <c:pt idx="4926">
                  <c:v>1484.7</c:v>
                </c:pt>
                <c:pt idx="4927">
                  <c:v>1484</c:v>
                </c:pt>
                <c:pt idx="4928">
                  <c:v>1484</c:v>
                </c:pt>
                <c:pt idx="4929">
                  <c:v>1482.9</c:v>
                </c:pt>
                <c:pt idx="4930">
                  <c:v>1482</c:v>
                </c:pt>
                <c:pt idx="4931">
                  <c:v>1481.9</c:v>
                </c:pt>
                <c:pt idx="4932">
                  <c:v>1481.4</c:v>
                </c:pt>
                <c:pt idx="4933">
                  <c:v>1480.2</c:v>
                </c:pt>
                <c:pt idx="4934">
                  <c:v>1478.4</c:v>
                </c:pt>
                <c:pt idx="4935">
                  <c:v>1477.5</c:v>
                </c:pt>
                <c:pt idx="4936">
                  <c:v>1477.2</c:v>
                </c:pt>
                <c:pt idx="4937">
                  <c:v>1476.9</c:v>
                </c:pt>
                <c:pt idx="4938">
                  <c:v>1476.6</c:v>
                </c:pt>
                <c:pt idx="4939">
                  <c:v>1476.2</c:v>
                </c:pt>
                <c:pt idx="4940">
                  <c:v>1476.2</c:v>
                </c:pt>
                <c:pt idx="4941">
                  <c:v>1475.1</c:v>
                </c:pt>
                <c:pt idx="4942">
                  <c:v>1474.8</c:v>
                </c:pt>
                <c:pt idx="4943">
                  <c:v>1473.6</c:v>
                </c:pt>
                <c:pt idx="4944">
                  <c:v>1473.4</c:v>
                </c:pt>
                <c:pt idx="4945">
                  <c:v>1472.8</c:v>
                </c:pt>
                <c:pt idx="4946">
                  <c:v>1471.8</c:v>
                </c:pt>
                <c:pt idx="4947">
                  <c:v>1471.1</c:v>
                </c:pt>
                <c:pt idx="4948">
                  <c:v>1470.9</c:v>
                </c:pt>
                <c:pt idx="4949">
                  <c:v>1470.4</c:v>
                </c:pt>
                <c:pt idx="4950">
                  <c:v>1469.6</c:v>
                </c:pt>
                <c:pt idx="4951">
                  <c:v>1469</c:v>
                </c:pt>
                <c:pt idx="4952">
                  <c:v>1468.5</c:v>
                </c:pt>
                <c:pt idx="4953">
                  <c:v>1467.2</c:v>
                </c:pt>
                <c:pt idx="4954">
                  <c:v>1466.9</c:v>
                </c:pt>
                <c:pt idx="4955">
                  <c:v>1466.6</c:v>
                </c:pt>
                <c:pt idx="4956">
                  <c:v>1466.6</c:v>
                </c:pt>
                <c:pt idx="4957">
                  <c:v>1464.9</c:v>
                </c:pt>
                <c:pt idx="4958">
                  <c:v>1464.9</c:v>
                </c:pt>
                <c:pt idx="4959">
                  <c:v>1464.7</c:v>
                </c:pt>
                <c:pt idx="4960">
                  <c:v>1464.6</c:v>
                </c:pt>
                <c:pt idx="4961">
                  <c:v>1462.8</c:v>
                </c:pt>
                <c:pt idx="4962">
                  <c:v>1462.6</c:v>
                </c:pt>
                <c:pt idx="4963">
                  <c:v>1462.5</c:v>
                </c:pt>
                <c:pt idx="4964">
                  <c:v>1462.3</c:v>
                </c:pt>
                <c:pt idx="4965">
                  <c:v>1460.3</c:v>
                </c:pt>
                <c:pt idx="4966">
                  <c:v>1459.8</c:v>
                </c:pt>
                <c:pt idx="4967">
                  <c:v>1458.8</c:v>
                </c:pt>
                <c:pt idx="4968">
                  <c:v>1458.2</c:v>
                </c:pt>
                <c:pt idx="4969">
                  <c:v>1457.5</c:v>
                </c:pt>
                <c:pt idx="4970">
                  <c:v>1457.1</c:v>
                </c:pt>
                <c:pt idx="4971">
                  <c:v>1456.9</c:v>
                </c:pt>
                <c:pt idx="4972">
                  <c:v>1456.8</c:v>
                </c:pt>
                <c:pt idx="4973">
                  <c:v>1456.5</c:v>
                </c:pt>
                <c:pt idx="4974">
                  <c:v>1456.1</c:v>
                </c:pt>
                <c:pt idx="4975">
                  <c:v>1453.4</c:v>
                </c:pt>
                <c:pt idx="4976">
                  <c:v>1452.8</c:v>
                </c:pt>
                <c:pt idx="4977">
                  <c:v>1452.4</c:v>
                </c:pt>
                <c:pt idx="4978">
                  <c:v>1452.3</c:v>
                </c:pt>
                <c:pt idx="4979">
                  <c:v>1452</c:v>
                </c:pt>
                <c:pt idx="4980">
                  <c:v>1451.2</c:v>
                </c:pt>
                <c:pt idx="4981">
                  <c:v>1450.8</c:v>
                </c:pt>
                <c:pt idx="4982">
                  <c:v>1450.1</c:v>
                </c:pt>
                <c:pt idx="4983">
                  <c:v>1449.7</c:v>
                </c:pt>
                <c:pt idx="4984">
                  <c:v>1448.9</c:v>
                </c:pt>
                <c:pt idx="4985">
                  <c:v>1448.8</c:v>
                </c:pt>
                <c:pt idx="4986">
                  <c:v>1448.4</c:v>
                </c:pt>
                <c:pt idx="4987">
                  <c:v>1447.8</c:v>
                </c:pt>
                <c:pt idx="4988">
                  <c:v>1446.3</c:v>
                </c:pt>
                <c:pt idx="4989">
                  <c:v>1446.1</c:v>
                </c:pt>
                <c:pt idx="4990">
                  <c:v>1445.3</c:v>
                </c:pt>
                <c:pt idx="4991">
                  <c:v>1444.7</c:v>
                </c:pt>
                <c:pt idx="4992">
                  <c:v>1444.1</c:v>
                </c:pt>
                <c:pt idx="4993">
                  <c:v>1442.4</c:v>
                </c:pt>
                <c:pt idx="4994">
                  <c:v>1441.4</c:v>
                </c:pt>
                <c:pt idx="4995">
                  <c:v>1440.9</c:v>
                </c:pt>
                <c:pt idx="4996">
                  <c:v>1440.4</c:v>
                </c:pt>
                <c:pt idx="4997">
                  <c:v>1439.8</c:v>
                </c:pt>
                <c:pt idx="4998">
                  <c:v>1438.9</c:v>
                </c:pt>
                <c:pt idx="4999">
                  <c:v>1437.9</c:v>
                </c:pt>
                <c:pt idx="5000">
                  <c:v>1437.6</c:v>
                </c:pt>
                <c:pt idx="5001">
                  <c:v>1436.5</c:v>
                </c:pt>
                <c:pt idx="5002">
                  <c:v>1436.2</c:v>
                </c:pt>
                <c:pt idx="5003">
                  <c:v>1435.8</c:v>
                </c:pt>
                <c:pt idx="5004">
                  <c:v>1435.1</c:v>
                </c:pt>
                <c:pt idx="5005">
                  <c:v>1435.1</c:v>
                </c:pt>
                <c:pt idx="5006">
                  <c:v>1433.8</c:v>
                </c:pt>
                <c:pt idx="5007">
                  <c:v>1433.6</c:v>
                </c:pt>
                <c:pt idx="5008">
                  <c:v>1433.1</c:v>
                </c:pt>
                <c:pt idx="5009">
                  <c:v>1432.5</c:v>
                </c:pt>
                <c:pt idx="5010">
                  <c:v>1432.2</c:v>
                </c:pt>
                <c:pt idx="5011">
                  <c:v>1432</c:v>
                </c:pt>
                <c:pt idx="5012">
                  <c:v>1431.9</c:v>
                </c:pt>
                <c:pt idx="5013">
                  <c:v>1431.4</c:v>
                </c:pt>
                <c:pt idx="5014">
                  <c:v>1431.2</c:v>
                </c:pt>
                <c:pt idx="5015">
                  <c:v>1431.2</c:v>
                </c:pt>
                <c:pt idx="5016">
                  <c:v>1430.5</c:v>
                </c:pt>
                <c:pt idx="5017">
                  <c:v>1429.9</c:v>
                </c:pt>
                <c:pt idx="5018">
                  <c:v>1429.6</c:v>
                </c:pt>
                <c:pt idx="5019">
                  <c:v>1429.1</c:v>
                </c:pt>
                <c:pt idx="5020">
                  <c:v>1428.6</c:v>
                </c:pt>
                <c:pt idx="5021">
                  <c:v>1428.3</c:v>
                </c:pt>
                <c:pt idx="5022">
                  <c:v>1427.7</c:v>
                </c:pt>
                <c:pt idx="5023">
                  <c:v>1427.7</c:v>
                </c:pt>
                <c:pt idx="5024">
                  <c:v>1427.6</c:v>
                </c:pt>
                <c:pt idx="5025">
                  <c:v>1427.4</c:v>
                </c:pt>
                <c:pt idx="5026">
                  <c:v>1426.7</c:v>
                </c:pt>
                <c:pt idx="5027">
                  <c:v>1426.4</c:v>
                </c:pt>
                <c:pt idx="5028">
                  <c:v>1426</c:v>
                </c:pt>
                <c:pt idx="5029">
                  <c:v>1425.9</c:v>
                </c:pt>
                <c:pt idx="5030">
                  <c:v>1423</c:v>
                </c:pt>
                <c:pt idx="5031">
                  <c:v>1423</c:v>
                </c:pt>
                <c:pt idx="5032">
                  <c:v>1421.2</c:v>
                </c:pt>
                <c:pt idx="5033">
                  <c:v>1420.8</c:v>
                </c:pt>
                <c:pt idx="5034">
                  <c:v>1420</c:v>
                </c:pt>
                <c:pt idx="5035">
                  <c:v>1419.6</c:v>
                </c:pt>
                <c:pt idx="5036">
                  <c:v>1419.2</c:v>
                </c:pt>
                <c:pt idx="5037">
                  <c:v>1418.6</c:v>
                </c:pt>
                <c:pt idx="5038">
                  <c:v>1417.9</c:v>
                </c:pt>
                <c:pt idx="5039">
                  <c:v>1417.3</c:v>
                </c:pt>
                <c:pt idx="5040">
                  <c:v>1416.8</c:v>
                </c:pt>
                <c:pt idx="5041">
                  <c:v>1416.7</c:v>
                </c:pt>
                <c:pt idx="5042">
                  <c:v>1416.5</c:v>
                </c:pt>
                <c:pt idx="5043">
                  <c:v>1413.9</c:v>
                </c:pt>
                <c:pt idx="5044">
                  <c:v>1413.8</c:v>
                </c:pt>
                <c:pt idx="5045">
                  <c:v>1413.3</c:v>
                </c:pt>
                <c:pt idx="5046">
                  <c:v>1412.1</c:v>
                </c:pt>
                <c:pt idx="5047">
                  <c:v>1410.2</c:v>
                </c:pt>
                <c:pt idx="5048">
                  <c:v>1409.6</c:v>
                </c:pt>
                <c:pt idx="5049">
                  <c:v>1409</c:v>
                </c:pt>
                <c:pt idx="5050">
                  <c:v>1408.5</c:v>
                </c:pt>
                <c:pt idx="5051">
                  <c:v>1408.4</c:v>
                </c:pt>
                <c:pt idx="5052">
                  <c:v>1408.1</c:v>
                </c:pt>
                <c:pt idx="5053">
                  <c:v>1408.1</c:v>
                </c:pt>
                <c:pt idx="5054">
                  <c:v>1407.9</c:v>
                </c:pt>
                <c:pt idx="5055">
                  <c:v>1406.9</c:v>
                </c:pt>
                <c:pt idx="5056">
                  <c:v>1404.2</c:v>
                </c:pt>
                <c:pt idx="5057">
                  <c:v>1403.3</c:v>
                </c:pt>
                <c:pt idx="5058">
                  <c:v>1403.1</c:v>
                </c:pt>
                <c:pt idx="5059">
                  <c:v>1402.8</c:v>
                </c:pt>
                <c:pt idx="5060">
                  <c:v>1402.6</c:v>
                </c:pt>
                <c:pt idx="5061">
                  <c:v>1402.2</c:v>
                </c:pt>
                <c:pt idx="5062">
                  <c:v>1402</c:v>
                </c:pt>
                <c:pt idx="5063">
                  <c:v>1401.5</c:v>
                </c:pt>
                <c:pt idx="5064">
                  <c:v>1401.3</c:v>
                </c:pt>
                <c:pt idx="5065">
                  <c:v>1400.6</c:v>
                </c:pt>
                <c:pt idx="5066">
                  <c:v>1400.4</c:v>
                </c:pt>
                <c:pt idx="5067">
                  <c:v>1399</c:v>
                </c:pt>
                <c:pt idx="5068">
                  <c:v>1398.4</c:v>
                </c:pt>
                <c:pt idx="5069">
                  <c:v>1398.2</c:v>
                </c:pt>
                <c:pt idx="5070">
                  <c:v>1398</c:v>
                </c:pt>
                <c:pt idx="5071">
                  <c:v>1397.8</c:v>
                </c:pt>
                <c:pt idx="5072">
                  <c:v>1397.8</c:v>
                </c:pt>
                <c:pt idx="5073">
                  <c:v>1397.3</c:v>
                </c:pt>
                <c:pt idx="5074">
                  <c:v>1397</c:v>
                </c:pt>
                <c:pt idx="5075">
                  <c:v>1396.9</c:v>
                </c:pt>
                <c:pt idx="5076">
                  <c:v>1396.9</c:v>
                </c:pt>
                <c:pt idx="5077">
                  <c:v>1395.9</c:v>
                </c:pt>
                <c:pt idx="5078">
                  <c:v>1395.8</c:v>
                </c:pt>
                <c:pt idx="5079">
                  <c:v>1395.8</c:v>
                </c:pt>
                <c:pt idx="5080">
                  <c:v>1395.4</c:v>
                </c:pt>
                <c:pt idx="5081">
                  <c:v>1392.6</c:v>
                </c:pt>
                <c:pt idx="5082">
                  <c:v>1391.6</c:v>
                </c:pt>
                <c:pt idx="5083">
                  <c:v>1390.3</c:v>
                </c:pt>
                <c:pt idx="5084">
                  <c:v>1390</c:v>
                </c:pt>
                <c:pt idx="5085">
                  <c:v>1389.3</c:v>
                </c:pt>
                <c:pt idx="5086">
                  <c:v>1388.7</c:v>
                </c:pt>
                <c:pt idx="5087">
                  <c:v>1388.1</c:v>
                </c:pt>
                <c:pt idx="5088">
                  <c:v>1387.2</c:v>
                </c:pt>
                <c:pt idx="5089">
                  <c:v>1386.9</c:v>
                </c:pt>
                <c:pt idx="5090">
                  <c:v>1381.8</c:v>
                </c:pt>
                <c:pt idx="5091">
                  <c:v>1381.7</c:v>
                </c:pt>
                <c:pt idx="5092">
                  <c:v>1381.5</c:v>
                </c:pt>
                <c:pt idx="5093">
                  <c:v>1380.6</c:v>
                </c:pt>
                <c:pt idx="5094">
                  <c:v>1380.1</c:v>
                </c:pt>
                <c:pt idx="5095">
                  <c:v>1379.6</c:v>
                </c:pt>
                <c:pt idx="5096">
                  <c:v>1378.6</c:v>
                </c:pt>
                <c:pt idx="5097">
                  <c:v>1377.7</c:v>
                </c:pt>
                <c:pt idx="5098">
                  <c:v>1377.6</c:v>
                </c:pt>
                <c:pt idx="5099">
                  <c:v>1377.3</c:v>
                </c:pt>
                <c:pt idx="5100">
                  <c:v>1376.9</c:v>
                </c:pt>
                <c:pt idx="5101">
                  <c:v>1375.4</c:v>
                </c:pt>
                <c:pt idx="5102">
                  <c:v>1375.2</c:v>
                </c:pt>
                <c:pt idx="5103">
                  <c:v>1375</c:v>
                </c:pt>
                <c:pt idx="5104">
                  <c:v>1374.8</c:v>
                </c:pt>
                <c:pt idx="5105">
                  <c:v>1373.7</c:v>
                </c:pt>
                <c:pt idx="5106">
                  <c:v>1373.6</c:v>
                </c:pt>
                <c:pt idx="5107">
                  <c:v>1371.3</c:v>
                </c:pt>
                <c:pt idx="5108">
                  <c:v>1371.1</c:v>
                </c:pt>
                <c:pt idx="5109">
                  <c:v>1370.4</c:v>
                </c:pt>
                <c:pt idx="5110">
                  <c:v>1369.3</c:v>
                </c:pt>
                <c:pt idx="5111">
                  <c:v>1369.3</c:v>
                </c:pt>
                <c:pt idx="5112">
                  <c:v>1369</c:v>
                </c:pt>
                <c:pt idx="5113">
                  <c:v>1367.4</c:v>
                </c:pt>
                <c:pt idx="5114">
                  <c:v>1367.3</c:v>
                </c:pt>
                <c:pt idx="5115">
                  <c:v>1366.6</c:v>
                </c:pt>
                <c:pt idx="5116">
                  <c:v>1366.2</c:v>
                </c:pt>
                <c:pt idx="5117">
                  <c:v>1365.2</c:v>
                </c:pt>
                <c:pt idx="5118">
                  <c:v>1365</c:v>
                </c:pt>
                <c:pt idx="5119">
                  <c:v>1364.7</c:v>
                </c:pt>
                <c:pt idx="5120">
                  <c:v>1363.8</c:v>
                </c:pt>
                <c:pt idx="5121">
                  <c:v>1363</c:v>
                </c:pt>
                <c:pt idx="5122">
                  <c:v>1363</c:v>
                </c:pt>
                <c:pt idx="5123">
                  <c:v>1361.9</c:v>
                </c:pt>
                <c:pt idx="5124">
                  <c:v>1361.2</c:v>
                </c:pt>
                <c:pt idx="5125">
                  <c:v>1360</c:v>
                </c:pt>
                <c:pt idx="5126">
                  <c:v>1356.8</c:v>
                </c:pt>
                <c:pt idx="5127">
                  <c:v>1356.8</c:v>
                </c:pt>
                <c:pt idx="5128">
                  <c:v>1355.9</c:v>
                </c:pt>
                <c:pt idx="5129">
                  <c:v>1355</c:v>
                </c:pt>
                <c:pt idx="5130">
                  <c:v>1354</c:v>
                </c:pt>
                <c:pt idx="5131">
                  <c:v>1354</c:v>
                </c:pt>
                <c:pt idx="5132">
                  <c:v>1353.8</c:v>
                </c:pt>
                <c:pt idx="5133">
                  <c:v>1353.3</c:v>
                </c:pt>
                <c:pt idx="5134">
                  <c:v>1351.8</c:v>
                </c:pt>
                <c:pt idx="5135">
                  <c:v>1351.8</c:v>
                </c:pt>
                <c:pt idx="5136">
                  <c:v>1351.6</c:v>
                </c:pt>
                <c:pt idx="5137">
                  <c:v>1350</c:v>
                </c:pt>
                <c:pt idx="5138">
                  <c:v>1349.6</c:v>
                </c:pt>
                <c:pt idx="5139">
                  <c:v>1348.2</c:v>
                </c:pt>
                <c:pt idx="5140">
                  <c:v>1347.9</c:v>
                </c:pt>
                <c:pt idx="5141">
                  <c:v>1346.5</c:v>
                </c:pt>
                <c:pt idx="5142">
                  <c:v>1344.2</c:v>
                </c:pt>
                <c:pt idx="5143">
                  <c:v>1342.6</c:v>
                </c:pt>
                <c:pt idx="5144">
                  <c:v>1342.3</c:v>
                </c:pt>
                <c:pt idx="5145">
                  <c:v>1342.3</c:v>
                </c:pt>
                <c:pt idx="5146">
                  <c:v>1342.1</c:v>
                </c:pt>
                <c:pt idx="5147">
                  <c:v>1341.2</c:v>
                </c:pt>
                <c:pt idx="5148">
                  <c:v>1340.7</c:v>
                </c:pt>
                <c:pt idx="5149">
                  <c:v>1340.6</c:v>
                </c:pt>
                <c:pt idx="5150">
                  <c:v>1339.5</c:v>
                </c:pt>
                <c:pt idx="5151">
                  <c:v>1338.5</c:v>
                </c:pt>
                <c:pt idx="5152">
                  <c:v>1338.4</c:v>
                </c:pt>
                <c:pt idx="5153">
                  <c:v>1337.7</c:v>
                </c:pt>
                <c:pt idx="5154">
                  <c:v>1337.4</c:v>
                </c:pt>
                <c:pt idx="5155">
                  <c:v>1336.4</c:v>
                </c:pt>
                <c:pt idx="5156">
                  <c:v>1335.7</c:v>
                </c:pt>
                <c:pt idx="5157">
                  <c:v>1334.4</c:v>
                </c:pt>
                <c:pt idx="5158">
                  <c:v>1333.6</c:v>
                </c:pt>
                <c:pt idx="5159">
                  <c:v>1333.3</c:v>
                </c:pt>
                <c:pt idx="5160">
                  <c:v>1332.9</c:v>
                </c:pt>
                <c:pt idx="5161">
                  <c:v>1332.7</c:v>
                </c:pt>
                <c:pt idx="5162">
                  <c:v>1331.2</c:v>
                </c:pt>
                <c:pt idx="5163">
                  <c:v>1329</c:v>
                </c:pt>
                <c:pt idx="5164">
                  <c:v>1326</c:v>
                </c:pt>
                <c:pt idx="5165">
                  <c:v>1325.5</c:v>
                </c:pt>
                <c:pt idx="5166">
                  <c:v>1323.6</c:v>
                </c:pt>
                <c:pt idx="5167">
                  <c:v>1323.1</c:v>
                </c:pt>
                <c:pt idx="5168">
                  <c:v>1322.9</c:v>
                </c:pt>
                <c:pt idx="5169">
                  <c:v>1322.6</c:v>
                </c:pt>
                <c:pt idx="5170">
                  <c:v>1321.2</c:v>
                </c:pt>
                <c:pt idx="5171">
                  <c:v>1319.2</c:v>
                </c:pt>
                <c:pt idx="5172">
                  <c:v>1317.1</c:v>
                </c:pt>
                <c:pt idx="5173">
                  <c:v>1316.8</c:v>
                </c:pt>
                <c:pt idx="5174">
                  <c:v>1315.6</c:v>
                </c:pt>
                <c:pt idx="5175">
                  <c:v>1315</c:v>
                </c:pt>
                <c:pt idx="5176">
                  <c:v>1313.9</c:v>
                </c:pt>
                <c:pt idx="5177">
                  <c:v>1312.4</c:v>
                </c:pt>
                <c:pt idx="5178">
                  <c:v>1311.5</c:v>
                </c:pt>
                <c:pt idx="5179">
                  <c:v>1311.1</c:v>
                </c:pt>
                <c:pt idx="5180">
                  <c:v>1310.7</c:v>
                </c:pt>
                <c:pt idx="5181">
                  <c:v>1310.5</c:v>
                </c:pt>
                <c:pt idx="5182">
                  <c:v>1309.9000000000001</c:v>
                </c:pt>
                <c:pt idx="5183">
                  <c:v>1309.7</c:v>
                </c:pt>
                <c:pt idx="5184">
                  <c:v>1309.4000000000001</c:v>
                </c:pt>
                <c:pt idx="5185">
                  <c:v>1308.5999999999999</c:v>
                </c:pt>
                <c:pt idx="5186">
                  <c:v>1308.3</c:v>
                </c:pt>
                <c:pt idx="5187">
                  <c:v>1307.8</c:v>
                </c:pt>
                <c:pt idx="5188">
                  <c:v>1306.5</c:v>
                </c:pt>
                <c:pt idx="5189">
                  <c:v>1304.4000000000001</c:v>
                </c:pt>
                <c:pt idx="5190">
                  <c:v>1304.4000000000001</c:v>
                </c:pt>
                <c:pt idx="5191">
                  <c:v>1303.3</c:v>
                </c:pt>
                <c:pt idx="5192">
                  <c:v>1302.5999999999999</c:v>
                </c:pt>
                <c:pt idx="5193">
                  <c:v>1302.3</c:v>
                </c:pt>
                <c:pt idx="5194">
                  <c:v>1302.3</c:v>
                </c:pt>
                <c:pt idx="5195">
                  <c:v>1300.8</c:v>
                </c:pt>
                <c:pt idx="5196">
                  <c:v>1300.4000000000001</c:v>
                </c:pt>
                <c:pt idx="5197">
                  <c:v>1300.4000000000001</c:v>
                </c:pt>
                <c:pt idx="5198">
                  <c:v>1300.3</c:v>
                </c:pt>
                <c:pt idx="5199">
                  <c:v>1298.9000000000001</c:v>
                </c:pt>
                <c:pt idx="5200">
                  <c:v>1298.4000000000001</c:v>
                </c:pt>
                <c:pt idx="5201">
                  <c:v>1297.8</c:v>
                </c:pt>
                <c:pt idx="5202">
                  <c:v>1297.7</c:v>
                </c:pt>
                <c:pt idx="5203">
                  <c:v>1297</c:v>
                </c:pt>
                <c:pt idx="5204">
                  <c:v>1296.5</c:v>
                </c:pt>
                <c:pt idx="5205">
                  <c:v>1296.3</c:v>
                </c:pt>
                <c:pt idx="5206">
                  <c:v>1296.2</c:v>
                </c:pt>
                <c:pt idx="5207">
                  <c:v>1295.8</c:v>
                </c:pt>
                <c:pt idx="5208">
                  <c:v>1295.7</c:v>
                </c:pt>
                <c:pt idx="5209">
                  <c:v>1295.4000000000001</c:v>
                </c:pt>
                <c:pt idx="5210">
                  <c:v>1294.4000000000001</c:v>
                </c:pt>
                <c:pt idx="5211">
                  <c:v>1292.5999999999999</c:v>
                </c:pt>
                <c:pt idx="5212">
                  <c:v>1292.5999999999999</c:v>
                </c:pt>
                <c:pt idx="5213">
                  <c:v>1291.0999999999999</c:v>
                </c:pt>
                <c:pt idx="5214">
                  <c:v>1287.5</c:v>
                </c:pt>
                <c:pt idx="5215">
                  <c:v>1285.5999999999999</c:v>
                </c:pt>
                <c:pt idx="5216">
                  <c:v>1284.4000000000001</c:v>
                </c:pt>
                <c:pt idx="5217">
                  <c:v>1283.9000000000001</c:v>
                </c:pt>
                <c:pt idx="5218">
                  <c:v>1283.2</c:v>
                </c:pt>
                <c:pt idx="5219">
                  <c:v>1281.3</c:v>
                </c:pt>
                <c:pt idx="5220">
                  <c:v>1281.3</c:v>
                </c:pt>
                <c:pt idx="5221">
                  <c:v>1281.2</c:v>
                </c:pt>
                <c:pt idx="5222">
                  <c:v>1279.5999999999999</c:v>
                </c:pt>
                <c:pt idx="5223">
                  <c:v>1279.0999999999999</c:v>
                </c:pt>
                <c:pt idx="5224">
                  <c:v>1279</c:v>
                </c:pt>
                <c:pt idx="5225">
                  <c:v>1277.0999999999999</c:v>
                </c:pt>
                <c:pt idx="5226">
                  <c:v>1277.0999999999999</c:v>
                </c:pt>
                <c:pt idx="5227">
                  <c:v>1276.8</c:v>
                </c:pt>
                <c:pt idx="5228">
                  <c:v>1276</c:v>
                </c:pt>
                <c:pt idx="5229">
                  <c:v>1275.4000000000001</c:v>
                </c:pt>
                <c:pt idx="5230">
                  <c:v>1275</c:v>
                </c:pt>
                <c:pt idx="5231">
                  <c:v>1274.8</c:v>
                </c:pt>
                <c:pt idx="5232">
                  <c:v>1273.5999999999999</c:v>
                </c:pt>
                <c:pt idx="5233">
                  <c:v>1273.4000000000001</c:v>
                </c:pt>
                <c:pt idx="5234">
                  <c:v>1273.2</c:v>
                </c:pt>
                <c:pt idx="5235">
                  <c:v>1272.5</c:v>
                </c:pt>
                <c:pt idx="5236">
                  <c:v>1272.2</c:v>
                </c:pt>
                <c:pt idx="5237">
                  <c:v>1271.4000000000001</c:v>
                </c:pt>
                <c:pt idx="5238">
                  <c:v>1270.5</c:v>
                </c:pt>
                <c:pt idx="5239">
                  <c:v>1270.0999999999999</c:v>
                </c:pt>
                <c:pt idx="5240">
                  <c:v>1269.8</c:v>
                </c:pt>
                <c:pt idx="5241">
                  <c:v>1269.5999999999999</c:v>
                </c:pt>
                <c:pt idx="5242">
                  <c:v>1269</c:v>
                </c:pt>
                <c:pt idx="5243">
                  <c:v>1268.9000000000001</c:v>
                </c:pt>
                <c:pt idx="5244">
                  <c:v>1268.5999999999999</c:v>
                </c:pt>
                <c:pt idx="5245">
                  <c:v>1267.8</c:v>
                </c:pt>
                <c:pt idx="5246">
                  <c:v>1267.2</c:v>
                </c:pt>
                <c:pt idx="5247">
                  <c:v>1267</c:v>
                </c:pt>
                <c:pt idx="5248">
                  <c:v>1265.4000000000001</c:v>
                </c:pt>
                <c:pt idx="5249">
                  <c:v>1263.5</c:v>
                </c:pt>
                <c:pt idx="5250">
                  <c:v>1263.2</c:v>
                </c:pt>
                <c:pt idx="5251">
                  <c:v>1261.5</c:v>
                </c:pt>
                <c:pt idx="5252">
                  <c:v>1261.0999999999999</c:v>
                </c:pt>
                <c:pt idx="5253">
                  <c:v>1260.0999999999999</c:v>
                </c:pt>
                <c:pt idx="5254">
                  <c:v>1259.5999999999999</c:v>
                </c:pt>
                <c:pt idx="5255">
                  <c:v>1259.0999999999999</c:v>
                </c:pt>
                <c:pt idx="5256">
                  <c:v>1258.4000000000001</c:v>
                </c:pt>
                <c:pt idx="5257">
                  <c:v>1257.4000000000001</c:v>
                </c:pt>
                <c:pt idx="5258">
                  <c:v>1257.4000000000001</c:v>
                </c:pt>
                <c:pt idx="5259">
                  <c:v>1255.9000000000001</c:v>
                </c:pt>
                <c:pt idx="5260">
                  <c:v>1255.7</c:v>
                </c:pt>
                <c:pt idx="5261">
                  <c:v>1255.2</c:v>
                </c:pt>
                <c:pt idx="5262">
                  <c:v>1255</c:v>
                </c:pt>
                <c:pt idx="5263">
                  <c:v>1255</c:v>
                </c:pt>
                <c:pt idx="5264">
                  <c:v>1254.9000000000001</c:v>
                </c:pt>
                <c:pt idx="5265">
                  <c:v>1254.9000000000001</c:v>
                </c:pt>
                <c:pt idx="5266">
                  <c:v>1254.5999999999999</c:v>
                </c:pt>
                <c:pt idx="5267">
                  <c:v>1254.5</c:v>
                </c:pt>
                <c:pt idx="5268">
                  <c:v>1253.3</c:v>
                </c:pt>
                <c:pt idx="5269">
                  <c:v>1253</c:v>
                </c:pt>
                <c:pt idx="5270">
                  <c:v>1252.9000000000001</c:v>
                </c:pt>
                <c:pt idx="5271">
                  <c:v>1252.2</c:v>
                </c:pt>
                <c:pt idx="5272">
                  <c:v>1249.7</c:v>
                </c:pt>
                <c:pt idx="5273">
                  <c:v>1247.9000000000001</c:v>
                </c:pt>
                <c:pt idx="5274">
                  <c:v>1247.4000000000001</c:v>
                </c:pt>
                <c:pt idx="5275">
                  <c:v>1247.3</c:v>
                </c:pt>
                <c:pt idx="5276">
                  <c:v>1245.5999999999999</c:v>
                </c:pt>
                <c:pt idx="5277">
                  <c:v>1245</c:v>
                </c:pt>
                <c:pt idx="5278">
                  <c:v>1244.8</c:v>
                </c:pt>
                <c:pt idx="5279">
                  <c:v>1243.4000000000001</c:v>
                </c:pt>
                <c:pt idx="5280">
                  <c:v>1242.5</c:v>
                </c:pt>
                <c:pt idx="5281">
                  <c:v>1241.9000000000001</c:v>
                </c:pt>
                <c:pt idx="5282">
                  <c:v>1241.5</c:v>
                </c:pt>
                <c:pt idx="5283">
                  <c:v>1241.3</c:v>
                </c:pt>
                <c:pt idx="5284">
                  <c:v>1241.0999999999999</c:v>
                </c:pt>
                <c:pt idx="5285">
                  <c:v>1240.4000000000001</c:v>
                </c:pt>
                <c:pt idx="5286">
                  <c:v>1240.0999999999999</c:v>
                </c:pt>
                <c:pt idx="5287">
                  <c:v>1239.9000000000001</c:v>
                </c:pt>
                <c:pt idx="5288">
                  <c:v>1239.9000000000001</c:v>
                </c:pt>
                <c:pt idx="5289">
                  <c:v>1238.5999999999999</c:v>
                </c:pt>
                <c:pt idx="5290">
                  <c:v>1238.5</c:v>
                </c:pt>
                <c:pt idx="5291">
                  <c:v>1237.5999999999999</c:v>
                </c:pt>
                <c:pt idx="5292">
                  <c:v>1235.0999999999999</c:v>
                </c:pt>
                <c:pt idx="5293">
                  <c:v>1235.0999999999999</c:v>
                </c:pt>
                <c:pt idx="5294">
                  <c:v>1234.9000000000001</c:v>
                </c:pt>
                <c:pt idx="5295">
                  <c:v>1234.5</c:v>
                </c:pt>
                <c:pt idx="5296">
                  <c:v>1234.3</c:v>
                </c:pt>
                <c:pt idx="5297">
                  <c:v>1234.2</c:v>
                </c:pt>
                <c:pt idx="5298">
                  <c:v>1233.9000000000001</c:v>
                </c:pt>
                <c:pt idx="5299">
                  <c:v>1233.2</c:v>
                </c:pt>
                <c:pt idx="5300">
                  <c:v>1232.5999999999999</c:v>
                </c:pt>
                <c:pt idx="5301">
                  <c:v>1231</c:v>
                </c:pt>
                <c:pt idx="5302">
                  <c:v>1230.4000000000001</c:v>
                </c:pt>
                <c:pt idx="5303">
                  <c:v>1229.9000000000001</c:v>
                </c:pt>
                <c:pt idx="5304">
                  <c:v>1229</c:v>
                </c:pt>
                <c:pt idx="5305">
                  <c:v>1228.9000000000001</c:v>
                </c:pt>
                <c:pt idx="5306">
                  <c:v>1228.5</c:v>
                </c:pt>
                <c:pt idx="5307">
                  <c:v>1228.5</c:v>
                </c:pt>
                <c:pt idx="5308">
                  <c:v>1228.2</c:v>
                </c:pt>
                <c:pt idx="5309">
                  <c:v>1227.3</c:v>
                </c:pt>
                <c:pt idx="5310">
                  <c:v>1227.3</c:v>
                </c:pt>
                <c:pt idx="5311">
                  <c:v>1226.9000000000001</c:v>
                </c:pt>
                <c:pt idx="5312">
                  <c:v>1226.3</c:v>
                </c:pt>
                <c:pt idx="5313">
                  <c:v>1226.3</c:v>
                </c:pt>
                <c:pt idx="5314">
                  <c:v>1224.7</c:v>
                </c:pt>
                <c:pt idx="5315">
                  <c:v>1224.5</c:v>
                </c:pt>
                <c:pt idx="5316">
                  <c:v>1222.9000000000001</c:v>
                </c:pt>
                <c:pt idx="5317">
                  <c:v>1222.5</c:v>
                </c:pt>
                <c:pt idx="5318">
                  <c:v>1222.2</c:v>
                </c:pt>
                <c:pt idx="5319">
                  <c:v>1222.0999999999999</c:v>
                </c:pt>
                <c:pt idx="5320">
                  <c:v>1221.5</c:v>
                </c:pt>
                <c:pt idx="5321">
                  <c:v>1221.5</c:v>
                </c:pt>
                <c:pt idx="5322">
                  <c:v>1220.3</c:v>
                </c:pt>
                <c:pt idx="5323">
                  <c:v>1219.5999999999999</c:v>
                </c:pt>
                <c:pt idx="5324">
                  <c:v>1219.2</c:v>
                </c:pt>
                <c:pt idx="5325">
                  <c:v>1219.0999999999999</c:v>
                </c:pt>
                <c:pt idx="5326">
                  <c:v>1218.9000000000001</c:v>
                </c:pt>
                <c:pt idx="5327">
                  <c:v>1217.7</c:v>
                </c:pt>
                <c:pt idx="5328">
                  <c:v>1217.5999999999999</c:v>
                </c:pt>
                <c:pt idx="5329">
                  <c:v>1217.3</c:v>
                </c:pt>
                <c:pt idx="5330">
                  <c:v>1216.9000000000001</c:v>
                </c:pt>
                <c:pt idx="5331">
                  <c:v>1216.8</c:v>
                </c:pt>
                <c:pt idx="5332">
                  <c:v>1216.3</c:v>
                </c:pt>
                <c:pt idx="5333">
                  <c:v>1215.5</c:v>
                </c:pt>
                <c:pt idx="5334">
                  <c:v>1214.5999999999999</c:v>
                </c:pt>
                <c:pt idx="5335">
                  <c:v>1213.8</c:v>
                </c:pt>
                <c:pt idx="5336">
                  <c:v>1213.3</c:v>
                </c:pt>
                <c:pt idx="5337">
                  <c:v>1213</c:v>
                </c:pt>
                <c:pt idx="5338">
                  <c:v>1212</c:v>
                </c:pt>
                <c:pt idx="5339">
                  <c:v>1211.8</c:v>
                </c:pt>
                <c:pt idx="5340">
                  <c:v>1211.3</c:v>
                </c:pt>
                <c:pt idx="5341">
                  <c:v>1209.7</c:v>
                </c:pt>
                <c:pt idx="5342">
                  <c:v>1208.5999999999999</c:v>
                </c:pt>
                <c:pt idx="5343">
                  <c:v>1207.9000000000001</c:v>
                </c:pt>
                <c:pt idx="5344">
                  <c:v>1207.4000000000001</c:v>
                </c:pt>
                <c:pt idx="5345">
                  <c:v>1207</c:v>
                </c:pt>
                <c:pt idx="5346">
                  <c:v>1205.4000000000001</c:v>
                </c:pt>
                <c:pt idx="5347">
                  <c:v>1204.8</c:v>
                </c:pt>
                <c:pt idx="5348">
                  <c:v>1204.8</c:v>
                </c:pt>
                <c:pt idx="5349">
                  <c:v>1204.5999999999999</c:v>
                </c:pt>
                <c:pt idx="5350">
                  <c:v>1204</c:v>
                </c:pt>
                <c:pt idx="5351">
                  <c:v>1203.4000000000001</c:v>
                </c:pt>
                <c:pt idx="5352">
                  <c:v>1203.3</c:v>
                </c:pt>
                <c:pt idx="5353">
                  <c:v>1203.2</c:v>
                </c:pt>
                <c:pt idx="5354">
                  <c:v>1203.2</c:v>
                </c:pt>
                <c:pt idx="5355">
                  <c:v>1202.3</c:v>
                </c:pt>
                <c:pt idx="5356">
                  <c:v>1201.0999999999999</c:v>
                </c:pt>
                <c:pt idx="5357">
                  <c:v>1198.5999999999999</c:v>
                </c:pt>
                <c:pt idx="5358">
                  <c:v>1198.5</c:v>
                </c:pt>
                <c:pt idx="5359">
                  <c:v>1198.4000000000001</c:v>
                </c:pt>
                <c:pt idx="5360">
                  <c:v>1198</c:v>
                </c:pt>
                <c:pt idx="5361">
                  <c:v>1197.3</c:v>
                </c:pt>
                <c:pt idx="5362">
                  <c:v>1197.0999999999999</c:v>
                </c:pt>
                <c:pt idx="5363">
                  <c:v>1196.0999999999999</c:v>
                </c:pt>
                <c:pt idx="5364">
                  <c:v>1195.8</c:v>
                </c:pt>
                <c:pt idx="5365">
                  <c:v>1194.7</c:v>
                </c:pt>
                <c:pt idx="5366">
                  <c:v>1194.5</c:v>
                </c:pt>
                <c:pt idx="5367">
                  <c:v>1193.3</c:v>
                </c:pt>
                <c:pt idx="5368">
                  <c:v>1190.2</c:v>
                </c:pt>
                <c:pt idx="5369">
                  <c:v>1189.4000000000001</c:v>
                </c:pt>
                <c:pt idx="5370">
                  <c:v>1189.2</c:v>
                </c:pt>
                <c:pt idx="5371">
                  <c:v>1188</c:v>
                </c:pt>
                <c:pt idx="5372">
                  <c:v>1187.8</c:v>
                </c:pt>
                <c:pt idx="5373">
                  <c:v>1187.5</c:v>
                </c:pt>
                <c:pt idx="5374">
                  <c:v>1187.0999999999999</c:v>
                </c:pt>
                <c:pt idx="5375">
                  <c:v>1186.9000000000001</c:v>
                </c:pt>
                <c:pt idx="5376">
                  <c:v>1186.4000000000001</c:v>
                </c:pt>
                <c:pt idx="5377">
                  <c:v>1186.2</c:v>
                </c:pt>
                <c:pt idx="5378">
                  <c:v>1185.2</c:v>
                </c:pt>
                <c:pt idx="5379">
                  <c:v>1184.9000000000001</c:v>
                </c:pt>
                <c:pt idx="5380">
                  <c:v>1183.5</c:v>
                </c:pt>
                <c:pt idx="5381">
                  <c:v>1182.5999999999999</c:v>
                </c:pt>
                <c:pt idx="5382">
                  <c:v>1182.4000000000001</c:v>
                </c:pt>
                <c:pt idx="5383">
                  <c:v>1182.3</c:v>
                </c:pt>
                <c:pt idx="5384">
                  <c:v>1181.5999999999999</c:v>
                </c:pt>
                <c:pt idx="5385">
                  <c:v>1181.3</c:v>
                </c:pt>
                <c:pt idx="5386">
                  <c:v>1181</c:v>
                </c:pt>
                <c:pt idx="5387">
                  <c:v>1180.7</c:v>
                </c:pt>
                <c:pt idx="5388">
                  <c:v>1180.3</c:v>
                </c:pt>
                <c:pt idx="5389">
                  <c:v>1179</c:v>
                </c:pt>
                <c:pt idx="5390">
                  <c:v>1178.4000000000001</c:v>
                </c:pt>
                <c:pt idx="5391">
                  <c:v>1178.2</c:v>
                </c:pt>
                <c:pt idx="5392">
                  <c:v>1178.0999999999999</c:v>
                </c:pt>
                <c:pt idx="5393">
                  <c:v>1177.7</c:v>
                </c:pt>
                <c:pt idx="5394">
                  <c:v>1177.2</c:v>
                </c:pt>
                <c:pt idx="5395">
                  <c:v>1176.4000000000001</c:v>
                </c:pt>
                <c:pt idx="5396">
                  <c:v>1175.5999999999999</c:v>
                </c:pt>
                <c:pt idx="5397">
                  <c:v>1175.2</c:v>
                </c:pt>
                <c:pt idx="5398">
                  <c:v>1173.2</c:v>
                </c:pt>
                <c:pt idx="5399">
                  <c:v>1172.3</c:v>
                </c:pt>
                <c:pt idx="5400">
                  <c:v>1172.0999999999999</c:v>
                </c:pt>
                <c:pt idx="5401">
                  <c:v>1171</c:v>
                </c:pt>
                <c:pt idx="5402">
                  <c:v>1170.9000000000001</c:v>
                </c:pt>
                <c:pt idx="5403">
                  <c:v>1170.5999999999999</c:v>
                </c:pt>
                <c:pt idx="5404">
                  <c:v>1170.4000000000001</c:v>
                </c:pt>
                <c:pt idx="5405">
                  <c:v>1170.2</c:v>
                </c:pt>
                <c:pt idx="5406">
                  <c:v>1169.9000000000001</c:v>
                </c:pt>
                <c:pt idx="5407">
                  <c:v>1169.2</c:v>
                </c:pt>
                <c:pt idx="5408">
                  <c:v>1169</c:v>
                </c:pt>
                <c:pt idx="5409">
                  <c:v>1168.0999999999999</c:v>
                </c:pt>
                <c:pt idx="5410">
                  <c:v>1167.8</c:v>
                </c:pt>
                <c:pt idx="5411">
                  <c:v>1167.7</c:v>
                </c:pt>
                <c:pt idx="5412">
                  <c:v>1167.5</c:v>
                </c:pt>
                <c:pt idx="5413">
                  <c:v>1167.4000000000001</c:v>
                </c:pt>
                <c:pt idx="5414">
                  <c:v>1166.9000000000001</c:v>
                </c:pt>
                <c:pt idx="5415">
                  <c:v>1166.2</c:v>
                </c:pt>
                <c:pt idx="5416">
                  <c:v>1164.7</c:v>
                </c:pt>
                <c:pt idx="5417">
                  <c:v>1164.4000000000001</c:v>
                </c:pt>
                <c:pt idx="5418">
                  <c:v>1162.5</c:v>
                </c:pt>
                <c:pt idx="5419">
                  <c:v>1162.0999999999999</c:v>
                </c:pt>
                <c:pt idx="5420">
                  <c:v>1161.8</c:v>
                </c:pt>
                <c:pt idx="5421">
                  <c:v>1161.5</c:v>
                </c:pt>
                <c:pt idx="5422">
                  <c:v>1160.9000000000001</c:v>
                </c:pt>
                <c:pt idx="5423">
                  <c:v>1160.7</c:v>
                </c:pt>
                <c:pt idx="5424">
                  <c:v>1160</c:v>
                </c:pt>
                <c:pt idx="5425">
                  <c:v>1157.9000000000001</c:v>
                </c:pt>
                <c:pt idx="5426">
                  <c:v>1157.8</c:v>
                </c:pt>
                <c:pt idx="5427">
                  <c:v>1157</c:v>
                </c:pt>
                <c:pt idx="5428">
                  <c:v>1155.3</c:v>
                </c:pt>
                <c:pt idx="5429">
                  <c:v>1155.0999999999999</c:v>
                </c:pt>
                <c:pt idx="5430">
                  <c:v>1152.8</c:v>
                </c:pt>
                <c:pt idx="5431">
                  <c:v>1152.2</c:v>
                </c:pt>
                <c:pt idx="5432">
                  <c:v>1152.2</c:v>
                </c:pt>
                <c:pt idx="5433">
                  <c:v>1152</c:v>
                </c:pt>
                <c:pt idx="5434">
                  <c:v>1151.5</c:v>
                </c:pt>
                <c:pt idx="5435">
                  <c:v>1150.5</c:v>
                </c:pt>
                <c:pt idx="5436">
                  <c:v>1150</c:v>
                </c:pt>
                <c:pt idx="5437">
                  <c:v>1149.7</c:v>
                </c:pt>
                <c:pt idx="5438">
                  <c:v>1149.5</c:v>
                </c:pt>
                <c:pt idx="5439">
                  <c:v>1149.2</c:v>
                </c:pt>
                <c:pt idx="5440">
                  <c:v>1149.2</c:v>
                </c:pt>
                <c:pt idx="5441">
                  <c:v>1147.7</c:v>
                </c:pt>
                <c:pt idx="5442">
                  <c:v>1145.2</c:v>
                </c:pt>
                <c:pt idx="5443">
                  <c:v>1144.7</c:v>
                </c:pt>
                <c:pt idx="5444">
                  <c:v>1144.4000000000001</c:v>
                </c:pt>
                <c:pt idx="5445">
                  <c:v>1142.7</c:v>
                </c:pt>
                <c:pt idx="5446">
                  <c:v>1142.7</c:v>
                </c:pt>
                <c:pt idx="5447">
                  <c:v>1141.9000000000001</c:v>
                </c:pt>
                <c:pt idx="5448">
                  <c:v>1141.9000000000001</c:v>
                </c:pt>
                <c:pt idx="5449">
                  <c:v>1141.3</c:v>
                </c:pt>
                <c:pt idx="5450">
                  <c:v>1140</c:v>
                </c:pt>
                <c:pt idx="5451">
                  <c:v>1139.7</c:v>
                </c:pt>
                <c:pt idx="5452">
                  <c:v>1139.4000000000001</c:v>
                </c:pt>
                <c:pt idx="5453">
                  <c:v>1138.5999999999999</c:v>
                </c:pt>
                <c:pt idx="5454">
                  <c:v>1138.3</c:v>
                </c:pt>
                <c:pt idx="5455">
                  <c:v>1137.3</c:v>
                </c:pt>
                <c:pt idx="5456">
                  <c:v>1137.2</c:v>
                </c:pt>
                <c:pt idx="5457">
                  <c:v>1136.7</c:v>
                </c:pt>
                <c:pt idx="5458">
                  <c:v>1136.5</c:v>
                </c:pt>
                <c:pt idx="5459">
                  <c:v>1136.4000000000001</c:v>
                </c:pt>
                <c:pt idx="5460">
                  <c:v>1136.3</c:v>
                </c:pt>
                <c:pt idx="5461">
                  <c:v>1136.2</c:v>
                </c:pt>
                <c:pt idx="5462">
                  <c:v>1135.7</c:v>
                </c:pt>
                <c:pt idx="5463">
                  <c:v>1135.5</c:v>
                </c:pt>
                <c:pt idx="5464">
                  <c:v>1135</c:v>
                </c:pt>
                <c:pt idx="5465">
                  <c:v>1135</c:v>
                </c:pt>
                <c:pt idx="5466">
                  <c:v>1134</c:v>
                </c:pt>
                <c:pt idx="5467">
                  <c:v>1133.5999999999999</c:v>
                </c:pt>
                <c:pt idx="5468">
                  <c:v>1133.3</c:v>
                </c:pt>
                <c:pt idx="5469">
                  <c:v>1132.9000000000001</c:v>
                </c:pt>
                <c:pt idx="5470">
                  <c:v>1132</c:v>
                </c:pt>
                <c:pt idx="5471">
                  <c:v>1131.9000000000001</c:v>
                </c:pt>
                <c:pt idx="5472">
                  <c:v>1131.7</c:v>
                </c:pt>
                <c:pt idx="5473">
                  <c:v>1131.5999999999999</c:v>
                </c:pt>
                <c:pt idx="5474">
                  <c:v>1131.5</c:v>
                </c:pt>
                <c:pt idx="5475">
                  <c:v>1130.5999999999999</c:v>
                </c:pt>
                <c:pt idx="5476">
                  <c:v>1130.5</c:v>
                </c:pt>
                <c:pt idx="5477">
                  <c:v>1130.4000000000001</c:v>
                </c:pt>
                <c:pt idx="5478">
                  <c:v>1129.5999999999999</c:v>
                </c:pt>
                <c:pt idx="5479">
                  <c:v>1125.9000000000001</c:v>
                </c:pt>
                <c:pt idx="5480">
                  <c:v>1125.8</c:v>
                </c:pt>
                <c:pt idx="5481">
                  <c:v>1125.5</c:v>
                </c:pt>
                <c:pt idx="5482">
                  <c:v>1124.5999999999999</c:v>
                </c:pt>
                <c:pt idx="5483">
                  <c:v>1124.3</c:v>
                </c:pt>
                <c:pt idx="5484">
                  <c:v>1124.2</c:v>
                </c:pt>
                <c:pt idx="5485">
                  <c:v>1123.8</c:v>
                </c:pt>
                <c:pt idx="5486">
                  <c:v>1123.5999999999999</c:v>
                </c:pt>
                <c:pt idx="5487">
                  <c:v>1123.4000000000001</c:v>
                </c:pt>
                <c:pt idx="5488">
                  <c:v>1123.3</c:v>
                </c:pt>
                <c:pt idx="5489">
                  <c:v>1123.0999999999999</c:v>
                </c:pt>
                <c:pt idx="5490">
                  <c:v>1121</c:v>
                </c:pt>
                <c:pt idx="5491">
                  <c:v>1120.9000000000001</c:v>
                </c:pt>
                <c:pt idx="5492">
                  <c:v>1120.7</c:v>
                </c:pt>
                <c:pt idx="5493">
                  <c:v>1120.2</c:v>
                </c:pt>
                <c:pt idx="5494">
                  <c:v>1120.0999999999999</c:v>
                </c:pt>
                <c:pt idx="5495">
                  <c:v>1120.0999999999999</c:v>
                </c:pt>
                <c:pt idx="5496">
                  <c:v>1120</c:v>
                </c:pt>
                <c:pt idx="5497">
                  <c:v>1119.5999999999999</c:v>
                </c:pt>
                <c:pt idx="5498">
                  <c:v>1119.3</c:v>
                </c:pt>
                <c:pt idx="5499">
                  <c:v>1117.3</c:v>
                </c:pt>
                <c:pt idx="5500">
                  <c:v>1115.2</c:v>
                </c:pt>
                <c:pt idx="5501">
                  <c:v>1115.0999999999999</c:v>
                </c:pt>
                <c:pt idx="5502">
                  <c:v>1114.4000000000001</c:v>
                </c:pt>
                <c:pt idx="5503">
                  <c:v>1114.3</c:v>
                </c:pt>
                <c:pt idx="5504">
                  <c:v>1114.0999999999999</c:v>
                </c:pt>
                <c:pt idx="5505">
                  <c:v>1113.9000000000001</c:v>
                </c:pt>
                <c:pt idx="5506">
                  <c:v>1113.5999999999999</c:v>
                </c:pt>
                <c:pt idx="5507">
                  <c:v>1112.5999999999999</c:v>
                </c:pt>
                <c:pt idx="5508">
                  <c:v>1112.5</c:v>
                </c:pt>
                <c:pt idx="5509">
                  <c:v>1111.2</c:v>
                </c:pt>
                <c:pt idx="5510">
                  <c:v>1109.7</c:v>
                </c:pt>
                <c:pt idx="5511">
                  <c:v>1109.4000000000001</c:v>
                </c:pt>
                <c:pt idx="5512">
                  <c:v>1106.8</c:v>
                </c:pt>
                <c:pt idx="5513">
                  <c:v>1106.5</c:v>
                </c:pt>
                <c:pt idx="5514">
                  <c:v>1106.4000000000001</c:v>
                </c:pt>
                <c:pt idx="5515">
                  <c:v>1105.8</c:v>
                </c:pt>
                <c:pt idx="5516">
                  <c:v>1105.8</c:v>
                </c:pt>
                <c:pt idx="5517">
                  <c:v>1103.7</c:v>
                </c:pt>
                <c:pt idx="5518">
                  <c:v>1103.0999999999999</c:v>
                </c:pt>
                <c:pt idx="5519">
                  <c:v>1102.9000000000001</c:v>
                </c:pt>
                <c:pt idx="5520">
                  <c:v>1102</c:v>
                </c:pt>
                <c:pt idx="5521">
                  <c:v>1101.9000000000001</c:v>
                </c:pt>
                <c:pt idx="5522">
                  <c:v>1101.9000000000001</c:v>
                </c:pt>
                <c:pt idx="5523">
                  <c:v>1101.7</c:v>
                </c:pt>
                <c:pt idx="5524">
                  <c:v>1100.5</c:v>
                </c:pt>
                <c:pt idx="5525">
                  <c:v>1099.7</c:v>
                </c:pt>
                <c:pt idx="5526">
                  <c:v>1099.5999999999999</c:v>
                </c:pt>
                <c:pt idx="5527">
                  <c:v>1099.5</c:v>
                </c:pt>
                <c:pt idx="5528">
                  <c:v>1099.4000000000001</c:v>
                </c:pt>
                <c:pt idx="5529">
                  <c:v>1099</c:v>
                </c:pt>
                <c:pt idx="5530">
                  <c:v>1098.5</c:v>
                </c:pt>
                <c:pt idx="5531">
                  <c:v>1097.9000000000001</c:v>
                </c:pt>
                <c:pt idx="5532">
                  <c:v>1096.8</c:v>
                </c:pt>
                <c:pt idx="5533">
                  <c:v>1095.5999999999999</c:v>
                </c:pt>
                <c:pt idx="5534">
                  <c:v>1094.7</c:v>
                </c:pt>
                <c:pt idx="5535">
                  <c:v>1094.4000000000001</c:v>
                </c:pt>
                <c:pt idx="5536">
                  <c:v>1092.3</c:v>
                </c:pt>
                <c:pt idx="5537">
                  <c:v>1092.0999999999999</c:v>
                </c:pt>
                <c:pt idx="5538">
                  <c:v>1091</c:v>
                </c:pt>
                <c:pt idx="5539">
                  <c:v>1089.5999999999999</c:v>
                </c:pt>
                <c:pt idx="5540">
                  <c:v>1089</c:v>
                </c:pt>
                <c:pt idx="5541">
                  <c:v>1088.9000000000001</c:v>
                </c:pt>
                <c:pt idx="5542">
                  <c:v>1088.8</c:v>
                </c:pt>
                <c:pt idx="5543">
                  <c:v>1088.8</c:v>
                </c:pt>
                <c:pt idx="5544">
                  <c:v>1088.8</c:v>
                </c:pt>
                <c:pt idx="5545">
                  <c:v>1088.8</c:v>
                </c:pt>
                <c:pt idx="5546">
                  <c:v>1088.7</c:v>
                </c:pt>
                <c:pt idx="5547">
                  <c:v>1088.2</c:v>
                </c:pt>
                <c:pt idx="5548">
                  <c:v>1088</c:v>
                </c:pt>
                <c:pt idx="5549">
                  <c:v>1087.9000000000001</c:v>
                </c:pt>
                <c:pt idx="5550">
                  <c:v>1087</c:v>
                </c:pt>
                <c:pt idx="5551">
                  <c:v>1086.8</c:v>
                </c:pt>
                <c:pt idx="5552">
                  <c:v>1086.7</c:v>
                </c:pt>
                <c:pt idx="5553">
                  <c:v>1085.9000000000001</c:v>
                </c:pt>
                <c:pt idx="5554">
                  <c:v>1084.4000000000001</c:v>
                </c:pt>
                <c:pt idx="5555">
                  <c:v>1083.9000000000001</c:v>
                </c:pt>
                <c:pt idx="5556">
                  <c:v>1083.5999999999999</c:v>
                </c:pt>
                <c:pt idx="5557">
                  <c:v>1083.4000000000001</c:v>
                </c:pt>
                <c:pt idx="5558">
                  <c:v>1082.9000000000001</c:v>
                </c:pt>
                <c:pt idx="5559">
                  <c:v>1081.5999999999999</c:v>
                </c:pt>
                <c:pt idx="5560">
                  <c:v>1081.5999999999999</c:v>
                </c:pt>
                <c:pt idx="5561">
                  <c:v>1081.3</c:v>
                </c:pt>
                <c:pt idx="5562">
                  <c:v>1081.3</c:v>
                </c:pt>
                <c:pt idx="5563">
                  <c:v>1081.2</c:v>
                </c:pt>
                <c:pt idx="5564">
                  <c:v>1081.0999999999999</c:v>
                </c:pt>
                <c:pt idx="5565">
                  <c:v>1080.7</c:v>
                </c:pt>
                <c:pt idx="5566">
                  <c:v>1080</c:v>
                </c:pt>
                <c:pt idx="5567">
                  <c:v>1079.7</c:v>
                </c:pt>
                <c:pt idx="5568">
                  <c:v>1078.5999999999999</c:v>
                </c:pt>
                <c:pt idx="5569">
                  <c:v>1077.4000000000001</c:v>
                </c:pt>
                <c:pt idx="5570">
                  <c:v>1076</c:v>
                </c:pt>
                <c:pt idx="5571">
                  <c:v>1075.9000000000001</c:v>
                </c:pt>
                <c:pt idx="5572">
                  <c:v>1075.5</c:v>
                </c:pt>
                <c:pt idx="5573">
                  <c:v>1074.9000000000001</c:v>
                </c:pt>
                <c:pt idx="5574">
                  <c:v>1074.7</c:v>
                </c:pt>
                <c:pt idx="5575">
                  <c:v>1074.5</c:v>
                </c:pt>
                <c:pt idx="5576">
                  <c:v>1074</c:v>
                </c:pt>
                <c:pt idx="5577">
                  <c:v>1072.7</c:v>
                </c:pt>
                <c:pt idx="5578">
                  <c:v>1072.5999999999999</c:v>
                </c:pt>
                <c:pt idx="5579">
                  <c:v>1072.0999999999999</c:v>
                </c:pt>
                <c:pt idx="5580">
                  <c:v>1072.0999999999999</c:v>
                </c:pt>
                <c:pt idx="5581">
                  <c:v>1071.7</c:v>
                </c:pt>
                <c:pt idx="5582">
                  <c:v>1071.5999999999999</c:v>
                </c:pt>
                <c:pt idx="5583">
                  <c:v>1071</c:v>
                </c:pt>
                <c:pt idx="5584">
                  <c:v>1070.8</c:v>
                </c:pt>
                <c:pt idx="5585">
                  <c:v>1070.4000000000001</c:v>
                </c:pt>
                <c:pt idx="5586">
                  <c:v>1070.4000000000001</c:v>
                </c:pt>
                <c:pt idx="5587">
                  <c:v>1069.2</c:v>
                </c:pt>
                <c:pt idx="5588">
                  <c:v>1068.5</c:v>
                </c:pt>
                <c:pt idx="5589">
                  <c:v>1068.2</c:v>
                </c:pt>
                <c:pt idx="5590">
                  <c:v>1068.0999999999999</c:v>
                </c:pt>
                <c:pt idx="5591">
                  <c:v>1068.0999999999999</c:v>
                </c:pt>
                <c:pt idx="5592">
                  <c:v>1067.8</c:v>
                </c:pt>
                <c:pt idx="5593">
                  <c:v>1067.4000000000001</c:v>
                </c:pt>
                <c:pt idx="5594">
                  <c:v>1067.4000000000001</c:v>
                </c:pt>
                <c:pt idx="5595">
                  <c:v>1067.3</c:v>
                </c:pt>
                <c:pt idx="5596">
                  <c:v>1066.8</c:v>
                </c:pt>
                <c:pt idx="5597">
                  <c:v>1066.5999999999999</c:v>
                </c:pt>
                <c:pt idx="5598">
                  <c:v>1065.5</c:v>
                </c:pt>
                <c:pt idx="5599">
                  <c:v>1065.4000000000001</c:v>
                </c:pt>
                <c:pt idx="5600">
                  <c:v>1065</c:v>
                </c:pt>
                <c:pt idx="5601">
                  <c:v>1064.5</c:v>
                </c:pt>
                <c:pt idx="5602">
                  <c:v>1064.0999999999999</c:v>
                </c:pt>
                <c:pt idx="5603">
                  <c:v>1063.9000000000001</c:v>
                </c:pt>
                <c:pt idx="5604">
                  <c:v>1063.7</c:v>
                </c:pt>
                <c:pt idx="5605">
                  <c:v>1063</c:v>
                </c:pt>
                <c:pt idx="5606">
                  <c:v>1062.8</c:v>
                </c:pt>
                <c:pt idx="5607">
                  <c:v>1062.8</c:v>
                </c:pt>
                <c:pt idx="5608">
                  <c:v>1058.5999999999999</c:v>
                </c:pt>
                <c:pt idx="5609">
                  <c:v>1057.5999999999999</c:v>
                </c:pt>
                <c:pt idx="5610">
                  <c:v>1057.2</c:v>
                </c:pt>
                <c:pt idx="5611">
                  <c:v>1056.4000000000001</c:v>
                </c:pt>
                <c:pt idx="5612">
                  <c:v>1056</c:v>
                </c:pt>
                <c:pt idx="5613">
                  <c:v>1055.4000000000001</c:v>
                </c:pt>
                <c:pt idx="5614">
                  <c:v>1053.9000000000001</c:v>
                </c:pt>
                <c:pt idx="5615">
                  <c:v>1052.8</c:v>
                </c:pt>
                <c:pt idx="5616">
                  <c:v>1052.0999999999999</c:v>
                </c:pt>
                <c:pt idx="5617">
                  <c:v>1051.9000000000001</c:v>
                </c:pt>
                <c:pt idx="5618">
                  <c:v>1051.4000000000001</c:v>
                </c:pt>
                <c:pt idx="5619">
                  <c:v>1051.3</c:v>
                </c:pt>
                <c:pt idx="5620">
                  <c:v>1050.4000000000001</c:v>
                </c:pt>
                <c:pt idx="5621">
                  <c:v>1048.5999999999999</c:v>
                </c:pt>
                <c:pt idx="5622">
                  <c:v>1048.5</c:v>
                </c:pt>
                <c:pt idx="5623">
                  <c:v>1048.5</c:v>
                </c:pt>
                <c:pt idx="5624">
                  <c:v>1048</c:v>
                </c:pt>
                <c:pt idx="5625">
                  <c:v>1047.7</c:v>
                </c:pt>
                <c:pt idx="5626">
                  <c:v>1047.3</c:v>
                </c:pt>
                <c:pt idx="5627">
                  <c:v>1046.4000000000001</c:v>
                </c:pt>
                <c:pt idx="5628">
                  <c:v>1044.4000000000001</c:v>
                </c:pt>
                <c:pt idx="5629">
                  <c:v>1044.2</c:v>
                </c:pt>
                <c:pt idx="5630">
                  <c:v>1043.5</c:v>
                </c:pt>
                <c:pt idx="5631">
                  <c:v>1043.5</c:v>
                </c:pt>
                <c:pt idx="5632">
                  <c:v>1043.3</c:v>
                </c:pt>
                <c:pt idx="5633">
                  <c:v>1043</c:v>
                </c:pt>
                <c:pt idx="5634">
                  <c:v>1042</c:v>
                </c:pt>
                <c:pt idx="5635">
                  <c:v>1041.7</c:v>
                </c:pt>
                <c:pt idx="5636">
                  <c:v>1041.7</c:v>
                </c:pt>
                <c:pt idx="5637">
                  <c:v>1040.9000000000001</c:v>
                </c:pt>
                <c:pt idx="5638">
                  <c:v>1039.7</c:v>
                </c:pt>
                <c:pt idx="5639">
                  <c:v>1039.5</c:v>
                </c:pt>
                <c:pt idx="5640">
                  <c:v>1038.7</c:v>
                </c:pt>
                <c:pt idx="5641">
                  <c:v>1038.5</c:v>
                </c:pt>
                <c:pt idx="5642">
                  <c:v>1037.5999999999999</c:v>
                </c:pt>
                <c:pt idx="5643">
                  <c:v>1037.2</c:v>
                </c:pt>
                <c:pt idx="5644">
                  <c:v>1036.3</c:v>
                </c:pt>
                <c:pt idx="5645">
                  <c:v>1035.7</c:v>
                </c:pt>
                <c:pt idx="5646">
                  <c:v>1034.8</c:v>
                </c:pt>
                <c:pt idx="5647">
                  <c:v>1034.5</c:v>
                </c:pt>
                <c:pt idx="5648">
                  <c:v>1034.3</c:v>
                </c:pt>
                <c:pt idx="5649">
                  <c:v>1034.2</c:v>
                </c:pt>
                <c:pt idx="5650">
                  <c:v>1033.9000000000001</c:v>
                </c:pt>
                <c:pt idx="5651">
                  <c:v>1033.8</c:v>
                </c:pt>
                <c:pt idx="5652">
                  <c:v>1033.4000000000001</c:v>
                </c:pt>
                <c:pt idx="5653">
                  <c:v>1033.4000000000001</c:v>
                </c:pt>
                <c:pt idx="5654">
                  <c:v>1032.5999999999999</c:v>
                </c:pt>
                <c:pt idx="5655">
                  <c:v>1032.0999999999999</c:v>
                </c:pt>
                <c:pt idx="5656">
                  <c:v>1032</c:v>
                </c:pt>
                <c:pt idx="5657">
                  <c:v>1031.9000000000001</c:v>
                </c:pt>
                <c:pt idx="5658">
                  <c:v>1030.5999999999999</c:v>
                </c:pt>
                <c:pt idx="5659">
                  <c:v>1028.9000000000001</c:v>
                </c:pt>
                <c:pt idx="5660">
                  <c:v>1028.4000000000001</c:v>
                </c:pt>
                <c:pt idx="5661">
                  <c:v>1023.3</c:v>
                </c:pt>
                <c:pt idx="5662">
                  <c:v>1023.2</c:v>
                </c:pt>
                <c:pt idx="5663">
                  <c:v>1022.7</c:v>
                </c:pt>
                <c:pt idx="5664">
                  <c:v>1022.6</c:v>
                </c:pt>
                <c:pt idx="5665">
                  <c:v>1022.3</c:v>
                </c:pt>
                <c:pt idx="5666">
                  <c:v>1021.6</c:v>
                </c:pt>
                <c:pt idx="5667">
                  <c:v>1021.1</c:v>
                </c:pt>
                <c:pt idx="5668">
                  <c:v>1020.7</c:v>
                </c:pt>
                <c:pt idx="5669">
                  <c:v>1020.2</c:v>
                </c:pt>
                <c:pt idx="5670">
                  <c:v>1018.3</c:v>
                </c:pt>
                <c:pt idx="5671">
                  <c:v>1018.1</c:v>
                </c:pt>
                <c:pt idx="5672">
                  <c:v>1017.8</c:v>
                </c:pt>
                <c:pt idx="5673">
                  <c:v>1016.4</c:v>
                </c:pt>
                <c:pt idx="5674">
                  <c:v>1015.4</c:v>
                </c:pt>
                <c:pt idx="5675">
                  <c:v>1015.2</c:v>
                </c:pt>
                <c:pt idx="5676">
                  <c:v>1015.1</c:v>
                </c:pt>
                <c:pt idx="5677">
                  <c:v>1014.5</c:v>
                </c:pt>
                <c:pt idx="5678">
                  <c:v>1014.4</c:v>
                </c:pt>
                <c:pt idx="5679">
                  <c:v>1014.2</c:v>
                </c:pt>
                <c:pt idx="5680">
                  <c:v>1014.2</c:v>
                </c:pt>
                <c:pt idx="5681">
                  <c:v>1013.1</c:v>
                </c:pt>
                <c:pt idx="5682">
                  <c:v>1012.7</c:v>
                </c:pt>
                <c:pt idx="5683">
                  <c:v>1010.3</c:v>
                </c:pt>
                <c:pt idx="5684">
                  <c:v>1010.3</c:v>
                </c:pt>
                <c:pt idx="5685">
                  <c:v>1010.1</c:v>
                </c:pt>
                <c:pt idx="5686">
                  <c:v>1009.8</c:v>
                </c:pt>
                <c:pt idx="5687">
                  <c:v>1007.6</c:v>
                </c:pt>
                <c:pt idx="5688">
                  <c:v>1007.4</c:v>
                </c:pt>
                <c:pt idx="5689">
                  <c:v>1007.3</c:v>
                </c:pt>
                <c:pt idx="5690">
                  <c:v>1004.6</c:v>
                </c:pt>
                <c:pt idx="5691">
                  <c:v>1004</c:v>
                </c:pt>
                <c:pt idx="5692">
                  <c:v>1004</c:v>
                </c:pt>
                <c:pt idx="5693">
                  <c:v>1003.3</c:v>
                </c:pt>
                <c:pt idx="5694">
                  <c:v>1003.1</c:v>
                </c:pt>
                <c:pt idx="5695">
                  <c:v>1002.9</c:v>
                </c:pt>
                <c:pt idx="5696">
                  <c:v>1002.7</c:v>
                </c:pt>
                <c:pt idx="5697">
                  <c:v>1001.1</c:v>
                </c:pt>
                <c:pt idx="5698">
                  <c:v>1001.1</c:v>
                </c:pt>
                <c:pt idx="5699">
                  <c:v>1000.7</c:v>
                </c:pt>
                <c:pt idx="5700">
                  <c:v>1000.6</c:v>
                </c:pt>
                <c:pt idx="5701">
                  <c:v>1000.6</c:v>
                </c:pt>
                <c:pt idx="5702">
                  <c:v>1000.2</c:v>
                </c:pt>
                <c:pt idx="5703">
                  <c:v>999.3</c:v>
                </c:pt>
                <c:pt idx="5704">
                  <c:v>998.2</c:v>
                </c:pt>
                <c:pt idx="5705">
                  <c:v>997.3</c:v>
                </c:pt>
                <c:pt idx="5706">
                  <c:v>996.2</c:v>
                </c:pt>
                <c:pt idx="5707">
                  <c:v>996.2</c:v>
                </c:pt>
                <c:pt idx="5708">
                  <c:v>995.9</c:v>
                </c:pt>
                <c:pt idx="5709">
                  <c:v>995.7</c:v>
                </c:pt>
                <c:pt idx="5710">
                  <c:v>995.5</c:v>
                </c:pt>
                <c:pt idx="5711">
                  <c:v>995.2</c:v>
                </c:pt>
                <c:pt idx="5712">
                  <c:v>994.1</c:v>
                </c:pt>
                <c:pt idx="5713">
                  <c:v>993.3</c:v>
                </c:pt>
                <c:pt idx="5714">
                  <c:v>993.1</c:v>
                </c:pt>
                <c:pt idx="5715">
                  <c:v>991.9</c:v>
                </c:pt>
                <c:pt idx="5716">
                  <c:v>990.8</c:v>
                </c:pt>
                <c:pt idx="5717">
                  <c:v>990.4</c:v>
                </c:pt>
                <c:pt idx="5718">
                  <c:v>990</c:v>
                </c:pt>
                <c:pt idx="5719">
                  <c:v>989.8</c:v>
                </c:pt>
                <c:pt idx="5720">
                  <c:v>989.6</c:v>
                </c:pt>
                <c:pt idx="5721">
                  <c:v>988.4</c:v>
                </c:pt>
                <c:pt idx="5722">
                  <c:v>988</c:v>
                </c:pt>
                <c:pt idx="5723">
                  <c:v>987.5</c:v>
                </c:pt>
                <c:pt idx="5724">
                  <c:v>987</c:v>
                </c:pt>
                <c:pt idx="5725">
                  <c:v>986.5</c:v>
                </c:pt>
                <c:pt idx="5726">
                  <c:v>986.1</c:v>
                </c:pt>
                <c:pt idx="5727">
                  <c:v>985.2</c:v>
                </c:pt>
                <c:pt idx="5728">
                  <c:v>984.7</c:v>
                </c:pt>
                <c:pt idx="5729">
                  <c:v>983</c:v>
                </c:pt>
                <c:pt idx="5730">
                  <c:v>983</c:v>
                </c:pt>
                <c:pt idx="5731">
                  <c:v>982.3</c:v>
                </c:pt>
                <c:pt idx="5732">
                  <c:v>982.1</c:v>
                </c:pt>
                <c:pt idx="5733">
                  <c:v>982.1</c:v>
                </c:pt>
                <c:pt idx="5734">
                  <c:v>981.9</c:v>
                </c:pt>
                <c:pt idx="5735">
                  <c:v>981.8</c:v>
                </c:pt>
                <c:pt idx="5736">
                  <c:v>981.4</c:v>
                </c:pt>
                <c:pt idx="5737">
                  <c:v>981.3</c:v>
                </c:pt>
                <c:pt idx="5738">
                  <c:v>981.1</c:v>
                </c:pt>
                <c:pt idx="5739">
                  <c:v>981</c:v>
                </c:pt>
                <c:pt idx="5740">
                  <c:v>979.4</c:v>
                </c:pt>
                <c:pt idx="5741">
                  <c:v>979.1</c:v>
                </c:pt>
                <c:pt idx="5742">
                  <c:v>979.1</c:v>
                </c:pt>
                <c:pt idx="5743">
                  <c:v>978.8</c:v>
                </c:pt>
                <c:pt idx="5744">
                  <c:v>978.5</c:v>
                </c:pt>
                <c:pt idx="5745">
                  <c:v>978.5</c:v>
                </c:pt>
                <c:pt idx="5746">
                  <c:v>978.3</c:v>
                </c:pt>
                <c:pt idx="5747">
                  <c:v>977.8</c:v>
                </c:pt>
                <c:pt idx="5748">
                  <c:v>977.4</c:v>
                </c:pt>
                <c:pt idx="5749">
                  <c:v>976.2</c:v>
                </c:pt>
                <c:pt idx="5750">
                  <c:v>976.1</c:v>
                </c:pt>
                <c:pt idx="5751">
                  <c:v>974.7</c:v>
                </c:pt>
                <c:pt idx="5752">
                  <c:v>974.6</c:v>
                </c:pt>
                <c:pt idx="5753">
                  <c:v>973.6</c:v>
                </c:pt>
                <c:pt idx="5754">
                  <c:v>969.4</c:v>
                </c:pt>
                <c:pt idx="5755">
                  <c:v>969.2</c:v>
                </c:pt>
                <c:pt idx="5756">
                  <c:v>968.9</c:v>
                </c:pt>
                <c:pt idx="5757">
                  <c:v>968.7</c:v>
                </c:pt>
                <c:pt idx="5758">
                  <c:v>968.5</c:v>
                </c:pt>
                <c:pt idx="5759">
                  <c:v>968</c:v>
                </c:pt>
                <c:pt idx="5760">
                  <c:v>967.3</c:v>
                </c:pt>
                <c:pt idx="5761">
                  <c:v>967.3</c:v>
                </c:pt>
                <c:pt idx="5762">
                  <c:v>966.3</c:v>
                </c:pt>
                <c:pt idx="5763">
                  <c:v>965.9</c:v>
                </c:pt>
                <c:pt idx="5764">
                  <c:v>965.4</c:v>
                </c:pt>
                <c:pt idx="5765">
                  <c:v>965</c:v>
                </c:pt>
                <c:pt idx="5766">
                  <c:v>964.5</c:v>
                </c:pt>
                <c:pt idx="5767">
                  <c:v>963.9</c:v>
                </c:pt>
                <c:pt idx="5768">
                  <c:v>963.1</c:v>
                </c:pt>
                <c:pt idx="5769">
                  <c:v>962.9</c:v>
                </c:pt>
                <c:pt idx="5770">
                  <c:v>962.9</c:v>
                </c:pt>
                <c:pt idx="5771">
                  <c:v>961.3</c:v>
                </c:pt>
                <c:pt idx="5772">
                  <c:v>961</c:v>
                </c:pt>
                <c:pt idx="5773">
                  <c:v>959.7</c:v>
                </c:pt>
                <c:pt idx="5774">
                  <c:v>957.6</c:v>
                </c:pt>
                <c:pt idx="5775">
                  <c:v>957.3</c:v>
                </c:pt>
                <c:pt idx="5776">
                  <c:v>957.3</c:v>
                </c:pt>
                <c:pt idx="5777">
                  <c:v>957.2</c:v>
                </c:pt>
                <c:pt idx="5778">
                  <c:v>956.8</c:v>
                </c:pt>
                <c:pt idx="5779">
                  <c:v>956.5</c:v>
                </c:pt>
                <c:pt idx="5780">
                  <c:v>956</c:v>
                </c:pt>
                <c:pt idx="5781">
                  <c:v>955.5</c:v>
                </c:pt>
                <c:pt idx="5782">
                  <c:v>954.8</c:v>
                </c:pt>
                <c:pt idx="5783">
                  <c:v>953.5</c:v>
                </c:pt>
                <c:pt idx="5784">
                  <c:v>952.4</c:v>
                </c:pt>
                <c:pt idx="5785">
                  <c:v>951.7</c:v>
                </c:pt>
                <c:pt idx="5786">
                  <c:v>951.5</c:v>
                </c:pt>
                <c:pt idx="5787">
                  <c:v>948.9</c:v>
                </c:pt>
                <c:pt idx="5788">
                  <c:v>947.3</c:v>
                </c:pt>
                <c:pt idx="5789">
                  <c:v>946.3</c:v>
                </c:pt>
                <c:pt idx="5790">
                  <c:v>946</c:v>
                </c:pt>
                <c:pt idx="5791">
                  <c:v>944.8</c:v>
                </c:pt>
                <c:pt idx="5792">
                  <c:v>944.5</c:v>
                </c:pt>
                <c:pt idx="5793">
                  <c:v>944.5</c:v>
                </c:pt>
                <c:pt idx="5794">
                  <c:v>944.5</c:v>
                </c:pt>
                <c:pt idx="5795">
                  <c:v>944</c:v>
                </c:pt>
                <c:pt idx="5796">
                  <c:v>942</c:v>
                </c:pt>
                <c:pt idx="5797">
                  <c:v>941.2</c:v>
                </c:pt>
                <c:pt idx="5798">
                  <c:v>940.6</c:v>
                </c:pt>
                <c:pt idx="5799">
                  <c:v>940.2</c:v>
                </c:pt>
                <c:pt idx="5800">
                  <c:v>940.1</c:v>
                </c:pt>
                <c:pt idx="5801">
                  <c:v>938.8</c:v>
                </c:pt>
                <c:pt idx="5802">
                  <c:v>937.6</c:v>
                </c:pt>
                <c:pt idx="5803">
                  <c:v>937.6</c:v>
                </c:pt>
                <c:pt idx="5804">
                  <c:v>937.6</c:v>
                </c:pt>
                <c:pt idx="5805">
                  <c:v>937</c:v>
                </c:pt>
                <c:pt idx="5806">
                  <c:v>936.2</c:v>
                </c:pt>
                <c:pt idx="5807">
                  <c:v>935.4</c:v>
                </c:pt>
                <c:pt idx="5808">
                  <c:v>935.1</c:v>
                </c:pt>
                <c:pt idx="5809">
                  <c:v>935</c:v>
                </c:pt>
                <c:pt idx="5810">
                  <c:v>933.7</c:v>
                </c:pt>
                <c:pt idx="5811">
                  <c:v>933.4</c:v>
                </c:pt>
                <c:pt idx="5812">
                  <c:v>933.1</c:v>
                </c:pt>
                <c:pt idx="5813">
                  <c:v>930.8</c:v>
                </c:pt>
                <c:pt idx="5814">
                  <c:v>930.5</c:v>
                </c:pt>
                <c:pt idx="5815">
                  <c:v>930.4</c:v>
                </c:pt>
                <c:pt idx="5816">
                  <c:v>930.2</c:v>
                </c:pt>
                <c:pt idx="5817">
                  <c:v>930.2</c:v>
                </c:pt>
                <c:pt idx="5818">
                  <c:v>930.1</c:v>
                </c:pt>
                <c:pt idx="5819">
                  <c:v>930.1</c:v>
                </c:pt>
                <c:pt idx="5820">
                  <c:v>929.9</c:v>
                </c:pt>
                <c:pt idx="5821">
                  <c:v>928.4</c:v>
                </c:pt>
                <c:pt idx="5822">
                  <c:v>927.9</c:v>
                </c:pt>
                <c:pt idx="5823">
                  <c:v>925</c:v>
                </c:pt>
                <c:pt idx="5824">
                  <c:v>924</c:v>
                </c:pt>
                <c:pt idx="5825">
                  <c:v>923.8</c:v>
                </c:pt>
                <c:pt idx="5826">
                  <c:v>922.9</c:v>
                </c:pt>
                <c:pt idx="5827">
                  <c:v>922</c:v>
                </c:pt>
                <c:pt idx="5828">
                  <c:v>921.1</c:v>
                </c:pt>
                <c:pt idx="5829">
                  <c:v>918</c:v>
                </c:pt>
                <c:pt idx="5830">
                  <c:v>917.8</c:v>
                </c:pt>
                <c:pt idx="5831">
                  <c:v>917.5</c:v>
                </c:pt>
                <c:pt idx="5832">
                  <c:v>917.5</c:v>
                </c:pt>
                <c:pt idx="5833">
                  <c:v>917.2</c:v>
                </c:pt>
                <c:pt idx="5834">
                  <c:v>916.5</c:v>
                </c:pt>
                <c:pt idx="5835">
                  <c:v>916</c:v>
                </c:pt>
                <c:pt idx="5836">
                  <c:v>915.8</c:v>
                </c:pt>
                <c:pt idx="5837">
                  <c:v>915.1</c:v>
                </c:pt>
                <c:pt idx="5838">
                  <c:v>914.8</c:v>
                </c:pt>
                <c:pt idx="5839">
                  <c:v>914.4</c:v>
                </c:pt>
                <c:pt idx="5840">
                  <c:v>913.8</c:v>
                </c:pt>
                <c:pt idx="5841">
                  <c:v>913.7</c:v>
                </c:pt>
                <c:pt idx="5842">
                  <c:v>913</c:v>
                </c:pt>
                <c:pt idx="5843">
                  <c:v>912.3</c:v>
                </c:pt>
                <c:pt idx="5844">
                  <c:v>912.2</c:v>
                </c:pt>
                <c:pt idx="5845">
                  <c:v>912.1</c:v>
                </c:pt>
                <c:pt idx="5846">
                  <c:v>911.9</c:v>
                </c:pt>
                <c:pt idx="5847">
                  <c:v>911.6</c:v>
                </c:pt>
                <c:pt idx="5848">
                  <c:v>911.3</c:v>
                </c:pt>
                <c:pt idx="5849">
                  <c:v>911.3</c:v>
                </c:pt>
                <c:pt idx="5850">
                  <c:v>909.8</c:v>
                </c:pt>
                <c:pt idx="5851">
                  <c:v>907.9</c:v>
                </c:pt>
                <c:pt idx="5852">
                  <c:v>907.8</c:v>
                </c:pt>
                <c:pt idx="5853">
                  <c:v>906.9</c:v>
                </c:pt>
                <c:pt idx="5854">
                  <c:v>906.5</c:v>
                </c:pt>
                <c:pt idx="5855">
                  <c:v>906.3</c:v>
                </c:pt>
                <c:pt idx="5856">
                  <c:v>906</c:v>
                </c:pt>
                <c:pt idx="5857">
                  <c:v>904.8</c:v>
                </c:pt>
                <c:pt idx="5858">
                  <c:v>904.1</c:v>
                </c:pt>
                <c:pt idx="5859">
                  <c:v>902.8</c:v>
                </c:pt>
                <c:pt idx="5860">
                  <c:v>902.7</c:v>
                </c:pt>
                <c:pt idx="5861">
                  <c:v>902.5</c:v>
                </c:pt>
                <c:pt idx="5862">
                  <c:v>902.4</c:v>
                </c:pt>
                <c:pt idx="5863">
                  <c:v>901.7</c:v>
                </c:pt>
                <c:pt idx="5864">
                  <c:v>901.4</c:v>
                </c:pt>
                <c:pt idx="5865">
                  <c:v>900.9</c:v>
                </c:pt>
                <c:pt idx="5866">
                  <c:v>899.7</c:v>
                </c:pt>
                <c:pt idx="5867">
                  <c:v>899.6</c:v>
                </c:pt>
                <c:pt idx="5868">
                  <c:v>899</c:v>
                </c:pt>
                <c:pt idx="5869">
                  <c:v>898.8</c:v>
                </c:pt>
                <c:pt idx="5870">
                  <c:v>898.7</c:v>
                </c:pt>
                <c:pt idx="5871">
                  <c:v>898.3</c:v>
                </c:pt>
                <c:pt idx="5872">
                  <c:v>897.2</c:v>
                </c:pt>
                <c:pt idx="5873">
                  <c:v>896.7</c:v>
                </c:pt>
                <c:pt idx="5874">
                  <c:v>895.8</c:v>
                </c:pt>
                <c:pt idx="5875">
                  <c:v>895.8</c:v>
                </c:pt>
                <c:pt idx="5876">
                  <c:v>894.2</c:v>
                </c:pt>
                <c:pt idx="5877">
                  <c:v>893.2</c:v>
                </c:pt>
                <c:pt idx="5878">
                  <c:v>892.9</c:v>
                </c:pt>
                <c:pt idx="5879">
                  <c:v>892.8</c:v>
                </c:pt>
                <c:pt idx="5880">
                  <c:v>892.6</c:v>
                </c:pt>
                <c:pt idx="5881">
                  <c:v>891.8</c:v>
                </c:pt>
                <c:pt idx="5882">
                  <c:v>890.7</c:v>
                </c:pt>
                <c:pt idx="5883">
                  <c:v>890.6</c:v>
                </c:pt>
                <c:pt idx="5884">
                  <c:v>889.3</c:v>
                </c:pt>
                <c:pt idx="5885">
                  <c:v>889.2</c:v>
                </c:pt>
                <c:pt idx="5886">
                  <c:v>889.2</c:v>
                </c:pt>
                <c:pt idx="5887">
                  <c:v>888.9</c:v>
                </c:pt>
                <c:pt idx="5888">
                  <c:v>888.7</c:v>
                </c:pt>
                <c:pt idx="5889">
                  <c:v>887</c:v>
                </c:pt>
                <c:pt idx="5890">
                  <c:v>887</c:v>
                </c:pt>
                <c:pt idx="5891">
                  <c:v>886.6</c:v>
                </c:pt>
                <c:pt idx="5892">
                  <c:v>886.3</c:v>
                </c:pt>
                <c:pt idx="5893">
                  <c:v>885.7</c:v>
                </c:pt>
                <c:pt idx="5894">
                  <c:v>884.7</c:v>
                </c:pt>
                <c:pt idx="5895">
                  <c:v>883.5</c:v>
                </c:pt>
                <c:pt idx="5896">
                  <c:v>882.7</c:v>
                </c:pt>
                <c:pt idx="5897">
                  <c:v>881.6</c:v>
                </c:pt>
                <c:pt idx="5898">
                  <c:v>881.3</c:v>
                </c:pt>
                <c:pt idx="5899">
                  <c:v>881.1</c:v>
                </c:pt>
                <c:pt idx="5900">
                  <c:v>880.8</c:v>
                </c:pt>
                <c:pt idx="5901">
                  <c:v>880.3</c:v>
                </c:pt>
                <c:pt idx="5902">
                  <c:v>880.2</c:v>
                </c:pt>
                <c:pt idx="5903">
                  <c:v>878.9</c:v>
                </c:pt>
                <c:pt idx="5904">
                  <c:v>878.3</c:v>
                </c:pt>
                <c:pt idx="5905">
                  <c:v>878.2</c:v>
                </c:pt>
                <c:pt idx="5906">
                  <c:v>878.2</c:v>
                </c:pt>
                <c:pt idx="5907">
                  <c:v>877.7</c:v>
                </c:pt>
                <c:pt idx="5908">
                  <c:v>877.3</c:v>
                </c:pt>
                <c:pt idx="5909">
                  <c:v>877.2</c:v>
                </c:pt>
                <c:pt idx="5910">
                  <c:v>877</c:v>
                </c:pt>
                <c:pt idx="5911">
                  <c:v>876.8</c:v>
                </c:pt>
                <c:pt idx="5912">
                  <c:v>876.8</c:v>
                </c:pt>
                <c:pt idx="5913">
                  <c:v>876.5</c:v>
                </c:pt>
                <c:pt idx="5914">
                  <c:v>875</c:v>
                </c:pt>
                <c:pt idx="5915">
                  <c:v>874.2</c:v>
                </c:pt>
                <c:pt idx="5916">
                  <c:v>874</c:v>
                </c:pt>
                <c:pt idx="5917">
                  <c:v>873.9</c:v>
                </c:pt>
                <c:pt idx="5918">
                  <c:v>873.1</c:v>
                </c:pt>
                <c:pt idx="5919">
                  <c:v>872.3</c:v>
                </c:pt>
                <c:pt idx="5920">
                  <c:v>871.3</c:v>
                </c:pt>
                <c:pt idx="5921">
                  <c:v>871</c:v>
                </c:pt>
                <c:pt idx="5922">
                  <c:v>870.1</c:v>
                </c:pt>
                <c:pt idx="5923">
                  <c:v>869.7</c:v>
                </c:pt>
                <c:pt idx="5924">
                  <c:v>869.6</c:v>
                </c:pt>
                <c:pt idx="5925">
                  <c:v>868.1</c:v>
                </c:pt>
                <c:pt idx="5926">
                  <c:v>866.3</c:v>
                </c:pt>
                <c:pt idx="5927">
                  <c:v>866</c:v>
                </c:pt>
                <c:pt idx="5928">
                  <c:v>865.4</c:v>
                </c:pt>
                <c:pt idx="5929">
                  <c:v>864.8</c:v>
                </c:pt>
                <c:pt idx="5930">
                  <c:v>863</c:v>
                </c:pt>
                <c:pt idx="5931">
                  <c:v>862.8</c:v>
                </c:pt>
                <c:pt idx="5932">
                  <c:v>862.8</c:v>
                </c:pt>
                <c:pt idx="5933">
                  <c:v>862.7</c:v>
                </c:pt>
                <c:pt idx="5934">
                  <c:v>862</c:v>
                </c:pt>
                <c:pt idx="5935">
                  <c:v>862</c:v>
                </c:pt>
                <c:pt idx="5936">
                  <c:v>861.7</c:v>
                </c:pt>
                <c:pt idx="5937">
                  <c:v>861.3</c:v>
                </c:pt>
                <c:pt idx="5938">
                  <c:v>860.7</c:v>
                </c:pt>
                <c:pt idx="5939">
                  <c:v>859.8</c:v>
                </c:pt>
                <c:pt idx="5940">
                  <c:v>859</c:v>
                </c:pt>
                <c:pt idx="5941">
                  <c:v>859</c:v>
                </c:pt>
                <c:pt idx="5942">
                  <c:v>858.4</c:v>
                </c:pt>
                <c:pt idx="5943">
                  <c:v>858.2</c:v>
                </c:pt>
                <c:pt idx="5944">
                  <c:v>858</c:v>
                </c:pt>
                <c:pt idx="5945">
                  <c:v>858</c:v>
                </c:pt>
                <c:pt idx="5946">
                  <c:v>857.4</c:v>
                </c:pt>
                <c:pt idx="5947">
                  <c:v>857.4</c:v>
                </c:pt>
                <c:pt idx="5948">
                  <c:v>857.4</c:v>
                </c:pt>
                <c:pt idx="5949">
                  <c:v>856.9</c:v>
                </c:pt>
                <c:pt idx="5950">
                  <c:v>856.7</c:v>
                </c:pt>
                <c:pt idx="5951">
                  <c:v>854.7</c:v>
                </c:pt>
                <c:pt idx="5952">
                  <c:v>853.8</c:v>
                </c:pt>
                <c:pt idx="5953">
                  <c:v>853.7</c:v>
                </c:pt>
                <c:pt idx="5954">
                  <c:v>853.2</c:v>
                </c:pt>
                <c:pt idx="5955">
                  <c:v>853</c:v>
                </c:pt>
                <c:pt idx="5956">
                  <c:v>852.3</c:v>
                </c:pt>
                <c:pt idx="5957">
                  <c:v>851.9</c:v>
                </c:pt>
                <c:pt idx="5958">
                  <c:v>850.7</c:v>
                </c:pt>
                <c:pt idx="5959">
                  <c:v>849.5</c:v>
                </c:pt>
                <c:pt idx="5960">
                  <c:v>849.3</c:v>
                </c:pt>
                <c:pt idx="5961">
                  <c:v>849.2</c:v>
                </c:pt>
                <c:pt idx="5962">
                  <c:v>849</c:v>
                </c:pt>
                <c:pt idx="5963">
                  <c:v>847.9</c:v>
                </c:pt>
                <c:pt idx="5964">
                  <c:v>847.5</c:v>
                </c:pt>
                <c:pt idx="5965">
                  <c:v>847.5</c:v>
                </c:pt>
                <c:pt idx="5966">
                  <c:v>847.5</c:v>
                </c:pt>
                <c:pt idx="5967">
                  <c:v>846.5</c:v>
                </c:pt>
                <c:pt idx="5968">
                  <c:v>846.3</c:v>
                </c:pt>
                <c:pt idx="5969">
                  <c:v>846.2</c:v>
                </c:pt>
                <c:pt idx="5970">
                  <c:v>846.2</c:v>
                </c:pt>
                <c:pt idx="5971">
                  <c:v>845.8</c:v>
                </c:pt>
                <c:pt idx="5972">
                  <c:v>844.4</c:v>
                </c:pt>
                <c:pt idx="5973">
                  <c:v>844.1</c:v>
                </c:pt>
                <c:pt idx="5974">
                  <c:v>844.1</c:v>
                </c:pt>
                <c:pt idx="5975">
                  <c:v>843.4</c:v>
                </c:pt>
                <c:pt idx="5976">
                  <c:v>842.7</c:v>
                </c:pt>
                <c:pt idx="5977">
                  <c:v>842.7</c:v>
                </c:pt>
                <c:pt idx="5978">
                  <c:v>841.1</c:v>
                </c:pt>
                <c:pt idx="5979">
                  <c:v>840.7</c:v>
                </c:pt>
                <c:pt idx="5980">
                  <c:v>840.6</c:v>
                </c:pt>
                <c:pt idx="5981">
                  <c:v>840.5</c:v>
                </c:pt>
                <c:pt idx="5982">
                  <c:v>839.7</c:v>
                </c:pt>
                <c:pt idx="5983">
                  <c:v>837.6</c:v>
                </c:pt>
                <c:pt idx="5984">
                  <c:v>836.6</c:v>
                </c:pt>
                <c:pt idx="5985">
                  <c:v>834.7</c:v>
                </c:pt>
                <c:pt idx="5986">
                  <c:v>833.9</c:v>
                </c:pt>
                <c:pt idx="5987">
                  <c:v>833.2</c:v>
                </c:pt>
                <c:pt idx="5988">
                  <c:v>832.7</c:v>
                </c:pt>
                <c:pt idx="5989">
                  <c:v>831.6</c:v>
                </c:pt>
                <c:pt idx="5990">
                  <c:v>831.5</c:v>
                </c:pt>
                <c:pt idx="5991">
                  <c:v>831.3</c:v>
                </c:pt>
                <c:pt idx="5992">
                  <c:v>830</c:v>
                </c:pt>
                <c:pt idx="5993">
                  <c:v>828.8</c:v>
                </c:pt>
                <c:pt idx="5994">
                  <c:v>828.6</c:v>
                </c:pt>
                <c:pt idx="5995">
                  <c:v>828.5</c:v>
                </c:pt>
                <c:pt idx="5996">
                  <c:v>827.6</c:v>
                </c:pt>
                <c:pt idx="5997">
                  <c:v>827.1</c:v>
                </c:pt>
                <c:pt idx="5998">
                  <c:v>825.6</c:v>
                </c:pt>
                <c:pt idx="5999">
                  <c:v>825.4</c:v>
                </c:pt>
                <c:pt idx="6000">
                  <c:v>824.6</c:v>
                </c:pt>
                <c:pt idx="6001">
                  <c:v>824.5</c:v>
                </c:pt>
                <c:pt idx="6002">
                  <c:v>824.4</c:v>
                </c:pt>
                <c:pt idx="6003">
                  <c:v>824.1</c:v>
                </c:pt>
                <c:pt idx="6004">
                  <c:v>824.1</c:v>
                </c:pt>
                <c:pt idx="6005">
                  <c:v>822.6</c:v>
                </c:pt>
                <c:pt idx="6006">
                  <c:v>822.6</c:v>
                </c:pt>
                <c:pt idx="6007">
                  <c:v>822.4</c:v>
                </c:pt>
                <c:pt idx="6008">
                  <c:v>821.6</c:v>
                </c:pt>
                <c:pt idx="6009">
                  <c:v>821.5</c:v>
                </c:pt>
                <c:pt idx="6010">
                  <c:v>820.8</c:v>
                </c:pt>
                <c:pt idx="6011">
                  <c:v>819.8</c:v>
                </c:pt>
                <c:pt idx="6012">
                  <c:v>819.7</c:v>
                </c:pt>
                <c:pt idx="6013">
                  <c:v>819.3</c:v>
                </c:pt>
                <c:pt idx="6014">
                  <c:v>819.1</c:v>
                </c:pt>
                <c:pt idx="6015">
                  <c:v>818.8</c:v>
                </c:pt>
                <c:pt idx="6016">
                  <c:v>817.6</c:v>
                </c:pt>
                <c:pt idx="6017">
                  <c:v>817.2</c:v>
                </c:pt>
                <c:pt idx="6018">
                  <c:v>816.3</c:v>
                </c:pt>
                <c:pt idx="6019">
                  <c:v>816.1</c:v>
                </c:pt>
                <c:pt idx="6020">
                  <c:v>815.1</c:v>
                </c:pt>
                <c:pt idx="6021">
                  <c:v>814.1</c:v>
                </c:pt>
                <c:pt idx="6022">
                  <c:v>813.9</c:v>
                </c:pt>
                <c:pt idx="6023">
                  <c:v>813.5</c:v>
                </c:pt>
                <c:pt idx="6024">
                  <c:v>811.2</c:v>
                </c:pt>
                <c:pt idx="6025">
                  <c:v>811.1</c:v>
                </c:pt>
                <c:pt idx="6026">
                  <c:v>809.7</c:v>
                </c:pt>
                <c:pt idx="6027">
                  <c:v>809.4</c:v>
                </c:pt>
                <c:pt idx="6028">
                  <c:v>809.2</c:v>
                </c:pt>
                <c:pt idx="6029">
                  <c:v>806.9</c:v>
                </c:pt>
                <c:pt idx="6030">
                  <c:v>805.8</c:v>
                </c:pt>
                <c:pt idx="6031">
                  <c:v>805</c:v>
                </c:pt>
                <c:pt idx="6032">
                  <c:v>804.7</c:v>
                </c:pt>
                <c:pt idx="6033">
                  <c:v>803.5</c:v>
                </c:pt>
                <c:pt idx="6034">
                  <c:v>803.3</c:v>
                </c:pt>
                <c:pt idx="6035">
                  <c:v>802</c:v>
                </c:pt>
                <c:pt idx="6036">
                  <c:v>801.2</c:v>
                </c:pt>
                <c:pt idx="6037">
                  <c:v>799.4</c:v>
                </c:pt>
                <c:pt idx="6038">
                  <c:v>798.8</c:v>
                </c:pt>
                <c:pt idx="6039">
                  <c:v>798.6</c:v>
                </c:pt>
                <c:pt idx="6040">
                  <c:v>797.5</c:v>
                </c:pt>
                <c:pt idx="6041">
                  <c:v>797.1</c:v>
                </c:pt>
                <c:pt idx="6042">
                  <c:v>796.5</c:v>
                </c:pt>
                <c:pt idx="6043">
                  <c:v>796</c:v>
                </c:pt>
                <c:pt idx="6044">
                  <c:v>795.2</c:v>
                </c:pt>
                <c:pt idx="6045">
                  <c:v>794.2</c:v>
                </c:pt>
                <c:pt idx="6046">
                  <c:v>793.8</c:v>
                </c:pt>
                <c:pt idx="6047">
                  <c:v>793</c:v>
                </c:pt>
                <c:pt idx="6048">
                  <c:v>792.7</c:v>
                </c:pt>
                <c:pt idx="6049">
                  <c:v>792.7</c:v>
                </c:pt>
                <c:pt idx="6050">
                  <c:v>791.7</c:v>
                </c:pt>
                <c:pt idx="6051">
                  <c:v>791</c:v>
                </c:pt>
                <c:pt idx="6052">
                  <c:v>790.6</c:v>
                </c:pt>
                <c:pt idx="6053">
                  <c:v>790.4</c:v>
                </c:pt>
                <c:pt idx="6054">
                  <c:v>789.8</c:v>
                </c:pt>
                <c:pt idx="6055">
                  <c:v>788.1</c:v>
                </c:pt>
                <c:pt idx="6056">
                  <c:v>787.9</c:v>
                </c:pt>
                <c:pt idx="6057">
                  <c:v>787.8</c:v>
                </c:pt>
                <c:pt idx="6058">
                  <c:v>787.6</c:v>
                </c:pt>
                <c:pt idx="6059">
                  <c:v>787.5</c:v>
                </c:pt>
                <c:pt idx="6060">
                  <c:v>786.9</c:v>
                </c:pt>
                <c:pt idx="6061">
                  <c:v>786.8</c:v>
                </c:pt>
                <c:pt idx="6062">
                  <c:v>786.7</c:v>
                </c:pt>
                <c:pt idx="6063">
                  <c:v>786.6</c:v>
                </c:pt>
                <c:pt idx="6064">
                  <c:v>785.5</c:v>
                </c:pt>
                <c:pt idx="6065">
                  <c:v>785.5</c:v>
                </c:pt>
                <c:pt idx="6066">
                  <c:v>784</c:v>
                </c:pt>
                <c:pt idx="6067">
                  <c:v>783.3</c:v>
                </c:pt>
                <c:pt idx="6068">
                  <c:v>783.1</c:v>
                </c:pt>
                <c:pt idx="6069">
                  <c:v>782.6</c:v>
                </c:pt>
                <c:pt idx="6070">
                  <c:v>781.6</c:v>
                </c:pt>
                <c:pt idx="6071">
                  <c:v>781.1</c:v>
                </c:pt>
                <c:pt idx="6072">
                  <c:v>780.9</c:v>
                </c:pt>
                <c:pt idx="6073">
                  <c:v>780.7</c:v>
                </c:pt>
                <c:pt idx="6074">
                  <c:v>780.6</c:v>
                </c:pt>
                <c:pt idx="6075">
                  <c:v>780.3</c:v>
                </c:pt>
                <c:pt idx="6076">
                  <c:v>778.5</c:v>
                </c:pt>
                <c:pt idx="6077">
                  <c:v>778.4</c:v>
                </c:pt>
                <c:pt idx="6078">
                  <c:v>776.4</c:v>
                </c:pt>
                <c:pt idx="6079">
                  <c:v>775.6</c:v>
                </c:pt>
                <c:pt idx="6080">
                  <c:v>775.5</c:v>
                </c:pt>
                <c:pt idx="6081">
                  <c:v>775.4</c:v>
                </c:pt>
                <c:pt idx="6082">
                  <c:v>773.7</c:v>
                </c:pt>
                <c:pt idx="6083">
                  <c:v>773.5</c:v>
                </c:pt>
                <c:pt idx="6084">
                  <c:v>772</c:v>
                </c:pt>
                <c:pt idx="6085">
                  <c:v>771.9</c:v>
                </c:pt>
                <c:pt idx="6086">
                  <c:v>771.9</c:v>
                </c:pt>
                <c:pt idx="6087">
                  <c:v>771.6</c:v>
                </c:pt>
                <c:pt idx="6088">
                  <c:v>771.6</c:v>
                </c:pt>
                <c:pt idx="6089">
                  <c:v>771.5</c:v>
                </c:pt>
                <c:pt idx="6090">
                  <c:v>770.1</c:v>
                </c:pt>
                <c:pt idx="6091">
                  <c:v>769.8</c:v>
                </c:pt>
                <c:pt idx="6092">
                  <c:v>769.3</c:v>
                </c:pt>
                <c:pt idx="6093">
                  <c:v>769.1</c:v>
                </c:pt>
                <c:pt idx="6094">
                  <c:v>769.1</c:v>
                </c:pt>
                <c:pt idx="6095">
                  <c:v>768.9</c:v>
                </c:pt>
                <c:pt idx="6096">
                  <c:v>768.9</c:v>
                </c:pt>
                <c:pt idx="6097">
                  <c:v>767.7</c:v>
                </c:pt>
                <c:pt idx="6098">
                  <c:v>767.3</c:v>
                </c:pt>
                <c:pt idx="6099">
                  <c:v>767</c:v>
                </c:pt>
                <c:pt idx="6100">
                  <c:v>765.5</c:v>
                </c:pt>
                <c:pt idx="6101">
                  <c:v>765.3</c:v>
                </c:pt>
                <c:pt idx="6102">
                  <c:v>765.2</c:v>
                </c:pt>
                <c:pt idx="6103">
                  <c:v>764.9</c:v>
                </c:pt>
                <c:pt idx="6104">
                  <c:v>764</c:v>
                </c:pt>
                <c:pt idx="6105">
                  <c:v>763.8</c:v>
                </c:pt>
                <c:pt idx="6106">
                  <c:v>763.6</c:v>
                </c:pt>
                <c:pt idx="6107">
                  <c:v>762.9</c:v>
                </c:pt>
                <c:pt idx="6108">
                  <c:v>762.2</c:v>
                </c:pt>
                <c:pt idx="6109">
                  <c:v>762.2</c:v>
                </c:pt>
                <c:pt idx="6110">
                  <c:v>761.9</c:v>
                </c:pt>
                <c:pt idx="6111">
                  <c:v>761.8</c:v>
                </c:pt>
                <c:pt idx="6112">
                  <c:v>761.6</c:v>
                </c:pt>
                <c:pt idx="6113">
                  <c:v>761</c:v>
                </c:pt>
                <c:pt idx="6114">
                  <c:v>760.5</c:v>
                </c:pt>
                <c:pt idx="6115">
                  <c:v>759.9</c:v>
                </c:pt>
                <c:pt idx="6116">
                  <c:v>759.6</c:v>
                </c:pt>
                <c:pt idx="6117">
                  <c:v>758.3</c:v>
                </c:pt>
                <c:pt idx="6118">
                  <c:v>758.1</c:v>
                </c:pt>
                <c:pt idx="6119">
                  <c:v>757.3</c:v>
                </c:pt>
                <c:pt idx="6120">
                  <c:v>757.1</c:v>
                </c:pt>
                <c:pt idx="6121">
                  <c:v>757</c:v>
                </c:pt>
                <c:pt idx="6122">
                  <c:v>756.9</c:v>
                </c:pt>
                <c:pt idx="6123">
                  <c:v>756.6</c:v>
                </c:pt>
                <c:pt idx="6124">
                  <c:v>756.2</c:v>
                </c:pt>
                <c:pt idx="6125">
                  <c:v>755.6</c:v>
                </c:pt>
                <c:pt idx="6126">
                  <c:v>755.3</c:v>
                </c:pt>
                <c:pt idx="6127">
                  <c:v>753.6</c:v>
                </c:pt>
                <c:pt idx="6128">
                  <c:v>752.7</c:v>
                </c:pt>
                <c:pt idx="6129">
                  <c:v>752.6</c:v>
                </c:pt>
                <c:pt idx="6130">
                  <c:v>752.5</c:v>
                </c:pt>
                <c:pt idx="6131">
                  <c:v>752.4</c:v>
                </c:pt>
                <c:pt idx="6132">
                  <c:v>752.3</c:v>
                </c:pt>
                <c:pt idx="6133">
                  <c:v>751.6</c:v>
                </c:pt>
                <c:pt idx="6134">
                  <c:v>751.4</c:v>
                </c:pt>
                <c:pt idx="6135">
                  <c:v>750.8</c:v>
                </c:pt>
                <c:pt idx="6136">
                  <c:v>750.6</c:v>
                </c:pt>
                <c:pt idx="6137">
                  <c:v>749.3</c:v>
                </c:pt>
                <c:pt idx="6138">
                  <c:v>748.8</c:v>
                </c:pt>
                <c:pt idx="6139">
                  <c:v>748.5</c:v>
                </c:pt>
                <c:pt idx="6140">
                  <c:v>748.1</c:v>
                </c:pt>
                <c:pt idx="6141">
                  <c:v>747.9</c:v>
                </c:pt>
                <c:pt idx="6142">
                  <c:v>747.9</c:v>
                </c:pt>
                <c:pt idx="6143">
                  <c:v>747.9</c:v>
                </c:pt>
                <c:pt idx="6144">
                  <c:v>747.9</c:v>
                </c:pt>
                <c:pt idx="6145">
                  <c:v>747.8</c:v>
                </c:pt>
                <c:pt idx="6146">
                  <c:v>747.6</c:v>
                </c:pt>
                <c:pt idx="6147">
                  <c:v>747.3</c:v>
                </c:pt>
                <c:pt idx="6148">
                  <c:v>746.7</c:v>
                </c:pt>
                <c:pt idx="6149">
                  <c:v>746.6</c:v>
                </c:pt>
                <c:pt idx="6150">
                  <c:v>745.8</c:v>
                </c:pt>
                <c:pt idx="6151">
                  <c:v>745.3</c:v>
                </c:pt>
                <c:pt idx="6152">
                  <c:v>744.7</c:v>
                </c:pt>
                <c:pt idx="6153">
                  <c:v>743.7</c:v>
                </c:pt>
                <c:pt idx="6154">
                  <c:v>742.8</c:v>
                </c:pt>
                <c:pt idx="6155">
                  <c:v>742.8</c:v>
                </c:pt>
                <c:pt idx="6156">
                  <c:v>742.1</c:v>
                </c:pt>
                <c:pt idx="6157">
                  <c:v>741.2</c:v>
                </c:pt>
                <c:pt idx="6158">
                  <c:v>741.1</c:v>
                </c:pt>
                <c:pt idx="6159">
                  <c:v>740.9</c:v>
                </c:pt>
                <c:pt idx="6160">
                  <c:v>740.7</c:v>
                </c:pt>
                <c:pt idx="6161">
                  <c:v>739.7</c:v>
                </c:pt>
                <c:pt idx="6162">
                  <c:v>739</c:v>
                </c:pt>
                <c:pt idx="6163">
                  <c:v>738.4</c:v>
                </c:pt>
                <c:pt idx="6164">
                  <c:v>737.5</c:v>
                </c:pt>
                <c:pt idx="6165">
                  <c:v>737.5</c:v>
                </c:pt>
                <c:pt idx="6166">
                  <c:v>737.2</c:v>
                </c:pt>
                <c:pt idx="6167">
                  <c:v>736.8</c:v>
                </c:pt>
                <c:pt idx="6168">
                  <c:v>736.3</c:v>
                </c:pt>
                <c:pt idx="6169">
                  <c:v>735.8</c:v>
                </c:pt>
                <c:pt idx="6170">
                  <c:v>735.6</c:v>
                </c:pt>
                <c:pt idx="6171">
                  <c:v>733.3</c:v>
                </c:pt>
                <c:pt idx="6172">
                  <c:v>733</c:v>
                </c:pt>
                <c:pt idx="6173">
                  <c:v>732.6</c:v>
                </c:pt>
                <c:pt idx="6174">
                  <c:v>732.6</c:v>
                </c:pt>
                <c:pt idx="6175">
                  <c:v>732</c:v>
                </c:pt>
                <c:pt idx="6176">
                  <c:v>731.8</c:v>
                </c:pt>
                <c:pt idx="6177">
                  <c:v>730.2</c:v>
                </c:pt>
                <c:pt idx="6178">
                  <c:v>730</c:v>
                </c:pt>
                <c:pt idx="6179">
                  <c:v>729.5</c:v>
                </c:pt>
                <c:pt idx="6180">
                  <c:v>729.4</c:v>
                </c:pt>
                <c:pt idx="6181">
                  <c:v>728.1</c:v>
                </c:pt>
                <c:pt idx="6182">
                  <c:v>727.3</c:v>
                </c:pt>
                <c:pt idx="6183">
                  <c:v>726.3</c:v>
                </c:pt>
                <c:pt idx="6184">
                  <c:v>725.7</c:v>
                </c:pt>
                <c:pt idx="6185">
                  <c:v>725</c:v>
                </c:pt>
                <c:pt idx="6186">
                  <c:v>724.7</c:v>
                </c:pt>
                <c:pt idx="6187">
                  <c:v>724.4</c:v>
                </c:pt>
                <c:pt idx="6188">
                  <c:v>724.3</c:v>
                </c:pt>
                <c:pt idx="6189">
                  <c:v>724</c:v>
                </c:pt>
                <c:pt idx="6190">
                  <c:v>724</c:v>
                </c:pt>
                <c:pt idx="6191">
                  <c:v>723.7</c:v>
                </c:pt>
                <c:pt idx="6192">
                  <c:v>723.5</c:v>
                </c:pt>
                <c:pt idx="6193">
                  <c:v>722.7</c:v>
                </c:pt>
                <c:pt idx="6194">
                  <c:v>722.6</c:v>
                </c:pt>
                <c:pt idx="6195">
                  <c:v>722.3</c:v>
                </c:pt>
                <c:pt idx="6196">
                  <c:v>721</c:v>
                </c:pt>
                <c:pt idx="6197">
                  <c:v>720.4</c:v>
                </c:pt>
                <c:pt idx="6198">
                  <c:v>719.7</c:v>
                </c:pt>
                <c:pt idx="6199">
                  <c:v>719.5</c:v>
                </c:pt>
                <c:pt idx="6200">
                  <c:v>719.3</c:v>
                </c:pt>
                <c:pt idx="6201">
                  <c:v>718.8</c:v>
                </c:pt>
                <c:pt idx="6202">
                  <c:v>718.6</c:v>
                </c:pt>
                <c:pt idx="6203">
                  <c:v>717.7</c:v>
                </c:pt>
                <c:pt idx="6204">
                  <c:v>716.4</c:v>
                </c:pt>
                <c:pt idx="6205">
                  <c:v>716.1</c:v>
                </c:pt>
                <c:pt idx="6206">
                  <c:v>715.9</c:v>
                </c:pt>
                <c:pt idx="6207">
                  <c:v>715.6</c:v>
                </c:pt>
                <c:pt idx="6208">
                  <c:v>714.4</c:v>
                </c:pt>
                <c:pt idx="6209">
                  <c:v>714.4</c:v>
                </c:pt>
                <c:pt idx="6210">
                  <c:v>714.2</c:v>
                </c:pt>
                <c:pt idx="6211">
                  <c:v>713.1</c:v>
                </c:pt>
                <c:pt idx="6212">
                  <c:v>712.1</c:v>
                </c:pt>
                <c:pt idx="6213">
                  <c:v>710.9</c:v>
                </c:pt>
                <c:pt idx="6214">
                  <c:v>710.6</c:v>
                </c:pt>
                <c:pt idx="6215">
                  <c:v>709.8</c:v>
                </c:pt>
                <c:pt idx="6216">
                  <c:v>709.6</c:v>
                </c:pt>
                <c:pt idx="6217">
                  <c:v>709.6</c:v>
                </c:pt>
                <c:pt idx="6218">
                  <c:v>707.7</c:v>
                </c:pt>
                <c:pt idx="6219">
                  <c:v>706.7</c:v>
                </c:pt>
                <c:pt idx="6220">
                  <c:v>706.7</c:v>
                </c:pt>
                <c:pt idx="6221">
                  <c:v>706.2</c:v>
                </c:pt>
                <c:pt idx="6222">
                  <c:v>705.5</c:v>
                </c:pt>
                <c:pt idx="6223">
                  <c:v>704.9</c:v>
                </c:pt>
                <c:pt idx="6224">
                  <c:v>704.8</c:v>
                </c:pt>
                <c:pt idx="6225">
                  <c:v>704.2</c:v>
                </c:pt>
                <c:pt idx="6226">
                  <c:v>702.3</c:v>
                </c:pt>
                <c:pt idx="6227">
                  <c:v>701.9</c:v>
                </c:pt>
                <c:pt idx="6228">
                  <c:v>701.5</c:v>
                </c:pt>
                <c:pt idx="6229">
                  <c:v>701.2</c:v>
                </c:pt>
                <c:pt idx="6230">
                  <c:v>701</c:v>
                </c:pt>
                <c:pt idx="6231">
                  <c:v>700.8</c:v>
                </c:pt>
                <c:pt idx="6232">
                  <c:v>700</c:v>
                </c:pt>
                <c:pt idx="6233">
                  <c:v>699.7</c:v>
                </c:pt>
                <c:pt idx="6234">
                  <c:v>699.5</c:v>
                </c:pt>
                <c:pt idx="6235">
                  <c:v>699.5</c:v>
                </c:pt>
                <c:pt idx="6236">
                  <c:v>698.7</c:v>
                </c:pt>
                <c:pt idx="6237">
                  <c:v>698.3</c:v>
                </c:pt>
                <c:pt idx="6238">
                  <c:v>697.3</c:v>
                </c:pt>
                <c:pt idx="6239">
                  <c:v>696.3</c:v>
                </c:pt>
                <c:pt idx="6240">
                  <c:v>695.8</c:v>
                </c:pt>
                <c:pt idx="6241">
                  <c:v>695.1</c:v>
                </c:pt>
                <c:pt idx="6242">
                  <c:v>695</c:v>
                </c:pt>
                <c:pt idx="6243">
                  <c:v>695</c:v>
                </c:pt>
                <c:pt idx="6244">
                  <c:v>694.9</c:v>
                </c:pt>
                <c:pt idx="6245">
                  <c:v>694.7</c:v>
                </c:pt>
                <c:pt idx="6246">
                  <c:v>694.5</c:v>
                </c:pt>
                <c:pt idx="6247">
                  <c:v>694.4</c:v>
                </c:pt>
                <c:pt idx="6248">
                  <c:v>693.4</c:v>
                </c:pt>
                <c:pt idx="6249">
                  <c:v>693.2</c:v>
                </c:pt>
                <c:pt idx="6250">
                  <c:v>692.8</c:v>
                </c:pt>
                <c:pt idx="6251">
                  <c:v>691.7</c:v>
                </c:pt>
                <c:pt idx="6252">
                  <c:v>691.7</c:v>
                </c:pt>
                <c:pt idx="6253">
                  <c:v>691.5</c:v>
                </c:pt>
                <c:pt idx="6254">
                  <c:v>690.2</c:v>
                </c:pt>
                <c:pt idx="6255">
                  <c:v>690.1</c:v>
                </c:pt>
                <c:pt idx="6256">
                  <c:v>689.3</c:v>
                </c:pt>
                <c:pt idx="6257">
                  <c:v>688.1</c:v>
                </c:pt>
                <c:pt idx="6258">
                  <c:v>687.7</c:v>
                </c:pt>
                <c:pt idx="6259">
                  <c:v>687.6</c:v>
                </c:pt>
                <c:pt idx="6260">
                  <c:v>687.5</c:v>
                </c:pt>
                <c:pt idx="6261">
                  <c:v>687.3</c:v>
                </c:pt>
                <c:pt idx="6262">
                  <c:v>687.2</c:v>
                </c:pt>
                <c:pt idx="6263">
                  <c:v>686.5</c:v>
                </c:pt>
                <c:pt idx="6264">
                  <c:v>686</c:v>
                </c:pt>
                <c:pt idx="6265">
                  <c:v>685.5</c:v>
                </c:pt>
                <c:pt idx="6266">
                  <c:v>685.1</c:v>
                </c:pt>
                <c:pt idx="6267">
                  <c:v>683.9</c:v>
                </c:pt>
                <c:pt idx="6268">
                  <c:v>682.6</c:v>
                </c:pt>
                <c:pt idx="6269">
                  <c:v>682.3</c:v>
                </c:pt>
                <c:pt idx="6270">
                  <c:v>682.1</c:v>
                </c:pt>
                <c:pt idx="6271">
                  <c:v>680.8</c:v>
                </c:pt>
                <c:pt idx="6272">
                  <c:v>680.1</c:v>
                </c:pt>
                <c:pt idx="6273">
                  <c:v>680</c:v>
                </c:pt>
                <c:pt idx="6274">
                  <c:v>679.9</c:v>
                </c:pt>
                <c:pt idx="6275">
                  <c:v>678</c:v>
                </c:pt>
                <c:pt idx="6276">
                  <c:v>678</c:v>
                </c:pt>
                <c:pt idx="6277">
                  <c:v>677.3</c:v>
                </c:pt>
                <c:pt idx="6278">
                  <c:v>677.2</c:v>
                </c:pt>
                <c:pt idx="6279">
                  <c:v>677.1</c:v>
                </c:pt>
                <c:pt idx="6280">
                  <c:v>676.1</c:v>
                </c:pt>
                <c:pt idx="6281">
                  <c:v>675.8</c:v>
                </c:pt>
                <c:pt idx="6282">
                  <c:v>674.7</c:v>
                </c:pt>
                <c:pt idx="6283">
                  <c:v>674.2</c:v>
                </c:pt>
                <c:pt idx="6284">
                  <c:v>673.2</c:v>
                </c:pt>
                <c:pt idx="6285">
                  <c:v>673</c:v>
                </c:pt>
                <c:pt idx="6286">
                  <c:v>673</c:v>
                </c:pt>
                <c:pt idx="6287">
                  <c:v>672.6</c:v>
                </c:pt>
                <c:pt idx="6288">
                  <c:v>672.2</c:v>
                </c:pt>
                <c:pt idx="6289">
                  <c:v>671.6</c:v>
                </c:pt>
                <c:pt idx="6290">
                  <c:v>671.5</c:v>
                </c:pt>
                <c:pt idx="6291">
                  <c:v>670.3</c:v>
                </c:pt>
                <c:pt idx="6292">
                  <c:v>669.1</c:v>
                </c:pt>
                <c:pt idx="6293">
                  <c:v>668.6</c:v>
                </c:pt>
                <c:pt idx="6294">
                  <c:v>668</c:v>
                </c:pt>
                <c:pt idx="6295">
                  <c:v>667.7</c:v>
                </c:pt>
                <c:pt idx="6296">
                  <c:v>666.6</c:v>
                </c:pt>
                <c:pt idx="6297">
                  <c:v>666.1</c:v>
                </c:pt>
                <c:pt idx="6298">
                  <c:v>666.1</c:v>
                </c:pt>
                <c:pt idx="6299">
                  <c:v>665.6</c:v>
                </c:pt>
                <c:pt idx="6300">
                  <c:v>665</c:v>
                </c:pt>
                <c:pt idx="6301">
                  <c:v>664.8</c:v>
                </c:pt>
                <c:pt idx="6302">
                  <c:v>662.5</c:v>
                </c:pt>
                <c:pt idx="6303">
                  <c:v>661.1</c:v>
                </c:pt>
                <c:pt idx="6304">
                  <c:v>661</c:v>
                </c:pt>
                <c:pt idx="6305">
                  <c:v>660.8</c:v>
                </c:pt>
                <c:pt idx="6306">
                  <c:v>659.9</c:v>
                </c:pt>
                <c:pt idx="6307">
                  <c:v>659.4</c:v>
                </c:pt>
                <c:pt idx="6308">
                  <c:v>658.8</c:v>
                </c:pt>
                <c:pt idx="6309">
                  <c:v>657.7</c:v>
                </c:pt>
                <c:pt idx="6310">
                  <c:v>656.8</c:v>
                </c:pt>
                <c:pt idx="6311">
                  <c:v>656.2</c:v>
                </c:pt>
                <c:pt idx="6312">
                  <c:v>655.5</c:v>
                </c:pt>
                <c:pt idx="6313">
                  <c:v>654.6</c:v>
                </c:pt>
                <c:pt idx="6314">
                  <c:v>653.79999999999995</c:v>
                </c:pt>
                <c:pt idx="6315">
                  <c:v>652.79999999999995</c:v>
                </c:pt>
                <c:pt idx="6316">
                  <c:v>651.5</c:v>
                </c:pt>
                <c:pt idx="6317">
                  <c:v>651.5</c:v>
                </c:pt>
                <c:pt idx="6318">
                  <c:v>650.9</c:v>
                </c:pt>
                <c:pt idx="6319">
                  <c:v>650.79999999999995</c:v>
                </c:pt>
                <c:pt idx="6320">
                  <c:v>650.70000000000005</c:v>
                </c:pt>
                <c:pt idx="6321">
                  <c:v>650.6</c:v>
                </c:pt>
                <c:pt idx="6322">
                  <c:v>650.6</c:v>
                </c:pt>
                <c:pt idx="6323">
                  <c:v>649.79999999999995</c:v>
                </c:pt>
                <c:pt idx="6324">
                  <c:v>649.79999999999995</c:v>
                </c:pt>
                <c:pt idx="6325">
                  <c:v>649.79999999999995</c:v>
                </c:pt>
                <c:pt idx="6326">
                  <c:v>647.6</c:v>
                </c:pt>
                <c:pt idx="6327">
                  <c:v>646</c:v>
                </c:pt>
                <c:pt idx="6328">
                  <c:v>645.79999999999995</c:v>
                </c:pt>
                <c:pt idx="6329">
                  <c:v>645.29999999999995</c:v>
                </c:pt>
                <c:pt idx="6330">
                  <c:v>645</c:v>
                </c:pt>
                <c:pt idx="6331">
                  <c:v>644.9</c:v>
                </c:pt>
                <c:pt idx="6332">
                  <c:v>644.79999999999995</c:v>
                </c:pt>
                <c:pt idx="6333">
                  <c:v>643.5</c:v>
                </c:pt>
                <c:pt idx="6334">
                  <c:v>643.29999999999995</c:v>
                </c:pt>
                <c:pt idx="6335">
                  <c:v>642.9</c:v>
                </c:pt>
                <c:pt idx="6336">
                  <c:v>642.70000000000005</c:v>
                </c:pt>
                <c:pt idx="6337">
                  <c:v>642.20000000000005</c:v>
                </c:pt>
                <c:pt idx="6338">
                  <c:v>641.5</c:v>
                </c:pt>
                <c:pt idx="6339">
                  <c:v>641.4</c:v>
                </c:pt>
                <c:pt idx="6340">
                  <c:v>641.20000000000005</c:v>
                </c:pt>
                <c:pt idx="6341">
                  <c:v>640.1</c:v>
                </c:pt>
                <c:pt idx="6342">
                  <c:v>639.1</c:v>
                </c:pt>
                <c:pt idx="6343">
                  <c:v>638.4</c:v>
                </c:pt>
                <c:pt idx="6344">
                  <c:v>636</c:v>
                </c:pt>
                <c:pt idx="6345">
                  <c:v>634.79999999999995</c:v>
                </c:pt>
                <c:pt idx="6346">
                  <c:v>634.6</c:v>
                </c:pt>
                <c:pt idx="6347">
                  <c:v>632.20000000000005</c:v>
                </c:pt>
                <c:pt idx="6348">
                  <c:v>632.1</c:v>
                </c:pt>
                <c:pt idx="6349">
                  <c:v>631.79999999999995</c:v>
                </c:pt>
                <c:pt idx="6350">
                  <c:v>631.70000000000005</c:v>
                </c:pt>
                <c:pt idx="6351">
                  <c:v>631.4</c:v>
                </c:pt>
                <c:pt idx="6352">
                  <c:v>630.9</c:v>
                </c:pt>
                <c:pt idx="6353">
                  <c:v>630.79999999999995</c:v>
                </c:pt>
                <c:pt idx="6354">
                  <c:v>630.29999999999995</c:v>
                </c:pt>
                <c:pt idx="6355">
                  <c:v>630.1</c:v>
                </c:pt>
                <c:pt idx="6356">
                  <c:v>630.1</c:v>
                </c:pt>
                <c:pt idx="6357">
                  <c:v>629.6</c:v>
                </c:pt>
                <c:pt idx="6358">
                  <c:v>629.6</c:v>
                </c:pt>
                <c:pt idx="6359">
                  <c:v>629.20000000000005</c:v>
                </c:pt>
                <c:pt idx="6360">
                  <c:v>628.79999999999995</c:v>
                </c:pt>
                <c:pt idx="6361">
                  <c:v>628.70000000000005</c:v>
                </c:pt>
                <c:pt idx="6362">
                  <c:v>627.9</c:v>
                </c:pt>
                <c:pt idx="6363">
                  <c:v>627.79999999999995</c:v>
                </c:pt>
                <c:pt idx="6364">
                  <c:v>627.5</c:v>
                </c:pt>
                <c:pt idx="6365">
                  <c:v>626.5</c:v>
                </c:pt>
                <c:pt idx="6366">
                  <c:v>626.29999999999995</c:v>
                </c:pt>
                <c:pt idx="6367">
                  <c:v>625.79999999999995</c:v>
                </c:pt>
                <c:pt idx="6368">
                  <c:v>625.79999999999995</c:v>
                </c:pt>
                <c:pt idx="6369">
                  <c:v>625.70000000000005</c:v>
                </c:pt>
                <c:pt idx="6370">
                  <c:v>625.5</c:v>
                </c:pt>
                <c:pt idx="6371">
                  <c:v>625.4</c:v>
                </c:pt>
                <c:pt idx="6372">
                  <c:v>624.20000000000005</c:v>
                </c:pt>
                <c:pt idx="6373">
                  <c:v>623.70000000000005</c:v>
                </c:pt>
                <c:pt idx="6374">
                  <c:v>623.5</c:v>
                </c:pt>
                <c:pt idx="6375">
                  <c:v>623.4</c:v>
                </c:pt>
                <c:pt idx="6376">
                  <c:v>621.70000000000005</c:v>
                </c:pt>
                <c:pt idx="6377">
                  <c:v>621.4</c:v>
                </c:pt>
                <c:pt idx="6378">
                  <c:v>621</c:v>
                </c:pt>
                <c:pt idx="6379">
                  <c:v>620.79999999999995</c:v>
                </c:pt>
                <c:pt idx="6380">
                  <c:v>618.6</c:v>
                </c:pt>
                <c:pt idx="6381">
                  <c:v>618.5</c:v>
                </c:pt>
                <c:pt idx="6382">
                  <c:v>618.29999999999995</c:v>
                </c:pt>
                <c:pt idx="6383">
                  <c:v>618.20000000000005</c:v>
                </c:pt>
                <c:pt idx="6384">
                  <c:v>618.1</c:v>
                </c:pt>
                <c:pt idx="6385">
                  <c:v>616.29999999999995</c:v>
                </c:pt>
                <c:pt idx="6386">
                  <c:v>616.20000000000005</c:v>
                </c:pt>
                <c:pt idx="6387">
                  <c:v>616.20000000000005</c:v>
                </c:pt>
                <c:pt idx="6388">
                  <c:v>615.70000000000005</c:v>
                </c:pt>
                <c:pt idx="6389">
                  <c:v>615.70000000000005</c:v>
                </c:pt>
                <c:pt idx="6390">
                  <c:v>615.4</c:v>
                </c:pt>
                <c:pt idx="6391">
                  <c:v>614.9</c:v>
                </c:pt>
                <c:pt idx="6392">
                  <c:v>614</c:v>
                </c:pt>
                <c:pt idx="6393">
                  <c:v>613.79999999999995</c:v>
                </c:pt>
                <c:pt idx="6394">
                  <c:v>613.5</c:v>
                </c:pt>
                <c:pt idx="6395">
                  <c:v>613.20000000000005</c:v>
                </c:pt>
                <c:pt idx="6396">
                  <c:v>613.1</c:v>
                </c:pt>
                <c:pt idx="6397">
                  <c:v>612.9</c:v>
                </c:pt>
                <c:pt idx="6398">
                  <c:v>612.79999999999995</c:v>
                </c:pt>
                <c:pt idx="6399">
                  <c:v>612.79999999999995</c:v>
                </c:pt>
                <c:pt idx="6400">
                  <c:v>612.5</c:v>
                </c:pt>
                <c:pt idx="6401">
                  <c:v>612.1</c:v>
                </c:pt>
                <c:pt idx="6402">
                  <c:v>611.4</c:v>
                </c:pt>
                <c:pt idx="6403">
                  <c:v>610.9</c:v>
                </c:pt>
                <c:pt idx="6404">
                  <c:v>610.5</c:v>
                </c:pt>
                <c:pt idx="6405">
                  <c:v>609.29999999999995</c:v>
                </c:pt>
                <c:pt idx="6406">
                  <c:v>608</c:v>
                </c:pt>
                <c:pt idx="6407">
                  <c:v>607.9</c:v>
                </c:pt>
                <c:pt idx="6408">
                  <c:v>606.79999999999995</c:v>
                </c:pt>
                <c:pt idx="6409">
                  <c:v>606.4</c:v>
                </c:pt>
                <c:pt idx="6410">
                  <c:v>606.20000000000005</c:v>
                </c:pt>
                <c:pt idx="6411">
                  <c:v>605.1</c:v>
                </c:pt>
                <c:pt idx="6412">
                  <c:v>604.29999999999995</c:v>
                </c:pt>
                <c:pt idx="6413">
                  <c:v>603.9</c:v>
                </c:pt>
                <c:pt idx="6414">
                  <c:v>603.9</c:v>
                </c:pt>
                <c:pt idx="6415">
                  <c:v>603.6</c:v>
                </c:pt>
                <c:pt idx="6416">
                  <c:v>603.1</c:v>
                </c:pt>
                <c:pt idx="6417">
                  <c:v>602.9</c:v>
                </c:pt>
                <c:pt idx="6418">
                  <c:v>602.6</c:v>
                </c:pt>
                <c:pt idx="6419">
                  <c:v>602.5</c:v>
                </c:pt>
                <c:pt idx="6420">
                  <c:v>602.29999999999995</c:v>
                </c:pt>
                <c:pt idx="6421">
                  <c:v>599.29999999999995</c:v>
                </c:pt>
                <c:pt idx="6422">
                  <c:v>599.20000000000005</c:v>
                </c:pt>
                <c:pt idx="6423">
                  <c:v>599.20000000000005</c:v>
                </c:pt>
                <c:pt idx="6424">
                  <c:v>598.4</c:v>
                </c:pt>
                <c:pt idx="6425">
                  <c:v>598</c:v>
                </c:pt>
                <c:pt idx="6426">
                  <c:v>597.6</c:v>
                </c:pt>
                <c:pt idx="6427">
                  <c:v>596.6</c:v>
                </c:pt>
                <c:pt idx="6428">
                  <c:v>595.79999999999995</c:v>
                </c:pt>
                <c:pt idx="6429">
                  <c:v>595.29999999999995</c:v>
                </c:pt>
                <c:pt idx="6430">
                  <c:v>595</c:v>
                </c:pt>
                <c:pt idx="6431">
                  <c:v>594.9</c:v>
                </c:pt>
                <c:pt idx="6432">
                  <c:v>594.29999999999995</c:v>
                </c:pt>
                <c:pt idx="6433">
                  <c:v>594</c:v>
                </c:pt>
                <c:pt idx="6434">
                  <c:v>593.6</c:v>
                </c:pt>
                <c:pt idx="6435">
                  <c:v>593.5</c:v>
                </c:pt>
                <c:pt idx="6436">
                  <c:v>593.20000000000005</c:v>
                </c:pt>
                <c:pt idx="6437">
                  <c:v>593.20000000000005</c:v>
                </c:pt>
                <c:pt idx="6438">
                  <c:v>592.79999999999995</c:v>
                </c:pt>
                <c:pt idx="6439">
                  <c:v>592.5</c:v>
                </c:pt>
                <c:pt idx="6440">
                  <c:v>592.4</c:v>
                </c:pt>
                <c:pt idx="6441">
                  <c:v>592.29999999999995</c:v>
                </c:pt>
                <c:pt idx="6442">
                  <c:v>592.1</c:v>
                </c:pt>
                <c:pt idx="6443">
                  <c:v>591.1</c:v>
                </c:pt>
                <c:pt idx="6444">
                  <c:v>589.1</c:v>
                </c:pt>
                <c:pt idx="6445">
                  <c:v>589</c:v>
                </c:pt>
                <c:pt idx="6446">
                  <c:v>587.5</c:v>
                </c:pt>
                <c:pt idx="6447">
                  <c:v>586.4</c:v>
                </c:pt>
                <c:pt idx="6448">
                  <c:v>585.9</c:v>
                </c:pt>
                <c:pt idx="6449">
                  <c:v>585.79999999999995</c:v>
                </c:pt>
                <c:pt idx="6450">
                  <c:v>585.20000000000005</c:v>
                </c:pt>
                <c:pt idx="6451">
                  <c:v>585.20000000000005</c:v>
                </c:pt>
                <c:pt idx="6452">
                  <c:v>584.29999999999995</c:v>
                </c:pt>
                <c:pt idx="6453">
                  <c:v>584</c:v>
                </c:pt>
                <c:pt idx="6454">
                  <c:v>583.4</c:v>
                </c:pt>
                <c:pt idx="6455">
                  <c:v>583.20000000000005</c:v>
                </c:pt>
                <c:pt idx="6456">
                  <c:v>583.1</c:v>
                </c:pt>
                <c:pt idx="6457">
                  <c:v>582.70000000000005</c:v>
                </c:pt>
                <c:pt idx="6458">
                  <c:v>582.70000000000005</c:v>
                </c:pt>
                <c:pt idx="6459">
                  <c:v>582.70000000000005</c:v>
                </c:pt>
                <c:pt idx="6460">
                  <c:v>582</c:v>
                </c:pt>
                <c:pt idx="6461">
                  <c:v>581.5</c:v>
                </c:pt>
                <c:pt idx="6462">
                  <c:v>581.29999999999995</c:v>
                </c:pt>
                <c:pt idx="6463">
                  <c:v>581</c:v>
                </c:pt>
                <c:pt idx="6464">
                  <c:v>580.79999999999995</c:v>
                </c:pt>
                <c:pt idx="6465">
                  <c:v>580.1</c:v>
                </c:pt>
                <c:pt idx="6466">
                  <c:v>579.6</c:v>
                </c:pt>
                <c:pt idx="6467">
                  <c:v>579.5</c:v>
                </c:pt>
                <c:pt idx="6468">
                  <c:v>578.1</c:v>
                </c:pt>
                <c:pt idx="6469">
                  <c:v>577.79999999999995</c:v>
                </c:pt>
                <c:pt idx="6470">
                  <c:v>577.5</c:v>
                </c:pt>
                <c:pt idx="6471">
                  <c:v>577.20000000000005</c:v>
                </c:pt>
                <c:pt idx="6472">
                  <c:v>577.1</c:v>
                </c:pt>
                <c:pt idx="6473">
                  <c:v>575.79999999999995</c:v>
                </c:pt>
                <c:pt idx="6474">
                  <c:v>575.4</c:v>
                </c:pt>
                <c:pt idx="6475">
                  <c:v>575.4</c:v>
                </c:pt>
                <c:pt idx="6476">
                  <c:v>574.9</c:v>
                </c:pt>
                <c:pt idx="6477">
                  <c:v>574.5</c:v>
                </c:pt>
                <c:pt idx="6478">
                  <c:v>574.5</c:v>
                </c:pt>
                <c:pt idx="6479">
                  <c:v>574.1</c:v>
                </c:pt>
                <c:pt idx="6480">
                  <c:v>573.9</c:v>
                </c:pt>
                <c:pt idx="6481">
                  <c:v>573.79999999999995</c:v>
                </c:pt>
                <c:pt idx="6482">
                  <c:v>572.4</c:v>
                </c:pt>
                <c:pt idx="6483">
                  <c:v>572.4</c:v>
                </c:pt>
                <c:pt idx="6484">
                  <c:v>571.4</c:v>
                </c:pt>
                <c:pt idx="6485">
                  <c:v>571.4</c:v>
                </c:pt>
                <c:pt idx="6486">
                  <c:v>571.1</c:v>
                </c:pt>
                <c:pt idx="6487">
                  <c:v>571</c:v>
                </c:pt>
                <c:pt idx="6488">
                  <c:v>570.79999999999995</c:v>
                </c:pt>
                <c:pt idx="6489">
                  <c:v>570.79999999999995</c:v>
                </c:pt>
                <c:pt idx="6490">
                  <c:v>570.1</c:v>
                </c:pt>
                <c:pt idx="6491">
                  <c:v>570.1</c:v>
                </c:pt>
                <c:pt idx="6492">
                  <c:v>570.1</c:v>
                </c:pt>
                <c:pt idx="6493">
                  <c:v>569.5</c:v>
                </c:pt>
                <c:pt idx="6494">
                  <c:v>567.5</c:v>
                </c:pt>
                <c:pt idx="6495">
                  <c:v>566.4</c:v>
                </c:pt>
                <c:pt idx="6496">
                  <c:v>566</c:v>
                </c:pt>
                <c:pt idx="6497">
                  <c:v>565.9</c:v>
                </c:pt>
                <c:pt idx="6498">
                  <c:v>565.6</c:v>
                </c:pt>
                <c:pt idx="6499">
                  <c:v>565.20000000000005</c:v>
                </c:pt>
                <c:pt idx="6500">
                  <c:v>565.20000000000005</c:v>
                </c:pt>
                <c:pt idx="6501">
                  <c:v>564.6</c:v>
                </c:pt>
                <c:pt idx="6502">
                  <c:v>564</c:v>
                </c:pt>
                <c:pt idx="6503">
                  <c:v>563.20000000000005</c:v>
                </c:pt>
                <c:pt idx="6504">
                  <c:v>562.70000000000005</c:v>
                </c:pt>
                <c:pt idx="6505">
                  <c:v>562.6</c:v>
                </c:pt>
                <c:pt idx="6506">
                  <c:v>562.20000000000005</c:v>
                </c:pt>
                <c:pt idx="6507">
                  <c:v>561.79999999999995</c:v>
                </c:pt>
                <c:pt idx="6508">
                  <c:v>561.70000000000005</c:v>
                </c:pt>
                <c:pt idx="6509">
                  <c:v>561.1</c:v>
                </c:pt>
                <c:pt idx="6510">
                  <c:v>560.70000000000005</c:v>
                </c:pt>
                <c:pt idx="6511">
                  <c:v>560.29999999999995</c:v>
                </c:pt>
                <c:pt idx="6512">
                  <c:v>559.79999999999995</c:v>
                </c:pt>
                <c:pt idx="6513">
                  <c:v>558.70000000000005</c:v>
                </c:pt>
                <c:pt idx="6514">
                  <c:v>558.20000000000005</c:v>
                </c:pt>
                <c:pt idx="6515">
                  <c:v>557.70000000000005</c:v>
                </c:pt>
                <c:pt idx="6516">
                  <c:v>557.5</c:v>
                </c:pt>
                <c:pt idx="6517">
                  <c:v>556.9</c:v>
                </c:pt>
                <c:pt idx="6518">
                  <c:v>556.6</c:v>
                </c:pt>
                <c:pt idx="6519">
                  <c:v>556.20000000000005</c:v>
                </c:pt>
                <c:pt idx="6520">
                  <c:v>556</c:v>
                </c:pt>
                <c:pt idx="6521">
                  <c:v>555.9</c:v>
                </c:pt>
                <c:pt idx="6522">
                  <c:v>555.5</c:v>
                </c:pt>
                <c:pt idx="6523">
                  <c:v>554.1</c:v>
                </c:pt>
                <c:pt idx="6524">
                  <c:v>553.1</c:v>
                </c:pt>
                <c:pt idx="6525">
                  <c:v>551.9</c:v>
                </c:pt>
                <c:pt idx="6526">
                  <c:v>551.9</c:v>
                </c:pt>
                <c:pt idx="6527">
                  <c:v>551.5</c:v>
                </c:pt>
                <c:pt idx="6528">
                  <c:v>551.5</c:v>
                </c:pt>
                <c:pt idx="6529">
                  <c:v>550.70000000000005</c:v>
                </c:pt>
                <c:pt idx="6530">
                  <c:v>550.20000000000005</c:v>
                </c:pt>
                <c:pt idx="6531">
                  <c:v>549.70000000000005</c:v>
                </c:pt>
                <c:pt idx="6532">
                  <c:v>549.5</c:v>
                </c:pt>
                <c:pt idx="6533">
                  <c:v>549.20000000000005</c:v>
                </c:pt>
                <c:pt idx="6534">
                  <c:v>549.1</c:v>
                </c:pt>
                <c:pt idx="6535">
                  <c:v>549</c:v>
                </c:pt>
                <c:pt idx="6536">
                  <c:v>548.9</c:v>
                </c:pt>
                <c:pt idx="6537">
                  <c:v>548.9</c:v>
                </c:pt>
                <c:pt idx="6538">
                  <c:v>547.4</c:v>
                </c:pt>
                <c:pt idx="6539">
                  <c:v>547.1</c:v>
                </c:pt>
                <c:pt idx="6540">
                  <c:v>547</c:v>
                </c:pt>
                <c:pt idx="6541">
                  <c:v>545.79999999999995</c:v>
                </c:pt>
                <c:pt idx="6542">
                  <c:v>544.79999999999995</c:v>
                </c:pt>
                <c:pt idx="6543">
                  <c:v>544.70000000000005</c:v>
                </c:pt>
                <c:pt idx="6544">
                  <c:v>544</c:v>
                </c:pt>
                <c:pt idx="6545">
                  <c:v>543.29999999999995</c:v>
                </c:pt>
                <c:pt idx="6546">
                  <c:v>542.79999999999995</c:v>
                </c:pt>
                <c:pt idx="6547">
                  <c:v>542.79999999999995</c:v>
                </c:pt>
                <c:pt idx="6548">
                  <c:v>542.20000000000005</c:v>
                </c:pt>
                <c:pt idx="6549">
                  <c:v>542.20000000000005</c:v>
                </c:pt>
                <c:pt idx="6550">
                  <c:v>541.4</c:v>
                </c:pt>
                <c:pt idx="6551">
                  <c:v>540.5</c:v>
                </c:pt>
                <c:pt idx="6552">
                  <c:v>540.4</c:v>
                </c:pt>
                <c:pt idx="6553">
                  <c:v>540.20000000000005</c:v>
                </c:pt>
                <c:pt idx="6554">
                  <c:v>539.4</c:v>
                </c:pt>
                <c:pt idx="6555">
                  <c:v>538.6</c:v>
                </c:pt>
                <c:pt idx="6556">
                  <c:v>538.29999999999995</c:v>
                </c:pt>
                <c:pt idx="6557">
                  <c:v>538.20000000000005</c:v>
                </c:pt>
                <c:pt idx="6558">
                  <c:v>537.79999999999995</c:v>
                </c:pt>
                <c:pt idx="6559">
                  <c:v>537.5</c:v>
                </c:pt>
                <c:pt idx="6560">
                  <c:v>537.5</c:v>
                </c:pt>
                <c:pt idx="6561">
                  <c:v>537.5</c:v>
                </c:pt>
                <c:pt idx="6562">
                  <c:v>537.29999999999995</c:v>
                </c:pt>
                <c:pt idx="6563">
                  <c:v>537.1</c:v>
                </c:pt>
                <c:pt idx="6564">
                  <c:v>537</c:v>
                </c:pt>
                <c:pt idx="6565">
                  <c:v>536.5</c:v>
                </c:pt>
                <c:pt idx="6566">
                  <c:v>535.79999999999995</c:v>
                </c:pt>
                <c:pt idx="6567">
                  <c:v>535.1</c:v>
                </c:pt>
                <c:pt idx="6568">
                  <c:v>534.20000000000005</c:v>
                </c:pt>
                <c:pt idx="6569">
                  <c:v>534.1</c:v>
                </c:pt>
                <c:pt idx="6570">
                  <c:v>533.79999999999995</c:v>
                </c:pt>
                <c:pt idx="6571">
                  <c:v>533.6</c:v>
                </c:pt>
                <c:pt idx="6572">
                  <c:v>533.4</c:v>
                </c:pt>
                <c:pt idx="6573">
                  <c:v>533.4</c:v>
                </c:pt>
                <c:pt idx="6574">
                  <c:v>532</c:v>
                </c:pt>
                <c:pt idx="6575">
                  <c:v>532</c:v>
                </c:pt>
                <c:pt idx="6576">
                  <c:v>531.70000000000005</c:v>
                </c:pt>
                <c:pt idx="6577">
                  <c:v>531.70000000000005</c:v>
                </c:pt>
                <c:pt idx="6578">
                  <c:v>531.29999999999995</c:v>
                </c:pt>
                <c:pt idx="6579">
                  <c:v>531.29999999999995</c:v>
                </c:pt>
                <c:pt idx="6580">
                  <c:v>530.79999999999995</c:v>
                </c:pt>
                <c:pt idx="6581">
                  <c:v>529.79999999999995</c:v>
                </c:pt>
                <c:pt idx="6582">
                  <c:v>529.4</c:v>
                </c:pt>
                <c:pt idx="6583">
                  <c:v>528.9</c:v>
                </c:pt>
                <c:pt idx="6584">
                  <c:v>528.70000000000005</c:v>
                </c:pt>
                <c:pt idx="6585">
                  <c:v>528.1</c:v>
                </c:pt>
                <c:pt idx="6586">
                  <c:v>527.4</c:v>
                </c:pt>
                <c:pt idx="6587">
                  <c:v>526.79999999999995</c:v>
                </c:pt>
                <c:pt idx="6588">
                  <c:v>526.1</c:v>
                </c:pt>
                <c:pt idx="6589">
                  <c:v>524.79999999999995</c:v>
                </c:pt>
                <c:pt idx="6590">
                  <c:v>524.79999999999995</c:v>
                </c:pt>
                <c:pt idx="6591">
                  <c:v>523.79999999999995</c:v>
                </c:pt>
                <c:pt idx="6592">
                  <c:v>522.9</c:v>
                </c:pt>
                <c:pt idx="6593">
                  <c:v>522.20000000000005</c:v>
                </c:pt>
                <c:pt idx="6594">
                  <c:v>521.6</c:v>
                </c:pt>
                <c:pt idx="6595">
                  <c:v>521.5</c:v>
                </c:pt>
                <c:pt idx="6596">
                  <c:v>520.29999999999995</c:v>
                </c:pt>
                <c:pt idx="6597">
                  <c:v>519.9</c:v>
                </c:pt>
                <c:pt idx="6598">
                  <c:v>518.79999999999995</c:v>
                </c:pt>
                <c:pt idx="6599">
                  <c:v>518.4</c:v>
                </c:pt>
                <c:pt idx="6600">
                  <c:v>518.29999999999995</c:v>
                </c:pt>
                <c:pt idx="6601">
                  <c:v>518.29999999999995</c:v>
                </c:pt>
                <c:pt idx="6602">
                  <c:v>518.29999999999995</c:v>
                </c:pt>
                <c:pt idx="6603">
                  <c:v>518.1</c:v>
                </c:pt>
                <c:pt idx="6604">
                  <c:v>517.9</c:v>
                </c:pt>
                <c:pt idx="6605">
                  <c:v>517.5</c:v>
                </c:pt>
                <c:pt idx="6606">
                  <c:v>514</c:v>
                </c:pt>
                <c:pt idx="6607">
                  <c:v>513.9</c:v>
                </c:pt>
                <c:pt idx="6608">
                  <c:v>513.20000000000005</c:v>
                </c:pt>
                <c:pt idx="6609">
                  <c:v>512.4</c:v>
                </c:pt>
                <c:pt idx="6610">
                  <c:v>511.7</c:v>
                </c:pt>
                <c:pt idx="6611">
                  <c:v>510.2</c:v>
                </c:pt>
                <c:pt idx="6612">
                  <c:v>508</c:v>
                </c:pt>
                <c:pt idx="6613">
                  <c:v>507.9</c:v>
                </c:pt>
                <c:pt idx="6614">
                  <c:v>507.6</c:v>
                </c:pt>
                <c:pt idx="6615">
                  <c:v>506</c:v>
                </c:pt>
                <c:pt idx="6616">
                  <c:v>505.8</c:v>
                </c:pt>
                <c:pt idx="6617">
                  <c:v>505.7</c:v>
                </c:pt>
                <c:pt idx="6618">
                  <c:v>505.5</c:v>
                </c:pt>
                <c:pt idx="6619">
                  <c:v>505.2</c:v>
                </c:pt>
                <c:pt idx="6620">
                  <c:v>505</c:v>
                </c:pt>
                <c:pt idx="6621">
                  <c:v>504.8</c:v>
                </c:pt>
                <c:pt idx="6622">
                  <c:v>504.7</c:v>
                </c:pt>
                <c:pt idx="6623">
                  <c:v>503.8</c:v>
                </c:pt>
                <c:pt idx="6624">
                  <c:v>503.8</c:v>
                </c:pt>
                <c:pt idx="6625">
                  <c:v>503.6</c:v>
                </c:pt>
                <c:pt idx="6626">
                  <c:v>503.5</c:v>
                </c:pt>
                <c:pt idx="6627">
                  <c:v>503.5</c:v>
                </c:pt>
                <c:pt idx="6628">
                  <c:v>502</c:v>
                </c:pt>
                <c:pt idx="6629">
                  <c:v>500</c:v>
                </c:pt>
                <c:pt idx="6630">
                  <c:v>499.3</c:v>
                </c:pt>
                <c:pt idx="6631">
                  <c:v>498.5</c:v>
                </c:pt>
                <c:pt idx="6632">
                  <c:v>497.5</c:v>
                </c:pt>
                <c:pt idx="6633">
                  <c:v>497.4</c:v>
                </c:pt>
                <c:pt idx="6634">
                  <c:v>497.4</c:v>
                </c:pt>
                <c:pt idx="6635">
                  <c:v>496.8</c:v>
                </c:pt>
                <c:pt idx="6636">
                  <c:v>496.8</c:v>
                </c:pt>
                <c:pt idx="6637">
                  <c:v>496.4</c:v>
                </c:pt>
                <c:pt idx="6638">
                  <c:v>495.9</c:v>
                </c:pt>
                <c:pt idx="6639">
                  <c:v>495.4</c:v>
                </c:pt>
                <c:pt idx="6640">
                  <c:v>494.7</c:v>
                </c:pt>
                <c:pt idx="6641">
                  <c:v>494.1</c:v>
                </c:pt>
                <c:pt idx="6642">
                  <c:v>494</c:v>
                </c:pt>
                <c:pt idx="6643">
                  <c:v>493.9</c:v>
                </c:pt>
                <c:pt idx="6644">
                  <c:v>492.6</c:v>
                </c:pt>
                <c:pt idx="6645">
                  <c:v>491.7</c:v>
                </c:pt>
                <c:pt idx="6646">
                  <c:v>491.1</c:v>
                </c:pt>
                <c:pt idx="6647">
                  <c:v>490.9</c:v>
                </c:pt>
                <c:pt idx="6648">
                  <c:v>489.3</c:v>
                </c:pt>
                <c:pt idx="6649">
                  <c:v>489</c:v>
                </c:pt>
                <c:pt idx="6650">
                  <c:v>489</c:v>
                </c:pt>
                <c:pt idx="6651">
                  <c:v>488.9</c:v>
                </c:pt>
                <c:pt idx="6652">
                  <c:v>488.2</c:v>
                </c:pt>
                <c:pt idx="6653">
                  <c:v>487.9</c:v>
                </c:pt>
                <c:pt idx="6654">
                  <c:v>487.3</c:v>
                </c:pt>
                <c:pt idx="6655">
                  <c:v>487</c:v>
                </c:pt>
                <c:pt idx="6656">
                  <c:v>486.7</c:v>
                </c:pt>
                <c:pt idx="6657">
                  <c:v>484.6</c:v>
                </c:pt>
                <c:pt idx="6658">
                  <c:v>484.3</c:v>
                </c:pt>
                <c:pt idx="6659">
                  <c:v>483.7</c:v>
                </c:pt>
                <c:pt idx="6660">
                  <c:v>482.9</c:v>
                </c:pt>
                <c:pt idx="6661">
                  <c:v>482.7</c:v>
                </c:pt>
                <c:pt idx="6662">
                  <c:v>482.4</c:v>
                </c:pt>
                <c:pt idx="6663">
                  <c:v>482.2</c:v>
                </c:pt>
                <c:pt idx="6664">
                  <c:v>481.5</c:v>
                </c:pt>
                <c:pt idx="6665">
                  <c:v>480.6</c:v>
                </c:pt>
                <c:pt idx="6666">
                  <c:v>478.2</c:v>
                </c:pt>
                <c:pt idx="6667">
                  <c:v>477</c:v>
                </c:pt>
                <c:pt idx="6668">
                  <c:v>476.5</c:v>
                </c:pt>
                <c:pt idx="6669">
                  <c:v>476</c:v>
                </c:pt>
                <c:pt idx="6670">
                  <c:v>475.6</c:v>
                </c:pt>
                <c:pt idx="6671">
                  <c:v>475</c:v>
                </c:pt>
                <c:pt idx="6672">
                  <c:v>474.7</c:v>
                </c:pt>
                <c:pt idx="6673">
                  <c:v>473.9</c:v>
                </c:pt>
                <c:pt idx="6674">
                  <c:v>473.5</c:v>
                </c:pt>
                <c:pt idx="6675">
                  <c:v>473.5</c:v>
                </c:pt>
                <c:pt idx="6676">
                  <c:v>473.4</c:v>
                </c:pt>
                <c:pt idx="6677">
                  <c:v>472.5</c:v>
                </c:pt>
                <c:pt idx="6678">
                  <c:v>472.1</c:v>
                </c:pt>
                <c:pt idx="6679">
                  <c:v>471.3</c:v>
                </c:pt>
                <c:pt idx="6680">
                  <c:v>470.7</c:v>
                </c:pt>
                <c:pt idx="6681">
                  <c:v>468.8</c:v>
                </c:pt>
                <c:pt idx="6682">
                  <c:v>467.9</c:v>
                </c:pt>
                <c:pt idx="6683">
                  <c:v>467.7</c:v>
                </c:pt>
                <c:pt idx="6684">
                  <c:v>467.6</c:v>
                </c:pt>
                <c:pt idx="6685">
                  <c:v>467.5</c:v>
                </c:pt>
                <c:pt idx="6686">
                  <c:v>466.5</c:v>
                </c:pt>
                <c:pt idx="6687">
                  <c:v>466.5</c:v>
                </c:pt>
                <c:pt idx="6688">
                  <c:v>465.8</c:v>
                </c:pt>
                <c:pt idx="6689">
                  <c:v>463.2</c:v>
                </c:pt>
                <c:pt idx="6690">
                  <c:v>461.9</c:v>
                </c:pt>
                <c:pt idx="6691">
                  <c:v>461.8</c:v>
                </c:pt>
                <c:pt idx="6692">
                  <c:v>461.7</c:v>
                </c:pt>
                <c:pt idx="6693">
                  <c:v>461.3</c:v>
                </c:pt>
                <c:pt idx="6694">
                  <c:v>461.2</c:v>
                </c:pt>
                <c:pt idx="6695">
                  <c:v>461.2</c:v>
                </c:pt>
                <c:pt idx="6696">
                  <c:v>461.1</c:v>
                </c:pt>
                <c:pt idx="6697">
                  <c:v>461</c:v>
                </c:pt>
                <c:pt idx="6698">
                  <c:v>460.6</c:v>
                </c:pt>
                <c:pt idx="6699">
                  <c:v>460.4</c:v>
                </c:pt>
                <c:pt idx="6700">
                  <c:v>459.8</c:v>
                </c:pt>
                <c:pt idx="6701">
                  <c:v>459.8</c:v>
                </c:pt>
                <c:pt idx="6702">
                  <c:v>459.7</c:v>
                </c:pt>
                <c:pt idx="6703">
                  <c:v>459.5</c:v>
                </c:pt>
                <c:pt idx="6704">
                  <c:v>459.4</c:v>
                </c:pt>
                <c:pt idx="6705">
                  <c:v>459.2</c:v>
                </c:pt>
                <c:pt idx="6706">
                  <c:v>459</c:v>
                </c:pt>
                <c:pt idx="6707">
                  <c:v>459</c:v>
                </c:pt>
                <c:pt idx="6708">
                  <c:v>458.7</c:v>
                </c:pt>
                <c:pt idx="6709">
                  <c:v>458.6</c:v>
                </c:pt>
                <c:pt idx="6710">
                  <c:v>458.3</c:v>
                </c:pt>
                <c:pt idx="6711">
                  <c:v>458.3</c:v>
                </c:pt>
                <c:pt idx="6712">
                  <c:v>457.6</c:v>
                </c:pt>
                <c:pt idx="6713">
                  <c:v>457.4</c:v>
                </c:pt>
                <c:pt idx="6714">
                  <c:v>456.1</c:v>
                </c:pt>
                <c:pt idx="6715">
                  <c:v>455.3</c:v>
                </c:pt>
                <c:pt idx="6716">
                  <c:v>455.2</c:v>
                </c:pt>
                <c:pt idx="6717">
                  <c:v>454.7</c:v>
                </c:pt>
                <c:pt idx="6718">
                  <c:v>454.4</c:v>
                </c:pt>
                <c:pt idx="6719">
                  <c:v>453.6</c:v>
                </c:pt>
                <c:pt idx="6720">
                  <c:v>453.3</c:v>
                </c:pt>
                <c:pt idx="6721">
                  <c:v>453.1</c:v>
                </c:pt>
                <c:pt idx="6722">
                  <c:v>453</c:v>
                </c:pt>
                <c:pt idx="6723">
                  <c:v>452.9</c:v>
                </c:pt>
                <c:pt idx="6724">
                  <c:v>452.5</c:v>
                </c:pt>
                <c:pt idx="6725">
                  <c:v>452.5</c:v>
                </c:pt>
                <c:pt idx="6726">
                  <c:v>450.3</c:v>
                </c:pt>
                <c:pt idx="6727">
                  <c:v>449.8</c:v>
                </c:pt>
                <c:pt idx="6728">
                  <c:v>449.4</c:v>
                </c:pt>
                <c:pt idx="6729">
                  <c:v>449.3</c:v>
                </c:pt>
                <c:pt idx="6730">
                  <c:v>449</c:v>
                </c:pt>
                <c:pt idx="6731">
                  <c:v>446.9</c:v>
                </c:pt>
                <c:pt idx="6732">
                  <c:v>445.3</c:v>
                </c:pt>
                <c:pt idx="6733">
                  <c:v>444.8</c:v>
                </c:pt>
                <c:pt idx="6734">
                  <c:v>443.7</c:v>
                </c:pt>
                <c:pt idx="6735">
                  <c:v>443.7</c:v>
                </c:pt>
                <c:pt idx="6736">
                  <c:v>443.4</c:v>
                </c:pt>
                <c:pt idx="6737">
                  <c:v>443.1</c:v>
                </c:pt>
                <c:pt idx="6738">
                  <c:v>443.1</c:v>
                </c:pt>
                <c:pt idx="6739">
                  <c:v>442.9</c:v>
                </c:pt>
                <c:pt idx="6740">
                  <c:v>442.8</c:v>
                </c:pt>
                <c:pt idx="6741">
                  <c:v>442.8</c:v>
                </c:pt>
                <c:pt idx="6742">
                  <c:v>442.6</c:v>
                </c:pt>
                <c:pt idx="6743">
                  <c:v>442</c:v>
                </c:pt>
                <c:pt idx="6744">
                  <c:v>441.6</c:v>
                </c:pt>
                <c:pt idx="6745">
                  <c:v>441.6</c:v>
                </c:pt>
                <c:pt idx="6746">
                  <c:v>441.4</c:v>
                </c:pt>
                <c:pt idx="6747">
                  <c:v>441</c:v>
                </c:pt>
                <c:pt idx="6748">
                  <c:v>440.8</c:v>
                </c:pt>
                <c:pt idx="6749">
                  <c:v>440.8</c:v>
                </c:pt>
                <c:pt idx="6750">
                  <c:v>440.5</c:v>
                </c:pt>
                <c:pt idx="6751">
                  <c:v>439.8</c:v>
                </c:pt>
                <c:pt idx="6752">
                  <c:v>439.7</c:v>
                </c:pt>
                <c:pt idx="6753">
                  <c:v>439.7</c:v>
                </c:pt>
                <c:pt idx="6754">
                  <c:v>439.6</c:v>
                </c:pt>
                <c:pt idx="6755">
                  <c:v>439.4</c:v>
                </c:pt>
                <c:pt idx="6756">
                  <c:v>439.2</c:v>
                </c:pt>
                <c:pt idx="6757">
                  <c:v>438.4</c:v>
                </c:pt>
                <c:pt idx="6758">
                  <c:v>438.1</c:v>
                </c:pt>
                <c:pt idx="6759">
                  <c:v>438</c:v>
                </c:pt>
                <c:pt idx="6760">
                  <c:v>437.5</c:v>
                </c:pt>
                <c:pt idx="6761">
                  <c:v>437.4</c:v>
                </c:pt>
                <c:pt idx="6762">
                  <c:v>437</c:v>
                </c:pt>
                <c:pt idx="6763">
                  <c:v>436.8</c:v>
                </c:pt>
                <c:pt idx="6764">
                  <c:v>436.3</c:v>
                </c:pt>
                <c:pt idx="6765">
                  <c:v>436.1</c:v>
                </c:pt>
                <c:pt idx="6766">
                  <c:v>436</c:v>
                </c:pt>
                <c:pt idx="6767">
                  <c:v>435.7</c:v>
                </c:pt>
                <c:pt idx="6768">
                  <c:v>435.6</c:v>
                </c:pt>
                <c:pt idx="6769">
                  <c:v>435</c:v>
                </c:pt>
                <c:pt idx="6770">
                  <c:v>434.3</c:v>
                </c:pt>
                <c:pt idx="6771">
                  <c:v>433.7</c:v>
                </c:pt>
                <c:pt idx="6772">
                  <c:v>433.7</c:v>
                </c:pt>
                <c:pt idx="6773">
                  <c:v>433.4</c:v>
                </c:pt>
                <c:pt idx="6774">
                  <c:v>432.3</c:v>
                </c:pt>
                <c:pt idx="6775">
                  <c:v>431.6</c:v>
                </c:pt>
                <c:pt idx="6776">
                  <c:v>431.4</c:v>
                </c:pt>
                <c:pt idx="6777">
                  <c:v>430.6</c:v>
                </c:pt>
                <c:pt idx="6778">
                  <c:v>430.2</c:v>
                </c:pt>
                <c:pt idx="6779">
                  <c:v>430.1</c:v>
                </c:pt>
                <c:pt idx="6780">
                  <c:v>429.8</c:v>
                </c:pt>
                <c:pt idx="6781">
                  <c:v>428.9</c:v>
                </c:pt>
                <c:pt idx="6782">
                  <c:v>428.8</c:v>
                </c:pt>
                <c:pt idx="6783">
                  <c:v>428.6</c:v>
                </c:pt>
                <c:pt idx="6784">
                  <c:v>427.7</c:v>
                </c:pt>
                <c:pt idx="6785">
                  <c:v>427.5</c:v>
                </c:pt>
                <c:pt idx="6786">
                  <c:v>427.3</c:v>
                </c:pt>
                <c:pt idx="6787">
                  <c:v>427.3</c:v>
                </c:pt>
                <c:pt idx="6788">
                  <c:v>427.2</c:v>
                </c:pt>
                <c:pt idx="6789">
                  <c:v>426.5</c:v>
                </c:pt>
                <c:pt idx="6790">
                  <c:v>426.4</c:v>
                </c:pt>
                <c:pt idx="6791">
                  <c:v>426.3</c:v>
                </c:pt>
                <c:pt idx="6792">
                  <c:v>425.2</c:v>
                </c:pt>
                <c:pt idx="6793">
                  <c:v>424.7</c:v>
                </c:pt>
                <c:pt idx="6794">
                  <c:v>424.1</c:v>
                </c:pt>
                <c:pt idx="6795">
                  <c:v>424.1</c:v>
                </c:pt>
                <c:pt idx="6796">
                  <c:v>423.7</c:v>
                </c:pt>
                <c:pt idx="6797">
                  <c:v>423.7</c:v>
                </c:pt>
                <c:pt idx="6798">
                  <c:v>421.9</c:v>
                </c:pt>
                <c:pt idx="6799">
                  <c:v>419.4</c:v>
                </c:pt>
                <c:pt idx="6800">
                  <c:v>418.9</c:v>
                </c:pt>
                <c:pt idx="6801">
                  <c:v>418.8</c:v>
                </c:pt>
                <c:pt idx="6802">
                  <c:v>418.7</c:v>
                </c:pt>
                <c:pt idx="6803">
                  <c:v>418.5</c:v>
                </c:pt>
                <c:pt idx="6804">
                  <c:v>418.2</c:v>
                </c:pt>
                <c:pt idx="6805">
                  <c:v>417.2</c:v>
                </c:pt>
                <c:pt idx="6806">
                  <c:v>416.8</c:v>
                </c:pt>
                <c:pt idx="6807">
                  <c:v>416.6</c:v>
                </c:pt>
                <c:pt idx="6808">
                  <c:v>416.2</c:v>
                </c:pt>
                <c:pt idx="6809">
                  <c:v>415.9</c:v>
                </c:pt>
                <c:pt idx="6810">
                  <c:v>415.8</c:v>
                </c:pt>
                <c:pt idx="6811">
                  <c:v>415.7</c:v>
                </c:pt>
                <c:pt idx="6812">
                  <c:v>415.6</c:v>
                </c:pt>
                <c:pt idx="6813">
                  <c:v>415.1</c:v>
                </c:pt>
                <c:pt idx="6814">
                  <c:v>414.5</c:v>
                </c:pt>
                <c:pt idx="6815">
                  <c:v>414.2</c:v>
                </c:pt>
                <c:pt idx="6816">
                  <c:v>414.1</c:v>
                </c:pt>
                <c:pt idx="6817">
                  <c:v>414.1</c:v>
                </c:pt>
                <c:pt idx="6818">
                  <c:v>414.1</c:v>
                </c:pt>
                <c:pt idx="6819">
                  <c:v>413.4</c:v>
                </c:pt>
                <c:pt idx="6820">
                  <c:v>413.3</c:v>
                </c:pt>
                <c:pt idx="6821">
                  <c:v>413.1</c:v>
                </c:pt>
                <c:pt idx="6822">
                  <c:v>412.1</c:v>
                </c:pt>
                <c:pt idx="6823">
                  <c:v>412.1</c:v>
                </c:pt>
                <c:pt idx="6824">
                  <c:v>412.1</c:v>
                </c:pt>
                <c:pt idx="6825">
                  <c:v>411.3</c:v>
                </c:pt>
                <c:pt idx="6826">
                  <c:v>411.2</c:v>
                </c:pt>
                <c:pt idx="6827">
                  <c:v>410.7</c:v>
                </c:pt>
                <c:pt idx="6828">
                  <c:v>410.3</c:v>
                </c:pt>
                <c:pt idx="6829">
                  <c:v>410</c:v>
                </c:pt>
                <c:pt idx="6830">
                  <c:v>410</c:v>
                </c:pt>
                <c:pt idx="6831">
                  <c:v>408.8</c:v>
                </c:pt>
                <c:pt idx="6832">
                  <c:v>408.4</c:v>
                </c:pt>
                <c:pt idx="6833">
                  <c:v>407.5</c:v>
                </c:pt>
                <c:pt idx="6834">
                  <c:v>407.1</c:v>
                </c:pt>
                <c:pt idx="6835">
                  <c:v>406.9</c:v>
                </c:pt>
                <c:pt idx="6836">
                  <c:v>406.4</c:v>
                </c:pt>
                <c:pt idx="6837">
                  <c:v>405.9</c:v>
                </c:pt>
                <c:pt idx="6838">
                  <c:v>405.2</c:v>
                </c:pt>
                <c:pt idx="6839">
                  <c:v>404.8</c:v>
                </c:pt>
                <c:pt idx="6840">
                  <c:v>404.7</c:v>
                </c:pt>
                <c:pt idx="6841">
                  <c:v>404.5</c:v>
                </c:pt>
                <c:pt idx="6842">
                  <c:v>403.5</c:v>
                </c:pt>
                <c:pt idx="6843">
                  <c:v>403.2</c:v>
                </c:pt>
                <c:pt idx="6844">
                  <c:v>402.6</c:v>
                </c:pt>
                <c:pt idx="6845">
                  <c:v>401.8</c:v>
                </c:pt>
                <c:pt idx="6846">
                  <c:v>401.3</c:v>
                </c:pt>
                <c:pt idx="6847">
                  <c:v>401.2</c:v>
                </c:pt>
                <c:pt idx="6848">
                  <c:v>400.8</c:v>
                </c:pt>
                <c:pt idx="6849">
                  <c:v>400.5</c:v>
                </c:pt>
                <c:pt idx="6850">
                  <c:v>399.8</c:v>
                </c:pt>
                <c:pt idx="6851">
                  <c:v>399.6</c:v>
                </c:pt>
                <c:pt idx="6852">
                  <c:v>398.9</c:v>
                </c:pt>
                <c:pt idx="6853">
                  <c:v>398.5</c:v>
                </c:pt>
                <c:pt idx="6854">
                  <c:v>398.5</c:v>
                </c:pt>
                <c:pt idx="6855">
                  <c:v>398.3</c:v>
                </c:pt>
                <c:pt idx="6856">
                  <c:v>397.3</c:v>
                </c:pt>
                <c:pt idx="6857">
                  <c:v>396.9</c:v>
                </c:pt>
                <c:pt idx="6858">
                  <c:v>396.6</c:v>
                </c:pt>
                <c:pt idx="6859">
                  <c:v>395.6</c:v>
                </c:pt>
                <c:pt idx="6860">
                  <c:v>394.8</c:v>
                </c:pt>
                <c:pt idx="6861">
                  <c:v>394.7</c:v>
                </c:pt>
                <c:pt idx="6862">
                  <c:v>394.5</c:v>
                </c:pt>
                <c:pt idx="6863">
                  <c:v>394.2</c:v>
                </c:pt>
                <c:pt idx="6864">
                  <c:v>394</c:v>
                </c:pt>
                <c:pt idx="6865">
                  <c:v>393.7</c:v>
                </c:pt>
                <c:pt idx="6866">
                  <c:v>392.9</c:v>
                </c:pt>
                <c:pt idx="6867">
                  <c:v>392.2</c:v>
                </c:pt>
                <c:pt idx="6868">
                  <c:v>392.1</c:v>
                </c:pt>
                <c:pt idx="6869">
                  <c:v>392.1</c:v>
                </c:pt>
                <c:pt idx="6870">
                  <c:v>391.7</c:v>
                </c:pt>
                <c:pt idx="6871">
                  <c:v>391</c:v>
                </c:pt>
                <c:pt idx="6872">
                  <c:v>390.6</c:v>
                </c:pt>
                <c:pt idx="6873">
                  <c:v>390.5</c:v>
                </c:pt>
                <c:pt idx="6874">
                  <c:v>390.2</c:v>
                </c:pt>
                <c:pt idx="6875">
                  <c:v>389.8</c:v>
                </c:pt>
                <c:pt idx="6876">
                  <c:v>389.3</c:v>
                </c:pt>
                <c:pt idx="6877">
                  <c:v>388.7</c:v>
                </c:pt>
                <c:pt idx="6878">
                  <c:v>388.3</c:v>
                </c:pt>
                <c:pt idx="6879">
                  <c:v>387.9</c:v>
                </c:pt>
                <c:pt idx="6880">
                  <c:v>387.9</c:v>
                </c:pt>
                <c:pt idx="6881">
                  <c:v>386.9</c:v>
                </c:pt>
                <c:pt idx="6882">
                  <c:v>386.7</c:v>
                </c:pt>
                <c:pt idx="6883">
                  <c:v>386</c:v>
                </c:pt>
                <c:pt idx="6884">
                  <c:v>385.2</c:v>
                </c:pt>
                <c:pt idx="6885">
                  <c:v>384.8</c:v>
                </c:pt>
                <c:pt idx="6886">
                  <c:v>383.1</c:v>
                </c:pt>
                <c:pt idx="6887">
                  <c:v>383</c:v>
                </c:pt>
                <c:pt idx="6888">
                  <c:v>382.3</c:v>
                </c:pt>
                <c:pt idx="6889">
                  <c:v>382.3</c:v>
                </c:pt>
                <c:pt idx="6890">
                  <c:v>381.9</c:v>
                </c:pt>
                <c:pt idx="6891">
                  <c:v>380.8</c:v>
                </c:pt>
                <c:pt idx="6892">
                  <c:v>380.7</c:v>
                </c:pt>
                <c:pt idx="6893">
                  <c:v>380.2</c:v>
                </c:pt>
                <c:pt idx="6894">
                  <c:v>380</c:v>
                </c:pt>
                <c:pt idx="6895">
                  <c:v>379.7</c:v>
                </c:pt>
                <c:pt idx="6896">
                  <c:v>379.6</c:v>
                </c:pt>
                <c:pt idx="6897">
                  <c:v>379.6</c:v>
                </c:pt>
                <c:pt idx="6898">
                  <c:v>379.6</c:v>
                </c:pt>
                <c:pt idx="6899">
                  <c:v>378.9</c:v>
                </c:pt>
                <c:pt idx="6900">
                  <c:v>378.9</c:v>
                </c:pt>
                <c:pt idx="6901">
                  <c:v>378.7</c:v>
                </c:pt>
                <c:pt idx="6902">
                  <c:v>378.2</c:v>
                </c:pt>
                <c:pt idx="6903">
                  <c:v>378.1</c:v>
                </c:pt>
                <c:pt idx="6904">
                  <c:v>378.1</c:v>
                </c:pt>
                <c:pt idx="6905">
                  <c:v>377.9</c:v>
                </c:pt>
                <c:pt idx="6906">
                  <c:v>377.7</c:v>
                </c:pt>
                <c:pt idx="6907">
                  <c:v>377.2</c:v>
                </c:pt>
                <c:pt idx="6908">
                  <c:v>376</c:v>
                </c:pt>
                <c:pt idx="6909">
                  <c:v>375.8</c:v>
                </c:pt>
                <c:pt idx="6910">
                  <c:v>375.8</c:v>
                </c:pt>
                <c:pt idx="6911">
                  <c:v>373.7</c:v>
                </c:pt>
                <c:pt idx="6912">
                  <c:v>373</c:v>
                </c:pt>
                <c:pt idx="6913">
                  <c:v>372.9</c:v>
                </c:pt>
                <c:pt idx="6914">
                  <c:v>372.2</c:v>
                </c:pt>
                <c:pt idx="6915">
                  <c:v>371.9</c:v>
                </c:pt>
                <c:pt idx="6916">
                  <c:v>371.6</c:v>
                </c:pt>
                <c:pt idx="6917">
                  <c:v>371.3</c:v>
                </c:pt>
                <c:pt idx="6918">
                  <c:v>371.3</c:v>
                </c:pt>
                <c:pt idx="6919">
                  <c:v>371.1</c:v>
                </c:pt>
                <c:pt idx="6920">
                  <c:v>370.8</c:v>
                </c:pt>
                <c:pt idx="6921">
                  <c:v>369.9</c:v>
                </c:pt>
                <c:pt idx="6922">
                  <c:v>368.5</c:v>
                </c:pt>
                <c:pt idx="6923">
                  <c:v>368.2</c:v>
                </c:pt>
                <c:pt idx="6924">
                  <c:v>367.5</c:v>
                </c:pt>
                <c:pt idx="6925">
                  <c:v>367.4</c:v>
                </c:pt>
                <c:pt idx="6926">
                  <c:v>367.2</c:v>
                </c:pt>
                <c:pt idx="6927">
                  <c:v>367</c:v>
                </c:pt>
                <c:pt idx="6928">
                  <c:v>366.4</c:v>
                </c:pt>
                <c:pt idx="6929">
                  <c:v>366.3</c:v>
                </c:pt>
                <c:pt idx="6930">
                  <c:v>366.3</c:v>
                </c:pt>
                <c:pt idx="6931">
                  <c:v>365.6</c:v>
                </c:pt>
                <c:pt idx="6932">
                  <c:v>363.2</c:v>
                </c:pt>
                <c:pt idx="6933">
                  <c:v>362.8</c:v>
                </c:pt>
                <c:pt idx="6934">
                  <c:v>362.4</c:v>
                </c:pt>
                <c:pt idx="6935">
                  <c:v>362.1</c:v>
                </c:pt>
                <c:pt idx="6936">
                  <c:v>361.6</c:v>
                </c:pt>
                <c:pt idx="6937">
                  <c:v>360.9</c:v>
                </c:pt>
                <c:pt idx="6938">
                  <c:v>360.8</c:v>
                </c:pt>
                <c:pt idx="6939">
                  <c:v>360.4</c:v>
                </c:pt>
                <c:pt idx="6940">
                  <c:v>360.3</c:v>
                </c:pt>
                <c:pt idx="6941">
                  <c:v>360.2</c:v>
                </c:pt>
                <c:pt idx="6942">
                  <c:v>359.9</c:v>
                </c:pt>
                <c:pt idx="6943">
                  <c:v>359.5</c:v>
                </c:pt>
                <c:pt idx="6944">
                  <c:v>359.5</c:v>
                </c:pt>
                <c:pt idx="6945">
                  <c:v>359.3</c:v>
                </c:pt>
                <c:pt idx="6946">
                  <c:v>358.9</c:v>
                </c:pt>
                <c:pt idx="6947">
                  <c:v>358.7</c:v>
                </c:pt>
                <c:pt idx="6948">
                  <c:v>358.7</c:v>
                </c:pt>
                <c:pt idx="6949">
                  <c:v>358.4</c:v>
                </c:pt>
                <c:pt idx="6950">
                  <c:v>358.2</c:v>
                </c:pt>
                <c:pt idx="6951">
                  <c:v>357.9</c:v>
                </c:pt>
                <c:pt idx="6952">
                  <c:v>357.7</c:v>
                </c:pt>
                <c:pt idx="6953">
                  <c:v>357.6</c:v>
                </c:pt>
                <c:pt idx="6954">
                  <c:v>356.7</c:v>
                </c:pt>
                <c:pt idx="6955">
                  <c:v>356.5</c:v>
                </c:pt>
                <c:pt idx="6956">
                  <c:v>355.5</c:v>
                </c:pt>
                <c:pt idx="6957">
                  <c:v>355.2</c:v>
                </c:pt>
                <c:pt idx="6958">
                  <c:v>354.8</c:v>
                </c:pt>
                <c:pt idx="6959">
                  <c:v>354.5</c:v>
                </c:pt>
                <c:pt idx="6960">
                  <c:v>353.8</c:v>
                </c:pt>
                <c:pt idx="6961">
                  <c:v>353.4</c:v>
                </c:pt>
                <c:pt idx="6962">
                  <c:v>352.3</c:v>
                </c:pt>
                <c:pt idx="6963">
                  <c:v>351.8</c:v>
                </c:pt>
                <c:pt idx="6964">
                  <c:v>351.2</c:v>
                </c:pt>
                <c:pt idx="6965">
                  <c:v>351.1</c:v>
                </c:pt>
                <c:pt idx="6966">
                  <c:v>351</c:v>
                </c:pt>
                <c:pt idx="6967">
                  <c:v>350.6</c:v>
                </c:pt>
                <c:pt idx="6968">
                  <c:v>350.5</c:v>
                </c:pt>
                <c:pt idx="6969">
                  <c:v>350.5</c:v>
                </c:pt>
                <c:pt idx="6970">
                  <c:v>350.3</c:v>
                </c:pt>
                <c:pt idx="6971">
                  <c:v>349.3</c:v>
                </c:pt>
                <c:pt idx="6972">
                  <c:v>348.8</c:v>
                </c:pt>
                <c:pt idx="6973">
                  <c:v>348.7</c:v>
                </c:pt>
                <c:pt idx="6974">
                  <c:v>348.1</c:v>
                </c:pt>
                <c:pt idx="6975">
                  <c:v>348.1</c:v>
                </c:pt>
                <c:pt idx="6976">
                  <c:v>347.9</c:v>
                </c:pt>
                <c:pt idx="6977">
                  <c:v>347.4</c:v>
                </c:pt>
                <c:pt idx="6978">
                  <c:v>347.3</c:v>
                </c:pt>
                <c:pt idx="6979">
                  <c:v>346.9</c:v>
                </c:pt>
                <c:pt idx="6980">
                  <c:v>346.7</c:v>
                </c:pt>
                <c:pt idx="6981">
                  <c:v>346.6</c:v>
                </c:pt>
                <c:pt idx="6982">
                  <c:v>345.7</c:v>
                </c:pt>
                <c:pt idx="6983">
                  <c:v>344.9</c:v>
                </c:pt>
                <c:pt idx="6984">
                  <c:v>344.9</c:v>
                </c:pt>
                <c:pt idx="6985">
                  <c:v>344.6</c:v>
                </c:pt>
                <c:pt idx="6986">
                  <c:v>344.5</c:v>
                </c:pt>
                <c:pt idx="6987">
                  <c:v>344.1</c:v>
                </c:pt>
                <c:pt idx="6988">
                  <c:v>344</c:v>
                </c:pt>
                <c:pt idx="6989">
                  <c:v>343</c:v>
                </c:pt>
                <c:pt idx="6990">
                  <c:v>343</c:v>
                </c:pt>
                <c:pt idx="6991">
                  <c:v>342.4</c:v>
                </c:pt>
                <c:pt idx="6992">
                  <c:v>341</c:v>
                </c:pt>
                <c:pt idx="6993">
                  <c:v>340.4</c:v>
                </c:pt>
                <c:pt idx="6994">
                  <c:v>340.4</c:v>
                </c:pt>
                <c:pt idx="6995">
                  <c:v>339.8</c:v>
                </c:pt>
                <c:pt idx="6996">
                  <c:v>339.6</c:v>
                </c:pt>
                <c:pt idx="6997">
                  <c:v>337.9</c:v>
                </c:pt>
                <c:pt idx="6998">
                  <c:v>337</c:v>
                </c:pt>
                <c:pt idx="6999">
                  <c:v>336.7</c:v>
                </c:pt>
                <c:pt idx="7000">
                  <c:v>336.1</c:v>
                </c:pt>
                <c:pt idx="7001">
                  <c:v>335.7</c:v>
                </c:pt>
                <c:pt idx="7002">
                  <c:v>335.7</c:v>
                </c:pt>
                <c:pt idx="7003">
                  <c:v>335.6</c:v>
                </c:pt>
                <c:pt idx="7004">
                  <c:v>335.5</c:v>
                </c:pt>
                <c:pt idx="7005">
                  <c:v>335</c:v>
                </c:pt>
                <c:pt idx="7006">
                  <c:v>334.7</c:v>
                </c:pt>
                <c:pt idx="7007">
                  <c:v>334.2</c:v>
                </c:pt>
                <c:pt idx="7008">
                  <c:v>333.1</c:v>
                </c:pt>
                <c:pt idx="7009">
                  <c:v>332.6</c:v>
                </c:pt>
                <c:pt idx="7010">
                  <c:v>331</c:v>
                </c:pt>
                <c:pt idx="7011">
                  <c:v>330.4</c:v>
                </c:pt>
                <c:pt idx="7012">
                  <c:v>329.7</c:v>
                </c:pt>
                <c:pt idx="7013">
                  <c:v>327</c:v>
                </c:pt>
                <c:pt idx="7014">
                  <c:v>326.7</c:v>
                </c:pt>
                <c:pt idx="7015">
                  <c:v>326.3</c:v>
                </c:pt>
                <c:pt idx="7016">
                  <c:v>326.3</c:v>
                </c:pt>
                <c:pt idx="7017">
                  <c:v>326.10000000000002</c:v>
                </c:pt>
                <c:pt idx="7018">
                  <c:v>325.8</c:v>
                </c:pt>
                <c:pt idx="7019">
                  <c:v>325.5</c:v>
                </c:pt>
                <c:pt idx="7020">
                  <c:v>325.39999999999998</c:v>
                </c:pt>
                <c:pt idx="7021">
                  <c:v>325.39999999999998</c:v>
                </c:pt>
                <c:pt idx="7022">
                  <c:v>325.10000000000002</c:v>
                </c:pt>
                <c:pt idx="7023">
                  <c:v>324.39999999999998</c:v>
                </c:pt>
                <c:pt idx="7024">
                  <c:v>323.8</c:v>
                </c:pt>
                <c:pt idx="7025">
                  <c:v>322.89999999999998</c:v>
                </c:pt>
                <c:pt idx="7026">
                  <c:v>322.2</c:v>
                </c:pt>
                <c:pt idx="7027">
                  <c:v>322</c:v>
                </c:pt>
                <c:pt idx="7028">
                  <c:v>320.7</c:v>
                </c:pt>
                <c:pt idx="7029">
                  <c:v>320.3</c:v>
                </c:pt>
                <c:pt idx="7030">
                  <c:v>319.89999999999998</c:v>
                </c:pt>
                <c:pt idx="7031">
                  <c:v>319.8</c:v>
                </c:pt>
                <c:pt idx="7032">
                  <c:v>319.7</c:v>
                </c:pt>
                <c:pt idx="7033">
                  <c:v>317.3</c:v>
                </c:pt>
                <c:pt idx="7034">
                  <c:v>316.8</c:v>
                </c:pt>
                <c:pt idx="7035">
                  <c:v>316.60000000000002</c:v>
                </c:pt>
                <c:pt idx="7036">
                  <c:v>316.5</c:v>
                </c:pt>
                <c:pt idx="7037">
                  <c:v>316.10000000000002</c:v>
                </c:pt>
                <c:pt idx="7038">
                  <c:v>315.8</c:v>
                </c:pt>
                <c:pt idx="7039">
                  <c:v>315.7</c:v>
                </c:pt>
                <c:pt idx="7040">
                  <c:v>315</c:v>
                </c:pt>
                <c:pt idx="7041">
                  <c:v>314.3</c:v>
                </c:pt>
                <c:pt idx="7042">
                  <c:v>314</c:v>
                </c:pt>
                <c:pt idx="7043">
                  <c:v>313.60000000000002</c:v>
                </c:pt>
                <c:pt idx="7044">
                  <c:v>313</c:v>
                </c:pt>
                <c:pt idx="7045">
                  <c:v>312.89999999999998</c:v>
                </c:pt>
                <c:pt idx="7046">
                  <c:v>312.7</c:v>
                </c:pt>
                <c:pt idx="7047">
                  <c:v>312.60000000000002</c:v>
                </c:pt>
                <c:pt idx="7048">
                  <c:v>311.5</c:v>
                </c:pt>
                <c:pt idx="7049">
                  <c:v>311.3</c:v>
                </c:pt>
                <c:pt idx="7050">
                  <c:v>310.7</c:v>
                </c:pt>
                <c:pt idx="7051">
                  <c:v>310.7</c:v>
                </c:pt>
                <c:pt idx="7052">
                  <c:v>309.10000000000002</c:v>
                </c:pt>
                <c:pt idx="7053">
                  <c:v>309</c:v>
                </c:pt>
                <c:pt idx="7054">
                  <c:v>308.2</c:v>
                </c:pt>
                <c:pt idx="7055">
                  <c:v>307.60000000000002</c:v>
                </c:pt>
                <c:pt idx="7056">
                  <c:v>307.2</c:v>
                </c:pt>
                <c:pt idx="7057">
                  <c:v>306.10000000000002</c:v>
                </c:pt>
                <c:pt idx="7058">
                  <c:v>306.10000000000002</c:v>
                </c:pt>
                <c:pt idx="7059">
                  <c:v>306.10000000000002</c:v>
                </c:pt>
                <c:pt idx="7060">
                  <c:v>305.7</c:v>
                </c:pt>
                <c:pt idx="7061">
                  <c:v>304.8</c:v>
                </c:pt>
                <c:pt idx="7062">
                  <c:v>303.89999999999998</c:v>
                </c:pt>
                <c:pt idx="7063">
                  <c:v>302.60000000000002</c:v>
                </c:pt>
                <c:pt idx="7064">
                  <c:v>301.7</c:v>
                </c:pt>
                <c:pt idx="7065">
                  <c:v>301</c:v>
                </c:pt>
                <c:pt idx="7066">
                  <c:v>300.7</c:v>
                </c:pt>
                <c:pt idx="7067">
                  <c:v>300.60000000000002</c:v>
                </c:pt>
                <c:pt idx="7068">
                  <c:v>300.2</c:v>
                </c:pt>
                <c:pt idx="7069">
                  <c:v>298.89999999999998</c:v>
                </c:pt>
                <c:pt idx="7070">
                  <c:v>298.5</c:v>
                </c:pt>
                <c:pt idx="7071">
                  <c:v>297.39999999999998</c:v>
                </c:pt>
                <c:pt idx="7072">
                  <c:v>297.39999999999998</c:v>
                </c:pt>
                <c:pt idx="7073">
                  <c:v>297.39999999999998</c:v>
                </c:pt>
                <c:pt idx="7074">
                  <c:v>295.8</c:v>
                </c:pt>
                <c:pt idx="7075">
                  <c:v>295.10000000000002</c:v>
                </c:pt>
                <c:pt idx="7076">
                  <c:v>294</c:v>
                </c:pt>
                <c:pt idx="7077">
                  <c:v>293.7</c:v>
                </c:pt>
                <c:pt idx="7078">
                  <c:v>293.10000000000002</c:v>
                </c:pt>
                <c:pt idx="7079">
                  <c:v>293.10000000000002</c:v>
                </c:pt>
                <c:pt idx="7080">
                  <c:v>292.89999999999998</c:v>
                </c:pt>
                <c:pt idx="7081">
                  <c:v>292.8</c:v>
                </c:pt>
                <c:pt idx="7082">
                  <c:v>292.39999999999998</c:v>
                </c:pt>
                <c:pt idx="7083">
                  <c:v>291.60000000000002</c:v>
                </c:pt>
                <c:pt idx="7084">
                  <c:v>291.5</c:v>
                </c:pt>
                <c:pt idx="7085">
                  <c:v>290.89999999999998</c:v>
                </c:pt>
                <c:pt idx="7086">
                  <c:v>290.8</c:v>
                </c:pt>
                <c:pt idx="7087">
                  <c:v>290.60000000000002</c:v>
                </c:pt>
                <c:pt idx="7088">
                  <c:v>290.60000000000002</c:v>
                </c:pt>
                <c:pt idx="7089">
                  <c:v>290.3</c:v>
                </c:pt>
                <c:pt idx="7090">
                  <c:v>290</c:v>
                </c:pt>
                <c:pt idx="7091">
                  <c:v>289.5</c:v>
                </c:pt>
                <c:pt idx="7092">
                  <c:v>289.3</c:v>
                </c:pt>
                <c:pt idx="7093">
                  <c:v>288.8</c:v>
                </c:pt>
                <c:pt idx="7094">
                  <c:v>288.60000000000002</c:v>
                </c:pt>
                <c:pt idx="7095">
                  <c:v>288</c:v>
                </c:pt>
                <c:pt idx="7096">
                  <c:v>287.7</c:v>
                </c:pt>
                <c:pt idx="7097">
                  <c:v>287.3</c:v>
                </c:pt>
                <c:pt idx="7098">
                  <c:v>287.3</c:v>
                </c:pt>
                <c:pt idx="7099">
                  <c:v>287.2</c:v>
                </c:pt>
                <c:pt idx="7100">
                  <c:v>286.8</c:v>
                </c:pt>
                <c:pt idx="7101">
                  <c:v>286</c:v>
                </c:pt>
                <c:pt idx="7102">
                  <c:v>285.8</c:v>
                </c:pt>
                <c:pt idx="7103">
                  <c:v>285.60000000000002</c:v>
                </c:pt>
                <c:pt idx="7104">
                  <c:v>285.3</c:v>
                </c:pt>
                <c:pt idx="7105">
                  <c:v>284.89999999999998</c:v>
                </c:pt>
                <c:pt idx="7106">
                  <c:v>284.10000000000002</c:v>
                </c:pt>
                <c:pt idx="7107">
                  <c:v>284.10000000000002</c:v>
                </c:pt>
                <c:pt idx="7108">
                  <c:v>283.89999999999998</c:v>
                </c:pt>
                <c:pt idx="7109">
                  <c:v>283.60000000000002</c:v>
                </c:pt>
                <c:pt idx="7110">
                  <c:v>282.7</c:v>
                </c:pt>
                <c:pt idx="7111">
                  <c:v>282.5</c:v>
                </c:pt>
                <c:pt idx="7112">
                  <c:v>282.2</c:v>
                </c:pt>
                <c:pt idx="7113">
                  <c:v>281.8</c:v>
                </c:pt>
                <c:pt idx="7114">
                  <c:v>281.2</c:v>
                </c:pt>
                <c:pt idx="7115">
                  <c:v>281.2</c:v>
                </c:pt>
                <c:pt idx="7116">
                  <c:v>281.2</c:v>
                </c:pt>
                <c:pt idx="7117">
                  <c:v>280.89999999999998</c:v>
                </c:pt>
                <c:pt idx="7118">
                  <c:v>280.7</c:v>
                </c:pt>
                <c:pt idx="7119">
                  <c:v>280.39999999999998</c:v>
                </c:pt>
                <c:pt idx="7120">
                  <c:v>280.10000000000002</c:v>
                </c:pt>
                <c:pt idx="7121">
                  <c:v>279.2</c:v>
                </c:pt>
                <c:pt idx="7122">
                  <c:v>278.89999999999998</c:v>
                </c:pt>
                <c:pt idx="7123">
                  <c:v>278.89999999999998</c:v>
                </c:pt>
                <c:pt idx="7124">
                  <c:v>278.8</c:v>
                </c:pt>
                <c:pt idx="7125">
                  <c:v>278</c:v>
                </c:pt>
                <c:pt idx="7126">
                  <c:v>277</c:v>
                </c:pt>
                <c:pt idx="7127">
                  <c:v>277</c:v>
                </c:pt>
                <c:pt idx="7128">
                  <c:v>276.8</c:v>
                </c:pt>
                <c:pt idx="7129">
                  <c:v>276.7</c:v>
                </c:pt>
                <c:pt idx="7130">
                  <c:v>276.3</c:v>
                </c:pt>
                <c:pt idx="7131">
                  <c:v>276.3</c:v>
                </c:pt>
                <c:pt idx="7132">
                  <c:v>276</c:v>
                </c:pt>
                <c:pt idx="7133">
                  <c:v>275.89999999999998</c:v>
                </c:pt>
                <c:pt idx="7134">
                  <c:v>275.7</c:v>
                </c:pt>
                <c:pt idx="7135">
                  <c:v>275.2</c:v>
                </c:pt>
                <c:pt idx="7136">
                  <c:v>273.60000000000002</c:v>
                </c:pt>
                <c:pt idx="7137">
                  <c:v>272.8</c:v>
                </c:pt>
                <c:pt idx="7138">
                  <c:v>272.3</c:v>
                </c:pt>
                <c:pt idx="7139">
                  <c:v>272.10000000000002</c:v>
                </c:pt>
                <c:pt idx="7140">
                  <c:v>272.10000000000002</c:v>
                </c:pt>
                <c:pt idx="7141">
                  <c:v>271.60000000000002</c:v>
                </c:pt>
                <c:pt idx="7142">
                  <c:v>271.5</c:v>
                </c:pt>
                <c:pt idx="7143">
                  <c:v>271.39999999999998</c:v>
                </c:pt>
                <c:pt idx="7144">
                  <c:v>271.2</c:v>
                </c:pt>
                <c:pt idx="7145">
                  <c:v>271.10000000000002</c:v>
                </c:pt>
                <c:pt idx="7146">
                  <c:v>270.7</c:v>
                </c:pt>
                <c:pt idx="7147">
                  <c:v>270.2</c:v>
                </c:pt>
                <c:pt idx="7148">
                  <c:v>270</c:v>
                </c:pt>
                <c:pt idx="7149">
                  <c:v>269.60000000000002</c:v>
                </c:pt>
                <c:pt idx="7150">
                  <c:v>269.2</c:v>
                </c:pt>
                <c:pt idx="7151">
                  <c:v>268.7</c:v>
                </c:pt>
                <c:pt idx="7152">
                  <c:v>268.7</c:v>
                </c:pt>
                <c:pt idx="7153">
                  <c:v>268.5</c:v>
                </c:pt>
                <c:pt idx="7154">
                  <c:v>268.10000000000002</c:v>
                </c:pt>
                <c:pt idx="7155">
                  <c:v>268.10000000000002</c:v>
                </c:pt>
                <c:pt idx="7156">
                  <c:v>267.60000000000002</c:v>
                </c:pt>
                <c:pt idx="7157">
                  <c:v>267.60000000000002</c:v>
                </c:pt>
                <c:pt idx="7158">
                  <c:v>267.5</c:v>
                </c:pt>
                <c:pt idx="7159">
                  <c:v>267.10000000000002</c:v>
                </c:pt>
                <c:pt idx="7160">
                  <c:v>266.5</c:v>
                </c:pt>
                <c:pt idx="7161">
                  <c:v>266.39999999999998</c:v>
                </c:pt>
                <c:pt idx="7162">
                  <c:v>266.3</c:v>
                </c:pt>
                <c:pt idx="7163">
                  <c:v>266.2</c:v>
                </c:pt>
                <c:pt idx="7164">
                  <c:v>265.60000000000002</c:v>
                </c:pt>
                <c:pt idx="7165">
                  <c:v>265.60000000000002</c:v>
                </c:pt>
                <c:pt idx="7166">
                  <c:v>265.3</c:v>
                </c:pt>
                <c:pt idx="7167">
                  <c:v>264.7</c:v>
                </c:pt>
                <c:pt idx="7168">
                  <c:v>264.5</c:v>
                </c:pt>
                <c:pt idx="7169">
                  <c:v>264.39999999999998</c:v>
                </c:pt>
                <c:pt idx="7170">
                  <c:v>264.10000000000002</c:v>
                </c:pt>
                <c:pt idx="7171">
                  <c:v>264</c:v>
                </c:pt>
                <c:pt idx="7172">
                  <c:v>263.89999999999998</c:v>
                </c:pt>
                <c:pt idx="7173">
                  <c:v>263.89999999999998</c:v>
                </c:pt>
                <c:pt idx="7174">
                  <c:v>263.5</c:v>
                </c:pt>
                <c:pt idx="7175">
                  <c:v>262.39999999999998</c:v>
                </c:pt>
                <c:pt idx="7176">
                  <c:v>262.3</c:v>
                </c:pt>
                <c:pt idx="7177">
                  <c:v>262.3</c:v>
                </c:pt>
                <c:pt idx="7178">
                  <c:v>262.3</c:v>
                </c:pt>
                <c:pt idx="7179">
                  <c:v>259.7</c:v>
                </c:pt>
                <c:pt idx="7180">
                  <c:v>259.39999999999998</c:v>
                </c:pt>
                <c:pt idx="7181">
                  <c:v>259.10000000000002</c:v>
                </c:pt>
                <c:pt idx="7182">
                  <c:v>258.7</c:v>
                </c:pt>
                <c:pt idx="7183">
                  <c:v>258.7</c:v>
                </c:pt>
                <c:pt idx="7184">
                  <c:v>258.60000000000002</c:v>
                </c:pt>
                <c:pt idx="7185">
                  <c:v>258.39999999999998</c:v>
                </c:pt>
                <c:pt idx="7186">
                  <c:v>257.89999999999998</c:v>
                </c:pt>
                <c:pt idx="7187">
                  <c:v>256.39999999999998</c:v>
                </c:pt>
                <c:pt idx="7188">
                  <c:v>256.10000000000002</c:v>
                </c:pt>
                <c:pt idx="7189">
                  <c:v>255.3</c:v>
                </c:pt>
                <c:pt idx="7190">
                  <c:v>254.8</c:v>
                </c:pt>
                <c:pt idx="7191">
                  <c:v>254.8</c:v>
                </c:pt>
                <c:pt idx="7192">
                  <c:v>254.6</c:v>
                </c:pt>
                <c:pt idx="7193">
                  <c:v>254.6</c:v>
                </c:pt>
                <c:pt idx="7194">
                  <c:v>254.4</c:v>
                </c:pt>
                <c:pt idx="7195">
                  <c:v>253.9</c:v>
                </c:pt>
                <c:pt idx="7196">
                  <c:v>253.6</c:v>
                </c:pt>
                <c:pt idx="7197">
                  <c:v>253</c:v>
                </c:pt>
                <c:pt idx="7198">
                  <c:v>253</c:v>
                </c:pt>
                <c:pt idx="7199">
                  <c:v>252.8</c:v>
                </c:pt>
                <c:pt idx="7200">
                  <c:v>251.9</c:v>
                </c:pt>
                <c:pt idx="7201">
                  <c:v>251.2</c:v>
                </c:pt>
                <c:pt idx="7202">
                  <c:v>250.7</c:v>
                </c:pt>
                <c:pt idx="7203">
                  <c:v>249.9</c:v>
                </c:pt>
                <c:pt idx="7204">
                  <c:v>249.8</c:v>
                </c:pt>
                <c:pt idx="7205">
                  <c:v>249.7</c:v>
                </c:pt>
                <c:pt idx="7206">
                  <c:v>248.4</c:v>
                </c:pt>
                <c:pt idx="7207">
                  <c:v>248.1</c:v>
                </c:pt>
                <c:pt idx="7208">
                  <c:v>247.8</c:v>
                </c:pt>
                <c:pt idx="7209">
                  <c:v>246.8</c:v>
                </c:pt>
                <c:pt idx="7210">
                  <c:v>246.3</c:v>
                </c:pt>
                <c:pt idx="7211">
                  <c:v>245.8</c:v>
                </c:pt>
                <c:pt idx="7212">
                  <c:v>245.4</c:v>
                </c:pt>
                <c:pt idx="7213">
                  <c:v>245</c:v>
                </c:pt>
                <c:pt idx="7214">
                  <c:v>244.7</c:v>
                </c:pt>
                <c:pt idx="7215">
                  <c:v>244.5</c:v>
                </c:pt>
                <c:pt idx="7216">
                  <c:v>244.3</c:v>
                </c:pt>
                <c:pt idx="7217">
                  <c:v>244</c:v>
                </c:pt>
                <c:pt idx="7218">
                  <c:v>243.5</c:v>
                </c:pt>
                <c:pt idx="7219">
                  <c:v>242.3</c:v>
                </c:pt>
                <c:pt idx="7220">
                  <c:v>241.9</c:v>
                </c:pt>
                <c:pt idx="7221">
                  <c:v>241.6</c:v>
                </c:pt>
                <c:pt idx="7222">
                  <c:v>241.5</c:v>
                </c:pt>
                <c:pt idx="7223">
                  <c:v>240.8</c:v>
                </c:pt>
                <c:pt idx="7224">
                  <c:v>239.9</c:v>
                </c:pt>
                <c:pt idx="7225">
                  <c:v>239.8</c:v>
                </c:pt>
                <c:pt idx="7226">
                  <c:v>239.4</c:v>
                </c:pt>
                <c:pt idx="7227">
                  <c:v>238.9</c:v>
                </c:pt>
                <c:pt idx="7228">
                  <c:v>238.6</c:v>
                </c:pt>
                <c:pt idx="7229">
                  <c:v>238.4</c:v>
                </c:pt>
                <c:pt idx="7230">
                  <c:v>238.4</c:v>
                </c:pt>
                <c:pt idx="7231">
                  <c:v>238.2</c:v>
                </c:pt>
                <c:pt idx="7232">
                  <c:v>237.5</c:v>
                </c:pt>
                <c:pt idx="7233">
                  <c:v>236.1</c:v>
                </c:pt>
                <c:pt idx="7234">
                  <c:v>235.3</c:v>
                </c:pt>
                <c:pt idx="7235">
                  <c:v>234.9</c:v>
                </c:pt>
                <c:pt idx="7236">
                  <c:v>234.4</c:v>
                </c:pt>
                <c:pt idx="7237">
                  <c:v>233.6</c:v>
                </c:pt>
                <c:pt idx="7238">
                  <c:v>233.3</c:v>
                </c:pt>
                <c:pt idx="7239">
                  <c:v>232.3</c:v>
                </c:pt>
                <c:pt idx="7240">
                  <c:v>232.2</c:v>
                </c:pt>
                <c:pt idx="7241">
                  <c:v>231.3</c:v>
                </c:pt>
                <c:pt idx="7242">
                  <c:v>231.3</c:v>
                </c:pt>
                <c:pt idx="7243">
                  <c:v>231</c:v>
                </c:pt>
                <c:pt idx="7244">
                  <c:v>230.4</c:v>
                </c:pt>
                <c:pt idx="7245">
                  <c:v>230.4</c:v>
                </c:pt>
                <c:pt idx="7246">
                  <c:v>230.4</c:v>
                </c:pt>
                <c:pt idx="7247">
                  <c:v>230.2</c:v>
                </c:pt>
                <c:pt idx="7248">
                  <c:v>229.6</c:v>
                </c:pt>
                <c:pt idx="7249">
                  <c:v>229.5</c:v>
                </c:pt>
                <c:pt idx="7250">
                  <c:v>229.2</c:v>
                </c:pt>
                <c:pt idx="7251">
                  <c:v>228.5</c:v>
                </c:pt>
                <c:pt idx="7252">
                  <c:v>228.4</c:v>
                </c:pt>
                <c:pt idx="7253">
                  <c:v>228.3</c:v>
                </c:pt>
                <c:pt idx="7254">
                  <c:v>227.9</c:v>
                </c:pt>
                <c:pt idx="7255">
                  <c:v>227.6</c:v>
                </c:pt>
                <c:pt idx="7256">
                  <c:v>227.4</c:v>
                </c:pt>
                <c:pt idx="7257">
                  <c:v>227.1</c:v>
                </c:pt>
                <c:pt idx="7258">
                  <c:v>227</c:v>
                </c:pt>
                <c:pt idx="7259">
                  <c:v>226.8</c:v>
                </c:pt>
                <c:pt idx="7260">
                  <c:v>226.3</c:v>
                </c:pt>
                <c:pt idx="7261">
                  <c:v>226.3</c:v>
                </c:pt>
                <c:pt idx="7262">
                  <c:v>226.2</c:v>
                </c:pt>
                <c:pt idx="7263">
                  <c:v>226.1</c:v>
                </c:pt>
                <c:pt idx="7264">
                  <c:v>225.9</c:v>
                </c:pt>
                <c:pt idx="7265">
                  <c:v>225.6</c:v>
                </c:pt>
                <c:pt idx="7266">
                  <c:v>225.6</c:v>
                </c:pt>
                <c:pt idx="7267">
                  <c:v>224.9</c:v>
                </c:pt>
                <c:pt idx="7268">
                  <c:v>224.8</c:v>
                </c:pt>
                <c:pt idx="7269">
                  <c:v>224.6</c:v>
                </c:pt>
                <c:pt idx="7270">
                  <c:v>224.5</c:v>
                </c:pt>
                <c:pt idx="7271">
                  <c:v>224.3</c:v>
                </c:pt>
                <c:pt idx="7272">
                  <c:v>223.5</c:v>
                </c:pt>
                <c:pt idx="7273">
                  <c:v>223.4</c:v>
                </c:pt>
                <c:pt idx="7274">
                  <c:v>223.2</c:v>
                </c:pt>
                <c:pt idx="7275">
                  <c:v>223</c:v>
                </c:pt>
                <c:pt idx="7276">
                  <c:v>221.7</c:v>
                </c:pt>
                <c:pt idx="7277">
                  <c:v>221.7</c:v>
                </c:pt>
                <c:pt idx="7278">
                  <c:v>221.6</c:v>
                </c:pt>
                <c:pt idx="7279">
                  <c:v>221.3</c:v>
                </c:pt>
                <c:pt idx="7280">
                  <c:v>220.9</c:v>
                </c:pt>
                <c:pt idx="7281">
                  <c:v>220.5</c:v>
                </c:pt>
                <c:pt idx="7282">
                  <c:v>220.2</c:v>
                </c:pt>
                <c:pt idx="7283">
                  <c:v>220.1</c:v>
                </c:pt>
                <c:pt idx="7284">
                  <c:v>219.5</c:v>
                </c:pt>
                <c:pt idx="7285">
                  <c:v>219.1</c:v>
                </c:pt>
                <c:pt idx="7286">
                  <c:v>218.7</c:v>
                </c:pt>
                <c:pt idx="7287">
                  <c:v>218.5</c:v>
                </c:pt>
                <c:pt idx="7288">
                  <c:v>218</c:v>
                </c:pt>
                <c:pt idx="7289">
                  <c:v>217.2</c:v>
                </c:pt>
                <c:pt idx="7290">
                  <c:v>217</c:v>
                </c:pt>
                <c:pt idx="7291">
                  <c:v>216.9</c:v>
                </c:pt>
                <c:pt idx="7292">
                  <c:v>216.7</c:v>
                </c:pt>
                <c:pt idx="7293">
                  <c:v>215.8</c:v>
                </c:pt>
                <c:pt idx="7294">
                  <c:v>215.7</c:v>
                </c:pt>
                <c:pt idx="7295">
                  <c:v>215.3</c:v>
                </c:pt>
                <c:pt idx="7296">
                  <c:v>215.2</c:v>
                </c:pt>
                <c:pt idx="7297">
                  <c:v>215.2</c:v>
                </c:pt>
                <c:pt idx="7298">
                  <c:v>214</c:v>
                </c:pt>
                <c:pt idx="7299">
                  <c:v>212.9</c:v>
                </c:pt>
                <c:pt idx="7300">
                  <c:v>212.7</c:v>
                </c:pt>
                <c:pt idx="7301">
                  <c:v>211.9</c:v>
                </c:pt>
                <c:pt idx="7302">
                  <c:v>211.5</c:v>
                </c:pt>
                <c:pt idx="7303">
                  <c:v>211.1</c:v>
                </c:pt>
                <c:pt idx="7304">
                  <c:v>211.1</c:v>
                </c:pt>
                <c:pt idx="7305">
                  <c:v>211</c:v>
                </c:pt>
                <c:pt idx="7306">
                  <c:v>210.9</c:v>
                </c:pt>
                <c:pt idx="7307">
                  <c:v>209.8</c:v>
                </c:pt>
                <c:pt idx="7308">
                  <c:v>209.5</c:v>
                </c:pt>
                <c:pt idx="7309">
                  <c:v>209.2</c:v>
                </c:pt>
                <c:pt idx="7310">
                  <c:v>208.4</c:v>
                </c:pt>
                <c:pt idx="7311">
                  <c:v>208.1</c:v>
                </c:pt>
                <c:pt idx="7312">
                  <c:v>207.9</c:v>
                </c:pt>
                <c:pt idx="7313">
                  <c:v>207.2</c:v>
                </c:pt>
                <c:pt idx="7314">
                  <c:v>206.4</c:v>
                </c:pt>
                <c:pt idx="7315">
                  <c:v>205.7</c:v>
                </c:pt>
                <c:pt idx="7316">
                  <c:v>205.4</c:v>
                </c:pt>
                <c:pt idx="7317">
                  <c:v>205.3</c:v>
                </c:pt>
                <c:pt idx="7318">
                  <c:v>205</c:v>
                </c:pt>
                <c:pt idx="7319">
                  <c:v>204.1</c:v>
                </c:pt>
                <c:pt idx="7320">
                  <c:v>204.1</c:v>
                </c:pt>
                <c:pt idx="7321">
                  <c:v>203.9</c:v>
                </c:pt>
                <c:pt idx="7322">
                  <c:v>203.9</c:v>
                </c:pt>
                <c:pt idx="7323">
                  <c:v>203.1</c:v>
                </c:pt>
                <c:pt idx="7324">
                  <c:v>203</c:v>
                </c:pt>
                <c:pt idx="7325">
                  <c:v>202.3</c:v>
                </c:pt>
                <c:pt idx="7326">
                  <c:v>202</c:v>
                </c:pt>
                <c:pt idx="7327">
                  <c:v>201.6</c:v>
                </c:pt>
                <c:pt idx="7328">
                  <c:v>201.6</c:v>
                </c:pt>
                <c:pt idx="7329">
                  <c:v>201.5</c:v>
                </c:pt>
                <c:pt idx="7330">
                  <c:v>201</c:v>
                </c:pt>
                <c:pt idx="7331">
                  <c:v>200.8</c:v>
                </c:pt>
                <c:pt idx="7332">
                  <c:v>200.6</c:v>
                </c:pt>
                <c:pt idx="7333">
                  <c:v>200.6</c:v>
                </c:pt>
                <c:pt idx="7334">
                  <c:v>200.5</c:v>
                </c:pt>
                <c:pt idx="7335">
                  <c:v>200.3</c:v>
                </c:pt>
                <c:pt idx="7336">
                  <c:v>200.3</c:v>
                </c:pt>
                <c:pt idx="7337">
                  <c:v>200.2</c:v>
                </c:pt>
                <c:pt idx="7338">
                  <c:v>199.9</c:v>
                </c:pt>
                <c:pt idx="7339">
                  <c:v>199.5</c:v>
                </c:pt>
                <c:pt idx="7340">
                  <c:v>199.4</c:v>
                </c:pt>
                <c:pt idx="7341">
                  <c:v>198.8</c:v>
                </c:pt>
                <c:pt idx="7342">
                  <c:v>198.6</c:v>
                </c:pt>
                <c:pt idx="7343">
                  <c:v>197.6</c:v>
                </c:pt>
                <c:pt idx="7344">
                  <c:v>197.3</c:v>
                </c:pt>
                <c:pt idx="7345">
                  <c:v>197.3</c:v>
                </c:pt>
                <c:pt idx="7346">
                  <c:v>196.8</c:v>
                </c:pt>
                <c:pt idx="7347">
                  <c:v>196.1</c:v>
                </c:pt>
                <c:pt idx="7348">
                  <c:v>195.8</c:v>
                </c:pt>
                <c:pt idx="7349">
                  <c:v>195.4</c:v>
                </c:pt>
                <c:pt idx="7350">
                  <c:v>195.4</c:v>
                </c:pt>
                <c:pt idx="7351">
                  <c:v>195.1</c:v>
                </c:pt>
                <c:pt idx="7352">
                  <c:v>195</c:v>
                </c:pt>
                <c:pt idx="7353">
                  <c:v>194.5</c:v>
                </c:pt>
                <c:pt idx="7354">
                  <c:v>194.2</c:v>
                </c:pt>
                <c:pt idx="7355">
                  <c:v>193.1</c:v>
                </c:pt>
                <c:pt idx="7356">
                  <c:v>193.1</c:v>
                </c:pt>
                <c:pt idx="7357">
                  <c:v>192.7</c:v>
                </c:pt>
                <c:pt idx="7358">
                  <c:v>192</c:v>
                </c:pt>
                <c:pt idx="7359">
                  <c:v>191.7</c:v>
                </c:pt>
                <c:pt idx="7360">
                  <c:v>190.1</c:v>
                </c:pt>
                <c:pt idx="7361">
                  <c:v>189.7</c:v>
                </c:pt>
                <c:pt idx="7362">
                  <c:v>189.3</c:v>
                </c:pt>
                <c:pt idx="7363">
                  <c:v>189.1</c:v>
                </c:pt>
                <c:pt idx="7364">
                  <c:v>188.7</c:v>
                </c:pt>
                <c:pt idx="7365">
                  <c:v>188</c:v>
                </c:pt>
                <c:pt idx="7366">
                  <c:v>187.8</c:v>
                </c:pt>
                <c:pt idx="7367">
                  <c:v>186.1</c:v>
                </c:pt>
                <c:pt idx="7368">
                  <c:v>185.8</c:v>
                </c:pt>
                <c:pt idx="7369">
                  <c:v>185.7</c:v>
                </c:pt>
                <c:pt idx="7370">
                  <c:v>185</c:v>
                </c:pt>
                <c:pt idx="7371">
                  <c:v>184.8</c:v>
                </c:pt>
                <c:pt idx="7372">
                  <c:v>184.7</c:v>
                </c:pt>
                <c:pt idx="7373">
                  <c:v>184.5</c:v>
                </c:pt>
                <c:pt idx="7374">
                  <c:v>184.1</c:v>
                </c:pt>
                <c:pt idx="7375">
                  <c:v>183.6</c:v>
                </c:pt>
                <c:pt idx="7376">
                  <c:v>183.5</c:v>
                </c:pt>
                <c:pt idx="7377">
                  <c:v>182.6</c:v>
                </c:pt>
                <c:pt idx="7378">
                  <c:v>181.7</c:v>
                </c:pt>
                <c:pt idx="7379">
                  <c:v>181.5</c:v>
                </c:pt>
                <c:pt idx="7380">
                  <c:v>181.2</c:v>
                </c:pt>
                <c:pt idx="7381">
                  <c:v>180.3</c:v>
                </c:pt>
                <c:pt idx="7382">
                  <c:v>180.2</c:v>
                </c:pt>
                <c:pt idx="7383">
                  <c:v>179.5</c:v>
                </c:pt>
                <c:pt idx="7384">
                  <c:v>178.9</c:v>
                </c:pt>
                <c:pt idx="7385">
                  <c:v>178.8</c:v>
                </c:pt>
                <c:pt idx="7386">
                  <c:v>178.8</c:v>
                </c:pt>
                <c:pt idx="7387">
                  <c:v>178.2</c:v>
                </c:pt>
                <c:pt idx="7388">
                  <c:v>177.9</c:v>
                </c:pt>
                <c:pt idx="7389">
                  <c:v>177.8</c:v>
                </c:pt>
                <c:pt idx="7390">
                  <c:v>177.4</c:v>
                </c:pt>
                <c:pt idx="7391">
                  <c:v>177.4</c:v>
                </c:pt>
                <c:pt idx="7392">
                  <c:v>177.3</c:v>
                </c:pt>
                <c:pt idx="7393">
                  <c:v>176.8</c:v>
                </c:pt>
                <c:pt idx="7394">
                  <c:v>176.4</c:v>
                </c:pt>
                <c:pt idx="7395">
                  <c:v>176.1</c:v>
                </c:pt>
                <c:pt idx="7396">
                  <c:v>175.5</c:v>
                </c:pt>
                <c:pt idx="7397">
                  <c:v>175.2</c:v>
                </c:pt>
                <c:pt idx="7398">
                  <c:v>174.3</c:v>
                </c:pt>
                <c:pt idx="7399">
                  <c:v>174</c:v>
                </c:pt>
                <c:pt idx="7400">
                  <c:v>173.8</c:v>
                </c:pt>
                <c:pt idx="7401">
                  <c:v>173.8</c:v>
                </c:pt>
                <c:pt idx="7402">
                  <c:v>171.9</c:v>
                </c:pt>
                <c:pt idx="7403">
                  <c:v>171.6</c:v>
                </c:pt>
                <c:pt idx="7404">
                  <c:v>171.5</c:v>
                </c:pt>
                <c:pt idx="7405">
                  <c:v>170.5</c:v>
                </c:pt>
                <c:pt idx="7406">
                  <c:v>170.3</c:v>
                </c:pt>
                <c:pt idx="7407">
                  <c:v>168.9</c:v>
                </c:pt>
                <c:pt idx="7408">
                  <c:v>168.6</c:v>
                </c:pt>
                <c:pt idx="7409">
                  <c:v>168.5</c:v>
                </c:pt>
                <c:pt idx="7410">
                  <c:v>168.4</c:v>
                </c:pt>
                <c:pt idx="7411">
                  <c:v>168.1</c:v>
                </c:pt>
                <c:pt idx="7412">
                  <c:v>167.8</c:v>
                </c:pt>
                <c:pt idx="7413">
                  <c:v>166.8</c:v>
                </c:pt>
                <c:pt idx="7414">
                  <c:v>166.6</c:v>
                </c:pt>
                <c:pt idx="7415">
                  <c:v>166.5</c:v>
                </c:pt>
                <c:pt idx="7416">
                  <c:v>166.4</c:v>
                </c:pt>
                <c:pt idx="7417">
                  <c:v>166.2</c:v>
                </c:pt>
                <c:pt idx="7418">
                  <c:v>166</c:v>
                </c:pt>
                <c:pt idx="7419">
                  <c:v>165.9</c:v>
                </c:pt>
                <c:pt idx="7420">
                  <c:v>165.9</c:v>
                </c:pt>
                <c:pt idx="7421">
                  <c:v>165.4</c:v>
                </c:pt>
                <c:pt idx="7422">
                  <c:v>164</c:v>
                </c:pt>
                <c:pt idx="7423">
                  <c:v>163.30000000000001</c:v>
                </c:pt>
                <c:pt idx="7424">
                  <c:v>163.30000000000001</c:v>
                </c:pt>
                <c:pt idx="7425">
                  <c:v>163.30000000000001</c:v>
                </c:pt>
                <c:pt idx="7426">
                  <c:v>161.80000000000001</c:v>
                </c:pt>
                <c:pt idx="7427">
                  <c:v>161.80000000000001</c:v>
                </c:pt>
                <c:pt idx="7428">
                  <c:v>161.19999999999999</c:v>
                </c:pt>
                <c:pt idx="7429">
                  <c:v>159.69999999999999</c:v>
                </c:pt>
                <c:pt idx="7430">
                  <c:v>158.9</c:v>
                </c:pt>
                <c:pt idx="7431">
                  <c:v>156.80000000000001</c:v>
                </c:pt>
                <c:pt idx="7432">
                  <c:v>156.5</c:v>
                </c:pt>
                <c:pt idx="7433">
                  <c:v>156.19999999999999</c:v>
                </c:pt>
                <c:pt idx="7434">
                  <c:v>154.9</c:v>
                </c:pt>
                <c:pt idx="7435">
                  <c:v>154.6</c:v>
                </c:pt>
                <c:pt idx="7436">
                  <c:v>154.4</c:v>
                </c:pt>
                <c:pt idx="7437">
                  <c:v>152.6</c:v>
                </c:pt>
                <c:pt idx="7438">
                  <c:v>152.4</c:v>
                </c:pt>
                <c:pt idx="7439">
                  <c:v>152.1</c:v>
                </c:pt>
                <c:pt idx="7440">
                  <c:v>151</c:v>
                </c:pt>
                <c:pt idx="7441">
                  <c:v>150.9</c:v>
                </c:pt>
                <c:pt idx="7442">
                  <c:v>150.9</c:v>
                </c:pt>
                <c:pt idx="7443">
                  <c:v>150.6</c:v>
                </c:pt>
                <c:pt idx="7444">
                  <c:v>150.4</c:v>
                </c:pt>
                <c:pt idx="7445">
                  <c:v>149.69999999999999</c:v>
                </c:pt>
                <c:pt idx="7446">
                  <c:v>149.4</c:v>
                </c:pt>
                <c:pt idx="7447">
                  <c:v>149.30000000000001</c:v>
                </c:pt>
                <c:pt idx="7448">
                  <c:v>149.1</c:v>
                </c:pt>
                <c:pt idx="7449">
                  <c:v>148.69999999999999</c:v>
                </c:pt>
                <c:pt idx="7450">
                  <c:v>147.9</c:v>
                </c:pt>
                <c:pt idx="7451">
                  <c:v>147.9</c:v>
                </c:pt>
                <c:pt idx="7452">
                  <c:v>147.6</c:v>
                </c:pt>
                <c:pt idx="7453">
                  <c:v>147.6</c:v>
                </c:pt>
                <c:pt idx="7454">
                  <c:v>147.1</c:v>
                </c:pt>
                <c:pt idx="7455">
                  <c:v>146.80000000000001</c:v>
                </c:pt>
                <c:pt idx="7456">
                  <c:v>146.69999999999999</c:v>
                </c:pt>
                <c:pt idx="7457">
                  <c:v>146</c:v>
                </c:pt>
                <c:pt idx="7458">
                  <c:v>145.69999999999999</c:v>
                </c:pt>
                <c:pt idx="7459">
                  <c:v>145.6</c:v>
                </c:pt>
                <c:pt idx="7460">
                  <c:v>145.4</c:v>
                </c:pt>
                <c:pt idx="7461">
                  <c:v>145.1</c:v>
                </c:pt>
                <c:pt idx="7462">
                  <c:v>144.80000000000001</c:v>
                </c:pt>
                <c:pt idx="7463">
                  <c:v>144.30000000000001</c:v>
                </c:pt>
                <c:pt idx="7464">
                  <c:v>143.80000000000001</c:v>
                </c:pt>
                <c:pt idx="7465">
                  <c:v>143.19999999999999</c:v>
                </c:pt>
                <c:pt idx="7466">
                  <c:v>143.1</c:v>
                </c:pt>
                <c:pt idx="7467">
                  <c:v>143</c:v>
                </c:pt>
                <c:pt idx="7468">
                  <c:v>141.5</c:v>
                </c:pt>
                <c:pt idx="7469">
                  <c:v>141.30000000000001</c:v>
                </c:pt>
                <c:pt idx="7470">
                  <c:v>141.1</c:v>
                </c:pt>
                <c:pt idx="7471">
                  <c:v>141.1</c:v>
                </c:pt>
                <c:pt idx="7472">
                  <c:v>141</c:v>
                </c:pt>
                <c:pt idx="7473">
                  <c:v>140.9</c:v>
                </c:pt>
                <c:pt idx="7474">
                  <c:v>140.9</c:v>
                </c:pt>
                <c:pt idx="7475">
                  <c:v>140.19999999999999</c:v>
                </c:pt>
                <c:pt idx="7476">
                  <c:v>139.1</c:v>
                </c:pt>
                <c:pt idx="7477">
                  <c:v>139</c:v>
                </c:pt>
                <c:pt idx="7478">
                  <c:v>138.5</c:v>
                </c:pt>
                <c:pt idx="7479">
                  <c:v>138.5</c:v>
                </c:pt>
                <c:pt idx="7480">
                  <c:v>138.4</c:v>
                </c:pt>
                <c:pt idx="7481">
                  <c:v>138.30000000000001</c:v>
                </c:pt>
                <c:pt idx="7482">
                  <c:v>138.19999999999999</c:v>
                </c:pt>
                <c:pt idx="7483">
                  <c:v>137.9</c:v>
                </c:pt>
                <c:pt idx="7484">
                  <c:v>137.4</c:v>
                </c:pt>
                <c:pt idx="7485">
                  <c:v>136.6</c:v>
                </c:pt>
                <c:pt idx="7486">
                  <c:v>136.1</c:v>
                </c:pt>
                <c:pt idx="7487">
                  <c:v>136</c:v>
                </c:pt>
                <c:pt idx="7488">
                  <c:v>135.5</c:v>
                </c:pt>
                <c:pt idx="7489">
                  <c:v>135.30000000000001</c:v>
                </c:pt>
                <c:pt idx="7490">
                  <c:v>134.80000000000001</c:v>
                </c:pt>
                <c:pt idx="7491">
                  <c:v>134.4</c:v>
                </c:pt>
                <c:pt idx="7492">
                  <c:v>133.4</c:v>
                </c:pt>
                <c:pt idx="7493">
                  <c:v>133</c:v>
                </c:pt>
                <c:pt idx="7494">
                  <c:v>132.9</c:v>
                </c:pt>
                <c:pt idx="7495">
                  <c:v>132.80000000000001</c:v>
                </c:pt>
                <c:pt idx="7496">
                  <c:v>132.6</c:v>
                </c:pt>
                <c:pt idx="7497">
                  <c:v>132.1</c:v>
                </c:pt>
                <c:pt idx="7498">
                  <c:v>131</c:v>
                </c:pt>
                <c:pt idx="7499">
                  <c:v>131</c:v>
                </c:pt>
                <c:pt idx="7500">
                  <c:v>130.80000000000001</c:v>
                </c:pt>
                <c:pt idx="7501">
                  <c:v>130.5</c:v>
                </c:pt>
                <c:pt idx="7502">
                  <c:v>130.1</c:v>
                </c:pt>
                <c:pt idx="7503">
                  <c:v>129.69999999999999</c:v>
                </c:pt>
                <c:pt idx="7504">
                  <c:v>129.6</c:v>
                </c:pt>
                <c:pt idx="7505">
                  <c:v>129.1</c:v>
                </c:pt>
                <c:pt idx="7506">
                  <c:v>128.69999999999999</c:v>
                </c:pt>
                <c:pt idx="7507">
                  <c:v>128.5</c:v>
                </c:pt>
                <c:pt idx="7508">
                  <c:v>127.9</c:v>
                </c:pt>
                <c:pt idx="7509">
                  <c:v>127.4</c:v>
                </c:pt>
                <c:pt idx="7510">
                  <c:v>127.3</c:v>
                </c:pt>
                <c:pt idx="7511">
                  <c:v>126.9</c:v>
                </c:pt>
                <c:pt idx="7512">
                  <c:v>126.9</c:v>
                </c:pt>
                <c:pt idx="7513">
                  <c:v>126.7</c:v>
                </c:pt>
                <c:pt idx="7514">
                  <c:v>126.4</c:v>
                </c:pt>
                <c:pt idx="7515">
                  <c:v>126</c:v>
                </c:pt>
                <c:pt idx="7516">
                  <c:v>125.7</c:v>
                </c:pt>
                <c:pt idx="7517">
                  <c:v>125.4</c:v>
                </c:pt>
                <c:pt idx="7518">
                  <c:v>125.2</c:v>
                </c:pt>
                <c:pt idx="7519">
                  <c:v>124</c:v>
                </c:pt>
                <c:pt idx="7520">
                  <c:v>123.9</c:v>
                </c:pt>
                <c:pt idx="7521">
                  <c:v>123.6</c:v>
                </c:pt>
                <c:pt idx="7522">
                  <c:v>123.5</c:v>
                </c:pt>
                <c:pt idx="7523">
                  <c:v>123.2</c:v>
                </c:pt>
                <c:pt idx="7524">
                  <c:v>123.2</c:v>
                </c:pt>
                <c:pt idx="7525">
                  <c:v>123.2</c:v>
                </c:pt>
                <c:pt idx="7526">
                  <c:v>123.1</c:v>
                </c:pt>
                <c:pt idx="7527">
                  <c:v>123</c:v>
                </c:pt>
                <c:pt idx="7528">
                  <c:v>123</c:v>
                </c:pt>
                <c:pt idx="7529">
                  <c:v>122.3</c:v>
                </c:pt>
                <c:pt idx="7530">
                  <c:v>121.9</c:v>
                </c:pt>
                <c:pt idx="7531">
                  <c:v>121.6</c:v>
                </c:pt>
                <c:pt idx="7532">
                  <c:v>120.1</c:v>
                </c:pt>
                <c:pt idx="7533">
                  <c:v>120</c:v>
                </c:pt>
                <c:pt idx="7534">
                  <c:v>119.3</c:v>
                </c:pt>
                <c:pt idx="7535">
                  <c:v>119.2</c:v>
                </c:pt>
                <c:pt idx="7536">
                  <c:v>119</c:v>
                </c:pt>
                <c:pt idx="7537">
                  <c:v>118.7</c:v>
                </c:pt>
                <c:pt idx="7538">
                  <c:v>117.6</c:v>
                </c:pt>
                <c:pt idx="7539">
                  <c:v>117.4</c:v>
                </c:pt>
                <c:pt idx="7540">
                  <c:v>117.2</c:v>
                </c:pt>
                <c:pt idx="7541">
                  <c:v>116.4</c:v>
                </c:pt>
                <c:pt idx="7542">
                  <c:v>115.8</c:v>
                </c:pt>
                <c:pt idx="7543">
                  <c:v>115.6</c:v>
                </c:pt>
                <c:pt idx="7544">
                  <c:v>115.5</c:v>
                </c:pt>
                <c:pt idx="7545">
                  <c:v>115.4</c:v>
                </c:pt>
                <c:pt idx="7546">
                  <c:v>115.2</c:v>
                </c:pt>
                <c:pt idx="7547">
                  <c:v>115.1</c:v>
                </c:pt>
                <c:pt idx="7548">
                  <c:v>114.9</c:v>
                </c:pt>
                <c:pt idx="7549">
                  <c:v>114.1</c:v>
                </c:pt>
                <c:pt idx="7550">
                  <c:v>113.7</c:v>
                </c:pt>
                <c:pt idx="7551">
                  <c:v>113.6</c:v>
                </c:pt>
                <c:pt idx="7552">
                  <c:v>113.4</c:v>
                </c:pt>
                <c:pt idx="7553">
                  <c:v>113.4</c:v>
                </c:pt>
                <c:pt idx="7554">
                  <c:v>112.7</c:v>
                </c:pt>
                <c:pt idx="7555">
                  <c:v>112.6</c:v>
                </c:pt>
                <c:pt idx="7556">
                  <c:v>112.4</c:v>
                </c:pt>
                <c:pt idx="7557">
                  <c:v>112</c:v>
                </c:pt>
                <c:pt idx="7558">
                  <c:v>111.5</c:v>
                </c:pt>
                <c:pt idx="7559">
                  <c:v>111.3</c:v>
                </c:pt>
                <c:pt idx="7560">
                  <c:v>111.3</c:v>
                </c:pt>
                <c:pt idx="7561">
                  <c:v>110.8</c:v>
                </c:pt>
                <c:pt idx="7562">
                  <c:v>110.5</c:v>
                </c:pt>
                <c:pt idx="7563">
                  <c:v>110.4</c:v>
                </c:pt>
                <c:pt idx="7564">
                  <c:v>110.2</c:v>
                </c:pt>
                <c:pt idx="7565">
                  <c:v>109</c:v>
                </c:pt>
                <c:pt idx="7566">
                  <c:v>108.7</c:v>
                </c:pt>
                <c:pt idx="7567">
                  <c:v>108.3</c:v>
                </c:pt>
                <c:pt idx="7568">
                  <c:v>106.5</c:v>
                </c:pt>
                <c:pt idx="7569">
                  <c:v>105.5</c:v>
                </c:pt>
                <c:pt idx="7570">
                  <c:v>105.5</c:v>
                </c:pt>
                <c:pt idx="7571">
                  <c:v>105.1</c:v>
                </c:pt>
                <c:pt idx="7572">
                  <c:v>104.8</c:v>
                </c:pt>
                <c:pt idx="7573">
                  <c:v>104.7</c:v>
                </c:pt>
                <c:pt idx="7574">
                  <c:v>104.3</c:v>
                </c:pt>
                <c:pt idx="7575">
                  <c:v>103.8</c:v>
                </c:pt>
                <c:pt idx="7576">
                  <c:v>103.8</c:v>
                </c:pt>
                <c:pt idx="7577">
                  <c:v>103.7</c:v>
                </c:pt>
                <c:pt idx="7578">
                  <c:v>103.6</c:v>
                </c:pt>
                <c:pt idx="7579">
                  <c:v>103.4</c:v>
                </c:pt>
                <c:pt idx="7580">
                  <c:v>103.2</c:v>
                </c:pt>
                <c:pt idx="7581">
                  <c:v>103</c:v>
                </c:pt>
                <c:pt idx="7582">
                  <c:v>102.4</c:v>
                </c:pt>
                <c:pt idx="7583">
                  <c:v>101.7</c:v>
                </c:pt>
                <c:pt idx="7584">
                  <c:v>101.5</c:v>
                </c:pt>
                <c:pt idx="7585">
                  <c:v>101.3</c:v>
                </c:pt>
                <c:pt idx="7586">
                  <c:v>100.9</c:v>
                </c:pt>
                <c:pt idx="7587">
                  <c:v>100.5</c:v>
                </c:pt>
                <c:pt idx="7588">
                  <c:v>100.3</c:v>
                </c:pt>
                <c:pt idx="7589">
                  <c:v>99.8</c:v>
                </c:pt>
                <c:pt idx="7590">
                  <c:v>99.8</c:v>
                </c:pt>
                <c:pt idx="7591">
                  <c:v>99.1</c:v>
                </c:pt>
                <c:pt idx="7592">
                  <c:v>98.7</c:v>
                </c:pt>
                <c:pt idx="7593">
                  <c:v>98.5</c:v>
                </c:pt>
                <c:pt idx="7594">
                  <c:v>98.2</c:v>
                </c:pt>
                <c:pt idx="7595">
                  <c:v>98.1</c:v>
                </c:pt>
                <c:pt idx="7596">
                  <c:v>97.9</c:v>
                </c:pt>
                <c:pt idx="7597">
                  <c:v>97.4</c:v>
                </c:pt>
                <c:pt idx="7598">
                  <c:v>97.3</c:v>
                </c:pt>
                <c:pt idx="7599">
                  <c:v>97.3</c:v>
                </c:pt>
                <c:pt idx="7600">
                  <c:v>97.1</c:v>
                </c:pt>
                <c:pt idx="7601">
                  <c:v>96.4</c:v>
                </c:pt>
                <c:pt idx="7602">
                  <c:v>96.4</c:v>
                </c:pt>
                <c:pt idx="7603">
                  <c:v>96.2</c:v>
                </c:pt>
                <c:pt idx="7604">
                  <c:v>96</c:v>
                </c:pt>
                <c:pt idx="7605">
                  <c:v>96</c:v>
                </c:pt>
                <c:pt idx="7606">
                  <c:v>95.6</c:v>
                </c:pt>
                <c:pt idx="7607">
                  <c:v>95.5</c:v>
                </c:pt>
                <c:pt idx="7608">
                  <c:v>94.8</c:v>
                </c:pt>
                <c:pt idx="7609">
                  <c:v>94.5</c:v>
                </c:pt>
                <c:pt idx="7610">
                  <c:v>94.4</c:v>
                </c:pt>
                <c:pt idx="7611">
                  <c:v>94.2</c:v>
                </c:pt>
                <c:pt idx="7612">
                  <c:v>94.1</c:v>
                </c:pt>
                <c:pt idx="7613">
                  <c:v>93.2</c:v>
                </c:pt>
                <c:pt idx="7614">
                  <c:v>93</c:v>
                </c:pt>
                <c:pt idx="7615">
                  <c:v>92.6</c:v>
                </c:pt>
                <c:pt idx="7616">
                  <c:v>92.6</c:v>
                </c:pt>
                <c:pt idx="7617">
                  <c:v>92.1</c:v>
                </c:pt>
                <c:pt idx="7618">
                  <c:v>92</c:v>
                </c:pt>
                <c:pt idx="7619">
                  <c:v>90.8</c:v>
                </c:pt>
                <c:pt idx="7620">
                  <c:v>89.9</c:v>
                </c:pt>
                <c:pt idx="7621">
                  <c:v>89.5</c:v>
                </c:pt>
                <c:pt idx="7622">
                  <c:v>88.8</c:v>
                </c:pt>
                <c:pt idx="7623">
                  <c:v>88.3</c:v>
                </c:pt>
                <c:pt idx="7624">
                  <c:v>87.4</c:v>
                </c:pt>
                <c:pt idx="7625">
                  <c:v>86.5</c:v>
                </c:pt>
                <c:pt idx="7626">
                  <c:v>86.5</c:v>
                </c:pt>
                <c:pt idx="7627">
                  <c:v>85.6</c:v>
                </c:pt>
                <c:pt idx="7628">
                  <c:v>85.2</c:v>
                </c:pt>
                <c:pt idx="7629">
                  <c:v>84.8</c:v>
                </c:pt>
                <c:pt idx="7630">
                  <c:v>84.8</c:v>
                </c:pt>
                <c:pt idx="7631">
                  <c:v>84.4</c:v>
                </c:pt>
                <c:pt idx="7632">
                  <c:v>82.1</c:v>
                </c:pt>
                <c:pt idx="7633">
                  <c:v>81.7</c:v>
                </c:pt>
                <c:pt idx="7634">
                  <c:v>81.400000000000006</c:v>
                </c:pt>
                <c:pt idx="7635">
                  <c:v>81.3</c:v>
                </c:pt>
                <c:pt idx="7636">
                  <c:v>81.2</c:v>
                </c:pt>
                <c:pt idx="7637">
                  <c:v>80.5</c:v>
                </c:pt>
                <c:pt idx="7638">
                  <c:v>80.5</c:v>
                </c:pt>
                <c:pt idx="7639">
                  <c:v>80.3</c:v>
                </c:pt>
                <c:pt idx="7640">
                  <c:v>79.900000000000006</c:v>
                </c:pt>
                <c:pt idx="7641">
                  <c:v>79.900000000000006</c:v>
                </c:pt>
                <c:pt idx="7642">
                  <c:v>79.599999999999994</c:v>
                </c:pt>
                <c:pt idx="7643">
                  <c:v>79.3</c:v>
                </c:pt>
                <c:pt idx="7644">
                  <c:v>77.599999999999994</c:v>
                </c:pt>
                <c:pt idx="7645">
                  <c:v>77</c:v>
                </c:pt>
                <c:pt idx="7646">
                  <c:v>75.900000000000006</c:v>
                </c:pt>
                <c:pt idx="7647">
                  <c:v>75.5</c:v>
                </c:pt>
                <c:pt idx="7648">
                  <c:v>75.400000000000006</c:v>
                </c:pt>
                <c:pt idx="7649">
                  <c:v>75.2</c:v>
                </c:pt>
                <c:pt idx="7650">
                  <c:v>75.2</c:v>
                </c:pt>
                <c:pt idx="7651">
                  <c:v>74.7</c:v>
                </c:pt>
                <c:pt idx="7652">
                  <c:v>74.099999999999994</c:v>
                </c:pt>
                <c:pt idx="7653">
                  <c:v>73.8</c:v>
                </c:pt>
                <c:pt idx="7654">
                  <c:v>71.900000000000006</c:v>
                </c:pt>
                <c:pt idx="7655">
                  <c:v>71.8</c:v>
                </c:pt>
                <c:pt idx="7656">
                  <c:v>71.599999999999994</c:v>
                </c:pt>
                <c:pt idx="7657">
                  <c:v>71.5</c:v>
                </c:pt>
                <c:pt idx="7658">
                  <c:v>70.900000000000006</c:v>
                </c:pt>
                <c:pt idx="7659">
                  <c:v>70.8</c:v>
                </c:pt>
                <c:pt idx="7660">
                  <c:v>70.8</c:v>
                </c:pt>
                <c:pt idx="7661">
                  <c:v>70.5</c:v>
                </c:pt>
                <c:pt idx="7662">
                  <c:v>70.3</c:v>
                </c:pt>
                <c:pt idx="7663">
                  <c:v>70.2</c:v>
                </c:pt>
                <c:pt idx="7664">
                  <c:v>69.900000000000006</c:v>
                </c:pt>
                <c:pt idx="7665">
                  <c:v>69.099999999999994</c:v>
                </c:pt>
                <c:pt idx="7666">
                  <c:v>69</c:v>
                </c:pt>
                <c:pt idx="7667">
                  <c:v>69</c:v>
                </c:pt>
                <c:pt idx="7668">
                  <c:v>68.900000000000006</c:v>
                </c:pt>
                <c:pt idx="7669">
                  <c:v>68</c:v>
                </c:pt>
                <c:pt idx="7670">
                  <c:v>67.7</c:v>
                </c:pt>
                <c:pt idx="7671">
                  <c:v>67.400000000000006</c:v>
                </c:pt>
                <c:pt idx="7672">
                  <c:v>66.900000000000006</c:v>
                </c:pt>
                <c:pt idx="7673">
                  <c:v>66.900000000000006</c:v>
                </c:pt>
                <c:pt idx="7674">
                  <c:v>66.7</c:v>
                </c:pt>
                <c:pt idx="7675">
                  <c:v>66.5</c:v>
                </c:pt>
                <c:pt idx="7676">
                  <c:v>66.2</c:v>
                </c:pt>
                <c:pt idx="7677">
                  <c:v>66.2</c:v>
                </c:pt>
                <c:pt idx="7678">
                  <c:v>65.599999999999994</c:v>
                </c:pt>
                <c:pt idx="7679">
                  <c:v>65.599999999999994</c:v>
                </c:pt>
                <c:pt idx="7680">
                  <c:v>65.099999999999994</c:v>
                </c:pt>
                <c:pt idx="7681">
                  <c:v>64.900000000000006</c:v>
                </c:pt>
                <c:pt idx="7682">
                  <c:v>64.7</c:v>
                </c:pt>
                <c:pt idx="7683">
                  <c:v>64.7</c:v>
                </c:pt>
                <c:pt idx="7684">
                  <c:v>64.5</c:v>
                </c:pt>
                <c:pt idx="7685">
                  <c:v>63.4</c:v>
                </c:pt>
                <c:pt idx="7686">
                  <c:v>63.2</c:v>
                </c:pt>
                <c:pt idx="7687">
                  <c:v>63.1</c:v>
                </c:pt>
                <c:pt idx="7688">
                  <c:v>62.8</c:v>
                </c:pt>
                <c:pt idx="7689">
                  <c:v>61.6</c:v>
                </c:pt>
                <c:pt idx="7690">
                  <c:v>61.4</c:v>
                </c:pt>
                <c:pt idx="7691">
                  <c:v>61.3</c:v>
                </c:pt>
                <c:pt idx="7692">
                  <c:v>61.1</c:v>
                </c:pt>
                <c:pt idx="7693">
                  <c:v>60.7</c:v>
                </c:pt>
                <c:pt idx="7694">
                  <c:v>60.5</c:v>
                </c:pt>
                <c:pt idx="7695">
                  <c:v>60</c:v>
                </c:pt>
                <c:pt idx="7696">
                  <c:v>59.7</c:v>
                </c:pt>
                <c:pt idx="7697">
                  <c:v>59.7</c:v>
                </c:pt>
                <c:pt idx="7698">
                  <c:v>59.4</c:v>
                </c:pt>
                <c:pt idx="7699">
                  <c:v>58.8</c:v>
                </c:pt>
                <c:pt idx="7700">
                  <c:v>58.7</c:v>
                </c:pt>
                <c:pt idx="7701">
                  <c:v>58.4</c:v>
                </c:pt>
                <c:pt idx="7702">
                  <c:v>58.4</c:v>
                </c:pt>
                <c:pt idx="7703">
                  <c:v>58.4</c:v>
                </c:pt>
                <c:pt idx="7704">
                  <c:v>58.2</c:v>
                </c:pt>
                <c:pt idx="7705">
                  <c:v>57.3</c:v>
                </c:pt>
                <c:pt idx="7706">
                  <c:v>57.1</c:v>
                </c:pt>
                <c:pt idx="7707">
                  <c:v>56.6</c:v>
                </c:pt>
                <c:pt idx="7708">
                  <c:v>56.5</c:v>
                </c:pt>
                <c:pt idx="7709">
                  <c:v>56.4</c:v>
                </c:pt>
                <c:pt idx="7710">
                  <c:v>56.1</c:v>
                </c:pt>
                <c:pt idx="7711">
                  <c:v>55.7</c:v>
                </c:pt>
                <c:pt idx="7712">
                  <c:v>55.6</c:v>
                </c:pt>
                <c:pt idx="7713">
                  <c:v>55.6</c:v>
                </c:pt>
                <c:pt idx="7714">
                  <c:v>55.2</c:v>
                </c:pt>
                <c:pt idx="7715">
                  <c:v>55.2</c:v>
                </c:pt>
                <c:pt idx="7716">
                  <c:v>54.9</c:v>
                </c:pt>
                <c:pt idx="7717">
                  <c:v>54.5</c:v>
                </c:pt>
                <c:pt idx="7718">
                  <c:v>54.3</c:v>
                </c:pt>
                <c:pt idx="7719">
                  <c:v>54.2</c:v>
                </c:pt>
                <c:pt idx="7720">
                  <c:v>53.8</c:v>
                </c:pt>
                <c:pt idx="7721">
                  <c:v>53.2</c:v>
                </c:pt>
                <c:pt idx="7722">
                  <c:v>52.5</c:v>
                </c:pt>
                <c:pt idx="7723">
                  <c:v>52.4</c:v>
                </c:pt>
                <c:pt idx="7724">
                  <c:v>52.4</c:v>
                </c:pt>
                <c:pt idx="7725">
                  <c:v>51.8</c:v>
                </c:pt>
                <c:pt idx="7726">
                  <c:v>50.2</c:v>
                </c:pt>
                <c:pt idx="7727">
                  <c:v>49.6</c:v>
                </c:pt>
                <c:pt idx="7728">
                  <c:v>49.5</c:v>
                </c:pt>
                <c:pt idx="7729">
                  <c:v>49.1</c:v>
                </c:pt>
                <c:pt idx="7730">
                  <c:v>48.8</c:v>
                </c:pt>
                <c:pt idx="7731">
                  <c:v>48.8</c:v>
                </c:pt>
                <c:pt idx="7732">
                  <c:v>47.9</c:v>
                </c:pt>
                <c:pt idx="7733">
                  <c:v>47.8</c:v>
                </c:pt>
                <c:pt idx="7734">
                  <c:v>47.6</c:v>
                </c:pt>
                <c:pt idx="7735">
                  <c:v>47.5</c:v>
                </c:pt>
                <c:pt idx="7736">
                  <c:v>47</c:v>
                </c:pt>
                <c:pt idx="7737">
                  <c:v>46.4</c:v>
                </c:pt>
                <c:pt idx="7738">
                  <c:v>46.2</c:v>
                </c:pt>
                <c:pt idx="7739">
                  <c:v>45.3</c:v>
                </c:pt>
                <c:pt idx="7740">
                  <c:v>45.3</c:v>
                </c:pt>
                <c:pt idx="7741">
                  <c:v>45.2</c:v>
                </c:pt>
                <c:pt idx="7742">
                  <c:v>45.1</c:v>
                </c:pt>
                <c:pt idx="7743">
                  <c:v>44.3</c:v>
                </c:pt>
                <c:pt idx="7744">
                  <c:v>43.7</c:v>
                </c:pt>
                <c:pt idx="7745">
                  <c:v>43.7</c:v>
                </c:pt>
                <c:pt idx="7746">
                  <c:v>43.4</c:v>
                </c:pt>
                <c:pt idx="7747">
                  <c:v>42.6</c:v>
                </c:pt>
                <c:pt idx="7748">
                  <c:v>42.1</c:v>
                </c:pt>
                <c:pt idx="7749">
                  <c:v>41.9</c:v>
                </c:pt>
                <c:pt idx="7750">
                  <c:v>41</c:v>
                </c:pt>
                <c:pt idx="7751">
                  <c:v>41</c:v>
                </c:pt>
                <c:pt idx="7752">
                  <c:v>40.5</c:v>
                </c:pt>
                <c:pt idx="7753">
                  <c:v>40.5</c:v>
                </c:pt>
                <c:pt idx="7754">
                  <c:v>40.299999999999997</c:v>
                </c:pt>
                <c:pt idx="7755">
                  <c:v>39.200000000000003</c:v>
                </c:pt>
                <c:pt idx="7756">
                  <c:v>39.200000000000003</c:v>
                </c:pt>
                <c:pt idx="7757">
                  <c:v>39</c:v>
                </c:pt>
                <c:pt idx="7758">
                  <c:v>38.5</c:v>
                </c:pt>
                <c:pt idx="7759">
                  <c:v>38.5</c:v>
                </c:pt>
                <c:pt idx="7760">
                  <c:v>37.9</c:v>
                </c:pt>
                <c:pt idx="7761">
                  <c:v>37.5</c:v>
                </c:pt>
                <c:pt idx="7762">
                  <c:v>37.5</c:v>
                </c:pt>
                <c:pt idx="7763">
                  <c:v>37.1</c:v>
                </c:pt>
                <c:pt idx="7764">
                  <c:v>36.6</c:v>
                </c:pt>
                <c:pt idx="7765">
                  <c:v>36.4</c:v>
                </c:pt>
                <c:pt idx="7766">
                  <c:v>35.799999999999997</c:v>
                </c:pt>
                <c:pt idx="7767">
                  <c:v>35.799999999999997</c:v>
                </c:pt>
                <c:pt idx="7768">
                  <c:v>35.700000000000003</c:v>
                </c:pt>
                <c:pt idx="7769">
                  <c:v>35.700000000000003</c:v>
                </c:pt>
                <c:pt idx="7770">
                  <c:v>34.700000000000003</c:v>
                </c:pt>
                <c:pt idx="7771">
                  <c:v>34.700000000000003</c:v>
                </c:pt>
                <c:pt idx="7772">
                  <c:v>34.200000000000003</c:v>
                </c:pt>
                <c:pt idx="7773">
                  <c:v>33.6</c:v>
                </c:pt>
                <c:pt idx="7774">
                  <c:v>33.200000000000003</c:v>
                </c:pt>
                <c:pt idx="7775">
                  <c:v>33.200000000000003</c:v>
                </c:pt>
                <c:pt idx="7776">
                  <c:v>33.1</c:v>
                </c:pt>
                <c:pt idx="7777">
                  <c:v>32.700000000000003</c:v>
                </c:pt>
                <c:pt idx="7778">
                  <c:v>32.6</c:v>
                </c:pt>
                <c:pt idx="7779">
                  <c:v>31.8</c:v>
                </c:pt>
                <c:pt idx="7780">
                  <c:v>31.4</c:v>
                </c:pt>
                <c:pt idx="7781">
                  <c:v>31.4</c:v>
                </c:pt>
                <c:pt idx="7782">
                  <c:v>30.9</c:v>
                </c:pt>
                <c:pt idx="7783">
                  <c:v>30.7</c:v>
                </c:pt>
                <c:pt idx="7784">
                  <c:v>29.6</c:v>
                </c:pt>
                <c:pt idx="7785">
                  <c:v>29.5</c:v>
                </c:pt>
                <c:pt idx="7786">
                  <c:v>29.3</c:v>
                </c:pt>
                <c:pt idx="7787">
                  <c:v>28</c:v>
                </c:pt>
                <c:pt idx="7788">
                  <c:v>27.5</c:v>
                </c:pt>
                <c:pt idx="7789">
                  <c:v>27.3</c:v>
                </c:pt>
                <c:pt idx="7790">
                  <c:v>27</c:v>
                </c:pt>
                <c:pt idx="7791">
                  <c:v>26</c:v>
                </c:pt>
                <c:pt idx="7792">
                  <c:v>25.7</c:v>
                </c:pt>
                <c:pt idx="7793">
                  <c:v>25.1</c:v>
                </c:pt>
                <c:pt idx="7794">
                  <c:v>24.9</c:v>
                </c:pt>
                <c:pt idx="7795">
                  <c:v>23.4</c:v>
                </c:pt>
                <c:pt idx="7796">
                  <c:v>23.1</c:v>
                </c:pt>
                <c:pt idx="7797">
                  <c:v>22.6</c:v>
                </c:pt>
                <c:pt idx="7798">
                  <c:v>22.1</c:v>
                </c:pt>
                <c:pt idx="7799">
                  <c:v>21.6</c:v>
                </c:pt>
                <c:pt idx="7800">
                  <c:v>21.5</c:v>
                </c:pt>
                <c:pt idx="7801">
                  <c:v>21.4</c:v>
                </c:pt>
                <c:pt idx="7802">
                  <c:v>21.2</c:v>
                </c:pt>
                <c:pt idx="7803">
                  <c:v>21</c:v>
                </c:pt>
                <c:pt idx="7804">
                  <c:v>20.9</c:v>
                </c:pt>
                <c:pt idx="7805">
                  <c:v>19.5</c:v>
                </c:pt>
                <c:pt idx="7806">
                  <c:v>19.100000000000001</c:v>
                </c:pt>
                <c:pt idx="7807">
                  <c:v>18.7</c:v>
                </c:pt>
                <c:pt idx="7808">
                  <c:v>18.600000000000001</c:v>
                </c:pt>
                <c:pt idx="7809">
                  <c:v>18.399999999999999</c:v>
                </c:pt>
                <c:pt idx="7810">
                  <c:v>18</c:v>
                </c:pt>
                <c:pt idx="7811">
                  <c:v>17.600000000000001</c:v>
                </c:pt>
                <c:pt idx="7812">
                  <c:v>17</c:v>
                </c:pt>
                <c:pt idx="7813">
                  <c:v>16.7</c:v>
                </c:pt>
                <c:pt idx="7814">
                  <c:v>16.600000000000001</c:v>
                </c:pt>
                <c:pt idx="7815">
                  <c:v>16.3</c:v>
                </c:pt>
                <c:pt idx="7816">
                  <c:v>15.9</c:v>
                </c:pt>
                <c:pt idx="7817">
                  <c:v>15.6</c:v>
                </c:pt>
                <c:pt idx="7818">
                  <c:v>15.1</c:v>
                </c:pt>
                <c:pt idx="7819">
                  <c:v>15</c:v>
                </c:pt>
                <c:pt idx="7820">
                  <c:v>14.3</c:v>
                </c:pt>
                <c:pt idx="7821">
                  <c:v>14.2</c:v>
                </c:pt>
                <c:pt idx="7822">
                  <c:v>13.5</c:v>
                </c:pt>
                <c:pt idx="7823">
                  <c:v>13.4</c:v>
                </c:pt>
                <c:pt idx="7824">
                  <c:v>13.4</c:v>
                </c:pt>
                <c:pt idx="7825">
                  <c:v>13.2</c:v>
                </c:pt>
                <c:pt idx="7826">
                  <c:v>13.1</c:v>
                </c:pt>
                <c:pt idx="7827">
                  <c:v>12.7</c:v>
                </c:pt>
                <c:pt idx="7828">
                  <c:v>12.5</c:v>
                </c:pt>
                <c:pt idx="7829">
                  <c:v>12.2</c:v>
                </c:pt>
                <c:pt idx="7830">
                  <c:v>11.7</c:v>
                </c:pt>
                <c:pt idx="7831">
                  <c:v>11.3</c:v>
                </c:pt>
                <c:pt idx="7832">
                  <c:v>10</c:v>
                </c:pt>
                <c:pt idx="7833">
                  <c:v>9.5</c:v>
                </c:pt>
                <c:pt idx="7834">
                  <c:v>9.1999999999999993</c:v>
                </c:pt>
                <c:pt idx="7835">
                  <c:v>8.8000000000000007</c:v>
                </c:pt>
                <c:pt idx="7836">
                  <c:v>8.1999999999999993</c:v>
                </c:pt>
                <c:pt idx="7837">
                  <c:v>8.1</c:v>
                </c:pt>
                <c:pt idx="7838">
                  <c:v>8.1</c:v>
                </c:pt>
                <c:pt idx="7839">
                  <c:v>7.8</c:v>
                </c:pt>
                <c:pt idx="7840">
                  <c:v>7.7</c:v>
                </c:pt>
                <c:pt idx="7841">
                  <c:v>6</c:v>
                </c:pt>
                <c:pt idx="7842">
                  <c:v>5.9</c:v>
                </c:pt>
                <c:pt idx="7843">
                  <c:v>5.5</c:v>
                </c:pt>
                <c:pt idx="7844">
                  <c:v>4.9000000000000004</c:v>
                </c:pt>
                <c:pt idx="7845">
                  <c:v>4.5999999999999996</c:v>
                </c:pt>
                <c:pt idx="7846">
                  <c:v>4.4000000000000004</c:v>
                </c:pt>
                <c:pt idx="7847">
                  <c:v>4</c:v>
                </c:pt>
                <c:pt idx="7848">
                  <c:v>3.8</c:v>
                </c:pt>
                <c:pt idx="7849">
                  <c:v>3.6</c:v>
                </c:pt>
                <c:pt idx="7850">
                  <c:v>2.5</c:v>
                </c:pt>
                <c:pt idx="7851">
                  <c:v>2</c:v>
                </c:pt>
                <c:pt idx="7852">
                  <c:v>1.4</c:v>
                </c:pt>
                <c:pt idx="7853">
                  <c:v>1.2</c:v>
                </c:pt>
                <c:pt idx="7854">
                  <c:v>0.7</c:v>
                </c:pt>
                <c:pt idx="7855">
                  <c:v>0.5</c:v>
                </c:pt>
                <c:pt idx="7856">
                  <c:v>0.4</c:v>
                </c:pt>
                <c:pt idx="7857">
                  <c:v>0.3</c:v>
                </c:pt>
                <c:pt idx="7858">
                  <c:v>0.2</c:v>
                </c:pt>
                <c:pt idx="7859">
                  <c:v>0.2</c:v>
                </c:pt>
                <c:pt idx="7860">
                  <c:v>0.1</c:v>
                </c:pt>
                <c:pt idx="7861">
                  <c:v>0.1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2-4E4E-861C-11FC3C651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8622576"/>
        <c:axId val="1328623232"/>
      </c:lineChart>
      <c:catAx>
        <c:axId val="1328622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8623232"/>
        <c:crosses val="autoZero"/>
        <c:auto val="1"/>
        <c:lblAlgn val="ctr"/>
        <c:lblOffset val="100"/>
        <c:noMultiLvlLbl val="0"/>
      </c:catAx>
      <c:valAx>
        <c:axId val="13286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862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3</xdr:row>
      <xdr:rowOff>13674</xdr:rowOff>
    </xdr:from>
    <xdr:to>
      <xdr:col>14</xdr:col>
      <xdr:colOff>400050</xdr:colOff>
      <xdr:row>26</xdr:row>
      <xdr:rowOff>160020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1989432-BC59-4094-ACCB-6F8598CAC57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09" t="24524" r="1209" b="-904"/>
        <a:stretch/>
      </xdr:blipFill>
      <xdr:spPr bwMode="auto">
        <a:xfrm>
          <a:off x="952500" y="785199"/>
          <a:ext cx="10115550" cy="45278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22411</xdr:colOff>
      <xdr:row>9</xdr:row>
      <xdr:rowOff>112059</xdr:rowOff>
    </xdr:from>
    <xdr:to>
      <xdr:col>23</xdr:col>
      <xdr:colOff>649940</xdr:colOff>
      <xdr:row>24</xdr:row>
      <xdr:rowOff>165848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AB9A0F9-30C8-462E-95E9-F9724CE9E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601980</xdr:colOff>
      <xdr:row>65</xdr:row>
      <xdr:rowOff>114300</xdr:rowOff>
    </xdr:from>
    <xdr:to>
      <xdr:col>9</xdr:col>
      <xdr:colOff>180046</xdr:colOff>
      <xdr:row>82</xdr:row>
      <xdr:rowOff>143358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953946A-73A2-4A1D-8B91-5CA436DD7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0" y="12641580"/>
          <a:ext cx="6992326" cy="3458058"/>
        </a:xfrm>
        <a:prstGeom prst="rect">
          <a:avLst/>
        </a:prstGeom>
      </xdr:spPr>
    </xdr:pic>
    <xdr:clientData/>
  </xdr:twoCellAnchor>
  <xdr:twoCellAnchor editAs="oneCell">
    <xdr:from>
      <xdr:col>4</xdr:col>
      <xdr:colOff>693420</xdr:colOff>
      <xdr:row>82</xdr:row>
      <xdr:rowOff>99060</xdr:rowOff>
    </xdr:from>
    <xdr:to>
      <xdr:col>9</xdr:col>
      <xdr:colOff>176223</xdr:colOff>
      <xdr:row>95</xdr:row>
      <xdr:rowOff>76535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6880C923-D80F-4056-BFDD-58C1C6503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97140" y="16055340"/>
          <a:ext cx="6897063" cy="2400635"/>
        </a:xfrm>
        <a:prstGeom prst="rect">
          <a:avLst/>
        </a:prstGeom>
      </xdr:spPr>
    </xdr:pic>
    <xdr:clientData/>
  </xdr:twoCellAnchor>
  <xdr:twoCellAnchor editAs="oneCell">
    <xdr:from>
      <xdr:col>4</xdr:col>
      <xdr:colOff>601980</xdr:colOff>
      <xdr:row>95</xdr:row>
      <xdr:rowOff>38100</xdr:rowOff>
    </xdr:from>
    <xdr:to>
      <xdr:col>9</xdr:col>
      <xdr:colOff>84783</xdr:colOff>
      <xdr:row>119</xdr:row>
      <xdr:rowOff>164471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D9B31290-2700-48B2-B1B7-46955ABF2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05700" y="18417540"/>
          <a:ext cx="6897063" cy="4591691"/>
        </a:xfrm>
        <a:prstGeom prst="rect">
          <a:avLst/>
        </a:prstGeom>
      </xdr:spPr>
    </xdr:pic>
    <xdr:clientData/>
  </xdr:twoCellAnchor>
  <xdr:twoCellAnchor editAs="oneCell">
    <xdr:from>
      <xdr:col>4</xdr:col>
      <xdr:colOff>586740</xdr:colOff>
      <xdr:row>119</xdr:row>
      <xdr:rowOff>167640</xdr:rowOff>
    </xdr:from>
    <xdr:to>
      <xdr:col>9</xdr:col>
      <xdr:colOff>79069</xdr:colOff>
      <xdr:row>150</xdr:row>
      <xdr:rowOff>82701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2CD40B3F-ECFB-4D6D-82D8-1E98B4ECA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90460" y="23012400"/>
          <a:ext cx="6906589" cy="5630061"/>
        </a:xfrm>
        <a:prstGeom prst="rect">
          <a:avLst/>
        </a:prstGeom>
      </xdr:spPr>
    </xdr:pic>
    <xdr:clientData/>
  </xdr:twoCellAnchor>
  <xdr:twoCellAnchor editAs="oneCell">
    <xdr:from>
      <xdr:col>4</xdr:col>
      <xdr:colOff>655320</xdr:colOff>
      <xdr:row>150</xdr:row>
      <xdr:rowOff>106680</xdr:rowOff>
    </xdr:from>
    <xdr:to>
      <xdr:col>9</xdr:col>
      <xdr:colOff>138123</xdr:colOff>
      <xdr:row>167</xdr:row>
      <xdr:rowOff>36619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F0FA3CA4-2B8B-47AC-9BC1-406F376ED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59040" y="28666440"/>
          <a:ext cx="6897063" cy="3038899"/>
        </a:xfrm>
        <a:prstGeom prst="rect">
          <a:avLst/>
        </a:prstGeom>
      </xdr:spPr>
    </xdr:pic>
    <xdr:clientData/>
  </xdr:twoCellAnchor>
  <xdr:twoCellAnchor>
    <xdr:from>
      <xdr:col>7</xdr:col>
      <xdr:colOff>220980</xdr:colOff>
      <xdr:row>67</xdr:row>
      <xdr:rowOff>38100</xdr:rowOff>
    </xdr:from>
    <xdr:to>
      <xdr:col>7</xdr:col>
      <xdr:colOff>914400</xdr:colOff>
      <xdr:row>68</xdr:row>
      <xdr:rowOff>91440</xdr:rowOff>
    </xdr:to>
    <xdr:sp macro="" textlink="">
      <xdr:nvSpPr>
        <xdr:cNvPr id="7" name="Rechteck 6">
          <a:extLst>
            <a:ext uri="{FF2B5EF4-FFF2-40B4-BE49-F238E27FC236}">
              <a16:creationId xmlns:a16="http://schemas.microsoft.com/office/drawing/2014/main" id="{FE1FEC1F-45B4-4634-960A-EEF96877E9CC}"/>
            </a:ext>
          </a:extLst>
        </xdr:cNvPr>
        <xdr:cNvSpPr/>
      </xdr:nvSpPr>
      <xdr:spPr>
        <a:xfrm>
          <a:off x="10553700" y="13205460"/>
          <a:ext cx="693420" cy="2514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Global</a:t>
          </a:r>
        </a:p>
        <a:p>
          <a:pPr algn="l"/>
          <a:endParaRPr lang="de-DE" sz="1100"/>
        </a:p>
      </xdr:txBody>
    </xdr:sp>
    <xdr:clientData/>
  </xdr:twoCellAnchor>
  <xdr:twoCellAnchor>
    <xdr:from>
      <xdr:col>7</xdr:col>
      <xdr:colOff>213360</xdr:colOff>
      <xdr:row>68</xdr:row>
      <xdr:rowOff>129540</xdr:rowOff>
    </xdr:from>
    <xdr:to>
      <xdr:col>7</xdr:col>
      <xdr:colOff>906780</xdr:colOff>
      <xdr:row>70</xdr:row>
      <xdr:rowOff>15240</xdr:rowOff>
    </xdr:to>
    <xdr:sp macro="" textlink="">
      <xdr:nvSpPr>
        <xdr:cNvPr id="8" name="Rechteck 7">
          <a:extLst>
            <a:ext uri="{FF2B5EF4-FFF2-40B4-BE49-F238E27FC236}">
              <a16:creationId xmlns:a16="http://schemas.microsoft.com/office/drawing/2014/main" id="{9369D32B-B74B-4AAB-8322-9EEE0A6D5E71}"/>
            </a:ext>
          </a:extLst>
        </xdr:cNvPr>
        <xdr:cNvSpPr/>
      </xdr:nvSpPr>
      <xdr:spPr>
        <a:xfrm>
          <a:off x="10546080" y="13495020"/>
          <a:ext cx="693420" cy="2514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Local</a:t>
          </a:r>
        </a:p>
        <a:p>
          <a:pPr algn="l"/>
          <a:endParaRPr lang="de-DE" sz="1100"/>
        </a:p>
        <a:p>
          <a:pPr algn="l"/>
          <a:endParaRPr lang="de-DE" sz="1100"/>
        </a:p>
      </xdr:txBody>
    </xdr:sp>
    <xdr:clientData/>
  </xdr:twoCellAnchor>
  <xdr:twoCellAnchor>
    <xdr:from>
      <xdr:col>4</xdr:col>
      <xdr:colOff>998220</xdr:colOff>
      <xdr:row>62</xdr:row>
      <xdr:rowOff>121920</xdr:rowOff>
    </xdr:from>
    <xdr:to>
      <xdr:col>7</xdr:col>
      <xdr:colOff>518160</xdr:colOff>
      <xdr:row>66</xdr:row>
      <xdr:rowOff>22860</xdr:rowOff>
    </xdr:to>
    <xdr:sp macro="" textlink="">
      <xdr:nvSpPr>
        <xdr:cNvPr id="9" name="Rechteck 8">
          <a:extLst>
            <a:ext uri="{FF2B5EF4-FFF2-40B4-BE49-F238E27FC236}">
              <a16:creationId xmlns:a16="http://schemas.microsoft.com/office/drawing/2014/main" id="{E25387C9-3A9C-4A25-8F08-C6A695925470}"/>
            </a:ext>
          </a:extLst>
        </xdr:cNvPr>
        <xdr:cNvSpPr/>
      </xdr:nvSpPr>
      <xdr:spPr>
        <a:xfrm>
          <a:off x="7901940" y="12100560"/>
          <a:ext cx="2948940" cy="6400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Danny:</a:t>
          </a:r>
          <a:r>
            <a:rPr lang="de-DE" sz="1100" baseline="0"/>
            <a:t> Just inserted Screenshots for Information if needed. </a:t>
          </a:r>
          <a:br>
            <a:rPr lang="de-DE" sz="1100" baseline="0"/>
          </a:br>
          <a:r>
            <a:rPr lang="de-DE" sz="1100" baseline="0"/>
            <a:t>Source GenCost21-22</a:t>
          </a:r>
        </a:p>
        <a:p>
          <a:pPr algn="l"/>
          <a:endParaRPr lang="de-D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FIS_P_FIS0000048_ASTRI-CST/Freigegebene%20Dokumente/02_Repository/500_Engineering/510_Calculations/01%20FAL/01%20Questionnaire/Questionnaire%20Astri_v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klumppf_fis_fichtnergroup_com/Documents/07%20Tools/03%20Kompressor%20Tool/MASTER__Compressor%20Tool%20Klp%20v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KTE%20LOKAL/ASTRI%20Value%20proposition/CSP_LCOE_v0.9.2_ASTRI%20Reference%20cas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KTE%20LOKAL\ASTRI%20Value%20proposition\CSP_LCOE_v0.9.2_ASTRI%20Reference%20c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s "/>
      <sheetName val="Overview and ESM --&gt;"/>
      <sheetName val="ESM - and overview sizing"/>
      <sheetName val="General input --&gt;"/>
      <sheetName val="For economic calcs."/>
      <sheetName val="Referenece year"/>
      <sheetName val="Costs --&gt;"/>
      <sheetName val="Electricity"/>
      <sheetName val="Water"/>
      <sheetName val="Payments and demand --&gt;"/>
      <sheetName val="Payment electricity grid"/>
      <sheetName val="H2"/>
      <sheetName val="Ammonia"/>
      <sheetName val="Methanol"/>
      <sheetName val="Technical parameters --&gt;"/>
      <sheetName val="Reginal factor"/>
      <sheetName val="PV"/>
      <sheetName val="Wind"/>
      <sheetName val="CSP"/>
      <sheetName val="Electrolyzer"/>
      <sheetName val="H2 storage"/>
      <sheetName val="Battery"/>
      <sheetName val="H2 Compressor"/>
      <sheetName val="Ammonia Synthesis"/>
      <sheetName val="Methanol Synthesis"/>
      <sheetName val="Comarission of storages CAPEX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">
          <cell r="D3">
            <v>0.65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gen"/>
      <sheetName val="Compressor Tool - CAPEX Tool"/>
      <sheetName val="H2_Convert_Tool"/>
      <sheetName val="CO2_H2 mit ZK"/>
      <sheetName val="hydrogen mit ZK"/>
      <sheetName val="carbon dioxide"/>
    </sheetNames>
    <sheetDataSet>
      <sheetData sheetId="0"/>
      <sheetData sheetId="1"/>
      <sheetData sheetId="2">
        <row r="23">
          <cell r="F23">
            <v>11.123470522803116</v>
          </cell>
        </row>
      </sheetData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Input"/>
      <sheetName val="Localization"/>
      <sheetName val="LCOE Calc"/>
      <sheetName val="Versions"/>
      <sheetName val="Setting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Input"/>
      <sheetName val="Localization"/>
      <sheetName val="LCOE Calc"/>
      <sheetName val="Versions"/>
      <sheetName val="Settings"/>
    </sheetNames>
    <sheetDataSet>
      <sheetData sheetId="0"/>
      <sheetData sheetId="1"/>
      <sheetData sheetId="2"/>
      <sheetData sheetId="3"/>
      <sheetData sheetId="4">
        <row r="2">
          <cell r="C2" t="str">
            <v>thermal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lumpp, Dr. Florian" id="{EDBA6E28-A65F-457D-B98E-9045BBA40297}" userId="S::KlumppF@fis.fichtnergroup.com::f957856b-ab78-4480-a92d-cacaf567fa8d" providerId="AD"/>
  <person displayName="Kretschmann, Johannes Daniel" id="{D2765E49-9FC4-4206-88AD-445F51147963}" userId="S::KretschmannJ@fis.fichtnergroup.com::a7e1b95e-ea56-4594-a891-4ecde55f0a9c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3" dT="2023-08-02T04:14:30.30" personId="{EDBA6E28-A65F-457D-B98E-9045BBA40297}" id="{B7821A5D-606A-461D-B3A0-EF35DE6BBEB9}">
    <text>ASTRI: Number used: year 22/23; with a regional factor of 1.251 and a scaling factor or 0.7 ; =3006*1.251*0.7 = 2632</text>
  </threadedComment>
  <threadedComment ref="D13" dT="2023-08-02T04:23:00.64" personId="{EDBA6E28-A65F-457D-B98E-9045BBA40297}" id="{550E26C7-B22D-4F81-963D-311DE9831E79}">
    <text>ASTRI: Number used: year 29/30; with a regional factor of 1.251 and a scaling factor or 0.7 ; =1379 *1.251*0.7 = 1208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2" dT="2022-11-09T13:24:44.94" personId="{D2765E49-9FC4-4206-88AD-445F51147963}" id="{ABECE289-999E-48F8-904B-A3F77AF95A6E}">
    <text>2022/2023 data</text>
  </threadedComment>
  <threadedComment ref="D2" dT="2022-11-09T13:25:11.08" personId="{D2765E49-9FC4-4206-88AD-445F51147963}" id="{11E1EF7F-F6F7-4A90-A78B-4C6470D828AF}">
    <text>2029/2030 data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../:b:/s/FIS_P_FIS0000048_ASTRI-CST_EXT/EUwRcaRS1H1GhMY8XSfsb3gB42xPv2cuxkigeZR0RnfEOQ?e=Yj0QpK" TargetMode="External"/><Relationship Id="rId13" Type="http://schemas.openxmlformats.org/officeDocument/2006/relationships/hyperlink" Target="../../../../../:b:/s/FIS_P_FIS0000048_ASTRI-CST_EXT/EUwRcaRS1H1GhMY8XSfsb3gB42xPv2cuxkigeZR0RnfEOQ?e=Yj0QpK" TargetMode="External"/><Relationship Id="rId18" Type="http://schemas.openxmlformats.org/officeDocument/2006/relationships/hyperlink" Target="../../../../../:b:/s/FIS_P_FIS0000048_ASTRI-CST_EXT/EUwRcaRS1H1GhMY8XSfsb3gB42xPv2cuxkigeZR0RnfEOQ?e=Yj0QpK" TargetMode="External"/><Relationship Id="rId26" Type="http://schemas.openxmlformats.org/officeDocument/2006/relationships/hyperlink" Target="../../../../../:b:/s/FIS_P_FIS0000048_ASTRI-CST_EXT/EUwRcaRS1H1GhMY8XSfsb3gB42xPv2cuxkigeZR0RnfEOQ?e=Yj0QpK" TargetMode="External"/><Relationship Id="rId39" Type="http://schemas.openxmlformats.org/officeDocument/2006/relationships/hyperlink" Target="../../../../../:b:/s/FIS_P_FIS0000048_ASTRI-CST_EXT/EUwRcaRS1H1GhMY8XSfsb3gB42xPv2cuxkigeZR0RnfEOQ?e=Yj0QpK" TargetMode="External"/><Relationship Id="rId3" Type="http://schemas.openxmlformats.org/officeDocument/2006/relationships/hyperlink" Target="../../../../../:x:/s/FIS_P_FIS0000048_ASTRI-CST_EXT/Eb7LbGCJaadEgm5cKoE_4VoBvh6jJMKIQ1aoPgtIIiEb6g?e=gV0reI" TargetMode="External"/><Relationship Id="rId21" Type="http://schemas.openxmlformats.org/officeDocument/2006/relationships/hyperlink" Target="../../../../../:b:/s/FIS_P_FIS0000048_ASTRI-CST_EXT/EUwRcaRS1H1GhMY8XSfsb3gB42xPv2cuxkigeZR0RnfEOQ?e=Yj0QpK" TargetMode="External"/><Relationship Id="rId34" Type="http://schemas.openxmlformats.org/officeDocument/2006/relationships/hyperlink" Target="../../../../../:b:/s/FIS_P_FIS0000048_ASTRI-CST_EXT/EUwRcaRS1H1GhMY8XSfsb3gB42xPv2cuxkigeZR0RnfEOQ?e=Yj0QpK" TargetMode="External"/><Relationship Id="rId42" Type="http://schemas.openxmlformats.org/officeDocument/2006/relationships/hyperlink" Target="../../../../../:b:/s/FIS_P_FIS0000048_ASTRI-CST_EXT/EUwRcaRS1H1GhMY8XSfsb3gB42xPv2cuxkigeZR0RnfEOQ?e=Yj0QpK" TargetMode="External"/><Relationship Id="rId47" Type="http://schemas.openxmlformats.org/officeDocument/2006/relationships/comments" Target="../comments3.xml"/><Relationship Id="rId7" Type="http://schemas.openxmlformats.org/officeDocument/2006/relationships/hyperlink" Target="../../../../../:b:/s/FIS_P_FIS0000048_ASTRI-CST_EXT/EUwRcaRS1H1GhMY8XSfsb3gB42xPv2cuxkigeZR0RnfEOQ?e=H4OBJE" TargetMode="External"/><Relationship Id="rId12" Type="http://schemas.openxmlformats.org/officeDocument/2006/relationships/hyperlink" Target="../../../../../:b:/s/FIS_P_FIS0000048_ASTRI-CST_EXT/EUwRcaRS1H1GhMY8XSfsb3gB42xPv2cuxkigeZR0RnfEOQ?e=Yj0QpK" TargetMode="External"/><Relationship Id="rId17" Type="http://schemas.openxmlformats.org/officeDocument/2006/relationships/hyperlink" Target="../../../../../:b:/s/FIS_P_FIS0000048_ASTRI-CST_EXT/EUwRcaRS1H1GhMY8XSfsb3gB42xPv2cuxkigeZR0RnfEOQ?e=Yj0QpK" TargetMode="External"/><Relationship Id="rId25" Type="http://schemas.openxmlformats.org/officeDocument/2006/relationships/hyperlink" Target="../../../../../:b:/s/FIS_P_FIS0000048_ASTRI-CST_EXT/EUwRcaRS1H1GhMY8XSfsb3gB42xPv2cuxkigeZR0RnfEOQ?e=Yj0QpK" TargetMode="External"/><Relationship Id="rId33" Type="http://schemas.openxmlformats.org/officeDocument/2006/relationships/hyperlink" Target="../../../../../:b:/s/FIS_P_FIS0000048_ASTRI-CST_EXT/EUwRcaRS1H1GhMY8XSfsb3gB42xPv2cuxkigeZR0RnfEOQ?e=Yj0QpK" TargetMode="External"/><Relationship Id="rId38" Type="http://schemas.openxmlformats.org/officeDocument/2006/relationships/hyperlink" Target="../../../../../:b:/s/FIS_P_FIS0000048_ASTRI-CST_EXT/EUwRcaRS1H1GhMY8XSfsb3gB42xPv2cuxkigeZR0RnfEOQ?e=Yj0QpK" TargetMode="External"/><Relationship Id="rId46" Type="http://schemas.openxmlformats.org/officeDocument/2006/relationships/vmlDrawing" Target="../drawings/vmlDrawing3.vml"/><Relationship Id="rId2" Type="http://schemas.openxmlformats.org/officeDocument/2006/relationships/hyperlink" Target="../../../../../:b:/s/FIS_P_FIS0000048_ASTRI-CST_EXT/EUwRcaRS1H1GhMY8XSfsb3gB42xPv2cuxkigeZR0RnfEOQ?e=H4OBJE" TargetMode="External"/><Relationship Id="rId16" Type="http://schemas.openxmlformats.org/officeDocument/2006/relationships/hyperlink" Target="../../../../../:b:/s/FIS_P_FIS0000048_ASTRI-CST_EXT/EUwRcaRS1H1GhMY8XSfsb3gB42xPv2cuxkigeZR0RnfEOQ?e=Yj0QpK" TargetMode="External"/><Relationship Id="rId20" Type="http://schemas.openxmlformats.org/officeDocument/2006/relationships/hyperlink" Target="../../../../../:b:/s/FIS_P_FIS0000048_ASTRI-CST_EXT/EUwRcaRS1H1GhMY8XSfsb3gB42xPv2cuxkigeZR0RnfEOQ?e=Yj0QpK" TargetMode="External"/><Relationship Id="rId29" Type="http://schemas.openxmlformats.org/officeDocument/2006/relationships/hyperlink" Target="../../../../../:b:/s/FIS_P_FIS0000048_ASTRI-CST_EXT/EUwRcaRS1H1GhMY8XSfsb3gB42xPv2cuxkigeZR0RnfEOQ?e=Yj0QpK" TargetMode="External"/><Relationship Id="rId41" Type="http://schemas.openxmlformats.org/officeDocument/2006/relationships/hyperlink" Target="../../../../../:b:/s/FIS_P_FIS0000048_ASTRI-CST_EXT/EUwRcaRS1H1GhMY8XSfsb3gB42xPv2cuxkigeZR0RnfEOQ?e=Yj0QpK" TargetMode="External"/><Relationship Id="rId1" Type="http://schemas.openxmlformats.org/officeDocument/2006/relationships/hyperlink" Target="../../../../../:x:/s/FIS_P_FIS0000048_ASTRI-CST_EXT/Eb7LbGCJaadEgm5cKoE_4VoBvh6jJMKIQ1aoPgtIIiEb6g?e=gV0reI" TargetMode="External"/><Relationship Id="rId6" Type="http://schemas.openxmlformats.org/officeDocument/2006/relationships/hyperlink" Target="../../../../../:b:/s/FIS_P_FIS0000048_ASTRI-CST_EXT/EUwRcaRS1H1GhMY8XSfsb3gB42xPv2cuxkigeZR0RnfEOQ?e=H4OBJE" TargetMode="External"/><Relationship Id="rId11" Type="http://schemas.openxmlformats.org/officeDocument/2006/relationships/hyperlink" Target="../../../../../:b:/s/FIS_P_FIS0000048_ASTRI-CST_EXT/EUwRcaRS1H1GhMY8XSfsb3gB42xPv2cuxkigeZR0RnfEOQ?e=sMBzm6" TargetMode="External"/><Relationship Id="rId24" Type="http://schemas.openxmlformats.org/officeDocument/2006/relationships/hyperlink" Target="../../../../../:b:/s/FIS_P_FIS0000048_ASTRI-CST_EXT/EUwRcaRS1H1GhMY8XSfsb3gB42xPv2cuxkigeZR0RnfEOQ?e=Yj0QpK" TargetMode="External"/><Relationship Id="rId32" Type="http://schemas.openxmlformats.org/officeDocument/2006/relationships/hyperlink" Target="../../../../../:b:/s/FIS_P_FIS0000048_ASTRI-CST_EXT/EUwRcaRS1H1GhMY8XSfsb3gB42xPv2cuxkigeZR0RnfEOQ?e=Yj0QpK" TargetMode="External"/><Relationship Id="rId37" Type="http://schemas.openxmlformats.org/officeDocument/2006/relationships/hyperlink" Target="../../../../../:b:/s/FIS_P_FIS0000048_ASTRI-CST_EXT/EUwRcaRS1H1GhMY8XSfsb3gB42xPv2cuxkigeZR0RnfEOQ?e=Yj0QpK" TargetMode="External"/><Relationship Id="rId40" Type="http://schemas.openxmlformats.org/officeDocument/2006/relationships/hyperlink" Target="../../../../../:b:/s/FIS_P_FIS0000048_ASTRI-CST_EXT/EUwRcaRS1H1GhMY8XSfsb3gB42xPv2cuxkigeZR0RnfEOQ?e=Yj0QpK" TargetMode="External"/><Relationship Id="rId45" Type="http://schemas.openxmlformats.org/officeDocument/2006/relationships/printerSettings" Target="../printerSettings/printerSettings10.bin"/><Relationship Id="rId5" Type="http://schemas.openxmlformats.org/officeDocument/2006/relationships/hyperlink" Target="../../../../../:b:/s/FIS_P_FIS0000048_ASTRI-CST_EXT/EUwRcaRS1H1GhMY8XSfsb3gB42xPv2cuxkigeZR0RnfEOQ?e=H4OBJE" TargetMode="External"/><Relationship Id="rId15" Type="http://schemas.openxmlformats.org/officeDocument/2006/relationships/hyperlink" Target="../../../../../:b:/s/FIS_P_FIS0000048_ASTRI-CST_EXT/EUwRcaRS1H1GhMY8XSfsb3gB42xPv2cuxkigeZR0RnfEOQ?e=Yj0QpK" TargetMode="External"/><Relationship Id="rId23" Type="http://schemas.openxmlformats.org/officeDocument/2006/relationships/hyperlink" Target="../../../../../:b:/s/FIS_P_FIS0000048_ASTRI-CST_EXT/EUwRcaRS1H1GhMY8XSfsb3gB42xPv2cuxkigeZR0RnfEOQ?e=Yj0QpK" TargetMode="External"/><Relationship Id="rId28" Type="http://schemas.openxmlformats.org/officeDocument/2006/relationships/hyperlink" Target="../../../../../:b:/s/FIS_P_FIS0000048_ASTRI-CST_EXT/EUwRcaRS1H1GhMY8XSfsb3gB42xPv2cuxkigeZR0RnfEOQ?e=Yj0QpK" TargetMode="External"/><Relationship Id="rId36" Type="http://schemas.openxmlformats.org/officeDocument/2006/relationships/hyperlink" Target="../../../../../:b:/s/FIS_P_FIS0000048_ASTRI-CST_EXT/EUwRcaRS1H1GhMY8XSfsb3gB42xPv2cuxkigeZR0RnfEOQ?e=Yj0QpK" TargetMode="External"/><Relationship Id="rId10" Type="http://schemas.openxmlformats.org/officeDocument/2006/relationships/hyperlink" Target="../../../../../:b:/s/FIS_P_FIS0000048_ASTRI-CST_EXT/EUwRcaRS1H1GhMY8XSfsb3gB42xPv2cuxkigeZR0RnfEOQ?e=Yj0QpK" TargetMode="External"/><Relationship Id="rId19" Type="http://schemas.openxmlformats.org/officeDocument/2006/relationships/hyperlink" Target="../../../../../:b:/s/FIS_P_FIS0000048_ASTRI-CST_EXT/EUwRcaRS1H1GhMY8XSfsb3gB42xPv2cuxkigeZR0RnfEOQ?e=Yj0QpK" TargetMode="External"/><Relationship Id="rId31" Type="http://schemas.openxmlformats.org/officeDocument/2006/relationships/hyperlink" Target="../../../../../:b:/s/FIS_P_FIS0000048_ASTRI-CST_EXT/EUwRcaRS1H1GhMY8XSfsb3gB42xPv2cuxkigeZR0RnfEOQ?e=Yj0QpK" TargetMode="External"/><Relationship Id="rId44" Type="http://schemas.openxmlformats.org/officeDocument/2006/relationships/hyperlink" Target="../../../../../:b:/s/FIS_P_FIS0000048_ASTRI-CST_EXT/EUwRcaRS1H1GhMY8XSfsb3gB42xPv2cuxkigeZR0RnfEOQ?e=Yj0QpK" TargetMode="External"/><Relationship Id="rId4" Type="http://schemas.openxmlformats.org/officeDocument/2006/relationships/hyperlink" Target="../../../../../:b:/s/FIS_P_FIS0000048_ASTRI-CST_EXT/EUwRcaRS1H1GhMY8XSfsb3gB42xPv2cuxkigeZR0RnfEOQ?e=H4OBJE" TargetMode="External"/><Relationship Id="rId9" Type="http://schemas.openxmlformats.org/officeDocument/2006/relationships/hyperlink" Target="../../../../../:b:/s/FIS_P_FIS0000048_ASTRI-CST_EXT/EUwRcaRS1H1GhMY8XSfsb3gB42xPv2cuxkigeZR0RnfEOQ?e=Yj0QpK" TargetMode="External"/><Relationship Id="rId14" Type="http://schemas.openxmlformats.org/officeDocument/2006/relationships/hyperlink" Target="../../../../../:b:/s/FIS_P_FIS0000048_ASTRI-CST_EXT/EUwRcaRS1H1GhMY8XSfsb3gB42xPv2cuxkigeZR0RnfEOQ?e=Yj0QpK" TargetMode="External"/><Relationship Id="rId22" Type="http://schemas.openxmlformats.org/officeDocument/2006/relationships/hyperlink" Target="../../../../../:b:/s/FIS_P_FIS0000048_ASTRI-CST_EXT/EUwRcaRS1H1GhMY8XSfsb3gB42xPv2cuxkigeZR0RnfEOQ?e=Yj0QpK" TargetMode="External"/><Relationship Id="rId27" Type="http://schemas.openxmlformats.org/officeDocument/2006/relationships/hyperlink" Target="../../../../../:b:/s/FIS_P_FIS0000048_ASTRI-CST_EXT/EUwRcaRS1H1GhMY8XSfsb3gB42xPv2cuxkigeZR0RnfEOQ?e=Yj0QpK" TargetMode="External"/><Relationship Id="rId30" Type="http://schemas.openxmlformats.org/officeDocument/2006/relationships/hyperlink" Target="../../../../../:b:/s/FIS_P_FIS0000048_ASTRI-CST_EXT/EUwRcaRS1H1GhMY8XSfsb3gB42xPv2cuxkigeZR0RnfEOQ?e=Yj0QpK" TargetMode="External"/><Relationship Id="rId35" Type="http://schemas.openxmlformats.org/officeDocument/2006/relationships/hyperlink" Target="../../../../../:b:/s/FIS_P_FIS0000048_ASTRI-CST_EXT/EUwRcaRS1H1GhMY8XSfsb3gB42xPv2cuxkigeZR0RnfEOQ?e=Yj0QpK" TargetMode="External"/><Relationship Id="rId43" Type="http://schemas.openxmlformats.org/officeDocument/2006/relationships/hyperlink" Target="../../../../../:b:/s/FIS_P_FIS0000048_ASTRI-CST_EXT/EUwRcaRS1H1GhMY8XSfsb3gB42xPv2cuxkigeZR0RnfEOQ?e=Yj0QpK" TargetMode="External"/><Relationship Id="rId48" Type="http://schemas.microsoft.com/office/2017/10/relationships/threadedComment" Target="../threadedComments/threadedComment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view.officeapps.live.com/op/view.aspx?src=https%3A%2F%2Fwww.aemo.com.au%2F-%2Fmedia%2FFiles%2FElectricity%2FNEM%2FPlanning_and_Forecasting%2FInputs-Assumptions-Methodologies%2F2019%2FGHD-AEMO-revised---2018-19-Costs_and_Technical_Parameter.xlsb&amp;wdOrigin=BROWSELINK" TargetMode="External"/><Relationship Id="rId7" Type="http://schemas.openxmlformats.org/officeDocument/2006/relationships/printerSettings" Target="../printerSettings/printerSettings12.bin"/><Relationship Id="rId2" Type="http://schemas.openxmlformats.org/officeDocument/2006/relationships/hyperlink" Target="https://view.officeapps.live.com/op/view.aspx?src=https%3A%2F%2Fwww.aemo.com.au%2F-%2Fmedia%2FFiles%2FElectricity%2FNEM%2FPlanning_and_Forecasting%2FInputs-Assumptions-Methodologies%2F2019%2FGHD-AEMO-revised---2018-19-Costs_and_Technical_Parameter.xlsb&amp;wdOrigin=BROWSELINK" TargetMode="External"/><Relationship Id="rId1" Type="http://schemas.openxmlformats.org/officeDocument/2006/relationships/hyperlink" Target="https://view.officeapps.live.com/op/view.aspx?src=https%3A%2F%2Fwww.aemo.com.au%2F-%2Fmedia%2FFiles%2FElectricity%2FNEM%2FPlanning_and_Forecasting%2FInputs-Assumptions-Methodologies%2F2019%2FGHD-AEMO-revised---2018-19-Costs_and_Technical_Parameter.xlsb&amp;wdOrigin=BROWSELINK" TargetMode="External"/><Relationship Id="rId6" Type="http://schemas.openxmlformats.org/officeDocument/2006/relationships/hyperlink" Target="https://view.officeapps.live.com/op/view.aspx?src=https%3A%2F%2Fwww.aemo.com.au%2F-%2Fmedia%2FFiles%2FElectricity%2FNEM%2FPlanning_and_Forecasting%2FInputs-Assumptions-Methodologies%2F2019%2FGHD-AEMO-revised---2018-19-Costs_and_Technical_Parameter.xlsb&amp;wdOrigin=BROWSELINK" TargetMode="External"/><Relationship Id="rId5" Type="http://schemas.openxmlformats.org/officeDocument/2006/relationships/hyperlink" Target="https://view.officeapps.live.com/op/view.aspx?src=https%3A%2F%2Fwww.aemo.com.au%2F-%2Fmedia%2FFiles%2FElectricity%2FNEM%2FPlanning_and_Forecasting%2FInputs-Assumptions-Methodologies%2F2019%2FGHD-AEMO-revised---2018-19-Costs_and_Technical_Parameter.xlsb&amp;wdOrigin=BROWSELINK" TargetMode="External"/><Relationship Id="rId4" Type="http://schemas.openxmlformats.org/officeDocument/2006/relationships/hyperlink" Target="https://view.officeapps.live.com/op/view.aspx?src=https%3A%2F%2Fwww.aemo.com.au%2F-%2Fmedia%2FFiles%2FElectricity%2FNEM%2FPlanning_and_Forecasting%2FInputs-Assumptions-Methodologies%2F2019%2FGHD-AEMO-revised---2018-19-Costs_and_Technical_Parameter.xlsb&amp;wdOrigin=BROWSELIN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D3D94-E056-4489-877C-FB1B46C2FEFA}">
  <sheetPr codeName="Tabelle1">
    <tabColor rgb="FFFF0000"/>
  </sheetPr>
  <dimension ref="A1:F158"/>
  <sheetViews>
    <sheetView zoomScaleNormal="100" workbookViewId="0">
      <pane xSplit="1" ySplit="2" topLeftCell="B15" activePane="bottomRight" state="frozen"/>
      <selection pane="topRight" activeCell="H36" sqref="H36"/>
      <selection pane="bottomLeft" activeCell="H36" sqref="H36"/>
      <selection pane="bottomRight" activeCell="C29" sqref="C29"/>
    </sheetView>
  </sheetViews>
  <sheetFormatPr baseColWidth="10" defaultColWidth="11.44140625" defaultRowHeight="14.4" x14ac:dyDescent="0.3"/>
  <cols>
    <col min="1" max="1" width="54" style="1" customWidth="1"/>
    <col min="2" max="2" width="13.33203125" style="12" customWidth="1"/>
    <col min="3" max="3" width="25" style="12" customWidth="1"/>
    <col min="4" max="4" width="41.44140625" style="1" customWidth="1"/>
    <col min="5" max="6" width="11.44140625" style="1"/>
    <col min="7" max="7" width="30.5546875" style="1" bestFit="1" customWidth="1"/>
    <col min="8" max="8" width="27" style="1" customWidth="1"/>
    <col min="9" max="9" width="31.5546875" style="1" customWidth="1"/>
    <col min="10" max="16384" width="11.44140625" style="1"/>
  </cols>
  <sheetData>
    <row r="1" spans="1:4" ht="23.4" thickBot="1" x14ac:dyDescent="0.35">
      <c r="A1" s="14" t="s">
        <v>0</v>
      </c>
      <c r="B1" s="15"/>
      <c r="C1" s="15"/>
      <c r="D1" s="15"/>
    </row>
    <row r="2" spans="1:4" ht="35.4" thickBot="1" x14ac:dyDescent="0.35">
      <c r="A2" s="14" t="s">
        <v>1</v>
      </c>
      <c r="B2" s="2" t="s">
        <v>2</v>
      </c>
      <c r="C2" s="3" t="s">
        <v>3</v>
      </c>
      <c r="D2" s="3" t="s">
        <v>4</v>
      </c>
    </row>
    <row r="3" spans="1:4" ht="15.6" x14ac:dyDescent="0.3">
      <c r="A3" s="13" t="s">
        <v>5</v>
      </c>
      <c r="B3" s="13"/>
      <c r="C3" s="13"/>
      <c r="D3" s="13"/>
    </row>
    <row r="4" spans="1:4" x14ac:dyDescent="0.3">
      <c r="A4" s="6" t="s">
        <v>6</v>
      </c>
      <c r="B4" s="7" t="s">
        <v>7</v>
      </c>
      <c r="C4" s="7">
        <v>25</v>
      </c>
      <c r="D4" s="6"/>
    </row>
    <row r="5" spans="1:4" x14ac:dyDescent="0.3">
      <c r="A5" s="6" t="s">
        <v>8</v>
      </c>
      <c r="B5" s="7" t="s">
        <v>9</v>
      </c>
      <c r="C5" s="11">
        <v>0.3</v>
      </c>
      <c r="D5" s="8"/>
    </row>
    <row r="6" spans="1:4" x14ac:dyDescent="0.3">
      <c r="A6" s="6" t="s">
        <v>10</v>
      </c>
      <c r="B6" s="7" t="s">
        <v>9</v>
      </c>
      <c r="C6" s="16">
        <v>0.12</v>
      </c>
      <c r="D6" s="8"/>
    </row>
    <row r="7" spans="1:4" x14ac:dyDescent="0.3">
      <c r="A7" s="6" t="s">
        <v>11</v>
      </c>
      <c r="B7" s="7" t="s">
        <v>9</v>
      </c>
      <c r="C7" s="11">
        <f>1-C5</f>
        <v>0.7</v>
      </c>
      <c r="D7" s="8"/>
    </row>
    <row r="8" spans="1:4" x14ac:dyDescent="0.3">
      <c r="A8" s="6" t="s">
        <v>12</v>
      </c>
      <c r="B8" s="7" t="s">
        <v>9</v>
      </c>
      <c r="C8" s="16">
        <v>5.5E-2</v>
      </c>
      <c r="D8" s="8"/>
    </row>
    <row r="9" spans="1:4" x14ac:dyDescent="0.3">
      <c r="A9" s="6" t="s">
        <v>13</v>
      </c>
      <c r="B9" s="7" t="s">
        <v>7</v>
      </c>
      <c r="C9" s="7">
        <v>18</v>
      </c>
      <c r="D9" s="8"/>
    </row>
    <row r="10" spans="1:4" x14ac:dyDescent="0.3">
      <c r="A10" s="6" t="s">
        <v>14</v>
      </c>
      <c r="B10" s="7" t="s">
        <v>9</v>
      </c>
      <c r="C10" s="17">
        <f>C5*C6+C7*C8</f>
        <v>7.4499999999999997E-2</v>
      </c>
      <c r="D10" s="8"/>
    </row>
    <row r="11" spans="1:4" ht="15.6" x14ac:dyDescent="0.3">
      <c r="A11" s="13" t="s">
        <v>15</v>
      </c>
      <c r="B11" s="13"/>
      <c r="C11" s="13"/>
      <c r="D11" s="13"/>
    </row>
    <row r="12" spans="1:4" x14ac:dyDescent="0.3">
      <c r="A12" s="6" t="s">
        <v>16</v>
      </c>
      <c r="B12" s="7" t="s">
        <v>9</v>
      </c>
      <c r="C12" s="7">
        <v>0</v>
      </c>
      <c r="D12" s="8"/>
    </row>
    <row r="13" spans="1:4" ht="15.6" x14ac:dyDescent="0.3">
      <c r="A13" s="13" t="s">
        <v>17</v>
      </c>
      <c r="B13" s="13"/>
      <c r="C13" s="13"/>
      <c r="D13" s="13"/>
    </row>
    <row r="14" spans="1:4" x14ac:dyDescent="0.3">
      <c r="A14" s="6" t="s">
        <v>18</v>
      </c>
      <c r="B14" s="7" t="s">
        <v>9</v>
      </c>
      <c r="C14" s="7">
        <v>0</v>
      </c>
      <c r="D14" s="8"/>
    </row>
    <row r="15" spans="1:4" x14ac:dyDescent="0.3">
      <c r="A15" s="6" t="s">
        <v>19</v>
      </c>
      <c r="B15" s="7" t="s">
        <v>7</v>
      </c>
      <c r="C15" s="7" t="s">
        <v>20</v>
      </c>
      <c r="D15" s="8"/>
    </row>
    <row r="16" spans="1:4" ht="15.6" x14ac:dyDescent="0.3">
      <c r="A16" s="13" t="s">
        <v>21</v>
      </c>
      <c r="B16" s="13"/>
      <c r="C16" s="13"/>
      <c r="D16" s="13"/>
    </row>
    <row r="17" spans="1:6" x14ac:dyDescent="0.3">
      <c r="A17" s="6"/>
      <c r="B17" s="7"/>
      <c r="C17" s="9"/>
      <c r="D17" s="8"/>
    </row>
    <row r="18" spans="1:6" x14ac:dyDescent="0.3">
      <c r="A18" s="6"/>
      <c r="B18" s="7"/>
      <c r="C18" s="10"/>
      <c r="D18" s="8"/>
    </row>
    <row r="19" spans="1:6" x14ac:dyDescent="0.3">
      <c r="A19" s="46"/>
      <c r="C19" s="47"/>
    </row>
    <row r="21" spans="1:6" ht="23.4" thickBot="1" x14ac:dyDescent="0.35">
      <c r="A21" s="14" t="s">
        <v>22</v>
      </c>
      <c r="B21" s="15"/>
      <c r="C21" s="15"/>
      <c r="D21" s="15"/>
    </row>
    <row r="22" spans="1:6" ht="15.6" x14ac:dyDescent="0.3">
      <c r="A22" s="13" t="s">
        <v>22</v>
      </c>
      <c r="B22" s="13"/>
      <c r="C22" s="13"/>
      <c r="D22" s="13"/>
    </row>
    <row r="23" spans="1:6" x14ac:dyDescent="0.3">
      <c r="A23" s="6" t="s">
        <v>23</v>
      </c>
      <c r="B23" s="7" t="s">
        <v>24</v>
      </c>
      <c r="C23" s="7"/>
      <c r="D23" s="224" t="s">
        <v>25</v>
      </c>
    </row>
    <row r="24" spans="1:6" x14ac:dyDescent="0.3">
      <c r="A24" s="6" t="s">
        <v>26</v>
      </c>
      <c r="B24" s="7" t="s">
        <v>27</v>
      </c>
      <c r="C24" s="7"/>
      <c r="D24" s="7"/>
    </row>
    <row r="25" spans="1:6" x14ac:dyDescent="0.3">
      <c r="A25" s="6" t="s">
        <v>28</v>
      </c>
      <c r="B25" s="7" t="s">
        <v>27</v>
      </c>
      <c r="C25" s="7"/>
      <c r="D25" s="7"/>
    </row>
    <row r="26" spans="1:6" x14ac:dyDescent="0.3">
      <c r="A26" s="6" t="s">
        <v>29</v>
      </c>
      <c r="B26" s="7" t="s">
        <v>27</v>
      </c>
      <c r="C26" s="7"/>
      <c r="D26" s="7"/>
    </row>
    <row r="27" spans="1:6" x14ac:dyDescent="0.3">
      <c r="A27" s="6" t="s">
        <v>30</v>
      </c>
      <c r="B27" s="7" t="s">
        <v>27</v>
      </c>
      <c r="C27" s="7"/>
      <c r="D27" s="7"/>
    </row>
    <row r="28" spans="1:6" ht="15.6" x14ac:dyDescent="0.3">
      <c r="A28" s="13" t="s">
        <v>31</v>
      </c>
      <c r="B28" s="13"/>
      <c r="C28" s="13"/>
      <c r="D28" s="13"/>
    </row>
    <row r="29" spans="1:6" ht="28.8" x14ac:dyDescent="0.3">
      <c r="A29" s="6" t="s">
        <v>32</v>
      </c>
      <c r="B29" s="7" t="s">
        <v>33</v>
      </c>
      <c r="C29" s="122">
        <f>1/1.4</f>
        <v>0.7142857142857143</v>
      </c>
      <c r="D29" s="25" t="s">
        <v>34</v>
      </c>
      <c r="F29" s="1" t="s">
        <v>35</v>
      </c>
    </row>
    <row r="30" spans="1:6" ht="28.8" x14ac:dyDescent="0.3">
      <c r="A30" s="6" t="s">
        <v>36</v>
      </c>
      <c r="B30" s="7" t="s">
        <v>37</v>
      </c>
      <c r="C30" s="7">
        <v>0.65</v>
      </c>
      <c r="D30" s="25" t="s">
        <v>34</v>
      </c>
      <c r="F30" s="1" t="s">
        <v>38</v>
      </c>
    </row>
    <row r="31" spans="1:6" x14ac:dyDescent="0.3">
      <c r="A31" s="46"/>
      <c r="D31" s="12"/>
    </row>
    <row r="32" spans="1:6" ht="15" thickBot="1" x14ac:dyDescent="0.35">
      <c r="B32" s="1"/>
      <c r="C32" s="1"/>
    </row>
    <row r="33" spans="1:4" ht="23.4" thickBot="1" x14ac:dyDescent="0.35">
      <c r="A33" s="14" t="s">
        <v>39</v>
      </c>
      <c r="B33" s="15"/>
      <c r="C33" s="15"/>
      <c r="D33" s="44" t="s">
        <v>40</v>
      </c>
    </row>
    <row r="34" spans="1:4" ht="17.399999999999999" x14ac:dyDescent="0.3">
      <c r="A34" s="44"/>
      <c r="B34" s="5" t="s">
        <v>2</v>
      </c>
      <c r="C34" s="5" t="s">
        <v>41</v>
      </c>
      <c r="D34" s="4" t="s">
        <v>42</v>
      </c>
    </row>
    <row r="35" spans="1:4" ht="15.6" x14ac:dyDescent="0.3">
      <c r="A35" s="13" t="s">
        <v>43</v>
      </c>
      <c r="B35" s="13"/>
      <c r="C35" s="13"/>
      <c r="D35" s="13"/>
    </row>
    <row r="36" spans="1:4" x14ac:dyDescent="0.3">
      <c r="A36" s="27" t="s">
        <v>44</v>
      </c>
      <c r="B36" s="7" t="s">
        <v>20</v>
      </c>
      <c r="C36" s="45">
        <v>0.88</v>
      </c>
      <c r="D36" s="225" t="s">
        <v>45</v>
      </c>
    </row>
    <row r="37" spans="1:4" x14ac:dyDescent="0.3">
      <c r="A37" s="27" t="s">
        <v>46</v>
      </c>
      <c r="B37" s="7" t="s">
        <v>20</v>
      </c>
      <c r="C37" s="45">
        <v>0.85</v>
      </c>
      <c r="D37" s="225" t="s">
        <v>45</v>
      </c>
    </row>
    <row r="38" spans="1:4" x14ac:dyDescent="0.3">
      <c r="A38" s="27" t="s">
        <v>47</v>
      </c>
      <c r="B38" s="7" t="s">
        <v>20</v>
      </c>
      <c r="C38" s="45">
        <v>0.7</v>
      </c>
      <c r="D38" s="225" t="s">
        <v>45</v>
      </c>
    </row>
    <row r="39" spans="1:4" ht="15.6" x14ac:dyDescent="0.3">
      <c r="A39" s="13" t="s">
        <v>48</v>
      </c>
      <c r="B39" s="13"/>
      <c r="C39" s="13"/>
      <c r="D39" s="13"/>
    </row>
    <row r="40" spans="1:4" x14ac:dyDescent="0.3">
      <c r="A40" s="6" t="s">
        <v>44</v>
      </c>
      <c r="B40" s="7" t="s">
        <v>20</v>
      </c>
      <c r="C40" s="7">
        <v>1</v>
      </c>
      <c r="D40" s="7"/>
    </row>
    <row r="41" spans="1:4" ht="15.6" x14ac:dyDescent="0.3">
      <c r="A41" s="13" t="s">
        <v>49</v>
      </c>
      <c r="B41" s="13"/>
      <c r="C41" s="13"/>
      <c r="D41" s="13"/>
    </row>
    <row r="42" spans="1:4" x14ac:dyDescent="0.3">
      <c r="A42" s="6" t="s">
        <v>50</v>
      </c>
      <c r="B42" s="7" t="s">
        <v>20</v>
      </c>
      <c r="C42" s="7">
        <v>0.95</v>
      </c>
      <c r="D42" s="7"/>
    </row>
    <row r="43" spans="1:4" ht="15.6" x14ac:dyDescent="0.3">
      <c r="A43" s="13" t="s">
        <v>51</v>
      </c>
      <c r="B43" s="13"/>
      <c r="C43" s="13"/>
      <c r="D43" s="13"/>
    </row>
    <row r="44" spans="1:4" x14ac:dyDescent="0.3">
      <c r="A44" s="6" t="s">
        <v>52</v>
      </c>
      <c r="B44" s="7" t="s">
        <v>20</v>
      </c>
      <c r="C44" s="7"/>
      <c r="D44" s="7" t="s">
        <v>53</v>
      </c>
    </row>
    <row r="45" spans="1:4" ht="15.6" x14ac:dyDescent="0.3">
      <c r="A45" s="13" t="s">
        <v>54</v>
      </c>
      <c r="B45" s="13"/>
      <c r="C45" s="13"/>
      <c r="D45" s="13"/>
    </row>
    <row r="46" spans="1:4" x14ac:dyDescent="0.3">
      <c r="A46" s="6" t="s">
        <v>52</v>
      </c>
      <c r="B46" s="7" t="s">
        <v>20</v>
      </c>
      <c r="C46" s="7"/>
      <c r="D46" s="7" t="s">
        <v>53</v>
      </c>
    </row>
    <row r="47" spans="1:4" ht="15.6" x14ac:dyDescent="0.3">
      <c r="A47" s="13" t="s">
        <v>55</v>
      </c>
      <c r="B47" s="13"/>
      <c r="C47" s="13"/>
      <c r="D47" s="13"/>
    </row>
    <row r="48" spans="1:4" x14ac:dyDescent="0.3">
      <c r="A48" s="6" t="s">
        <v>52</v>
      </c>
      <c r="B48" s="7" t="s">
        <v>20</v>
      </c>
      <c r="C48" s="7"/>
      <c r="D48" s="7" t="s">
        <v>53</v>
      </c>
    </row>
    <row r="49" spans="1:4" ht="15.6" x14ac:dyDescent="0.3">
      <c r="A49" s="13" t="s">
        <v>56</v>
      </c>
      <c r="B49" s="13"/>
      <c r="C49" s="13"/>
      <c r="D49" s="13"/>
    </row>
    <row r="50" spans="1:4" x14ac:dyDescent="0.3">
      <c r="A50" s="6" t="s">
        <v>52</v>
      </c>
      <c r="B50" s="7" t="s">
        <v>20</v>
      </c>
      <c r="C50" s="7">
        <v>0.8</v>
      </c>
      <c r="D50" s="7" t="s">
        <v>53</v>
      </c>
    </row>
    <row r="51" spans="1:4" ht="15.6" x14ac:dyDescent="0.3">
      <c r="A51" s="13" t="s">
        <v>57</v>
      </c>
      <c r="B51" s="13"/>
      <c r="C51" s="13"/>
      <c r="D51" s="13"/>
    </row>
    <row r="52" spans="1:4" x14ac:dyDescent="0.3">
      <c r="A52" s="6" t="s">
        <v>52</v>
      </c>
      <c r="B52" s="7" t="s">
        <v>20</v>
      </c>
      <c r="C52" s="7">
        <v>0.8</v>
      </c>
      <c r="D52" s="7" t="s">
        <v>53</v>
      </c>
    </row>
    <row r="53" spans="1:4" ht="15.6" x14ac:dyDescent="0.3">
      <c r="A53" s="13" t="s">
        <v>58</v>
      </c>
      <c r="B53" s="13"/>
      <c r="C53" s="13"/>
      <c r="D53" s="13"/>
    </row>
    <row r="54" spans="1:4" x14ac:dyDescent="0.3">
      <c r="A54" s="6" t="s">
        <v>52</v>
      </c>
      <c r="B54" s="7" t="s">
        <v>20</v>
      </c>
      <c r="C54" s="7">
        <v>0.85</v>
      </c>
      <c r="D54" s="7" t="s">
        <v>53</v>
      </c>
    </row>
    <row r="55" spans="1:4" ht="15.6" x14ac:dyDescent="0.3">
      <c r="A55" s="13" t="s">
        <v>59</v>
      </c>
      <c r="B55" s="13"/>
      <c r="C55" s="13"/>
      <c r="D55" s="13"/>
    </row>
    <row r="56" spans="1:4" x14ac:dyDescent="0.3">
      <c r="A56" s="6" t="s">
        <v>52</v>
      </c>
      <c r="B56" s="7" t="s">
        <v>20</v>
      </c>
      <c r="C56" s="7"/>
      <c r="D56" s="7" t="s">
        <v>53</v>
      </c>
    </row>
    <row r="57" spans="1:4" x14ac:dyDescent="0.3">
      <c r="A57" s="6"/>
      <c r="B57" s="7"/>
      <c r="C57" s="7"/>
      <c r="D57" s="7"/>
    </row>
    <row r="58" spans="1:4" x14ac:dyDescent="0.3">
      <c r="A58" s="6"/>
      <c r="B58" s="7"/>
      <c r="C58" s="7"/>
      <c r="D58" s="7"/>
    </row>
    <row r="59" spans="1:4" x14ac:dyDescent="0.3">
      <c r="A59" s="6"/>
      <c r="B59" s="7"/>
      <c r="C59" s="7"/>
      <c r="D59" s="7"/>
    </row>
    <row r="60" spans="1:4" x14ac:dyDescent="0.3">
      <c r="A60" s="6"/>
      <c r="B60" s="7" t="s">
        <v>20</v>
      </c>
      <c r="C60" s="7"/>
      <c r="D60" s="7"/>
    </row>
    <row r="134" s="1" customFormat="1" x14ac:dyDescent="0.3"/>
    <row r="135" s="1" customFormat="1" x14ac:dyDescent="0.3"/>
    <row r="136" s="1" customFormat="1" x14ac:dyDescent="0.3"/>
    <row r="137" s="1" customFormat="1" x14ac:dyDescent="0.3"/>
    <row r="138" s="1" customFormat="1" x14ac:dyDescent="0.3"/>
    <row r="139" s="1" customFormat="1" x14ac:dyDescent="0.3"/>
    <row r="140" s="1" customFormat="1" x14ac:dyDescent="0.3"/>
    <row r="141" s="1" customFormat="1" x14ac:dyDescent="0.3"/>
    <row r="142" s="1" customFormat="1" x14ac:dyDescent="0.3"/>
    <row r="143" s="1" customFormat="1" x14ac:dyDescent="0.3"/>
    <row r="144" s="1" customFormat="1" x14ac:dyDescent="0.3"/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</sheetData>
  <pageMargins left="0.7" right="0.7" top="0.78740157499999996" bottom="0.78740157499999996" header="0.3" footer="0.3"/>
  <pageSetup paperSize="9" orientation="portrait" r:id="rId1"/>
  <headerFooter>
    <oddFooter>&amp;L&amp;"Helvetica,Standard"&amp;8 S774Doc-676563417-215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28A60-D05A-4474-B999-D9A541676F31}">
  <sheetPr>
    <tabColor rgb="FFFF0000"/>
  </sheetPr>
  <dimension ref="A1:J256"/>
  <sheetViews>
    <sheetView tabSelected="1" zoomScale="85" zoomScaleNormal="85" workbookViewId="0">
      <pane xSplit="2" ySplit="2" topLeftCell="C3" activePane="bottomRight" state="frozen"/>
      <selection pane="topRight" activeCell="H36" sqref="H36"/>
      <selection pane="bottomLeft" activeCell="H36" sqref="H36"/>
      <selection pane="bottomRight" activeCell="B10" sqref="B10"/>
    </sheetView>
  </sheetViews>
  <sheetFormatPr baseColWidth="10" defaultColWidth="11.44140625" defaultRowHeight="14.4" outlineLevelRow="1" x14ac:dyDescent="0.3"/>
  <cols>
    <col min="1" max="1" width="54" style="1" customWidth="1"/>
    <col min="2" max="2" width="13.33203125" style="12" customWidth="1"/>
    <col min="3" max="3" width="33.6640625" style="12" bestFit="1" customWidth="1"/>
    <col min="4" max="4" width="38.6640625" style="12" customWidth="1"/>
    <col min="5" max="5" width="21.44140625" style="12" customWidth="1"/>
    <col min="6" max="6" width="92.44140625" style="69" customWidth="1"/>
    <col min="7" max="7" width="11.44140625" style="102"/>
    <col min="8" max="8" width="27" style="100" customWidth="1"/>
    <col min="9" max="9" width="31.5546875" style="100" customWidth="1"/>
    <col min="10" max="16384" width="11.44140625" style="100"/>
  </cols>
  <sheetData>
    <row r="1" spans="1:7" ht="22.8" x14ac:dyDescent="0.3">
      <c r="A1" s="84" t="s">
        <v>337</v>
      </c>
      <c r="B1" s="84"/>
      <c r="C1" s="84"/>
      <c r="D1" s="84"/>
      <c r="E1" s="84"/>
      <c r="F1" s="85"/>
      <c r="G1" s="100"/>
    </row>
    <row r="2" spans="1:7" ht="17.399999999999999" x14ac:dyDescent="0.3">
      <c r="A2" s="128" t="s">
        <v>500</v>
      </c>
      <c r="B2" s="87" t="s">
        <v>2</v>
      </c>
      <c r="C2" s="88" t="s">
        <v>338</v>
      </c>
      <c r="D2" s="88" t="s">
        <v>339</v>
      </c>
      <c r="E2" s="88"/>
      <c r="F2" s="89" t="s">
        <v>4</v>
      </c>
      <c r="G2" s="100"/>
    </row>
    <row r="3" spans="1:7" ht="22.8" x14ac:dyDescent="0.3">
      <c r="A3" s="84" t="s">
        <v>48</v>
      </c>
      <c r="B3" s="84"/>
      <c r="C3" s="251">
        <v>2023</v>
      </c>
      <c r="D3" s="251">
        <v>2030</v>
      </c>
      <c r="E3" s="84"/>
      <c r="F3" s="85"/>
      <c r="G3" s="100"/>
    </row>
    <row r="4" spans="1:7" ht="15.6" x14ac:dyDescent="0.3">
      <c r="A4" s="65" t="s">
        <v>63</v>
      </c>
      <c r="B4" s="65"/>
      <c r="C4" s="65"/>
      <c r="D4" s="65"/>
      <c r="E4" s="65"/>
      <c r="F4" s="68"/>
      <c r="G4" s="100"/>
    </row>
    <row r="5" spans="1:7" x14ac:dyDescent="0.3">
      <c r="A5" s="46" t="s">
        <v>340</v>
      </c>
      <c r="B5" s="12" t="s">
        <v>65</v>
      </c>
      <c r="C5" s="12">
        <v>200</v>
      </c>
      <c r="D5" s="12">
        <v>200</v>
      </c>
    </row>
    <row r="6" spans="1:7" x14ac:dyDescent="0.3">
      <c r="A6" s="46" t="s">
        <v>341</v>
      </c>
      <c r="B6" s="12" t="s">
        <v>65</v>
      </c>
      <c r="C6" s="12">
        <v>240</v>
      </c>
      <c r="D6" s="12">
        <v>240</v>
      </c>
    </row>
    <row r="7" spans="1:7" x14ac:dyDescent="0.3">
      <c r="A7" s="46" t="s">
        <v>342</v>
      </c>
      <c r="C7" s="12">
        <v>1.2</v>
      </c>
      <c r="D7" s="12">
        <v>1.2</v>
      </c>
    </row>
    <row r="8" spans="1:7" x14ac:dyDescent="0.3">
      <c r="A8" s="46" t="s">
        <v>343</v>
      </c>
      <c r="B8" s="12" t="s">
        <v>344</v>
      </c>
      <c r="C8" s="70">
        <v>2.9000000000000001E-2</v>
      </c>
      <c r="D8" s="70">
        <v>2.9000000000000001E-2</v>
      </c>
      <c r="E8" s="70"/>
      <c r="F8" s="21" t="s">
        <v>345</v>
      </c>
    </row>
    <row r="9" spans="1:7" x14ac:dyDescent="0.3">
      <c r="A9" s="46" t="s">
        <v>346</v>
      </c>
      <c r="B9" s="12" t="s">
        <v>65</v>
      </c>
      <c r="C9" s="12">
        <v>194.2</v>
      </c>
      <c r="D9" s="12">
        <v>194.2</v>
      </c>
      <c r="F9" s="1"/>
    </row>
    <row r="10" spans="1:7" x14ac:dyDescent="0.3">
      <c r="A10" s="46" t="s">
        <v>347</v>
      </c>
      <c r="B10" s="12" t="s">
        <v>348</v>
      </c>
      <c r="C10" s="71" t="s">
        <v>349</v>
      </c>
      <c r="D10" s="71" t="s">
        <v>349</v>
      </c>
      <c r="E10" s="71"/>
      <c r="F10" s="1"/>
    </row>
    <row r="11" spans="1:7" x14ac:dyDescent="0.3">
      <c r="A11" s="46" t="s">
        <v>350</v>
      </c>
      <c r="B11" s="12" t="s">
        <v>348</v>
      </c>
      <c r="C11" s="12">
        <v>30</v>
      </c>
      <c r="D11" s="12">
        <v>30</v>
      </c>
      <c r="F11" s="1"/>
    </row>
    <row r="12" spans="1:7" x14ac:dyDescent="0.3">
      <c r="A12" s="46" t="s">
        <v>351</v>
      </c>
      <c r="B12" s="12" t="s">
        <v>348</v>
      </c>
      <c r="C12" s="12">
        <v>30</v>
      </c>
      <c r="D12" s="12">
        <v>30</v>
      </c>
      <c r="F12" s="21" t="s">
        <v>352</v>
      </c>
    </row>
    <row r="13" spans="1:7" ht="15.6" x14ac:dyDescent="0.3">
      <c r="A13" s="65" t="s">
        <v>353</v>
      </c>
      <c r="B13" s="65"/>
      <c r="C13" s="65"/>
      <c r="D13" s="65"/>
      <c r="E13" s="65"/>
      <c r="F13" s="68"/>
      <c r="G13" s="100"/>
    </row>
    <row r="14" spans="1:7" x14ac:dyDescent="0.3">
      <c r="A14" s="46" t="s">
        <v>354</v>
      </c>
      <c r="B14" s="12" t="s">
        <v>9</v>
      </c>
      <c r="C14" s="72">
        <v>0.98499999999999999</v>
      </c>
      <c r="D14" s="72">
        <v>0.98499999999999999</v>
      </c>
      <c r="E14" s="72"/>
      <c r="F14" s="21"/>
    </row>
    <row r="15" spans="1:7" x14ac:dyDescent="0.3">
      <c r="A15" s="46" t="s">
        <v>355</v>
      </c>
      <c r="B15" s="12" t="s">
        <v>9</v>
      </c>
      <c r="C15" s="73">
        <v>0.28999999999999998</v>
      </c>
      <c r="D15" s="73">
        <v>0.28999999999999998</v>
      </c>
      <c r="E15" s="73"/>
      <c r="F15" s="21" t="s">
        <v>356</v>
      </c>
    </row>
    <row r="16" spans="1:7" x14ac:dyDescent="0.3">
      <c r="A16" s="46" t="s">
        <v>357</v>
      </c>
      <c r="B16" s="12" t="s">
        <v>358</v>
      </c>
      <c r="C16" s="64">
        <v>493345.7</v>
      </c>
      <c r="D16" s="64">
        <v>493345.7</v>
      </c>
      <c r="E16" s="64"/>
      <c r="F16" s="21" t="s">
        <v>359</v>
      </c>
    </row>
    <row r="17" spans="1:8" x14ac:dyDescent="0.3">
      <c r="A17" s="46" t="s">
        <v>360</v>
      </c>
      <c r="B17" s="12" t="s">
        <v>9</v>
      </c>
      <c r="C17" s="74">
        <v>4.0000000000000001E-3</v>
      </c>
      <c r="D17" s="74">
        <v>4.0000000000000001E-3</v>
      </c>
      <c r="E17" s="74"/>
      <c r="F17" s="21" t="s">
        <v>361</v>
      </c>
    </row>
    <row r="18" spans="1:8" ht="15.6" x14ac:dyDescent="0.3">
      <c r="A18" s="65" t="s">
        <v>157</v>
      </c>
      <c r="B18" s="65"/>
      <c r="C18" s="65"/>
      <c r="D18" s="265">
        <v>0.7</v>
      </c>
      <c r="E18" s="65"/>
      <c r="F18" s="256" t="s">
        <v>362</v>
      </c>
      <c r="G18" s="100"/>
    </row>
    <row r="19" spans="1:8" x14ac:dyDescent="0.3">
      <c r="A19" s="46" t="s">
        <v>363</v>
      </c>
      <c r="B19" s="12" t="s">
        <v>299</v>
      </c>
      <c r="C19" s="234">
        <f>1441*1.09</f>
        <v>1570.69</v>
      </c>
      <c r="D19" s="119">
        <f>C19*$D$18</f>
        <v>1099.4829999999999</v>
      </c>
      <c r="F19" s="75" t="s">
        <v>364</v>
      </c>
    </row>
    <row r="20" spans="1:8" x14ac:dyDescent="0.3">
      <c r="A20" s="46" t="s">
        <v>365</v>
      </c>
      <c r="B20" s="12" t="s">
        <v>299</v>
      </c>
      <c r="C20" s="119">
        <f>(C9/C6)*C19</f>
        <v>1270.9499916666666</v>
      </c>
      <c r="D20" s="119">
        <f>C20*$D$18</f>
        <v>889.66499416666659</v>
      </c>
      <c r="F20" s="75"/>
    </row>
    <row r="21" spans="1:8" x14ac:dyDescent="0.3">
      <c r="A21" s="46" t="s">
        <v>366</v>
      </c>
      <c r="B21" s="12" t="s">
        <v>9</v>
      </c>
      <c r="C21" s="73">
        <v>0.56000000000000005</v>
      </c>
      <c r="D21" s="73">
        <v>0.56000000000000005</v>
      </c>
      <c r="E21" s="73"/>
      <c r="F21" s="75" t="s">
        <v>367</v>
      </c>
    </row>
    <row r="22" spans="1:8" x14ac:dyDescent="0.3">
      <c r="A22" s="46" t="s">
        <v>368</v>
      </c>
      <c r="B22" s="12" t="s">
        <v>9</v>
      </c>
      <c r="C22" s="73">
        <v>0.38</v>
      </c>
      <c r="D22" s="73">
        <v>0.38</v>
      </c>
      <c r="E22" s="73"/>
      <c r="F22" s="75" t="s">
        <v>367</v>
      </c>
    </row>
    <row r="23" spans="1:8" x14ac:dyDescent="0.3">
      <c r="A23" s="46" t="s">
        <v>369</v>
      </c>
      <c r="B23" s="12" t="s">
        <v>9</v>
      </c>
      <c r="C23" s="73">
        <v>0.06</v>
      </c>
      <c r="D23" s="73">
        <v>0.06</v>
      </c>
      <c r="E23" s="73"/>
      <c r="F23" s="75" t="s">
        <v>367</v>
      </c>
    </row>
    <row r="24" spans="1:8" x14ac:dyDescent="0.3">
      <c r="A24" s="46" t="s">
        <v>370</v>
      </c>
      <c r="B24" s="115" t="str">
        <f>$A$2</f>
        <v>Qld medium</v>
      </c>
      <c r="C24" s="247">
        <f>VLOOKUP(B24,'11-Regional cost factors'!A3:J23,COLUMN('11-Regional cost factors'!J2),FALSE)</f>
        <v>1.0866209262435678</v>
      </c>
      <c r="D24" s="72">
        <f>VLOOKUP(B24,'11-Regional cost factors'!A3:J23,COLUMN('11-Regional cost factors'!J2),FALSE)</f>
        <v>1.0866209262435678</v>
      </c>
      <c r="E24" s="73"/>
      <c r="F24" s="75"/>
    </row>
    <row r="25" spans="1:8" x14ac:dyDescent="0.3">
      <c r="A25" s="118" t="s">
        <v>371</v>
      </c>
      <c r="B25" s="121" t="s">
        <v>299</v>
      </c>
      <c r="C25" s="120"/>
      <c r="D25" s="120">
        <f>D24*D20</f>
        <v>966.72860000786159</v>
      </c>
      <c r="E25" s="73"/>
      <c r="F25" s="21"/>
    </row>
    <row r="26" spans="1:8" x14ac:dyDescent="0.3">
      <c r="A26" s="118" t="s">
        <v>372</v>
      </c>
      <c r="B26" s="121"/>
      <c r="C26" s="120">
        <f>C19*C24</f>
        <v>1706.7446226415095</v>
      </c>
      <c r="D26" s="275">
        <f>D19*D24</f>
        <v>1194.7212358490565</v>
      </c>
      <c r="E26" s="73"/>
      <c r="F26" s="21" t="s">
        <v>373</v>
      </c>
      <c r="H26" s="283">
        <f>D26/C26</f>
        <v>0.69999999999999984</v>
      </c>
    </row>
    <row r="27" spans="1:8" ht="15.6" x14ac:dyDescent="0.3">
      <c r="A27" s="65"/>
      <c r="B27" s="65"/>
      <c r="C27" s="65"/>
      <c r="D27" s="65"/>
      <c r="E27" s="65"/>
      <c r="F27" s="68"/>
      <c r="G27" s="100"/>
    </row>
    <row r="28" spans="1:8" x14ac:dyDescent="0.3">
      <c r="A28" s="46" t="s">
        <v>370</v>
      </c>
      <c r="B28" s="115" t="str">
        <f>$A$2</f>
        <v>Qld medium</v>
      </c>
      <c r="C28" s="156">
        <f>VLOOKUP(B24,'11-Regional cost factors'!A3:Z23,COLUMN('11-Regional cost factors'!L2),FALSE)</f>
        <v>1.2</v>
      </c>
      <c r="D28" s="73"/>
      <c r="E28" s="73"/>
      <c r="F28" s="124"/>
    </row>
    <row r="29" spans="1:8" x14ac:dyDescent="0.3">
      <c r="A29" s="46" t="s">
        <v>374</v>
      </c>
      <c r="B29" s="12" t="s">
        <v>299</v>
      </c>
      <c r="C29" s="242">
        <f>17*C28</f>
        <v>20.399999999999999</v>
      </c>
      <c r="D29" s="242">
        <f>C29*D18</f>
        <v>14.279999999999998</v>
      </c>
      <c r="E29" s="273"/>
      <c r="F29" s="75" t="s">
        <v>375</v>
      </c>
    </row>
    <row r="30" spans="1:8" ht="22.8" x14ac:dyDescent="0.3">
      <c r="A30" s="84" t="s">
        <v>49</v>
      </c>
      <c r="B30" s="84"/>
      <c r="C30" s="84"/>
      <c r="D30" s="84"/>
      <c r="E30" s="84"/>
      <c r="F30" s="85"/>
      <c r="G30" s="100"/>
    </row>
    <row r="31" spans="1:8" ht="15.6" x14ac:dyDescent="0.3">
      <c r="A31" s="65" t="s">
        <v>63</v>
      </c>
      <c r="B31" s="65"/>
      <c r="C31" s="65"/>
      <c r="D31" s="65"/>
      <c r="E31" s="65"/>
      <c r="F31" s="68"/>
      <c r="G31" s="100"/>
    </row>
    <row r="32" spans="1:8" x14ac:dyDescent="0.3">
      <c r="A32" s="46" t="s">
        <v>376</v>
      </c>
      <c r="C32" s="12">
        <v>50</v>
      </c>
      <c r="D32" s="12">
        <v>50</v>
      </c>
    </row>
    <row r="33" spans="1:7" x14ac:dyDescent="0.3">
      <c r="A33" s="46" t="s">
        <v>377</v>
      </c>
      <c r="B33" s="12" t="s">
        <v>378</v>
      </c>
      <c r="C33" s="71">
        <v>6</v>
      </c>
      <c r="D33" s="71">
        <v>6</v>
      </c>
      <c r="E33" s="71"/>
    </row>
    <row r="34" spans="1:7" x14ac:dyDescent="0.3">
      <c r="A34" s="46" t="s">
        <v>379</v>
      </c>
      <c r="B34" s="12" t="s">
        <v>65</v>
      </c>
      <c r="C34" s="12">
        <v>300</v>
      </c>
      <c r="D34" s="12">
        <v>300</v>
      </c>
      <c r="F34" s="21"/>
    </row>
    <row r="35" spans="1:7" x14ac:dyDescent="0.3">
      <c r="A35" s="46" t="s">
        <v>343</v>
      </c>
      <c r="B35" s="12" t="s">
        <v>9</v>
      </c>
      <c r="C35" s="73">
        <v>0.03</v>
      </c>
      <c r="D35" s="73">
        <v>0.03</v>
      </c>
      <c r="E35" s="73"/>
      <c r="F35" s="21" t="s">
        <v>345</v>
      </c>
    </row>
    <row r="36" spans="1:7" x14ac:dyDescent="0.3">
      <c r="A36" s="46" t="s">
        <v>380</v>
      </c>
      <c r="C36" s="71">
        <v>291</v>
      </c>
      <c r="D36" s="71">
        <v>291</v>
      </c>
      <c r="E36" s="71"/>
      <c r="F36" s="21"/>
    </row>
    <row r="37" spans="1:7" x14ac:dyDescent="0.3">
      <c r="A37" s="46" t="s">
        <v>347</v>
      </c>
      <c r="B37" s="12" t="s">
        <v>348</v>
      </c>
      <c r="C37" s="71" t="s">
        <v>381</v>
      </c>
      <c r="D37" s="71" t="s">
        <v>381</v>
      </c>
      <c r="E37" s="71"/>
      <c r="F37" s="21"/>
    </row>
    <row r="38" spans="1:7" x14ac:dyDescent="0.3">
      <c r="A38" s="46" t="s">
        <v>350</v>
      </c>
      <c r="B38" s="12" t="s">
        <v>348</v>
      </c>
      <c r="C38" s="12" t="s">
        <v>382</v>
      </c>
      <c r="D38" s="12" t="s">
        <v>382</v>
      </c>
    </row>
    <row r="39" spans="1:7" x14ac:dyDescent="0.3">
      <c r="A39" s="46" t="s">
        <v>351</v>
      </c>
      <c r="B39" s="12" t="s">
        <v>348</v>
      </c>
      <c r="C39" s="71" t="s">
        <v>383</v>
      </c>
      <c r="D39" s="71" t="s">
        <v>383</v>
      </c>
      <c r="E39" s="71"/>
    </row>
    <row r="40" spans="1:7" ht="15.6" x14ac:dyDescent="0.3">
      <c r="A40" s="65" t="s">
        <v>353</v>
      </c>
      <c r="B40" s="65"/>
      <c r="C40" s="65"/>
      <c r="D40" s="65"/>
      <c r="E40" s="65"/>
      <c r="F40" s="68"/>
      <c r="G40" s="100"/>
    </row>
    <row r="41" spans="1:7" ht="28.8" x14ac:dyDescent="0.3">
      <c r="A41" s="46" t="s">
        <v>354</v>
      </c>
      <c r="B41" s="12" t="s">
        <v>9</v>
      </c>
      <c r="C41" s="73">
        <v>0.98</v>
      </c>
      <c r="D41" s="73">
        <v>0.98</v>
      </c>
      <c r="E41" s="73"/>
      <c r="F41" s="21" t="s">
        <v>384</v>
      </c>
    </row>
    <row r="42" spans="1:7" ht="28.8" x14ac:dyDescent="0.3">
      <c r="A42" s="46" t="s">
        <v>385</v>
      </c>
      <c r="B42" s="12" t="s">
        <v>9</v>
      </c>
      <c r="C42" s="72">
        <v>0.375</v>
      </c>
      <c r="D42" s="72">
        <v>0.375</v>
      </c>
      <c r="E42" s="72"/>
      <c r="F42" s="21" t="s">
        <v>386</v>
      </c>
    </row>
    <row r="43" spans="1:7" x14ac:dyDescent="0.3">
      <c r="A43" s="46" t="s">
        <v>387</v>
      </c>
      <c r="B43" s="12" t="s">
        <v>358</v>
      </c>
      <c r="C43" s="64">
        <v>985500</v>
      </c>
      <c r="D43" s="64">
        <v>985500</v>
      </c>
      <c r="E43" s="64"/>
      <c r="F43" s="21"/>
    </row>
    <row r="44" spans="1:7" x14ac:dyDescent="0.3">
      <c r="A44" s="46" t="s">
        <v>360</v>
      </c>
      <c r="B44" s="12" t="s">
        <v>9</v>
      </c>
      <c r="C44" s="72">
        <v>1E-3</v>
      </c>
      <c r="D44" s="72">
        <v>1E-3</v>
      </c>
      <c r="E44" s="72"/>
    </row>
    <row r="45" spans="1:7" ht="15.6" x14ac:dyDescent="0.3">
      <c r="A45" s="65" t="s">
        <v>157</v>
      </c>
      <c r="B45" s="65"/>
      <c r="C45" s="65"/>
      <c r="D45" s="257">
        <v>0.68799999999999994</v>
      </c>
      <c r="E45" s="65"/>
      <c r="F45" s="256" t="s">
        <v>362</v>
      </c>
      <c r="G45" s="100"/>
    </row>
    <row r="46" spans="1:7" x14ac:dyDescent="0.3">
      <c r="A46" s="46" t="s">
        <v>388</v>
      </c>
      <c r="B46" s="12" t="s">
        <v>299</v>
      </c>
      <c r="C46" s="235">
        <v>2642</v>
      </c>
      <c r="D46" s="76">
        <f>C46*$D$45</f>
        <v>1817.6959999999999</v>
      </c>
      <c r="F46" s="75" t="s">
        <v>364</v>
      </c>
    </row>
    <row r="47" spans="1:7" x14ac:dyDescent="0.3">
      <c r="A47" s="46" t="s">
        <v>389</v>
      </c>
      <c r="B47" s="12" t="s">
        <v>299</v>
      </c>
      <c r="C47" s="76">
        <f>C46*(C36/C34)</f>
        <v>2562.7399999999998</v>
      </c>
      <c r="D47" s="76">
        <f>C47*$D$45</f>
        <v>1763.1651199999997</v>
      </c>
      <c r="F47" s="75"/>
    </row>
    <row r="48" spans="1:7" x14ac:dyDescent="0.3">
      <c r="A48" s="46" t="s">
        <v>366</v>
      </c>
      <c r="B48" s="12" t="s">
        <v>9</v>
      </c>
      <c r="C48" s="47">
        <v>0.68</v>
      </c>
      <c r="D48" s="47">
        <v>0.68</v>
      </c>
      <c r="E48" s="47"/>
      <c r="F48" s="75" t="s">
        <v>367</v>
      </c>
    </row>
    <row r="49" spans="1:8" x14ac:dyDescent="0.3">
      <c r="A49" s="46" t="s">
        <v>368</v>
      </c>
      <c r="B49" s="12" t="s">
        <v>9</v>
      </c>
      <c r="C49" s="47">
        <v>0.28999999999999998</v>
      </c>
      <c r="D49" s="47">
        <v>0.28999999999999998</v>
      </c>
      <c r="E49" s="47"/>
      <c r="F49" s="75" t="s">
        <v>367</v>
      </c>
    </row>
    <row r="50" spans="1:8" x14ac:dyDescent="0.3">
      <c r="A50" s="46" t="s">
        <v>369</v>
      </c>
      <c r="B50" s="12" t="s">
        <v>9</v>
      </c>
      <c r="C50" s="47">
        <v>0.03</v>
      </c>
      <c r="D50" s="47">
        <v>0.03</v>
      </c>
      <c r="E50" s="47"/>
      <c r="F50" s="75" t="s">
        <v>367</v>
      </c>
    </row>
    <row r="51" spans="1:8" x14ac:dyDescent="0.3">
      <c r="A51" s="46" t="s">
        <v>370</v>
      </c>
      <c r="B51" s="115" t="str">
        <f>$A$2</f>
        <v>Qld medium</v>
      </c>
      <c r="C51" s="73">
        <f>VLOOKUP(B51,'11-Regional cost factors'!A3:J23,COLUMN('11-Regional cost factors'!E2),FALSE)</f>
        <v>1.0791808139256851</v>
      </c>
      <c r="D51" s="73">
        <f>VLOOKUP(B51,'11-Regional cost factors'!A3:J23,COLUMN('11-Regional cost factors'!E2),FALSE)</f>
        <v>1.0791808139256851</v>
      </c>
      <c r="E51" s="73"/>
      <c r="F51" s="75"/>
    </row>
    <row r="52" spans="1:8" x14ac:dyDescent="0.3">
      <c r="A52" s="244" t="s">
        <v>390</v>
      </c>
      <c r="B52" s="121" t="s">
        <v>299</v>
      </c>
      <c r="C52" s="243">
        <f>C51*C46</f>
        <v>2851.1957103916602</v>
      </c>
      <c r="D52" s="276">
        <f>D51*D46</f>
        <v>1961.6226487494621</v>
      </c>
      <c r="E52" s="73"/>
      <c r="F52" s="21" t="s">
        <v>391</v>
      </c>
      <c r="H52" s="283">
        <f>D52/C52</f>
        <v>0.68799999999999994</v>
      </c>
    </row>
    <row r="53" spans="1:8" ht="15.6" x14ac:dyDescent="0.3">
      <c r="A53" s="65" t="s">
        <v>153</v>
      </c>
      <c r="B53" s="65"/>
      <c r="C53" s="65"/>
      <c r="D53" s="65"/>
      <c r="E53" s="65"/>
      <c r="F53" s="68"/>
      <c r="G53" s="100"/>
    </row>
    <row r="54" spans="1:8" x14ac:dyDescent="0.3">
      <c r="A54" s="46" t="s">
        <v>370</v>
      </c>
      <c r="B54" s="115" t="str">
        <f>$A$2</f>
        <v>Qld medium</v>
      </c>
      <c r="C54" s="247">
        <f>VLOOKUP(B24,'11-Regional cost factors'!A3:Z23,COLUMN('11-Regional cost factors'!L2),FALSE)</f>
        <v>1.2</v>
      </c>
      <c r="D54" s="73"/>
      <c r="E54" s="73"/>
      <c r="F54" s="124"/>
    </row>
    <row r="55" spans="1:8" x14ac:dyDescent="0.3">
      <c r="A55" s="46" t="s">
        <v>374</v>
      </c>
      <c r="B55" s="12" t="s">
        <v>299</v>
      </c>
      <c r="C55" s="242">
        <f>25*C54</f>
        <v>30</v>
      </c>
      <c r="D55" s="242">
        <f>C55*D45</f>
        <v>20.639999999999997</v>
      </c>
      <c r="E55" s="274"/>
      <c r="F55" s="75" t="s">
        <v>375</v>
      </c>
    </row>
    <row r="56" spans="1:8" ht="22.8" x14ac:dyDescent="0.3">
      <c r="A56" s="253" t="s">
        <v>392</v>
      </c>
      <c r="B56" s="84"/>
      <c r="C56" s="84"/>
      <c r="D56" s="84"/>
      <c r="E56" s="84"/>
      <c r="F56" s="85"/>
      <c r="G56" s="100"/>
    </row>
    <row r="57" spans="1:8" ht="15.6" x14ac:dyDescent="0.3">
      <c r="A57" s="65" t="s">
        <v>63</v>
      </c>
      <c r="B57" s="65"/>
      <c r="C57" s="65"/>
      <c r="D57" s="65"/>
      <c r="E57" s="65"/>
      <c r="F57" s="68"/>
      <c r="G57" s="100"/>
    </row>
    <row r="58" spans="1:8" ht="28.8" x14ac:dyDescent="0.3">
      <c r="A58" s="46" t="s">
        <v>393</v>
      </c>
      <c r="C58" s="63" t="s">
        <v>394</v>
      </c>
      <c r="D58" s="63"/>
      <c r="E58" s="63"/>
      <c r="F58" s="75"/>
    </row>
    <row r="59" spans="1:8" x14ac:dyDescent="0.3">
      <c r="A59" s="46" t="s">
        <v>395</v>
      </c>
      <c r="B59" s="12" t="s">
        <v>76</v>
      </c>
      <c r="C59" s="62" t="s">
        <v>396</v>
      </c>
      <c r="D59" s="62"/>
      <c r="E59" s="62"/>
      <c r="F59" s="75" t="s">
        <v>375</v>
      </c>
    </row>
    <row r="60" spans="1:8" x14ac:dyDescent="0.3">
      <c r="A60" s="46" t="s">
        <v>397</v>
      </c>
      <c r="C60" s="12">
        <v>2</v>
      </c>
      <c r="F60" s="75" t="s">
        <v>375</v>
      </c>
    </row>
    <row r="61" spans="1:8" x14ac:dyDescent="0.3">
      <c r="A61" s="46" t="s">
        <v>398</v>
      </c>
      <c r="B61" s="12" t="s">
        <v>399</v>
      </c>
      <c r="C61" s="12">
        <v>4.5</v>
      </c>
      <c r="F61" s="75" t="s">
        <v>375</v>
      </c>
    </row>
    <row r="62" spans="1:8" x14ac:dyDescent="0.3">
      <c r="A62" s="46" t="s">
        <v>400</v>
      </c>
      <c r="B62" s="12" t="s">
        <v>401</v>
      </c>
      <c r="C62" s="64">
        <v>7560000</v>
      </c>
      <c r="D62" s="64"/>
      <c r="E62" s="64"/>
      <c r="F62" s="75"/>
    </row>
    <row r="63" spans="1:8" x14ac:dyDescent="0.3">
      <c r="A63" s="46" t="s">
        <v>402</v>
      </c>
      <c r="B63" s="12" t="s">
        <v>401</v>
      </c>
      <c r="C63" s="64">
        <v>4158000</v>
      </c>
      <c r="D63" s="64"/>
      <c r="E63" s="64"/>
      <c r="F63" s="75"/>
    </row>
    <row r="64" spans="1:8" x14ac:dyDescent="0.3">
      <c r="A64" s="46" t="s">
        <v>403</v>
      </c>
      <c r="B64" s="12" t="s">
        <v>404</v>
      </c>
      <c r="C64" s="64">
        <v>16700000</v>
      </c>
      <c r="D64" s="64"/>
      <c r="E64" s="64"/>
      <c r="F64" s="75"/>
    </row>
    <row r="65" spans="1:7" x14ac:dyDescent="0.3">
      <c r="A65" s="46" t="s">
        <v>405</v>
      </c>
      <c r="B65" s="12" t="s">
        <v>404</v>
      </c>
      <c r="C65" s="64">
        <v>17100000</v>
      </c>
      <c r="D65" s="64"/>
      <c r="E65" s="64"/>
      <c r="F65" s="75"/>
    </row>
    <row r="66" spans="1:7" x14ac:dyDescent="0.3">
      <c r="A66" s="46" t="s">
        <v>406</v>
      </c>
      <c r="B66" s="12" t="s">
        <v>407</v>
      </c>
      <c r="C66" s="64">
        <v>92500</v>
      </c>
      <c r="D66" s="64"/>
      <c r="E66" s="64"/>
      <c r="F66" s="75"/>
    </row>
    <row r="67" spans="1:7" x14ac:dyDescent="0.3">
      <c r="A67" s="46" t="s">
        <v>408</v>
      </c>
      <c r="B67" s="12" t="s">
        <v>409</v>
      </c>
      <c r="C67" s="47">
        <v>0.42</v>
      </c>
      <c r="D67" s="47"/>
      <c r="E67" s="47"/>
      <c r="F67" s="75"/>
    </row>
    <row r="68" spans="1:7" x14ac:dyDescent="0.3">
      <c r="A68" s="46" t="s">
        <v>410</v>
      </c>
      <c r="B68" s="12" t="s">
        <v>409</v>
      </c>
      <c r="C68" s="47">
        <v>0.08</v>
      </c>
      <c r="D68" s="47"/>
      <c r="E68" s="47"/>
      <c r="F68" s="75"/>
    </row>
    <row r="69" spans="1:7" x14ac:dyDescent="0.3">
      <c r="A69" s="46" t="s">
        <v>411</v>
      </c>
      <c r="B69" s="12" t="s">
        <v>409</v>
      </c>
      <c r="C69" s="47">
        <v>0.25</v>
      </c>
      <c r="D69" s="47"/>
      <c r="E69" s="47"/>
      <c r="F69" s="75"/>
    </row>
    <row r="70" spans="1:7" x14ac:dyDescent="0.3">
      <c r="A70" s="46" t="s">
        <v>347</v>
      </c>
      <c r="B70" s="12" t="s">
        <v>348</v>
      </c>
      <c r="C70" s="12">
        <v>2</v>
      </c>
      <c r="F70" s="75"/>
    </row>
    <row r="71" spans="1:7" x14ac:dyDescent="0.3">
      <c r="A71" s="46" t="s">
        <v>350</v>
      </c>
      <c r="B71" s="12" t="s">
        <v>348</v>
      </c>
      <c r="C71" s="12" t="s">
        <v>382</v>
      </c>
      <c r="F71" s="75"/>
    </row>
    <row r="72" spans="1:7" x14ac:dyDescent="0.3">
      <c r="A72" s="46" t="s">
        <v>351</v>
      </c>
      <c r="B72" s="12" t="s">
        <v>348</v>
      </c>
      <c r="C72" s="12">
        <v>30</v>
      </c>
      <c r="F72" s="75"/>
    </row>
    <row r="73" spans="1:7" ht="15.6" x14ac:dyDescent="0.3">
      <c r="A73" s="65" t="s">
        <v>157</v>
      </c>
      <c r="B73" s="65"/>
      <c r="C73" s="65"/>
      <c r="D73" s="65"/>
      <c r="E73" s="65"/>
      <c r="F73" s="68"/>
      <c r="G73" s="100"/>
    </row>
    <row r="74" spans="1:7" x14ac:dyDescent="0.3">
      <c r="A74" s="46" t="s">
        <v>412</v>
      </c>
      <c r="B74" s="12" t="s">
        <v>413</v>
      </c>
      <c r="C74" s="76">
        <v>12000</v>
      </c>
      <c r="D74" s="76"/>
      <c r="E74" s="76"/>
    </row>
    <row r="75" spans="1:7" x14ac:dyDescent="0.3">
      <c r="A75" s="46" t="s">
        <v>366</v>
      </c>
      <c r="B75" s="12" t="s">
        <v>9</v>
      </c>
      <c r="C75" s="47">
        <v>0.33</v>
      </c>
      <c r="D75" s="47"/>
      <c r="E75" s="47"/>
    </row>
    <row r="76" spans="1:7" x14ac:dyDescent="0.3">
      <c r="A76" s="46" t="s">
        <v>368</v>
      </c>
      <c r="B76" s="12" t="s">
        <v>9</v>
      </c>
      <c r="C76" s="47">
        <v>0.5</v>
      </c>
      <c r="D76" s="47"/>
      <c r="E76" s="47"/>
    </row>
    <row r="77" spans="1:7" x14ac:dyDescent="0.3">
      <c r="A77" s="46" t="s">
        <v>369</v>
      </c>
      <c r="B77" s="12" t="s">
        <v>9</v>
      </c>
      <c r="C77" s="47">
        <v>0.17</v>
      </c>
      <c r="D77" s="47"/>
      <c r="E77" s="47"/>
    </row>
    <row r="78" spans="1:7" x14ac:dyDescent="0.3">
      <c r="A78" s="46" t="s">
        <v>370</v>
      </c>
      <c r="B78" s="115" t="str">
        <f>$A$2</f>
        <v>Qld medium</v>
      </c>
      <c r="C78" s="73">
        <f>VLOOKUP(B78,'11-Regional cost factors'!A3:K23,COLUMN('11-Regional cost factors'!K2),FALSE)</f>
        <v>1.0846818181818183</v>
      </c>
      <c r="D78" s="73"/>
      <c r="E78" s="73"/>
      <c r="F78" s="75"/>
    </row>
    <row r="79" spans="1:7" ht="15.6" x14ac:dyDescent="0.3">
      <c r="A79" s="65" t="s">
        <v>153</v>
      </c>
      <c r="B79" s="65"/>
      <c r="C79" s="65"/>
      <c r="D79" s="65"/>
      <c r="E79" s="65"/>
      <c r="F79" s="68"/>
      <c r="G79" s="100"/>
    </row>
    <row r="80" spans="1:7" x14ac:dyDescent="0.3">
      <c r="A80" s="46" t="s">
        <v>370</v>
      </c>
      <c r="B80" s="115" t="str">
        <f>$A$2</f>
        <v>Qld medium</v>
      </c>
      <c r="C80" s="73">
        <f>VLOOKUP(B24,'11-Regional cost factors'!A3:Z23,COLUMN('11-Regional cost factors'!L2),FALSE)</f>
        <v>1.2</v>
      </c>
      <c r="D80" s="73"/>
      <c r="E80" s="73"/>
      <c r="F80" s="124"/>
    </row>
    <row r="81" spans="1:7" x14ac:dyDescent="0.3">
      <c r="A81" s="46" t="s">
        <v>414</v>
      </c>
      <c r="B81" s="12" t="s">
        <v>413</v>
      </c>
      <c r="C81" s="103">
        <f>380000*C80</f>
        <v>456000</v>
      </c>
      <c r="D81" s="103"/>
      <c r="E81" s="103"/>
    </row>
    <row r="82" spans="1:7" x14ac:dyDescent="0.3">
      <c r="A82" s="46" t="s">
        <v>415</v>
      </c>
      <c r="B82" s="12" t="s">
        <v>416</v>
      </c>
      <c r="C82" s="103">
        <f>65*C80</f>
        <v>78</v>
      </c>
      <c r="D82" s="103"/>
      <c r="E82" s="103"/>
    </row>
    <row r="83" spans="1:7" ht="17.399999999999999" x14ac:dyDescent="0.3">
      <c r="A83" s="86" t="s">
        <v>417</v>
      </c>
      <c r="B83" s="86"/>
      <c r="C83" s="86"/>
      <c r="D83" s="86"/>
      <c r="E83" s="86"/>
      <c r="F83" s="86"/>
      <c r="G83" s="100"/>
    </row>
    <row r="84" spans="1:7" ht="17.399999999999999" hidden="1" outlineLevel="1" x14ac:dyDescent="0.3">
      <c r="A84" s="87" t="s">
        <v>418</v>
      </c>
      <c r="B84" s="86"/>
      <c r="C84" s="87"/>
      <c r="D84" s="87"/>
      <c r="E84" s="87"/>
      <c r="F84" s="90"/>
      <c r="G84" s="100"/>
    </row>
    <row r="85" spans="1:7" hidden="1" outlineLevel="1" x14ac:dyDescent="0.3">
      <c r="A85" s="46" t="s">
        <v>419</v>
      </c>
      <c r="B85" s="12" t="s">
        <v>76</v>
      </c>
      <c r="C85" s="236">
        <v>200</v>
      </c>
      <c r="D85" s="236">
        <v>200</v>
      </c>
      <c r="F85" s="69" t="s">
        <v>420</v>
      </c>
    </row>
    <row r="86" spans="1:7" hidden="1" outlineLevel="1" x14ac:dyDescent="0.3">
      <c r="A86" s="46" t="s">
        <v>421</v>
      </c>
      <c r="B86" s="12" t="s">
        <v>72</v>
      </c>
      <c r="C86" s="234">
        <v>200</v>
      </c>
      <c r="D86" s="234">
        <v>200</v>
      </c>
    </row>
    <row r="87" spans="1:7" hidden="1" outlineLevel="1" x14ac:dyDescent="0.3">
      <c r="A87" s="46" t="s">
        <v>422</v>
      </c>
      <c r="B87" s="12" t="s">
        <v>263</v>
      </c>
      <c r="C87" s="234">
        <v>2300</v>
      </c>
      <c r="D87" s="234">
        <v>2300</v>
      </c>
    </row>
    <row r="88" spans="1:7" hidden="1" outlineLevel="1" x14ac:dyDescent="0.3">
      <c r="A88" s="46" t="s">
        <v>423</v>
      </c>
      <c r="B88" s="12" t="s">
        <v>263</v>
      </c>
      <c r="C88" s="234">
        <v>900</v>
      </c>
      <c r="D88" s="234">
        <v>900</v>
      </c>
    </row>
    <row r="89" spans="1:7" hidden="1" outlineLevel="1" x14ac:dyDescent="0.3">
      <c r="A89" s="46" t="s">
        <v>424</v>
      </c>
      <c r="B89" s="12" t="s">
        <v>76</v>
      </c>
      <c r="C89" s="234">
        <v>197.7</v>
      </c>
      <c r="D89" s="234">
        <v>197.7</v>
      </c>
    </row>
    <row r="90" spans="1:7" ht="15.6" hidden="1" outlineLevel="1" x14ac:dyDescent="0.3">
      <c r="A90" s="65" t="s">
        <v>353</v>
      </c>
      <c r="B90" s="65"/>
      <c r="C90" s="65"/>
      <c r="D90" s="65"/>
      <c r="E90" s="65"/>
      <c r="F90" s="92" t="s">
        <v>420</v>
      </c>
      <c r="G90" s="100"/>
    </row>
    <row r="91" spans="1:7" hidden="1" outlineLevel="1" x14ac:dyDescent="0.3">
      <c r="A91" s="46" t="s">
        <v>425</v>
      </c>
      <c r="C91" s="12">
        <v>365</v>
      </c>
      <c r="D91" s="12">
        <v>365</v>
      </c>
    </row>
    <row r="92" spans="1:7" hidden="1" outlineLevel="1" x14ac:dyDescent="0.3">
      <c r="A92" s="46" t="s">
        <v>360</v>
      </c>
      <c r="B92" s="12" t="s">
        <v>9</v>
      </c>
      <c r="C92" s="12">
        <v>1.8</v>
      </c>
      <c r="D92" s="12">
        <v>1.8</v>
      </c>
    </row>
    <row r="93" spans="1:7" hidden="1" outlineLevel="1" x14ac:dyDescent="0.3">
      <c r="A93" s="46" t="s">
        <v>426</v>
      </c>
      <c r="B93" s="12" t="s">
        <v>9</v>
      </c>
      <c r="C93" s="12">
        <v>84</v>
      </c>
      <c r="D93" s="12">
        <v>84</v>
      </c>
    </row>
    <row r="94" spans="1:7" hidden="1" outlineLevel="1" x14ac:dyDescent="0.3">
      <c r="A94" s="46" t="s">
        <v>427</v>
      </c>
      <c r="B94" s="12" t="s">
        <v>9</v>
      </c>
      <c r="C94" s="12">
        <v>92</v>
      </c>
      <c r="D94" s="12">
        <v>92</v>
      </c>
    </row>
    <row r="95" spans="1:7" hidden="1" outlineLevel="1" x14ac:dyDescent="0.3">
      <c r="A95" s="46" t="s">
        <v>428</v>
      </c>
      <c r="B95" s="12" t="s">
        <v>9</v>
      </c>
      <c r="C95" s="12">
        <v>92</v>
      </c>
      <c r="D95" s="12">
        <v>92</v>
      </c>
    </row>
    <row r="96" spans="1:7" hidden="1" outlineLevel="1" x14ac:dyDescent="0.3">
      <c r="A96" s="46" t="s">
        <v>429</v>
      </c>
      <c r="B96" s="12" t="s">
        <v>9</v>
      </c>
      <c r="C96" s="12">
        <v>100</v>
      </c>
      <c r="D96" s="12">
        <v>100</v>
      </c>
    </row>
    <row r="97" spans="1:7" hidden="1" outlineLevel="1" x14ac:dyDescent="0.3">
      <c r="A97" s="46" t="s">
        <v>347</v>
      </c>
      <c r="B97" s="12" t="s">
        <v>430</v>
      </c>
      <c r="C97" s="77" t="s">
        <v>431</v>
      </c>
      <c r="D97" s="77" t="s">
        <v>431</v>
      </c>
      <c r="E97" s="77"/>
      <c r="F97" s="78"/>
    </row>
    <row r="98" spans="1:7" hidden="1" outlineLevel="1" x14ac:dyDescent="0.3">
      <c r="A98" s="46" t="s">
        <v>350</v>
      </c>
      <c r="B98" s="12" t="s">
        <v>430</v>
      </c>
      <c r="C98" s="12">
        <v>20</v>
      </c>
      <c r="D98" s="12">
        <v>20</v>
      </c>
    </row>
    <row r="99" spans="1:7" hidden="1" outlineLevel="1" x14ac:dyDescent="0.3">
      <c r="A99" s="46" t="s">
        <v>351</v>
      </c>
      <c r="B99" s="12" t="s">
        <v>430</v>
      </c>
      <c r="C99" s="12">
        <v>20</v>
      </c>
      <c r="D99" s="12">
        <v>20</v>
      </c>
    </row>
    <row r="100" spans="1:7" ht="15.6" hidden="1" outlineLevel="1" x14ac:dyDescent="0.3">
      <c r="A100" s="65" t="s">
        <v>432</v>
      </c>
      <c r="B100" s="65"/>
      <c r="C100" s="65"/>
      <c r="D100" s="257">
        <v>0.74</v>
      </c>
      <c r="E100" s="65"/>
      <c r="F100" s="256" t="s">
        <v>362</v>
      </c>
      <c r="G100" s="100"/>
    </row>
    <row r="101" spans="1:7" hidden="1" outlineLevel="1" x14ac:dyDescent="0.3">
      <c r="A101" s="46" t="s">
        <v>433</v>
      </c>
      <c r="B101" s="12" t="s">
        <v>413</v>
      </c>
      <c r="C101" s="235">
        <v>439</v>
      </c>
      <c r="D101" s="239">
        <f>C101*$D$100</f>
        <v>324.86</v>
      </c>
      <c r="E101" s="76"/>
      <c r="F101" s="79" t="s">
        <v>420</v>
      </c>
    </row>
    <row r="102" spans="1:7" hidden="1" outlineLevel="1" x14ac:dyDescent="0.3">
      <c r="A102" s="46" t="s">
        <v>434</v>
      </c>
      <c r="B102" s="12" t="s">
        <v>413</v>
      </c>
      <c r="C102" s="76">
        <f>C101*(C89/C85)</f>
        <v>433.95149999999995</v>
      </c>
      <c r="D102" s="76">
        <f>D101*(C89/C85)</f>
        <v>321.12410999999997</v>
      </c>
      <c r="E102" s="76"/>
      <c r="F102" s="79" t="s">
        <v>420</v>
      </c>
    </row>
    <row r="103" spans="1:7" hidden="1" outlineLevel="1" x14ac:dyDescent="0.3">
      <c r="A103" s="46" t="s">
        <v>435</v>
      </c>
      <c r="B103" s="12" t="s">
        <v>436</v>
      </c>
      <c r="C103" s="235">
        <v>431</v>
      </c>
      <c r="D103" s="239">
        <f>C103*$D$100</f>
        <v>318.94</v>
      </c>
      <c r="E103" s="76"/>
      <c r="F103" s="79" t="s">
        <v>420</v>
      </c>
    </row>
    <row r="104" spans="1:7" hidden="1" outlineLevel="1" x14ac:dyDescent="0.3">
      <c r="A104" s="46" t="s">
        <v>366</v>
      </c>
      <c r="B104" s="12" t="s">
        <v>9</v>
      </c>
      <c r="C104" s="47">
        <v>0.75</v>
      </c>
      <c r="D104" s="47">
        <f>C104</f>
        <v>0.75</v>
      </c>
      <c r="E104" s="47"/>
      <c r="F104" s="79"/>
    </row>
    <row r="105" spans="1:7" hidden="1" outlineLevel="1" x14ac:dyDescent="0.3">
      <c r="A105" s="46" t="s">
        <v>368</v>
      </c>
      <c r="B105" s="12" t="s">
        <v>9</v>
      </c>
      <c r="C105" s="47">
        <v>0.15</v>
      </c>
      <c r="D105" s="47">
        <f>C105</f>
        <v>0.15</v>
      </c>
      <c r="E105" s="47"/>
      <c r="F105" s="79"/>
    </row>
    <row r="106" spans="1:7" hidden="1" outlineLevel="1" x14ac:dyDescent="0.3">
      <c r="A106" s="46" t="s">
        <v>369</v>
      </c>
      <c r="B106" s="12" t="s">
        <v>9</v>
      </c>
      <c r="C106" s="47">
        <v>0.1</v>
      </c>
      <c r="D106" s="47">
        <f>C106</f>
        <v>0.1</v>
      </c>
      <c r="E106" s="47"/>
      <c r="F106" s="79"/>
    </row>
    <row r="107" spans="1:7" hidden="1" outlineLevel="1" x14ac:dyDescent="0.3">
      <c r="A107" s="46" t="s">
        <v>370</v>
      </c>
      <c r="B107" s="115" t="str">
        <f>$A$2</f>
        <v>Qld medium</v>
      </c>
      <c r="C107" s="73">
        <f>VLOOKUP(B107,'11-Regional cost factors'!$A$3:$J$23,COLUMN('11-Regional cost factors'!F2),FALSE)</f>
        <v>1.0610909090909091</v>
      </c>
      <c r="D107" s="73">
        <f>VLOOKUP(B107,'11-Regional cost factors'!$A$3:$J$23,COLUMN('11-Regional cost factors'!F2),FALSE)</f>
        <v>1.0610909090909091</v>
      </c>
      <c r="E107" s="73"/>
      <c r="F107" s="75"/>
    </row>
    <row r="108" spans="1:7" hidden="1" outlineLevel="1" x14ac:dyDescent="0.3">
      <c r="A108" s="118" t="s">
        <v>437</v>
      </c>
      <c r="B108" s="121" t="s">
        <v>299</v>
      </c>
      <c r="C108" s="120">
        <f>C107*C102*(1+C106)</f>
        <v>506.50819079999997</v>
      </c>
      <c r="D108" s="120">
        <f>D107*D102*(1+D106)</f>
        <v>374.81606119200001</v>
      </c>
      <c r="E108" s="73"/>
      <c r="F108" s="21" t="s">
        <v>391</v>
      </c>
    </row>
    <row r="109" spans="1:7" hidden="1" outlineLevel="1" x14ac:dyDescent="0.3">
      <c r="A109" s="118" t="s">
        <v>438</v>
      </c>
      <c r="B109" s="121" t="s">
        <v>436</v>
      </c>
      <c r="C109" s="120">
        <f>C107*C103*(1+C106)</f>
        <v>503.06320000000005</v>
      </c>
      <c r="D109" s="120">
        <f>D107*D103*(1+D106)</f>
        <v>372.26676800000001</v>
      </c>
      <c r="E109" s="73"/>
      <c r="F109" s="21"/>
    </row>
    <row r="110" spans="1:7" ht="15.6" hidden="1" outlineLevel="1" x14ac:dyDescent="0.3">
      <c r="A110" s="65" t="s">
        <v>439</v>
      </c>
      <c r="B110" s="65"/>
      <c r="C110" s="258">
        <f>C109+C108</f>
        <v>1009.5713908</v>
      </c>
      <c r="D110" s="258">
        <f>D109+D108</f>
        <v>747.08282919199996</v>
      </c>
      <c r="E110" s="65"/>
      <c r="F110" s="92" t="s">
        <v>420</v>
      </c>
      <c r="G110" s="100"/>
    </row>
    <row r="111" spans="1:7" hidden="1" outlineLevel="1" x14ac:dyDescent="0.3">
      <c r="A111" s="46" t="s">
        <v>433</v>
      </c>
      <c r="B111" s="12" t="s">
        <v>413</v>
      </c>
      <c r="C111" s="235">
        <v>389</v>
      </c>
      <c r="D111" s="239">
        <f>C111*$D$100</f>
        <v>287.86</v>
      </c>
      <c r="E111" s="76"/>
      <c r="F111" s="79" t="s">
        <v>420</v>
      </c>
    </row>
    <row r="112" spans="1:7" hidden="1" outlineLevel="1" x14ac:dyDescent="0.3">
      <c r="A112" s="46" t="s">
        <v>434</v>
      </c>
      <c r="B112" s="12" t="s">
        <v>413</v>
      </c>
      <c r="C112" s="76">
        <f>C111*(C89/C85)</f>
        <v>384.5265</v>
      </c>
      <c r="D112" s="76">
        <f>C112*$D$100</f>
        <v>284.54960999999997</v>
      </c>
      <c r="E112" s="76"/>
      <c r="F112" s="79" t="s">
        <v>420</v>
      </c>
    </row>
    <row r="113" spans="1:7" hidden="1" outlineLevel="1" x14ac:dyDescent="0.3">
      <c r="A113" s="46" t="s">
        <v>435</v>
      </c>
      <c r="B113" s="12" t="s">
        <v>436</v>
      </c>
      <c r="C113" s="235">
        <v>431</v>
      </c>
      <c r="D113" s="239">
        <f>C113*$D$100</f>
        <v>318.94</v>
      </c>
      <c r="E113" s="76"/>
      <c r="F113" s="79"/>
    </row>
    <row r="114" spans="1:7" hidden="1" outlineLevel="1" x14ac:dyDescent="0.3">
      <c r="A114" s="46" t="s">
        <v>366</v>
      </c>
      <c r="B114" s="12" t="s">
        <v>9</v>
      </c>
      <c r="C114" s="47">
        <v>0.75</v>
      </c>
      <c r="D114" s="47">
        <f>C114</f>
        <v>0.75</v>
      </c>
      <c r="E114" s="47"/>
      <c r="F114" s="79"/>
    </row>
    <row r="115" spans="1:7" hidden="1" outlineLevel="1" x14ac:dyDescent="0.3">
      <c r="A115" s="46" t="s">
        <v>368</v>
      </c>
      <c r="B115" s="12" t="s">
        <v>9</v>
      </c>
      <c r="C115" s="47">
        <v>0.15</v>
      </c>
      <c r="D115" s="47">
        <f>C115</f>
        <v>0.15</v>
      </c>
      <c r="E115" s="47"/>
      <c r="F115" s="79"/>
    </row>
    <row r="116" spans="1:7" hidden="1" outlineLevel="1" x14ac:dyDescent="0.3">
      <c r="A116" s="46" t="s">
        <v>369</v>
      </c>
      <c r="B116" s="12" t="s">
        <v>9</v>
      </c>
      <c r="C116" s="47">
        <v>0.1</v>
      </c>
      <c r="D116" s="47">
        <f>C116</f>
        <v>0.1</v>
      </c>
      <c r="E116" s="47"/>
      <c r="F116" s="79"/>
    </row>
    <row r="117" spans="1:7" hidden="1" outlineLevel="1" x14ac:dyDescent="0.3">
      <c r="A117" s="46" t="s">
        <v>370</v>
      </c>
      <c r="B117" s="115" t="str">
        <f>$A$2</f>
        <v>Qld medium</v>
      </c>
      <c r="C117" s="73">
        <f>VLOOKUP(B117,'11-Regional cost factors'!$A$3:$J$23,COLUMN('11-Regional cost factors'!F12),FALSE)</f>
        <v>1.0610909090909091</v>
      </c>
      <c r="D117" s="254">
        <f>C117</f>
        <v>1.0610909090909091</v>
      </c>
      <c r="E117" s="73"/>
      <c r="F117" s="75"/>
    </row>
    <row r="118" spans="1:7" hidden="1" outlineLevel="1" x14ac:dyDescent="0.3">
      <c r="A118" s="118" t="s">
        <v>437</v>
      </c>
      <c r="B118" s="121" t="s">
        <v>299</v>
      </c>
      <c r="C118" s="120">
        <f>C117*C112*(1+C116)</f>
        <v>448.81933080000005</v>
      </c>
      <c r="D118" s="120">
        <f>D117*D112*(1+D116)</f>
        <v>332.12630479199998</v>
      </c>
      <c r="E118" s="73"/>
      <c r="F118" s="21" t="s">
        <v>391</v>
      </c>
    </row>
    <row r="119" spans="1:7" hidden="1" outlineLevel="1" x14ac:dyDescent="0.3">
      <c r="A119" s="118" t="s">
        <v>438</v>
      </c>
      <c r="B119" s="121" t="s">
        <v>436</v>
      </c>
      <c r="C119" s="120">
        <f>C117*C113*(1+C116)</f>
        <v>503.06320000000005</v>
      </c>
      <c r="D119" s="120">
        <f>D117*D113*(1+D116)</f>
        <v>372.26676800000001</v>
      </c>
      <c r="E119" s="73"/>
      <c r="F119" s="21"/>
    </row>
    <row r="120" spans="1:7" ht="15.6" hidden="1" outlineLevel="1" x14ac:dyDescent="0.3">
      <c r="A120" s="65" t="s">
        <v>153</v>
      </c>
      <c r="B120" s="65"/>
      <c r="C120" s="255">
        <f>C119+C118</f>
        <v>951.88253080000004</v>
      </c>
      <c r="D120" s="255">
        <f>D119+D118</f>
        <v>704.393072792</v>
      </c>
      <c r="E120" s="65"/>
      <c r="F120" s="92" t="s">
        <v>420</v>
      </c>
      <c r="G120" s="100"/>
    </row>
    <row r="121" spans="1:7" hidden="1" outlineLevel="1" x14ac:dyDescent="0.3">
      <c r="A121" s="46" t="s">
        <v>370</v>
      </c>
      <c r="B121" s="115" t="str">
        <f>$A$2</f>
        <v>Qld medium</v>
      </c>
      <c r="C121" s="73">
        <f>VLOOKUP(B24,'11-Regional cost factors'!A3:Z23,COLUMN('11-Regional cost factors'!L2),FALSE)</f>
        <v>1.2</v>
      </c>
      <c r="D121" s="73"/>
      <c r="E121" s="73"/>
      <c r="F121" s="124"/>
    </row>
    <row r="122" spans="1:7" hidden="1" outlineLevel="1" x14ac:dyDescent="0.3">
      <c r="A122" s="46" t="s">
        <v>440</v>
      </c>
      <c r="B122" s="12" t="s">
        <v>441</v>
      </c>
      <c r="C122" s="237">
        <f>3.9*C121</f>
        <v>4.68</v>
      </c>
      <c r="D122" s="237">
        <f>C122*D100</f>
        <v>3.4631999999999996</v>
      </c>
      <c r="E122" s="81"/>
      <c r="F122" s="82" t="s">
        <v>420</v>
      </c>
    </row>
    <row r="123" spans="1:7" hidden="1" outlineLevel="1" x14ac:dyDescent="0.3">
      <c r="A123" s="46" t="s">
        <v>442</v>
      </c>
      <c r="B123" s="12" t="s">
        <v>443</v>
      </c>
      <c r="C123" s="76">
        <f>C122*1000*C85</f>
        <v>936000</v>
      </c>
      <c r="D123" s="76"/>
      <c r="E123" s="76"/>
      <c r="F123" s="12"/>
    </row>
    <row r="124" spans="1:7" hidden="1" outlineLevel="1" x14ac:dyDescent="0.3">
      <c r="A124" s="118" t="s">
        <v>444</v>
      </c>
      <c r="B124" s="121" t="s">
        <v>441</v>
      </c>
      <c r="C124" s="238">
        <f>7.1*C121</f>
        <v>8.52</v>
      </c>
      <c r="D124" s="237">
        <f>C124*D100</f>
        <v>6.3047999999999993</v>
      </c>
      <c r="E124" s="81"/>
      <c r="F124" s="12" t="s">
        <v>445</v>
      </c>
    </row>
    <row r="125" spans="1:7" hidden="1" outlineLevel="1" x14ac:dyDescent="0.3">
      <c r="A125" s="46" t="s">
        <v>446</v>
      </c>
      <c r="B125" s="12" t="s">
        <v>443</v>
      </c>
      <c r="C125" s="76">
        <f>C124*1000*C85</f>
        <v>1704000</v>
      </c>
      <c r="D125" s="76"/>
      <c r="E125" s="76"/>
      <c r="F125" s="12"/>
    </row>
    <row r="126" spans="1:7" ht="17.399999999999999" hidden="1" outlineLevel="1" x14ac:dyDescent="0.3">
      <c r="A126" s="86" t="s">
        <v>417</v>
      </c>
      <c r="B126" s="86"/>
      <c r="C126" s="86"/>
      <c r="D126" s="86"/>
      <c r="E126" s="86"/>
      <c r="F126" s="86"/>
    </row>
    <row r="127" spans="1:7" ht="17.399999999999999" hidden="1" outlineLevel="1" x14ac:dyDescent="0.3">
      <c r="A127" s="87" t="s">
        <v>447</v>
      </c>
      <c r="B127" s="86"/>
      <c r="C127" s="104"/>
      <c r="D127" s="104"/>
      <c r="E127" s="104"/>
      <c r="F127" s="86"/>
    </row>
    <row r="128" spans="1:7" hidden="1" outlineLevel="1" x14ac:dyDescent="0.3">
      <c r="A128" s="46" t="s">
        <v>419</v>
      </c>
      <c r="B128" s="12" t="s">
        <v>76</v>
      </c>
      <c r="C128" s="236">
        <v>200</v>
      </c>
      <c r="D128" s="236">
        <v>200</v>
      </c>
      <c r="F128" s="69" t="s">
        <v>420</v>
      </c>
    </row>
    <row r="129" spans="1:6" hidden="1" outlineLevel="1" x14ac:dyDescent="0.3">
      <c r="A129" s="46" t="s">
        <v>421</v>
      </c>
      <c r="B129" s="12" t="s">
        <v>72</v>
      </c>
      <c r="C129" s="234">
        <v>400</v>
      </c>
      <c r="D129" s="234">
        <v>400</v>
      </c>
    </row>
    <row r="130" spans="1:6" hidden="1" outlineLevel="1" x14ac:dyDescent="0.3">
      <c r="A130" s="46" t="s">
        <v>422</v>
      </c>
      <c r="B130" s="12" t="s">
        <v>263</v>
      </c>
      <c r="C130" s="234">
        <v>3100</v>
      </c>
      <c r="D130" s="234">
        <v>3100</v>
      </c>
    </row>
    <row r="131" spans="1:6" hidden="1" outlineLevel="1" x14ac:dyDescent="0.3">
      <c r="A131" s="46" t="s">
        <v>423</v>
      </c>
      <c r="B131" s="12" t="s">
        <v>263</v>
      </c>
      <c r="C131" s="234">
        <v>1800</v>
      </c>
      <c r="D131" s="234">
        <v>1800</v>
      </c>
    </row>
    <row r="132" spans="1:6" hidden="1" outlineLevel="1" x14ac:dyDescent="0.3">
      <c r="A132" s="46" t="s">
        <v>424</v>
      </c>
      <c r="B132" s="12" t="s">
        <v>76</v>
      </c>
      <c r="C132" s="234">
        <v>196.9</v>
      </c>
      <c r="D132" s="234">
        <v>196.9</v>
      </c>
    </row>
    <row r="133" spans="1:6" ht="15.6" hidden="1" outlineLevel="1" x14ac:dyDescent="0.3">
      <c r="A133" s="65" t="s">
        <v>353</v>
      </c>
      <c r="B133" s="65"/>
      <c r="C133" s="65"/>
      <c r="D133" s="65"/>
      <c r="E133" s="65"/>
      <c r="F133" s="92" t="s">
        <v>420</v>
      </c>
    </row>
    <row r="134" spans="1:6" hidden="1" outlineLevel="1" x14ac:dyDescent="0.3">
      <c r="A134" s="46" t="s">
        <v>425</v>
      </c>
      <c r="C134" s="12">
        <v>365</v>
      </c>
      <c r="D134" s="12">
        <v>365</v>
      </c>
    </row>
    <row r="135" spans="1:6" hidden="1" outlineLevel="1" x14ac:dyDescent="0.3">
      <c r="A135" s="46" t="s">
        <v>360</v>
      </c>
      <c r="B135" s="12" t="s">
        <v>9</v>
      </c>
    </row>
    <row r="136" spans="1:6" hidden="1" outlineLevel="1" x14ac:dyDescent="0.3">
      <c r="A136" s="46" t="s">
        <v>426</v>
      </c>
      <c r="B136" s="12" t="s">
        <v>9</v>
      </c>
      <c r="C136" s="12">
        <v>84</v>
      </c>
      <c r="D136" s="12">
        <v>84</v>
      </c>
    </row>
    <row r="137" spans="1:6" hidden="1" outlineLevel="1" x14ac:dyDescent="0.3">
      <c r="A137" s="46" t="s">
        <v>427</v>
      </c>
      <c r="B137" s="12" t="s">
        <v>9</v>
      </c>
      <c r="C137" s="12">
        <v>92</v>
      </c>
      <c r="D137" s="12">
        <v>92</v>
      </c>
    </row>
    <row r="138" spans="1:6" hidden="1" outlineLevel="1" x14ac:dyDescent="0.3">
      <c r="A138" s="46" t="s">
        <v>428</v>
      </c>
      <c r="B138" s="12" t="s">
        <v>9</v>
      </c>
      <c r="C138" s="12">
        <v>92</v>
      </c>
      <c r="D138" s="12">
        <v>92</v>
      </c>
    </row>
    <row r="139" spans="1:6" hidden="1" outlineLevel="1" x14ac:dyDescent="0.3">
      <c r="A139" s="46" t="s">
        <v>429</v>
      </c>
      <c r="B139" s="12" t="s">
        <v>9</v>
      </c>
      <c r="C139" s="12">
        <v>100</v>
      </c>
      <c r="D139" s="12">
        <v>100</v>
      </c>
    </row>
    <row r="140" spans="1:6" hidden="1" outlineLevel="1" x14ac:dyDescent="0.3">
      <c r="A140" s="46" t="s">
        <v>347</v>
      </c>
      <c r="B140" s="12" t="s">
        <v>430</v>
      </c>
      <c r="C140" s="77" t="s">
        <v>431</v>
      </c>
      <c r="D140" s="77" t="s">
        <v>431</v>
      </c>
      <c r="E140" s="77"/>
      <c r="F140" s="78"/>
    </row>
    <row r="141" spans="1:6" hidden="1" outlineLevel="1" x14ac:dyDescent="0.3">
      <c r="A141" s="46" t="s">
        <v>350</v>
      </c>
      <c r="B141" s="12" t="s">
        <v>430</v>
      </c>
      <c r="C141" s="12">
        <v>20</v>
      </c>
      <c r="D141" s="12">
        <v>20</v>
      </c>
    </row>
    <row r="142" spans="1:6" hidden="1" outlineLevel="1" x14ac:dyDescent="0.3">
      <c r="A142" s="46" t="s">
        <v>351</v>
      </c>
      <c r="B142" s="12" t="s">
        <v>430</v>
      </c>
      <c r="C142" s="12">
        <v>20</v>
      </c>
      <c r="D142" s="12">
        <v>20</v>
      </c>
    </row>
    <row r="143" spans="1:6" ht="15.6" hidden="1" outlineLevel="1" x14ac:dyDescent="0.3">
      <c r="A143" s="65" t="s">
        <v>448</v>
      </c>
      <c r="B143" s="65"/>
      <c r="C143" s="65"/>
      <c r="D143" s="257">
        <v>0.72</v>
      </c>
      <c r="E143" s="65"/>
      <c r="F143" s="256" t="s">
        <v>362</v>
      </c>
    </row>
    <row r="144" spans="1:6" hidden="1" outlineLevel="1" x14ac:dyDescent="0.3">
      <c r="A144" s="46" t="s">
        <v>433</v>
      </c>
      <c r="B144" s="12" t="s">
        <v>413</v>
      </c>
      <c r="C144" s="235">
        <v>439</v>
      </c>
      <c r="D144" s="239">
        <f>C144*$D$143</f>
        <v>316.08</v>
      </c>
      <c r="E144" s="76"/>
      <c r="F144" s="79" t="s">
        <v>420</v>
      </c>
    </row>
    <row r="145" spans="1:8" hidden="1" outlineLevel="1" x14ac:dyDescent="0.3">
      <c r="A145" s="46" t="s">
        <v>434</v>
      </c>
      <c r="B145" s="12" t="s">
        <v>413</v>
      </c>
      <c r="C145" s="239">
        <f>C144*(C132/C128)</f>
        <v>432.19550000000004</v>
      </c>
      <c r="D145" s="239">
        <f>C145*$D$143</f>
        <v>311.18076000000002</v>
      </c>
      <c r="E145" s="76"/>
      <c r="F145" s="79" t="s">
        <v>420</v>
      </c>
    </row>
    <row r="146" spans="1:8" hidden="1" outlineLevel="1" x14ac:dyDescent="0.3">
      <c r="A146" s="46" t="s">
        <v>435</v>
      </c>
      <c r="B146" s="12" t="s">
        <v>436</v>
      </c>
      <c r="C146" s="235">
        <v>418</v>
      </c>
      <c r="D146" s="239">
        <f>C146*$D$143</f>
        <v>300.95999999999998</v>
      </c>
      <c r="E146" s="76"/>
      <c r="F146" s="79"/>
    </row>
    <row r="147" spans="1:8" hidden="1" outlineLevel="1" x14ac:dyDescent="0.3">
      <c r="A147" s="46" t="s">
        <v>366</v>
      </c>
      <c r="B147" s="12" t="s">
        <v>9</v>
      </c>
      <c r="C147" s="47">
        <v>0.77</v>
      </c>
      <c r="D147" s="47">
        <v>0.77</v>
      </c>
      <c r="E147" s="47"/>
      <c r="F147" s="79"/>
    </row>
    <row r="148" spans="1:8" hidden="1" outlineLevel="1" x14ac:dyDescent="0.3">
      <c r="A148" s="46" t="s">
        <v>368</v>
      </c>
      <c r="B148" s="12" t="s">
        <v>9</v>
      </c>
      <c r="C148" s="47">
        <v>0.16</v>
      </c>
      <c r="D148" s="47">
        <v>0.16</v>
      </c>
      <c r="E148" s="47"/>
      <c r="F148" s="79"/>
    </row>
    <row r="149" spans="1:8" hidden="1" outlineLevel="1" x14ac:dyDescent="0.3">
      <c r="A149" s="46" t="s">
        <v>369</v>
      </c>
      <c r="B149" s="12" t="s">
        <v>9</v>
      </c>
      <c r="C149" s="47">
        <v>7.0000000000000007E-2</v>
      </c>
      <c r="D149" s="47">
        <v>7.0000000000000007E-2</v>
      </c>
      <c r="E149" s="47"/>
      <c r="F149" s="79"/>
    </row>
    <row r="150" spans="1:8" hidden="1" outlineLevel="1" x14ac:dyDescent="0.3">
      <c r="A150" s="46" t="s">
        <v>370</v>
      </c>
      <c r="B150" s="115" t="str">
        <f>$A$2</f>
        <v>Qld medium</v>
      </c>
      <c r="C150" s="73">
        <f>VLOOKUP(B150,'11-Regional cost factors'!$A$3:$J$23,COLUMN('11-Regional cost factors'!G2),FALSE)</f>
        <v>1.061590909090909</v>
      </c>
      <c r="D150" s="73">
        <f>VLOOKUP(B150,'11-Regional cost factors'!$A$3:$J$23,COLUMN('11-Regional cost factors'!G2),FALSE)</f>
        <v>1.061590909090909</v>
      </c>
      <c r="E150" s="73"/>
      <c r="F150" s="75"/>
    </row>
    <row r="151" spans="1:8" hidden="1" outlineLevel="1" x14ac:dyDescent="0.3">
      <c r="A151" s="118" t="s">
        <v>437</v>
      </c>
      <c r="B151" s="121" t="s">
        <v>299</v>
      </c>
      <c r="C151" s="120">
        <f>C150*C145*(1+C149)</f>
        <v>490.93185071250008</v>
      </c>
      <c r="D151" s="120">
        <f>D150*D145*(1+D149)</f>
        <v>353.47093251300004</v>
      </c>
      <c r="E151" s="73"/>
      <c r="F151" s="21" t="s">
        <v>391</v>
      </c>
    </row>
    <row r="152" spans="1:8" hidden="1" outlineLevel="1" x14ac:dyDescent="0.3">
      <c r="A152" s="118" t="s">
        <v>438</v>
      </c>
      <c r="B152" s="121" t="s">
        <v>436</v>
      </c>
      <c r="C152" s="120">
        <f>C150*C146*(1+C149)</f>
        <v>474.80714999999998</v>
      </c>
      <c r="D152" s="120">
        <f>D150*D146*(1+D149)</f>
        <v>341.86114799999996</v>
      </c>
      <c r="E152" s="73"/>
      <c r="F152" s="21"/>
    </row>
    <row r="153" spans="1:8" ht="15.6" hidden="1" outlineLevel="1" x14ac:dyDescent="0.3">
      <c r="A153" s="65" t="s">
        <v>439</v>
      </c>
      <c r="B153" s="65"/>
      <c r="C153" s="252">
        <f>C151+2*C152</f>
        <v>1440.5461507125001</v>
      </c>
      <c r="D153" s="252">
        <f>D151+2*D152</f>
        <v>1037.1932285129999</v>
      </c>
      <c r="E153" s="65"/>
      <c r="F153" s="92" t="s">
        <v>420</v>
      </c>
    </row>
    <row r="154" spans="1:8" hidden="1" outlineLevel="1" x14ac:dyDescent="0.3">
      <c r="A154" s="46" t="s">
        <v>433</v>
      </c>
      <c r="B154" s="12" t="s">
        <v>413</v>
      </c>
      <c r="C154" s="235">
        <v>389</v>
      </c>
      <c r="D154" s="239">
        <f>C154*$D$143</f>
        <v>280.08</v>
      </c>
      <c r="E154" s="76"/>
      <c r="F154" s="79" t="s">
        <v>420</v>
      </c>
      <c r="H154" s="211" t="s">
        <v>449</v>
      </c>
    </row>
    <row r="155" spans="1:8" hidden="1" outlineLevel="1" x14ac:dyDescent="0.3">
      <c r="A155" s="46" t="s">
        <v>434</v>
      </c>
      <c r="B155" s="12" t="s">
        <v>413</v>
      </c>
      <c r="C155" s="239">
        <f>C154*(C132/C128)</f>
        <v>382.97050000000002</v>
      </c>
      <c r="D155" s="239">
        <f>C155*$D$143</f>
        <v>275.73876000000001</v>
      </c>
      <c r="E155" s="76"/>
      <c r="F155" s="79" t="s">
        <v>420</v>
      </c>
      <c r="H155" s="100" t="s">
        <v>450</v>
      </c>
    </row>
    <row r="156" spans="1:8" hidden="1" outlineLevel="1" x14ac:dyDescent="0.3">
      <c r="A156" s="46" t="s">
        <v>435</v>
      </c>
      <c r="B156" s="12" t="s">
        <v>436</v>
      </c>
      <c r="C156" s="235">
        <v>418</v>
      </c>
      <c r="D156" s="239">
        <f>C156*$D$143</f>
        <v>300.95999999999998</v>
      </c>
      <c r="E156" s="76"/>
      <c r="F156" s="79"/>
      <c r="H156" s="100" t="s">
        <v>451</v>
      </c>
    </row>
    <row r="157" spans="1:8" hidden="1" outlineLevel="1" x14ac:dyDescent="0.3">
      <c r="A157" s="46" t="s">
        <v>366</v>
      </c>
      <c r="B157" s="12" t="s">
        <v>9</v>
      </c>
      <c r="C157" s="47">
        <v>0.77</v>
      </c>
      <c r="D157" s="47">
        <v>0.77</v>
      </c>
      <c r="E157" s="47"/>
      <c r="F157" s="79"/>
      <c r="H157" s="215">
        <f>C154*1000+2*C156*1000</f>
        <v>1225000</v>
      </c>
    </row>
    <row r="158" spans="1:8" hidden="1" outlineLevel="1" x14ac:dyDescent="0.3">
      <c r="A158" s="46" t="s">
        <v>368</v>
      </c>
      <c r="B158" s="12" t="s">
        <v>9</v>
      </c>
      <c r="C158" s="47">
        <v>0.16</v>
      </c>
      <c r="D158" s="47">
        <v>0.16</v>
      </c>
      <c r="E158" s="47"/>
      <c r="F158" s="79"/>
    </row>
    <row r="159" spans="1:8" hidden="1" outlineLevel="1" x14ac:dyDescent="0.3">
      <c r="A159" s="46" t="s">
        <v>369</v>
      </c>
      <c r="B159" s="12" t="s">
        <v>9</v>
      </c>
      <c r="C159" s="47">
        <v>7.0000000000000007E-2</v>
      </c>
      <c r="D159" s="47">
        <v>7.0000000000000007E-2</v>
      </c>
      <c r="E159" s="47"/>
      <c r="F159" s="79"/>
    </row>
    <row r="160" spans="1:8" hidden="1" outlineLevel="1" x14ac:dyDescent="0.3">
      <c r="A160" s="46" t="s">
        <v>370</v>
      </c>
      <c r="B160" s="115" t="str">
        <f>$A$2</f>
        <v>Qld medium</v>
      </c>
      <c r="C160" s="73">
        <f>VLOOKUP(B160,'11-Regional cost factors'!$A$3:$J$23,COLUMN('11-Regional cost factors'!G2),FALSE)</f>
        <v>1.061590909090909</v>
      </c>
      <c r="D160" s="73">
        <f>VLOOKUP(B160,'11-Regional cost factors'!$A$3:$J$23,COLUMN('11-Regional cost factors'!G2),FALSE)</f>
        <v>1.061590909090909</v>
      </c>
      <c r="E160" s="73"/>
      <c r="F160" s="75"/>
    </row>
    <row r="161" spans="1:6" hidden="1" outlineLevel="1" x14ac:dyDescent="0.3">
      <c r="A161" s="118" t="s">
        <v>437</v>
      </c>
      <c r="B161" s="121" t="s">
        <v>299</v>
      </c>
      <c r="C161" s="149">
        <f>C160*C155*(1+C159)</f>
        <v>435.01706133750002</v>
      </c>
      <c r="D161" s="149">
        <f>D160*D155*(1+D159)</f>
        <v>313.21228416299999</v>
      </c>
      <c r="E161" s="73"/>
      <c r="F161" s="21" t="s">
        <v>391</v>
      </c>
    </row>
    <row r="162" spans="1:6" hidden="1" outlineLevel="1" x14ac:dyDescent="0.3">
      <c r="A162" s="118" t="s">
        <v>438</v>
      </c>
      <c r="B162" s="121" t="s">
        <v>436</v>
      </c>
      <c r="C162" s="149">
        <f>C160*C156*(1+C159)</f>
        <v>474.80714999999998</v>
      </c>
      <c r="D162" s="149">
        <f>D160*D156*(1+D159)</f>
        <v>341.86114799999996</v>
      </c>
      <c r="E162" s="73"/>
      <c r="F162" s="21"/>
    </row>
    <row r="163" spans="1:6" ht="15.6" hidden="1" outlineLevel="1" x14ac:dyDescent="0.3">
      <c r="A163" s="65" t="s">
        <v>153</v>
      </c>
      <c r="B163" s="65"/>
      <c r="C163" s="65"/>
      <c r="D163" s="65"/>
      <c r="E163" s="65"/>
      <c r="F163" s="92" t="s">
        <v>420</v>
      </c>
    </row>
    <row r="164" spans="1:6" hidden="1" outlineLevel="1" x14ac:dyDescent="0.3">
      <c r="A164" s="46" t="s">
        <v>370</v>
      </c>
      <c r="B164" s="115" t="str">
        <f>$A$2</f>
        <v>Qld medium</v>
      </c>
      <c r="C164" s="73">
        <f>VLOOKUP(B24,'11-Regional cost factors'!A3:Z23,COLUMN('11-Regional cost factors'!L2),FALSE)</f>
        <v>1.2</v>
      </c>
      <c r="D164" s="73"/>
      <c r="E164" s="73"/>
      <c r="F164" s="124"/>
    </row>
    <row r="165" spans="1:6" hidden="1" outlineLevel="1" x14ac:dyDescent="0.3">
      <c r="A165" s="46" t="s">
        <v>440</v>
      </c>
      <c r="B165" s="12" t="s">
        <v>441</v>
      </c>
      <c r="C165" s="237">
        <f>5.3*C164</f>
        <v>6.3599999999999994</v>
      </c>
      <c r="D165" s="237">
        <f>C165*D143</f>
        <v>4.5791999999999993</v>
      </c>
      <c r="E165" s="81"/>
      <c r="F165" s="82" t="s">
        <v>420</v>
      </c>
    </row>
    <row r="166" spans="1:6" hidden="1" outlineLevel="1" x14ac:dyDescent="0.3">
      <c r="A166" s="46" t="s">
        <v>442</v>
      </c>
      <c r="B166" s="12" t="s">
        <v>443</v>
      </c>
      <c r="C166" s="76">
        <f>C165*1000*C128</f>
        <v>1271999.9999999998</v>
      </c>
      <c r="D166" s="76">
        <f>D165*1000*D128</f>
        <v>915839.99999999977</v>
      </c>
      <c r="E166" s="76"/>
      <c r="F166" s="12"/>
    </row>
    <row r="167" spans="1:6" hidden="1" outlineLevel="1" x14ac:dyDescent="0.3">
      <c r="A167" s="118" t="s">
        <v>444</v>
      </c>
      <c r="B167" s="121" t="s">
        <v>441</v>
      </c>
      <c r="C167" s="238">
        <f>10.1*C164</f>
        <v>12.12</v>
      </c>
      <c r="D167" s="238">
        <f>C167*D143</f>
        <v>8.7263999999999999</v>
      </c>
      <c r="E167" s="81"/>
      <c r="F167" s="121" t="s">
        <v>452</v>
      </c>
    </row>
    <row r="168" spans="1:6" hidden="1" outlineLevel="1" x14ac:dyDescent="0.3">
      <c r="A168" s="46" t="s">
        <v>446</v>
      </c>
      <c r="B168" s="12" t="s">
        <v>443</v>
      </c>
      <c r="C168" s="76">
        <f>C167*1000*C128</f>
        <v>2424000</v>
      </c>
      <c r="D168" s="76">
        <f>D167*1000*D128</f>
        <v>1745280</v>
      </c>
      <c r="E168" s="76"/>
      <c r="F168" s="12"/>
    </row>
    <row r="169" spans="1:6" ht="17.399999999999999" hidden="1" outlineLevel="1" x14ac:dyDescent="0.3">
      <c r="A169" s="86" t="s">
        <v>417</v>
      </c>
      <c r="B169" s="86"/>
      <c r="C169" s="86"/>
      <c r="D169" s="86"/>
      <c r="E169" s="86"/>
      <c r="F169" s="86"/>
    </row>
    <row r="170" spans="1:6" ht="17.399999999999999" hidden="1" outlineLevel="1" x14ac:dyDescent="0.3">
      <c r="A170" s="87" t="s">
        <v>453</v>
      </c>
      <c r="B170" s="86"/>
      <c r="C170" s="87"/>
      <c r="D170" s="87"/>
      <c r="E170" s="87"/>
      <c r="F170" s="86"/>
    </row>
    <row r="171" spans="1:6" hidden="1" outlineLevel="1" x14ac:dyDescent="0.3">
      <c r="A171" s="46" t="s">
        <v>419</v>
      </c>
      <c r="B171" s="12" t="s">
        <v>76</v>
      </c>
      <c r="C171" s="236">
        <v>200</v>
      </c>
      <c r="D171" s="236">
        <v>200</v>
      </c>
      <c r="F171" s="69" t="s">
        <v>420</v>
      </c>
    </row>
    <row r="172" spans="1:6" hidden="1" outlineLevel="1" x14ac:dyDescent="0.3">
      <c r="A172" s="46" t="s">
        <v>421</v>
      </c>
      <c r="B172" s="12" t="s">
        <v>72</v>
      </c>
      <c r="C172" s="234">
        <v>800</v>
      </c>
      <c r="D172" s="234">
        <v>800</v>
      </c>
    </row>
    <row r="173" spans="1:6" hidden="1" outlineLevel="1" x14ac:dyDescent="0.3">
      <c r="A173" s="46" t="s">
        <v>422</v>
      </c>
      <c r="B173" s="12" t="s">
        <v>263</v>
      </c>
      <c r="C173" s="234">
        <v>4800</v>
      </c>
      <c r="D173" s="234">
        <v>4800</v>
      </c>
    </row>
    <row r="174" spans="1:6" hidden="1" outlineLevel="1" x14ac:dyDescent="0.3">
      <c r="A174" s="46" t="s">
        <v>423</v>
      </c>
      <c r="B174" s="12" t="s">
        <v>263</v>
      </c>
      <c r="C174" s="234">
        <v>3600</v>
      </c>
      <c r="D174" s="234">
        <v>3600</v>
      </c>
    </row>
    <row r="175" spans="1:6" hidden="1" outlineLevel="1" x14ac:dyDescent="0.3">
      <c r="A175" s="46" t="s">
        <v>424</v>
      </c>
      <c r="B175" s="12" t="s">
        <v>76</v>
      </c>
      <c r="C175" s="234">
        <v>195.2</v>
      </c>
      <c r="D175" s="234">
        <v>195.2</v>
      </c>
    </row>
    <row r="176" spans="1:6" ht="15.6" hidden="1" outlineLevel="1" x14ac:dyDescent="0.3">
      <c r="A176" s="65" t="s">
        <v>353</v>
      </c>
      <c r="B176" s="65"/>
      <c r="C176" s="91"/>
      <c r="D176" s="91"/>
      <c r="E176" s="91"/>
      <c r="F176" s="92" t="s">
        <v>420</v>
      </c>
    </row>
    <row r="177" spans="1:6" hidden="1" outlineLevel="1" x14ac:dyDescent="0.3">
      <c r="A177" s="46" t="s">
        <v>425</v>
      </c>
      <c r="C177" s="12">
        <v>365</v>
      </c>
      <c r="D177" s="12">
        <v>365</v>
      </c>
    </row>
    <row r="178" spans="1:6" hidden="1" outlineLevel="1" x14ac:dyDescent="0.3">
      <c r="A178" s="46" t="s">
        <v>360</v>
      </c>
      <c r="B178" s="12" t="s">
        <v>9</v>
      </c>
    </row>
    <row r="179" spans="1:6" hidden="1" outlineLevel="1" x14ac:dyDescent="0.3">
      <c r="A179" s="46" t="s">
        <v>426</v>
      </c>
      <c r="B179" s="12" t="s">
        <v>9</v>
      </c>
      <c r="C179" s="12">
        <v>85</v>
      </c>
      <c r="D179" s="12">
        <v>85</v>
      </c>
    </row>
    <row r="180" spans="1:6" hidden="1" outlineLevel="1" x14ac:dyDescent="0.3">
      <c r="A180" s="46" t="s">
        <v>427</v>
      </c>
      <c r="B180" s="12" t="s">
        <v>9</v>
      </c>
      <c r="C180" s="12">
        <v>92.5</v>
      </c>
      <c r="D180" s="12">
        <v>92.5</v>
      </c>
    </row>
    <row r="181" spans="1:6" hidden="1" outlineLevel="1" x14ac:dyDescent="0.3">
      <c r="A181" s="46" t="s">
        <v>428</v>
      </c>
      <c r="B181" s="12" t="s">
        <v>9</v>
      </c>
      <c r="C181" s="12">
        <v>92.5</v>
      </c>
      <c r="D181" s="12">
        <v>92.5</v>
      </c>
    </row>
    <row r="182" spans="1:6" hidden="1" outlineLevel="1" x14ac:dyDescent="0.3">
      <c r="A182" s="46" t="s">
        <v>429</v>
      </c>
      <c r="B182" s="12" t="s">
        <v>9</v>
      </c>
      <c r="C182" s="12">
        <v>100</v>
      </c>
      <c r="D182" s="12">
        <v>100</v>
      </c>
    </row>
    <row r="183" spans="1:6" hidden="1" outlineLevel="1" x14ac:dyDescent="0.3">
      <c r="A183" s="46" t="s">
        <v>347</v>
      </c>
      <c r="B183" s="12" t="s">
        <v>430</v>
      </c>
      <c r="C183" s="77" t="s">
        <v>431</v>
      </c>
      <c r="D183" s="77" t="s">
        <v>431</v>
      </c>
      <c r="E183" s="77"/>
      <c r="F183" s="78"/>
    </row>
    <row r="184" spans="1:6" hidden="1" outlineLevel="1" x14ac:dyDescent="0.3">
      <c r="A184" s="46" t="s">
        <v>350</v>
      </c>
      <c r="B184" s="12" t="s">
        <v>430</v>
      </c>
      <c r="C184" s="12">
        <v>20</v>
      </c>
      <c r="D184" s="12">
        <v>20</v>
      </c>
    </row>
    <row r="185" spans="1:6" hidden="1" outlineLevel="1" x14ac:dyDescent="0.3">
      <c r="A185" s="46" t="s">
        <v>351</v>
      </c>
      <c r="B185" s="12" t="s">
        <v>430</v>
      </c>
      <c r="C185" s="12">
        <v>20</v>
      </c>
      <c r="D185" s="12">
        <v>20</v>
      </c>
    </row>
    <row r="186" spans="1:6" ht="15.6" hidden="1" outlineLevel="1" x14ac:dyDescent="0.3">
      <c r="A186" s="65" t="s">
        <v>448</v>
      </c>
      <c r="B186" s="65"/>
      <c r="C186" s="65"/>
      <c r="D186" s="257">
        <v>0.71</v>
      </c>
      <c r="E186" s="65"/>
      <c r="F186" s="256" t="s">
        <v>362</v>
      </c>
    </row>
    <row r="187" spans="1:6" hidden="1" outlineLevel="1" x14ac:dyDescent="0.3">
      <c r="A187" s="46" t="s">
        <v>433</v>
      </c>
      <c r="B187" s="12" t="s">
        <v>413</v>
      </c>
      <c r="C187" s="235">
        <v>439</v>
      </c>
      <c r="D187" s="239">
        <f>C187*$D$186</f>
        <v>311.69</v>
      </c>
      <c r="E187" s="76">
        <f>E189+C187</f>
        <v>2083</v>
      </c>
      <c r="F187" s="159" t="s">
        <v>420</v>
      </c>
    </row>
    <row r="188" spans="1:6" hidden="1" outlineLevel="1" x14ac:dyDescent="0.3">
      <c r="A188" s="46" t="s">
        <v>434</v>
      </c>
      <c r="B188" s="12" t="s">
        <v>413</v>
      </c>
      <c r="C188" s="239">
        <f>C187*(C175/C171)</f>
        <v>428.464</v>
      </c>
      <c r="D188" s="76">
        <f>C188*$D$186</f>
        <v>304.20943999999997</v>
      </c>
      <c r="E188" s="76"/>
      <c r="F188" s="79" t="s">
        <v>420</v>
      </c>
    </row>
    <row r="189" spans="1:6" hidden="1" outlineLevel="1" x14ac:dyDescent="0.3">
      <c r="A189" s="46" t="s">
        <v>435</v>
      </c>
      <c r="B189" s="12" t="s">
        <v>436</v>
      </c>
      <c r="C189" s="235">
        <v>411</v>
      </c>
      <c r="D189" s="239">
        <f>C189*$D$186</f>
        <v>291.81</v>
      </c>
      <c r="E189" s="76">
        <f>C189*4</f>
        <v>1644</v>
      </c>
      <c r="F189" s="79"/>
    </row>
    <row r="190" spans="1:6" hidden="1" outlineLevel="1" x14ac:dyDescent="0.3">
      <c r="A190" s="46" t="s">
        <v>366</v>
      </c>
      <c r="B190" s="12" t="s">
        <v>9</v>
      </c>
      <c r="C190" s="47">
        <v>0.79</v>
      </c>
      <c r="D190" s="47">
        <v>0.79</v>
      </c>
      <c r="E190" s="47"/>
      <c r="F190" s="79"/>
    </row>
    <row r="191" spans="1:6" hidden="1" outlineLevel="1" x14ac:dyDescent="0.3">
      <c r="A191" s="46" t="s">
        <v>368</v>
      </c>
      <c r="B191" s="12" t="s">
        <v>9</v>
      </c>
      <c r="C191" s="47">
        <v>0.16</v>
      </c>
      <c r="D191" s="47">
        <v>0.16</v>
      </c>
      <c r="E191" s="47"/>
      <c r="F191" s="79"/>
    </row>
    <row r="192" spans="1:6" hidden="1" outlineLevel="1" x14ac:dyDescent="0.3">
      <c r="A192" s="46" t="s">
        <v>369</v>
      </c>
      <c r="B192" s="12" t="s">
        <v>9</v>
      </c>
      <c r="C192" s="47">
        <v>0.05</v>
      </c>
      <c r="D192" s="47">
        <v>0.05</v>
      </c>
      <c r="E192" s="47"/>
      <c r="F192" s="79"/>
    </row>
    <row r="193" spans="1:6" hidden="1" outlineLevel="1" x14ac:dyDescent="0.3">
      <c r="A193" s="46" t="s">
        <v>370</v>
      </c>
      <c r="B193" s="115" t="str">
        <f>$A$2</f>
        <v>Qld medium</v>
      </c>
      <c r="C193" s="73">
        <f>VLOOKUP(B193,'11-Regional cost factors'!$A$3:$J$23,COLUMN('11-Regional cost factors'!H2),FALSE)</f>
        <v>1.0625909090909091</v>
      </c>
      <c r="D193" s="73">
        <f>VLOOKUP(B193,'11-Regional cost factors'!$A$3:$J$23,COLUMN('11-Regional cost factors'!H2),FALSE)</f>
        <v>1.0625909090909091</v>
      </c>
      <c r="E193" s="73"/>
      <c r="F193" s="75"/>
    </row>
    <row r="194" spans="1:6" hidden="1" outlineLevel="1" x14ac:dyDescent="0.3">
      <c r="A194" s="118" t="s">
        <v>437</v>
      </c>
      <c r="B194" s="121" t="s">
        <v>299</v>
      </c>
      <c r="C194" s="149">
        <f>C193*C188*(1+C192)</f>
        <v>478.04604883636364</v>
      </c>
      <c r="D194" s="149">
        <f>D193*D188*(1+D192)</f>
        <v>339.41269467381818</v>
      </c>
      <c r="E194" s="73"/>
      <c r="F194" s="21" t="s">
        <v>391</v>
      </c>
    </row>
    <row r="195" spans="1:6" hidden="1" outlineLevel="1" x14ac:dyDescent="0.3">
      <c r="A195" s="118" t="s">
        <v>438</v>
      </c>
      <c r="B195" s="121" t="s">
        <v>436</v>
      </c>
      <c r="C195" s="120">
        <f>C193*C189*(1+C192)</f>
        <v>458.56110681818183</v>
      </c>
      <c r="D195" s="120">
        <f>D193*D189*(1+D192)</f>
        <v>325.57838584090911</v>
      </c>
      <c r="E195" s="73"/>
      <c r="F195" s="21"/>
    </row>
    <row r="196" spans="1:6" ht="15.6" hidden="1" outlineLevel="1" x14ac:dyDescent="0.3">
      <c r="A196" s="65" t="s">
        <v>439</v>
      </c>
      <c r="B196" s="65"/>
      <c r="C196" s="65"/>
      <c r="D196" s="65"/>
      <c r="E196" s="65"/>
      <c r="F196" s="92" t="s">
        <v>420</v>
      </c>
    </row>
    <row r="197" spans="1:6" hidden="1" outlineLevel="1" x14ac:dyDescent="0.3">
      <c r="A197" s="46" t="s">
        <v>433</v>
      </c>
      <c r="B197" s="12" t="s">
        <v>413</v>
      </c>
      <c r="C197" s="235">
        <v>389</v>
      </c>
      <c r="D197" s="239">
        <f>C197*$D$186</f>
        <v>276.19</v>
      </c>
      <c r="E197" s="76"/>
      <c r="F197" s="79" t="s">
        <v>420</v>
      </c>
    </row>
    <row r="198" spans="1:6" hidden="1" outlineLevel="1" x14ac:dyDescent="0.3">
      <c r="A198" s="46" t="s">
        <v>434</v>
      </c>
      <c r="B198" s="12" t="s">
        <v>413</v>
      </c>
      <c r="C198" s="76">
        <f>C197*(C175/C171)</f>
        <v>379.66399999999999</v>
      </c>
      <c r="D198" s="76">
        <f>C198*$D$186</f>
        <v>269.56144</v>
      </c>
      <c r="E198" s="76"/>
      <c r="F198" s="79" t="s">
        <v>420</v>
      </c>
    </row>
    <row r="199" spans="1:6" hidden="1" outlineLevel="1" x14ac:dyDescent="0.3">
      <c r="A199" s="46" t="s">
        <v>435</v>
      </c>
      <c r="B199" s="12" t="s">
        <v>436</v>
      </c>
      <c r="C199" s="235">
        <v>411</v>
      </c>
      <c r="D199" s="239">
        <f>C199*$D$186</f>
        <v>291.81</v>
      </c>
      <c r="E199" s="76"/>
      <c r="F199" s="79"/>
    </row>
    <row r="200" spans="1:6" hidden="1" outlineLevel="1" x14ac:dyDescent="0.3">
      <c r="A200" s="46" t="s">
        <v>366</v>
      </c>
      <c r="B200" s="12" t="s">
        <v>9</v>
      </c>
      <c r="C200" s="47">
        <v>0.79</v>
      </c>
      <c r="D200" s="47">
        <v>0.79</v>
      </c>
      <c r="E200" s="47"/>
      <c r="F200" s="79"/>
    </row>
    <row r="201" spans="1:6" hidden="1" outlineLevel="1" x14ac:dyDescent="0.3">
      <c r="A201" s="46" t="s">
        <v>368</v>
      </c>
      <c r="B201" s="12" t="s">
        <v>9</v>
      </c>
      <c r="C201" s="47">
        <v>0.16</v>
      </c>
      <c r="D201" s="47">
        <v>0.16</v>
      </c>
      <c r="E201" s="47"/>
      <c r="F201" s="79"/>
    </row>
    <row r="202" spans="1:6" hidden="1" outlineLevel="1" x14ac:dyDescent="0.3">
      <c r="A202" s="46" t="s">
        <v>369</v>
      </c>
      <c r="B202" s="12" t="s">
        <v>9</v>
      </c>
      <c r="C202" s="169">
        <v>0.05</v>
      </c>
      <c r="D202" s="254">
        <v>0.05</v>
      </c>
      <c r="E202" s="47"/>
      <c r="F202" s="79"/>
    </row>
    <row r="203" spans="1:6" hidden="1" outlineLevel="1" x14ac:dyDescent="0.3">
      <c r="A203" s="46" t="s">
        <v>370</v>
      </c>
      <c r="B203" s="12" t="str">
        <f>$A$2</f>
        <v>Qld medium</v>
      </c>
      <c r="C203" s="73">
        <f>VLOOKUP(B193,'11-Regional cost factors'!$A$3:$J$23,COLUMN('11-Regional cost factors'!H2),FALSE)</f>
        <v>1.0625909090909091</v>
      </c>
      <c r="D203" s="73">
        <f>VLOOKUP(B193,'11-Regional cost factors'!$A$3:$J$23,COLUMN('11-Regional cost factors'!H2),FALSE)</f>
        <v>1.0625909090909091</v>
      </c>
      <c r="E203" s="73"/>
      <c r="F203" s="75"/>
    </row>
    <row r="204" spans="1:6" hidden="1" outlineLevel="1" x14ac:dyDescent="0.3">
      <c r="A204" s="118" t="s">
        <v>437</v>
      </c>
      <c r="B204" s="121" t="s">
        <v>299</v>
      </c>
      <c r="C204" s="120">
        <f>C203*C198*(1+C202)</f>
        <v>423.59889065454547</v>
      </c>
      <c r="D204" s="120">
        <f>D203*D198*(1+D202)</f>
        <v>300.75521236472736</v>
      </c>
      <c r="E204" s="73"/>
      <c r="F204" s="21" t="s">
        <v>391</v>
      </c>
    </row>
    <row r="205" spans="1:6" hidden="1" outlineLevel="1" x14ac:dyDescent="0.3">
      <c r="A205" s="118" t="s">
        <v>438</v>
      </c>
      <c r="B205" s="121" t="s">
        <v>436</v>
      </c>
      <c r="C205" s="120">
        <f>C203*C199*(1+C202)</f>
        <v>458.56110681818183</v>
      </c>
      <c r="D205" s="120">
        <f>D203*D199*(1+D202)</f>
        <v>325.57838584090911</v>
      </c>
      <c r="E205" s="73"/>
      <c r="F205" s="21"/>
    </row>
    <row r="206" spans="1:6" ht="15.6" hidden="1" outlineLevel="1" x14ac:dyDescent="0.3">
      <c r="A206" s="65" t="s">
        <v>153</v>
      </c>
      <c r="B206" s="65"/>
      <c r="C206" s="65"/>
      <c r="D206" s="65"/>
      <c r="E206" s="65"/>
      <c r="F206" s="92" t="s">
        <v>420</v>
      </c>
    </row>
    <row r="207" spans="1:6" hidden="1" outlineLevel="1" x14ac:dyDescent="0.3">
      <c r="A207" s="46" t="s">
        <v>370</v>
      </c>
      <c r="B207" s="115" t="str">
        <f>$A$2</f>
        <v>Qld medium</v>
      </c>
      <c r="C207" s="134">
        <f>VLOOKUP(B24,'11-Regional cost factors'!A3:Z23,COLUMN('11-Regional cost factors'!L2),FALSE)</f>
        <v>1.2</v>
      </c>
      <c r="D207" s="83"/>
      <c r="E207" s="83"/>
      <c r="F207" s="82"/>
    </row>
    <row r="208" spans="1:6" hidden="1" outlineLevel="1" x14ac:dyDescent="0.3">
      <c r="A208" s="46" t="s">
        <v>440</v>
      </c>
      <c r="B208" s="12" t="s">
        <v>441</v>
      </c>
      <c r="C208" s="240">
        <f>7.9*C207</f>
        <v>9.48</v>
      </c>
      <c r="D208" s="240">
        <f>C208*D186</f>
        <v>6.7308000000000003</v>
      </c>
      <c r="E208" s="83"/>
      <c r="F208" s="82" t="s">
        <v>420</v>
      </c>
    </row>
    <row r="209" spans="1:6" hidden="1" outlineLevel="1" x14ac:dyDescent="0.3">
      <c r="A209" s="46" t="s">
        <v>442</v>
      </c>
      <c r="B209" s="12" t="s">
        <v>443</v>
      </c>
      <c r="C209" s="80">
        <f>C208*1000*C171</f>
        <v>1896000</v>
      </c>
      <c r="D209" s="80">
        <f>D208*1000*D171</f>
        <v>1346160</v>
      </c>
      <c r="E209" s="80"/>
      <c r="F209" s="12"/>
    </row>
    <row r="210" spans="1:6" hidden="1" outlineLevel="1" x14ac:dyDescent="0.3">
      <c r="A210" s="118" t="s">
        <v>444</v>
      </c>
      <c r="B210" s="121" t="s">
        <v>441</v>
      </c>
      <c r="C210" s="259">
        <f>16.2*C207</f>
        <v>19.439999999999998</v>
      </c>
      <c r="D210" s="259">
        <f>C210*D186</f>
        <v>13.802399999999997</v>
      </c>
      <c r="E210" s="83"/>
      <c r="F210" s="12"/>
    </row>
    <row r="211" spans="1:6" hidden="1" outlineLevel="1" x14ac:dyDescent="0.3">
      <c r="A211" s="46" t="s">
        <v>446</v>
      </c>
      <c r="B211" s="12" t="s">
        <v>443</v>
      </c>
      <c r="C211" s="80">
        <f>C210*1000*C171</f>
        <v>3887999.9999999991</v>
      </c>
      <c r="D211" s="80">
        <f>D210*1000*D171</f>
        <v>2760479.9999999991</v>
      </c>
      <c r="E211" s="80"/>
      <c r="F211" s="12"/>
    </row>
    <row r="212" spans="1:6" ht="17.399999999999999" collapsed="1" x14ac:dyDescent="0.3">
      <c r="A212" s="86" t="s">
        <v>417</v>
      </c>
      <c r="B212" s="86"/>
      <c r="C212" s="86"/>
      <c r="D212" s="86"/>
      <c r="E212" s="86"/>
      <c r="F212" s="86"/>
    </row>
    <row r="213" spans="1:6" ht="17.399999999999999" x14ac:dyDescent="0.3">
      <c r="A213" s="87" t="s">
        <v>454</v>
      </c>
      <c r="B213" s="86"/>
      <c r="C213" s="87"/>
      <c r="D213" s="87"/>
      <c r="E213" s="87"/>
      <c r="F213" s="86"/>
    </row>
    <row r="214" spans="1:6" x14ac:dyDescent="0.3">
      <c r="A214" s="46" t="s">
        <v>419</v>
      </c>
      <c r="B214" s="12" t="s">
        <v>76</v>
      </c>
      <c r="C214" s="236">
        <v>200</v>
      </c>
      <c r="D214" s="236">
        <v>200</v>
      </c>
      <c r="F214" s="69" t="s">
        <v>420</v>
      </c>
    </row>
    <row r="215" spans="1:6" x14ac:dyDescent="0.3">
      <c r="A215" s="46" t="s">
        <v>421</v>
      </c>
      <c r="B215" s="12" t="s">
        <v>72</v>
      </c>
      <c r="C215" s="234">
        <v>1600</v>
      </c>
      <c r="D215" s="234">
        <v>1600</v>
      </c>
    </row>
    <row r="216" spans="1:6" x14ac:dyDescent="0.3">
      <c r="A216" s="46" t="s">
        <v>422</v>
      </c>
      <c r="B216" s="12" t="s">
        <v>263</v>
      </c>
      <c r="C216" s="234">
        <v>8300</v>
      </c>
      <c r="D216" s="234">
        <v>8300</v>
      </c>
    </row>
    <row r="217" spans="1:6" x14ac:dyDescent="0.3">
      <c r="A217" s="46" t="s">
        <v>423</v>
      </c>
      <c r="B217" s="12" t="s">
        <v>263</v>
      </c>
      <c r="C217" s="234">
        <v>7200</v>
      </c>
      <c r="D217" s="234">
        <v>7200</v>
      </c>
    </row>
    <row r="218" spans="1:6" x14ac:dyDescent="0.3">
      <c r="A218" s="46" t="s">
        <v>424</v>
      </c>
      <c r="B218" s="12" t="s">
        <v>76</v>
      </c>
      <c r="C218" s="234">
        <v>191.7</v>
      </c>
      <c r="D218" s="234">
        <v>191.7</v>
      </c>
    </row>
    <row r="219" spans="1:6" ht="15.6" x14ac:dyDescent="0.3">
      <c r="A219" s="65" t="s">
        <v>353</v>
      </c>
      <c r="B219" s="65"/>
      <c r="C219" s="91"/>
      <c r="D219" s="91"/>
      <c r="E219" s="91"/>
      <c r="F219" s="92" t="s">
        <v>420</v>
      </c>
    </row>
    <row r="220" spans="1:6" x14ac:dyDescent="0.3">
      <c r="A220" s="46" t="s">
        <v>425</v>
      </c>
      <c r="C220" s="12">
        <v>365</v>
      </c>
      <c r="D220" s="12">
        <v>365</v>
      </c>
    </row>
    <row r="221" spans="1:6" x14ac:dyDescent="0.3">
      <c r="A221" s="46" t="s">
        <v>360</v>
      </c>
      <c r="B221" s="12" t="s">
        <v>9</v>
      </c>
    </row>
    <row r="222" spans="1:6" x14ac:dyDescent="0.3">
      <c r="A222" s="46" t="s">
        <v>426</v>
      </c>
      <c r="B222" s="12" t="s">
        <v>9</v>
      </c>
      <c r="C222" s="12">
        <v>83</v>
      </c>
      <c r="D222" s="12">
        <v>83</v>
      </c>
    </row>
    <row r="223" spans="1:6" x14ac:dyDescent="0.3">
      <c r="A223" s="46" t="s">
        <v>427</v>
      </c>
      <c r="B223" s="12" t="s">
        <v>9</v>
      </c>
      <c r="C223" s="12">
        <v>91.5</v>
      </c>
      <c r="D223" s="12">
        <v>91.5</v>
      </c>
    </row>
    <row r="224" spans="1:6" x14ac:dyDescent="0.3">
      <c r="A224" s="46" t="s">
        <v>428</v>
      </c>
      <c r="B224" s="12" t="s">
        <v>9</v>
      </c>
      <c r="C224" s="12">
        <v>91.5</v>
      </c>
      <c r="D224" s="12">
        <v>91.5</v>
      </c>
    </row>
    <row r="225" spans="1:8" x14ac:dyDescent="0.3">
      <c r="A225" s="46" t="s">
        <v>429</v>
      </c>
      <c r="B225" s="12" t="s">
        <v>9</v>
      </c>
      <c r="C225" s="12">
        <v>100</v>
      </c>
      <c r="D225" s="12">
        <v>100</v>
      </c>
    </row>
    <row r="226" spans="1:8" x14ac:dyDescent="0.3">
      <c r="A226" s="46" t="s">
        <v>347</v>
      </c>
      <c r="B226" s="12" t="s">
        <v>430</v>
      </c>
      <c r="C226" s="77" t="s">
        <v>431</v>
      </c>
      <c r="D226" s="77" t="s">
        <v>431</v>
      </c>
      <c r="E226" s="77"/>
      <c r="F226" s="78"/>
    </row>
    <row r="227" spans="1:8" x14ac:dyDescent="0.3">
      <c r="A227" s="46" t="s">
        <v>350</v>
      </c>
      <c r="B227" s="12" t="s">
        <v>430</v>
      </c>
      <c r="C227" s="12">
        <v>20</v>
      </c>
      <c r="D227" s="12">
        <v>20</v>
      </c>
    </row>
    <row r="228" spans="1:8" x14ac:dyDescent="0.3">
      <c r="A228" s="46" t="s">
        <v>351</v>
      </c>
      <c r="B228" s="12" t="s">
        <v>430</v>
      </c>
      <c r="C228" s="12">
        <v>20</v>
      </c>
      <c r="D228" s="12">
        <v>20</v>
      </c>
    </row>
    <row r="229" spans="1:8" ht="15.6" x14ac:dyDescent="0.3">
      <c r="A229" s="65" t="s">
        <v>448</v>
      </c>
      <c r="B229" s="65"/>
      <c r="C229" s="65"/>
      <c r="D229" s="257">
        <v>0.71</v>
      </c>
      <c r="E229" s="65"/>
      <c r="F229" s="256" t="s">
        <v>362</v>
      </c>
    </row>
    <row r="230" spans="1:8" x14ac:dyDescent="0.3">
      <c r="A230" s="46" t="s">
        <v>433</v>
      </c>
      <c r="B230" s="12" t="s">
        <v>413</v>
      </c>
      <c r="C230" s="235">
        <v>439</v>
      </c>
      <c r="D230" s="239">
        <f>C230*$D$229</f>
        <v>311.69</v>
      </c>
      <c r="E230" s="76"/>
      <c r="F230" s="79" t="s">
        <v>420</v>
      </c>
    </row>
    <row r="231" spans="1:8" x14ac:dyDescent="0.3">
      <c r="A231" s="46" t="s">
        <v>434</v>
      </c>
      <c r="B231" s="12" t="s">
        <v>413</v>
      </c>
      <c r="C231" s="239">
        <f>C230*(C218/C214)</f>
        <v>420.78149999999994</v>
      </c>
      <c r="D231" s="76">
        <f>C231*$D$229</f>
        <v>298.75486499999994</v>
      </c>
      <c r="E231" s="76"/>
      <c r="F231" s="79" t="s">
        <v>420</v>
      </c>
    </row>
    <row r="232" spans="1:8" x14ac:dyDescent="0.3">
      <c r="A232" s="46" t="s">
        <v>435</v>
      </c>
      <c r="B232" s="12" t="s">
        <v>436</v>
      </c>
      <c r="C232" s="235">
        <v>404</v>
      </c>
      <c r="D232" s="239">
        <f>C232*$D$229</f>
        <v>286.83999999999997</v>
      </c>
      <c r="E232" s="76"/>
      <c r="F232" s="79"/>
    </row>
    <row r="233" spans="1:8" x14ac:dyDescent="0.3">
      <c r="A233" s="46" t="s">
        <v>366</v>
      </c>
      <c r="B233" s="12" t="s">
        <v>9</v>
      </c>
      <c r="C233" s="47">
        <v>0.81</v>
      </c>
      <c r="D233" s="47">
        <v>0.81</v>
      </c>
      <c r="E233" s="47"/>
      <c r="F233" s="79"/>
    </row>
    <row r="234" spans="1:8" x14ac:dyDescent="0.3">
      <c r="A234" s="46" t="s">
        <v>368</v>
      </c>
      <c r="B234" s="12" t="s">
        <v>9</v>
      </c>
      <c r="C234" s="47">
        <v>0.16</v>
      </c>
      <c r="D234" s="47">
        <v>0.16</v>
      </c>
      <c r="E234" s="47"/>
      <c r="F234" s="79"/>
    </row>
    <row r="235" spans="1:8" x14ac:dyDescent="0.3">
      <c r="A235" s="46" t="s">
        <v>369</v>
      </c>
      <c r="B235" s="12" t="s">
        <v>9</v>
      </c>
      <c r="C235" s="47">
        <v>0.06</v>
      </c>
      <c r="D235" s="47">
        <v>0.06</v>
      </c>
      <c r="E235" s="47"/>
      <c r="F235" s="79"/>
    </row>
    <row r="236" spans="1:8" x14ac:dyDescent="0.3">
      <c r="A236" s="46" t="s">
        <v>370</v>
      </c>
      <c r="B236" s="115" t="str">
        <f>$A$2</f>
        <v>Qld medium</v>
      </c>
      <c r="C236" s="73">
        <f>VLOOKUP(B193,'11-Regional cost factors'!$A$3:$J$23,COLUMN('11-Regional cost factors'!I2),FALSE)</f>
        <v>1.0625909090909091</v>
      </c>
      <c r="D236" s="73">
        <f>VLOOKUP(B193,'11-Regional cost factors'!$A$3:$J$23,COLUMN('11-Regional cost factors'!I2),FALSE)</f>
        <v>1.0625909090909091</v>
      </c>
      <c r="E236" s="73"/>
      <c r="F236" s="75"/>
    </row>
    <row r="237" spans="1:8" x14ac:dyDescent="0.3">
      <c r="A237" s="118" t="s">
        <v>437</v>
      </c>
      <c r="B237" s="121" t="s">
        <v>299</v>
      </c>
      <c r="C237" s="120">
        <f>C236*C231*(1+C235)</f>
        <v>473.94571241045452</v>
      </c>
      <c r="D237" s="120">
        <f>D236*D231*(1+D235)</f>
        <v>336.50145581142266</v>
      </c>
      <c r="E237" s="73"/>
      <c r="F237" s="21" t="s">
        <v>391</v>
      </c>
      <c r="H237" s="100">
        <f>D237/C237</f>
        <v>0.70999999999999985</v>
      </c>
    </row>
    <row r="238" spans="1:8" x14ac:dyDescent="0.3">
      <c r="A238" s="118" t="s">
        <v>438</v>
      </c>
      <c r="B238" s="121" t="s">
        <v>436</v>
      </c>
      <c r="C238" s="120">
        <f>C236*C232*(1+C235)</f>
        <v>455.04393090909099</v>
      </c>
      <c r="D238" s="120">
        <f>D236*D232*(1+D235)</f>
        <v>323.08119094545458</v>
      </c>
      <c r="E238" s="73"/>
      <c r="F238" s="21"/>
      <c r="H238" s="100">
        <f>D238/C238</f>
        <v>0.71</v>
      </c>
    </row>
    <row r="239" spans="1:8" ht="15.6" x14ac:dyDescent="0.3">
      <c r="A239" s="65" t="s">
        <v>439</v>
      </c>
      <c r="B239" s="65"/>
      <c r="C239" s="65"/>
      <c r="D239" s="65"/>
      <c r="E239" s="65"/>
      <c r="F239" s="92" t="s">
        <v>420</v>
      </c>
      <c r="H239" s="211" t="s">
        <v>449</v>
      </c>
    </row>
    <row r="240" spans="1:8" x14ac:dyDescent="0.3">
      <c r="A240" s="46" t="s">
        <v>433</v>
      </c>
      <c r="B240" s="12" t="s">
        <v>413</v>
      </c>
      <c r="C240" s="235">
        <v>389</v>
      </c>
      <c r="D240" s="239">
        <f>C240*$D$229</f>
        <v>276.19</v>
      </c>
      <c r="E240" s="76"/>
      <c r="F240" s="79" t="s">
        <v>420</v>
      </c>
      <c r="H240" s="100" t="s">
        <v>450</v>
      </c>
    </row>
    <row r="241" spans="1:10" x14ac:dyDescent="0.3">
      <c r="A241" s="46" t="s">
        <v>434</v>
      </c>
      <c r="B241" s="12" t="s">
        <v>413</v>
      </c>
      <c r="C241" s="76">
        <f>C240*(C218/C214)</f>
        <v>372.85649999999998</v>
      </c>
      <c r="D241" s="76">
        <f>C241*$D$229</f>
        <v>264.728115</v>
      </c>
      <c r="E241" s="76"/>
      <c r="F241" s="79" t="s">
        <v>420</v>
      </c>
      <c r="H241" s="100" t="s">
        <v>455</v>
      </c>
    </row>
    <row r="242" spans="1:10" x14ac:dyDescent="0.3">
      <c r="A242" s="46" t="s">
        <v>435</v>
      </c>
      <c r="B242" s="12" t="s">
        <v>436</v>
      </c>
      <c r="C242" s="260">
        <v>404</v>
      </c>
      <c r="D242" s="239">
        <f>C242*$D$229</f>
        <v>286.83999999999997</v>
      </c>
      <c r="E242" s="76"/>
      <c r="F242" s="79"/>
      <c r="H242" s="215">
        <f>C240*1000+8*C242*1000</f>
        <v>3621000</v>
      </c>
    </row>
    <row r="243" spans="1:10" x14ac:dyDescent="0.3">
      <c r="A243" s="46" t="s">
        <v>366</v>
      </c>
      <c r="B243" s="12" t="s">
        <v>9</v>
      </c>
      <c r="C243" s="47">
        <v>0.81</v>
      </c>
      <c r="D243" s="47">
        <v>0.81</v>
      </c>
      <c r="E243" s="47"/>
      <c r="F243" s="79"/>
    </row>
    <row r="244" spans="1:10" x14ac:dyDescent="0.3">
      <c r="A244" s="46" t="s">
        <v>368</v>
      </c>
      <c r="B244" s="12" t="s">
        <v>9</v>
      </c>
      <c r="C244" s="47">
        <v>0.16</v>
      </c>
      <c r="D244" s="47">
        <v>0.16</v>
      </c>
      <c r="E244" s="47"/>
      <c r="F244" s="79"/>
    </row>
    <row r="245" spans="1:10" x14ac:dyDescent="0.3">
      <c r="A245" s="218" t="s">
        <v>369</v>
      </c>
      <c r="B245" s="12" t="s">
        <v>9</v>
      </c>
      <c r="C245" s="47">
        <v>0.06</v>
      </c>
      <c r="D245" s="47">
        <v>0.06</v>
      </c>
      <c r="E245" s="47"/>
      <c r="F245" s="79"/>
      <c r="I245" s="100">
        <v>1</v>
      </c>
      <c r="J245" s="100">
        <v>8</v>
      </c>
    </row>
    <row r="246" spans="1:10" x14ac:dyDescent="0.3">
      <c r="A246" s="46" t="s">
        <v>370</v>
      </c>
      <c r="B246" s="115" t="str">
        <f>$A$2</f>
        <v>Qld medium</v>
      </c>
      <c r="C246" s="73">
        <f>VLOOKUP(B193,'11-Regional cost factors'!$A$3:$J$23,COLUMN('11-Regional cost factors'!I2),FALSE)</f>
        <v>1.0625909090909091</v>
      </c>
      <c r="D246" s="73">
        <f>VLOOKUP(B193,'11-Regional cost factors'!$A$3:$J$23,COLUMN('11-Regional cost factors'!I2),FALSE)</f>
        <v>1.0625909090909091</v>
      </c>
      <c r="E246" s="73"/>
      <c r="F246" s="75"/>
      <c r="H246" s="100">
        <v>3880</v>
      </c>
      <c r="I246" s="100">
        <v>389</v>
      </c>
      <c r="J246" s="100">
        <v>404</v>
      </c>
    </row>
    <row r="247" spans="1:10" x14ac:dyDescent="0.3">
      <c r="A247" s="244" t="s">
        <v>437</v>
      </c>
      <c r="B247" s="121" t="s">
        <v>299</v>
      </c>
      <c r="C247" s="241">
        <f>C246*C241*(1+C245)</f>
        <v>419.96556293318184</v>
      </c>
      <c r="D247" s="241">
        <f>D246*D241*(1+D245)</f>
        <v>298.17554968255911</v>
      </c>
      <c r="E247" s="73"/>
      <c r="F247" s="21" t="s">
        <v>391</v>
      </c>
    </row>
    <row r="248" spans="1:10" x14ac:dyDescent="0.3">
      <c r="A248" s="244" t="s">
        <v>438</v>
      </c>
      <c r="B248" s="121" t="s">
        <v>436</v>
      </c>
      <c r="C248" s="241">
        <f>C246*C242*(1+C245)</f>
        <v>455.04393090909099</v>
      </c>
      <c r="D248" s="241">
        <f>D246*D242*(1+D245)</f>
        <v>323.08119094545458</v>
      </c>
      <c r="E248" s="73"/>
      <c r="F248" s="21"/>
      <c r="I248" s="100">
        <f>I246*I245+J246*J245</f>
        <v>3621</v>
      </c>
    </row>
    <row r="249" spans="1:10" ht="15.6" x14ac:dyDescent="0.3">
      <c r="A249" s="65" t="s">
        <v>153</v>
      </c>
      <c r="B249" s="65"/>
      <c r="C249" s="65"/>
      <c r="D249" s="65">
        <f>D253/C253</f>
        <v>0.71</v>
      </c>
      <c r="E249" s="65"/>
      <c r="F249" s="92" t="s">
        <v>420</v>
      </c>
      <c r="I249" s="100">
        <f>I248/H246</f>
        <v>0.93324742268041239</v>
      </c>
    </row>
    <row r="250" spans="1:10" x14ac:dyDescent="0.3">
      <c r="A250" s="46" t="s">
        <v>370</v>
      </c>
      <c r="B250" s="115" t="str">
        <f>$A$2</f>
        <v>Qld medium</v>
      </c>
      <c r="C250" s="156">
        <f>VLOOKUP(B24,'11-Regional cost factors'!A3:Z23,COLUMN('11-Regional cost factors'!L2),FALSE)</f>
        <v>1.2</v>
      </c>
      <c r="D250" s="73"/>
      <c r="E250" s="73"/>
      <c r="F250" s="124"/>
      <c r="I250" s="100">
        <v>1</v>
      </c>
      <c r="J250" s="100">
        <v>8</v>
      </c>
    </row>
    <row r="251" spans="1:10" x14ac:dyDescent="0.3">
      <c r="A251" s="46" t="s">
        <v>440</v>
      </c>
      <c r="B251" s="12" t="s">
        <v>441</v>
      </c>
      <c r="C251" s="240">
        <f>13.6*C250</f>
        <v>16.32</v>
      </c>
      <c r="D251" s="240">
        <f>C251*D229</f>
        <v>11.587199999999999</v>
      </c>
      <c r="E251" s="83"/>
      <c r="F251" s="82" t="s">
        <v>420</v>
      </c>
      <c r="I251" s="223">
        <f>389/$I$249</f>
        <v>416.8240817453742</v>
      </c>
      <c r="J251" s="222">
        <f>J246/I249</f>
        <v>432.89698978182821</v>
      </c>
    </row>
    <row r="252" spans="1:10" x14ac:dyDescent="0.3">
      <c r="A252" s="46" t="s">
        <v>442</v>
      </c>
      <c r="B252" s="12" t="s">
        <v>443</v>
      </c>
      <c r="C252" s="80">
        <f>C251*C214*1000</f>
        <v>3264000</v>
      </c>
      <c r="D252" s="80">
        <f>D251*D214*1000</f>
        <v>2317440</v>
      </c>
      <c r="E252" s="80"/>
      <c r="F252" s="12"/>
    </row>
    <row r="253" spans="1:10" x14ac:dyDescent="0.3">
      <c r="A253" s="118" t="s">
        <v>444</v>
      </c>
      <c r="B253" s="121" t="s">
        <v>441</v>
      </c>
      <c r="C253" s="259">
        <f>28.7*C250</f>
        <v>34.44</v>
      </c>
      <c r="D253" s="259">
        <f>C253*D229</f>
        <v>24.452399999999997</v>
      </c>
      <c r="E253" s="83"/>
      <c r="F253" s="12"/>
      <c r="I253" s="100">
        <f>I251*I250+J251*J250</f>
        <v>3880</v>
      </c>
    </row>
    <row r="254" spans="1:10" x14ac:dyDescent="0.3">
      <c r="A254" s="46" t="s">
        <v>446</v>
      </c>
      <c r="B254" s="12" t="s">
        <v>443</v>
      </c>
      <c r="C254" s="80">
        <f>C253*1000*C214</f>
        <v>6888000</v>
      </c>
      <c r="D254" s="80">
        <f>D253*1000*D214</f>
        <v>4890480</v>
      </c>
      <c r="E254" s="80"/>
      <c r="F254" s="12"/>
    </row>
    <row r="255" spans="1:10" x14ac:dyDescent="0.3">
      <c r="H255" s="241">
        <v>463.24660986900005</v>
      </c>
      <c r="I255" s="100">
        <f>C247+8*C248</f>
        <v>4060.3170102059098</v>
      </c>
    </row>
    <row r="256" spans="1:10" x14ac:dyDescent="0.3">
      <c r="H256" s="241">
        <v>501.94010400000008</v>
      </c>
    </row>
  </sheetData>
  <hyperlinks>
    <hyperlink ref="F19" r:id="rId1" xr:uid="{F2CDDC29-A765-4318-9BA1-79CF4A75C071}"/>
    <hyperlink ref="F29" r:id="rId2" xr:uid="{0116D881-2883-41F6-AD80-81B3AD71FE97}"/>
    <hyperlink ref="F46" r:id="rId3" xr:uid="{ACAD9F82-230D-4BA4-8D65-B2CB54CF67E7}"/>
    <hyperlink ref="F55" r:id="rId4" xr:uid="{FC9F0502-133C-4B02-AEC0-EA2F81C84C05}"/>
    <hyperlink ref="F59" r:id="rId5" xr:uid="{4E05103D-5F7B-4118-9578-07B8FF6DC347}"/>
    <hyperlink ref="F60" r:id="rId6" xr:uid="{E0F00087-6D57-4BDA-9E6E-B4074BB04B83}"/>
    <hyperlink ref="F61" r:id="rId7" xr:uid="{746E1FF8-81B4-4BB1-91D1-7A549E2B52A0}"/>
    <hyperlink ref="F85" r:id="rId8" xr:uid="{0FF25060-B8F4-4C64-95C0-14BECBE65D33}"/>
    <hyperlink ref="F111" r:id="rId9" xr:uid="{BAC3D0CB-F573-4039-B367-B2EA2DF4C2A9}"/>
    <hyperlink ref="F122" r:id="rId10" xr:uid="{0218E30A-AF13-4C38-A1B3-EDCC9E306618}"/>
    <hyperlink ref="F23" r:id="rId11" xr:uid="{DD9CC324-173E-4F5D-A590-8ED6292688BB}"/>
    <hyperlink ref="F90" r:id="rId12" xr:uid="{35AAD951-F204-400D-B60C-CEBD5D8FFB1F}"/>
    <hyperlink ref="F120" r:id="rId13" xr:uid="{FBCB58AC-6054-4632-BF95-64B3C793458A}"/>
    <hyperlink ref="F128" r:id="rId14" xr:uid="{63908630-1A7F-4015-8278-FCF6A3210606}"/>
    <hyperlink ref="F165" r:id="rId15" xr:uid="{6401F1CE-4373-4CBF-8B80-AAD08EB68167}"/>
    <hyperlink ref="F133" r:id="rId16" xr:uid="{BE0CCAED-17DB-4464-A42E-AC5137F0F134}"/>
    <hyperlink ref="F153" r:id="rId17" xr:uid="{D54A818A-B8D0-4695-953D-9A364E1A28D4}"/>
    <hyperlink ref="F163" r:id="rId18" xr:uid="{27FF5282-FE95-48C8-8378-512763E0CB94}"/>
    <hyperlink ref="F171" r:id="rId19" xr:uid="{945D08A4-EDE6-4700-89AE-5320012139C8}"/>
    <hyperlink ref="F176" r:id="rId20" xr:uid="{BEDBC72E-DB55-4D0F-A837-3E01600EBE3E}"/>
    <hyperlink ref="F214" r:id="rId21" xr:uid="{EEC4B4CF-4767-47F4-BDE6-FD43251BAE39}"/>
    <hyperlink ref="F251" r:id="rId22" xr:uid="{940CC82E-8B34-49A1-A636-399070B14BFB}"/>
    <hyperlink ref="F219" r:id="rId23" xr:uid="{2E7AD6B7-F78B-4222-A226-807D032B1B47}"/>
    <hyperlink ref="F249" r:id="rId24" xr:uid="{DC64C441-A0AD-4BD8-A4E6-2156BC40DF5C}"/>
    <hyperlink ref="F112" r:id="rId25" xr:uid="{982C4BDB-8B07-4F34-A3EA-699F5E6F74A6}"/>
    <hyperlink ref="F101" r:id="rId26" xr:uid="{D0BFDAF5-0770-42C0-8CDB-0F2D85145238}"/>
    <hyperlink ref="F102" r:id="rId27" xr:uid="{A9FF8765-F2D9-405D-BE3C-5144F041C1A4}"/>
    <hyperlink ref="F144" r:id="rId28" xr:uid="{59E7E506-E144-4B51-804F-4FC89EB67E09}"/>
    <hyperlink ref="F145" r:id="rId29" xr:uid="{6C9D7DF0-03DA-43D1-9B2C-3B3428EF0C30}"/>
    <hyperlink ref="F154" r:id="rId30" xr:uid="{3445D31A-CE7F-4FF9-8416-3D7B554BD0B3}"/>
    <hyperlink ref="F155" r:id="rId31" xr:uid="{5CA46F62-88C9-46B7-A59A-68809FF70606}"/>
    <hyperlink ref="F206" r:id="rId32" xr:uid="{7112B5EF-9544-4494-89F0-50152452DB1C}"/>
    <hyperlink ref="F208" r:id="rId33" xr:uid="{6C051DA4-2B35-44B3-BF31-0ECB3EADE53D}"/>
    <hyperlink ref="F196" r:id="rId34" xr:uid="{71C5C4BA-975B-4946-988E-FAA81C9F3119}"/>
    <hyperlink ref="F187" r:id="rId35" xr:uid="{6B85676B-4CD8-4267-8958-D06DE72D1A76}"/>
    <hyperlink ref="F188" r:id="rId36" xr:uid="{EF93C33D-FD4B-43AC-8E81-6F241636F746}"/>
    <hyperlink ref="F197" r:id="rId37" xr:uid="{ED9B1398-9D31-4179-924E-CAE2CBC779BD}"/>
    <hyperlink ref="F198" r:id="rId38" xr:uid="{DA2BFDB7-DF8E-49B0-9B45-97074E9D0A02}"/>
    <hyperlink ref="F239" r:id="rId39" xr:uid="{C14C5ADE-8BCB-4955-9FFA-8994C2990753}"/>
    <hyperlink ref="F230" r:id="rId40" xr:uid="{6272076D-D05F-4CDB-806A-19FD6F5FB4C3}"/>
    <hyperlink ref="F231" r:id="rId41" xr:uid="{020F108E-C6AA-40A2-8C9E-8FC328F8B917}"/>
    <hyperlink ref="F240" r:id="rId42" xr:uid="{6E00B0B9-2E5B-46AD-8D33-977EE3FD7AB8}"/>
    <hyperlink ref="F241" r:id="rId43" xr:uid="{032F0BC7-4DB9-4BEC-A7FE-811DA8C9ED81}"/>
    <hyperlink ref="F110" r:id="rId44" display="../../../../../:b:/s/FIS_P_FIS0000048_ASTRI-CST_EXT/EUwRcaRS1H1GhMY8XSfsb3gB42xPv2cuxkigeZR0RnfEOQ?e=Yj0QpK" xr:uid="{562BE8E8-AB6F-4237-89B4-3AC9337A5B4A}"/>
  </hyperlinks>
  <pageMargins left="0.7" right="0.7" top="0.78740157499999996" bottom="0.78740157499999996" header="0.3" footer="0.3"/>
  <pageSetup paperSize="9" orientation="portrait" horizontalDpi="300" r:id="rId45"/>
  <headerFooter>
    <oddFooter>&amp;L&amp;"Helvetica,Standard"&amp;8 S774Doc-676563417-215</oddFooter>
  </headerFooter>
  <legacyDrawing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4264C9E-D222-41D2-B2FE-9F2A3C06CE1B}">
          <x14:formula1>
            <xm:f>'11-Regional cost factors'!$A$3:$A$23</xm:f>
          </x14:formula1>
          <xm:sqref>A2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0DDFD-0726-460B-9E67-A8A5DE52BE54}">
  <sheetPr codeName="Tabelle11">
    <tabColor theme="7" tint="0.79998168889431442"/>
  </sheetPr>
  <dimension ref="A1:I138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G53" sqref="G53"/>
    </sheetView>
  </sheetViews>
  <sheetFormatPr baseColWidth="10" defaultColWidth="11.44140625" defaultRowHeight="14.4" x14ac:dyDescent="0.3"/>
  <cols>
    <col min="1" max="1" width="54" style="1" customWidth="1"/>
    <col min="2" max="2" width="13.33203125" style="12" customWidth="1"/>
    <col min="3" max="6" width="21" style="12" customWidth="1"/>
    <col min="7" max="7" width="41.44140625" style="21" customWidth="1"/>
    <col min="8" max="8" width="42.109375" style="1" customWidth="1"/>
    <col min="9" max="9" width="11.44140625" style="1"/>
    <col min="10" max="10" width="30.5546875" style="1" bestFit="1" customWidth="1"/>
    <col min="11" max="11" width="27" style="1" customWidth="1"/>
    <col min="12" max="12" width="31.5546875" style="1" customWidth="1"/>
    <col min="13" max="16384" width="11.44140625" style="1"/>
  </cols>
  <sheetData>
    <row r="1" spans="1:8" ht="23.4" thickBot="1" x14ac:dyDescent="0.35">
      <c r="A1" s="14" t="s">
        <v>456</v>
      </c>
      <c r="B1" s="15"/>
      <c r="C1" s="15"/>
      <c r="D1" s="15"/>
      <c r="E1" s="15"/>
      <c r="F1" s="51"/>
      <c r="G1" s="51"/>
      <c r="H1" s="20"/>
    </row>
    <row r="2" spans="1:8" ht="42.6" thickBot="1" x14ac:dyDescent="0.35">
      <c r="A2" s="56" t="s">
        <v>457</v>
      </c>
      <c r="B2" s="57" t="s">
        <v>2</v>
      </c>
      <c r="C2" s="57" t="s">
        <v>458</v>
      </c>
      <c r="D2" s="57" t="s">
        <v>459</v>
      </c>
      <c r="E2" s="58" t="s">
        <v>460</v>
      </c>
      <c r="F2" s="59" t="s">
        <v>461</v>
      </c>
      <c r="G2" s="59" t="s">
        <v>462</v>
      </c>
      <c r="H2" s="55" t="s">
        <v>42</v>
      </c>
    </row>
    <row r="3" spans="1:8" ht="15.6" x14ac:dyDescent="0.3">
      <c r="A3" s="13"/>
      <c r="B3" s="13"/>
      <c r="C3" s="13"/>
      <c r="D3" s="13"/>
      <c r="E3" s="13"/>
      <c r="F3" s="52"/>
      <c r="G3" s="52"/>
      <c r="H3" s="23"/>
    </row>
    <row r="4" spans="1:8" x14ac:dyDescent="0.3">
      <c r="A4" s="27" t="s">
        <v>463</v>
      </c>
      <c r="B4" s="7" t="s">
        <v>20</v>
      </c>
      <c r="C4" s="7" t="s">
        <v>61</v>
      </c>
      <c r="D4" s="28"/>
      <c r="E4" s="49" t="s">
        <v>464</v>
      </c>
      <c r="F4" s="49" t="s">
        <v>464</v>
      </c>
      <c r="G4" s="49"/>
      <c r="H4" s="25"/>
    </row>
    <row r="5" spans="1:8" x14ac:dyDescent="0.3">
      <c r="A5" s="27" t="s">
        <v>465</v>
      </c>
      <c r="B5" s="7" t="s">
        <v>20</v>
      </c>
      <c r="C5" s="28"/>
      <c r="D5" s="28"/>
      <c r="E5" s="28" t="s">
        <v>464</v>
      </c>
      <c r="F5" s="49"/>
      <c r="G5" s="49"/>
      <c r="H5" s="25"/>
    </row>
    <row r="6" spans="1:8" x14ac:dyDescent="0.3">
      <c r="A6" s="27" t="s">
        <v>466</v>
      </c>
      <c r="B6" s="7" t="s">
        <v>20</v>
      </c>
      <c r="C6" s="28"/>
      <c r="D6" s="28"/>
      <c r="E6" s="28"/>
      <c r="F6" s="49" t="s">
        <v>464</v>
      </c>
      <c r="G6" s="49" t="s">
        <v>464</v>
      </c>
      <c r="H6" s="25"/>
    </row>
    <row r="7" spans="1:8" x14ac:dyDescent="0.3">
      <c r="A7" s="27" t="s">
        <v>467</v>
      </c>
      <c r="B7" s="7" t="s">
        <v>20</v>
      </c>
      <c r="C7" s="28"/>
      <c r="D7" s="28"/>
      <c r="E7" s="28"/>
      <c r="F7" s="49"/>
      <c r="G7" s="49"/>
      <c r="H7" s="25"/>
    </row>
    <row r="8" spans="1:8" x14ac:dyDescent="0.3">
      <c r="A8" s="27" t="s">
        <v>468</v>
      </c>
      <c r="B8" s="7" t="s">
        <v>20</v>
      </c>
      <c r="C8" s="28"/>
      <c r="D8" s="28"/>
      <c r="E8" s="28"/>
      <c r="F8" s="49"/>
      <c r="G8" s="49"/>
      <c r="H8" s="25"/>
    </row>
    <row r="9" spans="1:8" x14ac:dyDescent="0.3">
      <c r="A9" s="27" t="s">
        <v>469</v>
      </c>
      <c r="B9" s="7" t="s">
        <v>20</v>
      </c>
      <c r="C9" s="28"/>
      <c r="D9" s="28"/>
      <c r="E9" s="28"/>
      <c r="F9" s="49"/>
      <c r="G9" s="49"/>
      <c r="H9" s="25"/>
    </row>
    <row r="10" spans="1:8" x14ac:dyDescent="0.3">
      <c r="A10" s="27" t="s">
        <v>470</v>
      </c>
      <c r="B10" s="7" t="s">
        <v>20</v>
      </c>
      <c r="C10" s="28"/>
      <c r="D10" s="28"/>
      <c r="E10" s="28"/>
      <c r="F10" s="49"/>
      <c r="G10" s="49"/>
      <c r="H10" s="25"/>
    </row>
    <row r="11" spans="1:8" x14ac:dyDescent="0.3">
      <c r="A11" s="27" t="s">
        <v>471</v>
      </c>
      <c r="B11" s="7" t="s">
        <v>20</v>
      </c>
      <c r="C11" s="28"/>
      <c r="D11" s="28"/>
      <c r="E11" s="28"/>
      <c r="F11" s="49"/>
      <c r="G11" s="49"/>
      <c r="H11" s="25"/>
    </row>
    <row r="12" spans="1:8" x14ac:dyDescent="0.3">
      <c r="A12" s="27" t="s">
        <v>472</v>
      </c>
      <c r="B12" s="7" t="s">
        <v>20</v>
      </c>
      <c r="C12" s="28"/>
      <c r="D12" s="28"/>
      <c r="E12" s="28"/>
      <c r="F12" s="45"/>
      <c r="G12" s="45"/>
      <c r="H12" s="25"/>
    </row>
    <row r="13" spans="1:8" x14ac:dyDescent="0.3">
      <c r="A13" s="6"/>
      <c r="B13" s="7"/>
      <c r="C13" s="7"/>
      <c r="D13" s="7"/>
      <c r="E13" s="7"/>
      <c r="F13" s="7"/>
      <c r="G13" s="7"/>
      <c r="H13" s="25"/>
    </row>
    <row r="15" spans="1:8" ht="15" thickBot="1" x14ac:dyDescent="0.35"/>
    <row r="16" spans="1:8" s="21" customFormat="1" ht="35.4" thickBot="1" x14ac:dyDescent="0.35">
      <c r="A16" s="19" t="s">
        <v>473</v>
      </c>
      <c r="B16" s="22" t="s">
        <v>2</v>
      </c>
      <c r="C16" s="22" t="s">
        <v>41</v>
      </c>
      <c r="D16" s="18" t="s">
        <v>42</v>
      </c>
      <c r="E16" s="26"/>
      <c r="F16" s="26"/>
    </row>
    <row r="17" spans="1:9" ht="15.6" x14ac:dyDescent="0.3">
      <c r="A17" s="13" t="str">
        <f>A4</f>
        <v>Newman</v>
      </c>
      <c r="B17" s="13"/>
      <c r="C17" s="13"/>
      <c r="D17" s="13"/>
    </row>
    <row r="18" spans="1:9" s="12" customFormat="1" x14ac:dyDescent="0.3">
      <c r="A18" s="27" t="s">
        <v>474</v>
      </c>
      <c r="B18" s="7" t="s">
        <v>475</v>
      </c>
      <c r="C18" s="28"/>
      <c r="D18" s="7"/>
      <c r="G18" s="21"/>
      <c r="H18" s="1"/>
      <c r="I18" s="1"/>
    </row>
    <row r="19" spans="1:9" s="12" customFormat="1" x14ac:dyDescent="0.3">
      <c r="A19" s="27" t="s">
        <v>476</v>
      </c>
      <c r="B19" s="7" t="s">
        <v>78</v>
      </c>
      <c r="C19" s="28"/>
      <c r="D19" s="7"/>
      <c r="G19" s="21"/>
      <c r="H19" s="1"/>
      <c r="I19" s="1"/>
    </row>
    <row r="20" spans="1:9" s="12" customFormat="1" x14ac:dyDescent="0.3">
      <c r="A20" s="27" t="s">
        <v>477</v>
      </c>
      <c r="B20" s="7" t="s">
        <v>478</v>
      </c>
      <c r="C20" s="50"/>
      <c r="D20" s="7"/>
      <c r="G20" s="21"/>
      <c r="H20" s="1"/>
      <c r="I20" s="1"/>
    </row>
    <row r="21" spans="1:9" s="12" customFormat="1" x14ac:dyDescent="0.3">
      <c r="A21" s="27" t="s">
        <v>479</v>
      </c>
      <c r="B21" s="7" t="s">
        <v>478</v>
      </c>
      <c r="C21" s="50"/>
      <c r="D21" s="7"/>
      <c r="G21" s="21"/>
      <c r="H21" s="1"/>
      <c r="I21" s="1"/>
    </row>
    <row r="22" spans="1:9" s="12" customFormat="1" x14ac:dyDescent="0.3">
      <c r="A22" s="27" t="s">
        <v>480</v>
      </c>
      <c r="B22" s="7" t="s">
        <v>481</v>
      </c>
      <c r="C22" s="50"/>
      <c r="D22" s="7"/>
      <c r="G22" s="21"/>
      <c r="H22" s="1"/>
      <c r="I22" s="1"/>
    </row>
    <row r="23" spans="1:9" s="12" customFormat="1" x14ac:dyDescent="0.3">
      <c r="A23" s="27" t="s">
        <v>482</v>
      </c>
      <c r="B23" s="7"/>
      <c r="C23" s="50"/>
      <c r="D23" s="7"/>
      <c r="G23" s="21"/>
      <c r="H23" s="1"/>
      <c r="I23" s="1"/>
    </row>
    <row r="24" spans="1:9" s="12" customFormat="1" x14ac:dyDescent="0.3">
      <c r="A24" s="27" t="s">
        <v>483</v>
      </c>
      <c r="B24" s="7"/>
      <c r="C24" s="50"/>
      <c r="D24" s="7"/>
      <c r="G24" s="21"/>
      <c r="H24" s="1"/>
      <c r="I24" s="1"/>
    </row>
    <row r="25" spans="1:9" s="12" customFormat="1" x14ac:dyDescent="0.3">
      <c r="A25" s="27"/>
      <c r="B25" s="7"/>
      <c r="C25" s="50"/>
      <c r="D25" s="7"/>
      <c r="G25" s="21"/>
      <c r="H25" s="1"/>
      <c r="I25" s="1"/>
    </row>
    <row r="26" spans="1:9" s="12" customFormat="1" ht="15.6" x14ac:dyDescent="0.3">
      <c r="A26" s="13" t="str">
        <f>A5</f>
        <v>Cobar/NCEN</v>
      </c>
      <c r="B26" s="13"/>
      <c r="C26" s="13"/>
      <c r="D26" s="13"/>
      <c r="G26" s="21"/>
      <c r="H26" s="1"/>
      <c r="I26" s="1"/>
    </row>
    <row r="27" spans="1:9" s="12" customFormat="1" x14ac:dyDescent="0.3">
      <c r="A27" s="27" t="s">
        <v>474</v>
      </c>
      <c r="B27" s="7" t="s">
        <v>475</v>
      </c>
      <c r="C27" s="28"/>
      <c r="D27" s="7"/>
      <c r="G27" s="21"/>
      <c r="H27" s="1"/>
      <c r="I27" s="1"/>
    </row>
    <row r="28" spans="1:9" s="12" customFormat="1" x14ac:dyDescent="0.3">
      <c r="A28" s="27" t="s">
        <v>476</v>
      </c>
      <c r="B28" s="7" t="s">
        <v>78</v>
      </c>
      <c r="C28" s="28"/>
      <c r="D28" s="7"/>
      <c r="G28" s="21"/>
      <c r="H28" s="1"/>
      <c r="I28" s="1"/>
    </row>
    <row r="29" spans="1:9" s="12" customFormat="1" x14ac:dyDescent="0.3">
      <c r="A29" s="27" t="s">
        <v>477</v>
      </c>
      <c r="B29" s="7" t="s">
        <v>478</v>
      </c>
      <c r="C29" s="50"/>
      <c r="D29" s="7"/>
      <c r="G29" s="21"/>
      <c r="H29" s="1"/>
      <c r="I29" s="1"/>
    </row>
    <row r="30" spans="1:9" s="12" customFormat="1" x14ac:dyDescent="0.3">
      <c r="A30" s="27" t="s">
        <v>479</v>
      </c>
      <c r="B30" s="7" t="s">
        <v>478</v>
      </c>
      <c r="C30" s="50"/>
      <c r="D30" s="7"/>
      <c r="G30" s="21"/>
      <c r="H30" s="1"/>
      <c r="I30" s="1"/>
    </row>
    <row r="31" spans="1:9" s="12" customFormat="1" x14ac:dyDescent="0.3">
      <c r="A31" s="27" t="s">
        <v>480</v>
      </c>
      <c r="B31" s="7" t="s">
        <v>481</v>
      </c>
      <c r="C31" s="50"/>
      <c r="D31" s="7"/>
      <c r="G31" s="21"/>
      <c r="H31" s="1"/>
      <c r="I31" s="1"/>
    </row>
    <row r="32" spans="1:9" s="12" customFormat="1" x14ac:dyDescent="0.3">
      <c r="A32" s="27" t="s">
        <v>482</v>
      </c>
      <c r="B32" s="7"/>
      <c r="C32" s="50"/>
      <c r="D32" s="7"/>
      <c r="G32" s="21"/>
      <c r="H32" s="1"/>
      <c r="I32" s="1"/>
    </row>
    <row r="33" spans="1:9" s="12" customFormat="1" x14ac:dyDescent="0.3">
      <c r="A33" s="27" t="s">
        <v>483</v>
      </c>
      <c r="B33" s="7"/>
      <c r="C33" s="50"/>
      <c r="D33" s="7"/>
      <c r="G33" s="21"/>
      <c r="H33" s="1"/>
      <c r="I33" s="1"/>
    </row>
    <row r="34" spans="1:9" s="12" customFormat="1" x14ac:dyDescent="0.3">
      <c r="A34" s="27"/>
      <c r="B34" s="7"/>
      <c r="C34" s="50"/>
      <c r="D34" s="7"/>
      <c r="G34" s="21"/>
      <c r="H34" s="1"/>
      <c r="I34" s="1"/>
    </row>
    <row r="35" spans="1:9" s="12" customFormat="1" ht="15.6" x14ac:dyDescent="0.3">
      <c r="A35" s="13" t="str">
        <f>A6</f>
        <v>Mildura/CVIC</v>
      </c>
      <c r="B35" s="13"/>
      <c r="C35" s="13"/>
      <c r="D35" s="13"/>
      <c r="G35" s="21"/>
      <c r="H35" s="1"/>
      <c r="I35" s="1"/>
    </row>
    <row r="36" spans="1:9" s="12" customFormat="1" x14ac:dyDescent="0.3">
      <c r="A36" s="27" t="s">
        <v>474</v>
      </c>
      <c r="B36" s="7" t="s">
        <v>475</v>
      </c>
      <c r="C36" s="28"/>
      <c r="D36" s="7"/>
      <c r="G36" s="21"/>
      <c r="H36" s="1"/>
      <c r="I36" s="1"/>
    </row>
    <row r="37" spans="1:9" s="12" customFormat="1" x14ac:dyDescent="0.3">
      <c r="A37" s="27" t="s">
        <v>476</v>
      </c>
      <c r="B37" s="7" t="s">
        <v>78</v>
      </c>
      <c r="C37" s="28"/>
      <c r="D37" s="7"/>
      <c r="G37" s="21"/>
      <c r="H37" s="1"/>
      <c r="I37" s="1"/>
    </row>
    <row r="38" spans="1:9" s="12" customFormat="1" x14ac:dyDescent="0.3">
      <c r="A38" s="27" t="s">
        <v>477</v>
      </c>
      <c r="B38" s="7" t="s">
        <v>478</v>
      </c>
      <c r="C38" s="50"/>
      <c r="D38" s="7"/>
      <c r="G38" s="21"/>
      <c r="H38" s="1"/>
      <c r="I38" s="1"/>
    </row>
    <row r="39" spans="1:9" s="12" customFormat="1" x14ac:dyDescent="0.3">
      <c r="A39" s="27" t="s">
        <v>479</v>
      </c>
      <c r="B39" s="7" t="s">
        <v>478</v>
      </c>
      <c r="C39" s="50"/>
      <c r="D39" s="7"/>
      <c r="G39" s="21"/>
      <c r="H39" s="1"/>
      <c r="I39" s="1"/>
    </row>
    <row r="40" spans="1:9" s="12" customFormat="1" x14ac:dyDescent="0.3">
      <c r="A40" s="27" t="s">
        <v>480</v>
      </c>
      <c r="B40" s="7" t="s">
        <v>481</v>
      </c>
      <c r="C40" s="50"/>
      <c r="D40" s="7"/>
      <c r="G40" s="21"/>
      <c r="H40" s="1"/>
      <c r="I40" s="1"/>
    </row>
    <row r="41" spans="1:9" s="12" customFormat="1" x14ac:dyDescent="0.3">
      <c r="A41" s="27" t="s">
        <v>482</v>
      </c>
      <c r="B41" s="7"/>
      <c r="C41" s="50"/>
      <c r="D41" s="7"/>
      <c r="G41" s="21"/>
      <c r="H41" s="1"/>
      <c r="I41" s="1"/>
    </row>
    <row r="42" spans="1:9" s="12" customFormat="1" x14ac:dyDescent="0.3">
      <c r="A42" s="27" t="s">
        <v>483</v>
      </c>
      <c r="B42" s="7"/>
      <c r="C42" s="50"/>
      <c r="D42" s="7"/>
      <c r="G42" s="21"/>
      <c r="H42" s="1"/>
      <c r="I42" s="1"/>
    </row>
    <row r="43" spans="1:9" s="12" customFormat="1" x14ac:dyDescent="0.3">
      <c r="A43" s="27"/>
      <c r="B43" s="7"/>
      <c r="C43" s="50"/>
      <c r="D43" s="7"/>
      <c r="G43" s="21"/>
      <c r="H43" s="1"/>
      <c r="I43" s="1"/>
    </row>
    <row r="44" spans="1:9" s="12" customFormat="1" ht="15.6" x14ac:dyDescent="0.3">
      <c r="A44" s="13" t="str">
        <f>A7</f>
        <v>Moree</v>
      </c>
      <c r="B44" s="13"/>
      <c r="C44" s="13"/>
      <c r="D44" s="13"/>
      <c r="G44" s="21"/>
      <c r="H44" s="1"/>
      <c r="I44" s="1"/>
    </row>
    <row r="45" spans="1:9" s="12" customFormat="1" x14ac:dyDescent="0.3">
      <c r="A45" s="27" t="s">
        <v>474</v>
      </c>
      <c r="B45" s="7" t="s">
        <v>475</v>
      </c>
      <c r="C45" s="28"/>
      <c r="D45" s="7"/>
      <c r="G45" s="21"/>
      <c r="H45" s="1"/>
      <c r="I45" s="1"/>
    </row>
    <row r="46" spans="1:9" s="12" customFormat="1" x14ac:dyDescent="0.3">
      <c r="A46" s="27" t="s">
        <v>476</v>
      </c>
      <c r="B46" s="7" t="s">
        <v>78</v>
      </c>
      <c r="C46" s="28"/>
      <c r="D46" s="7"/>
      <c r="G46" s="21"/>
      <c r="H46" s="1"/>
      <c r="I46" s="1"/>
    </row>
    <row r="47" spans="1:9" s="12" customFormat="1" x14ac:dyDescent="0.3">
      <c r="A47" s="27" t="s">
        <v>477</v>
      </c>
      <c r="B47" s="7" t="s">
        <v>478</v>
      </c>
      <c r="C47" s="50"/>
      <c r="D47" s="7"/>
      <c r="G47" s="21"/>
      <c r="H47" s="1"/>
      <c r="I47" s="1"/>
    </row>
    <row r="48" spans="1:9" s="12" customFormat="1" x14ac:dyDescent="0.3">
      <c r="A48" s="27" t="s">
        <v>479</v>
      </c>
      <c r="B48" s="7" t="s">
        <v>478</v>
      </c>
      <c r="C48" s="50"/>
      <c r="D48" s="7"/>
      <c r="G48" s="21"/>
      <c r="H48" s="1"/>
      <c r="I48" s="1"/>
    </row>
    <row r="49" spans="1:9" s="12" customFormat="1" x14ac:dyDescent="0.3">
      <c r="A49" s="27" t="s">
        <v>480</v>
      </c>
      <c r="B49" s="7" t="s">
        <v>481</v>
      </c>
      <c r="C49" s="50"/>
      <c r="D49" s="7"/>
      <c r="G49" s="21"/>
      <c r="H49" s="1"/>
      <c r="I49" s="1"/>
    </row>
    <row r="50" spans="1:9" s="12" customFormat="1" x14ac:dyDescent="0.3">
      <c r="A50" s="27" t="s">
        <v>482</v>
      </c>
      <c r="B50" s="7"/>
      <c r="C50" s="50"/>
      <c r="D50" s="7"/>
      <c r="G50" s="21"/>
      <c r="H50" s="1"/>
      <c r="I50" s="1"/>
    </row>
    <row r="51" spans="1:9" s="12" customFormat="1" x14ac:dyDescent="0.3">
      <c r="A51" s="27" t="s">
        <v>483</v>
      </c>
      <c r="B51" s="7"/>
      <c r="C51" s="50"/>
      <c r="D51" s="7"/>
      <c r="G51" s="21"/>
      <c r="H51" s="1"/>
      <c r="I51" s="1"/>
    </row>
    <row r="52" spans="1:9" s="12" customFormat="1" x14ac:dyDescent="0.3">
      <c r="A52" s="27"/>
      <c r="B52" s="7"/>
      <c r="C52" s="50"/>
      <c r="D52" s="7"/>
      <c r="G52" s="21"/>
      <c r="H52" s="1"/>
      <c r="I52" s="1"/>
    </row>
    <row r="53" spans="1:9" s="12" customFormat="1" ht="15.6" x14ac:dyDescent="0.3">
      <c r="A53" s="13" t="str">
        <f>A8</f>
        <v>Aurora NSA</v>
      </c>
      <c r="B53" s="13"/>
      <c r="C53" s="13"/>
      <c r="D53" s="13"/>
      <c r="G53" s="21"/>
      <c r="H53" s="1"/>
      <c r="I53" s="1"/>
    </row>
    <row r="54" spans="1:9" s="12" customFormat="1" x14ac:dyDescent="0.3">
      <c r="A54" s="27" t="s">
        <v>474</v>
      </c>
      <c r="B54" s="7" t="s">
        <v>475</v>
      </c>
      <c r="C54" s="28"/>
      <c r="D54" s="7"/>
      <c r="G54" s="21"/>
      <c r="H54" s="1"/>
      <c r="I54" s="1"/>
    </row>
    <row r="55" spans="1:9" s="12" customFormat="1" x14ac:dyDescent="0.3">
      <c r="A55" s="27" t="s">
        <v>476</v>
      </c>
      <c r="B55" s="7" t="s">
        <v>78</v>
      </c>
      <c r="C55" s="28"/>
      <c r="D55" s="7"/>
      <c r="G55" s="21"/>
      <c r="H55" s="1"/>
      <c r="I55" s="1"/>
    </row>
    <row r="56" spans="1:9" s="12" customFormat="1" x14ac:dyDescent="0.3">
      <c r="A56" s="27" t="s">
        <v>477</v>
      </c>
      <c r="B56" s="7" t="s">
        <v>478</v>
      </c>
      <c r="C56" s="50"/>
      <c r="D56" s="7"/>
      <c r="G56" s="21"/>
      <c r="H56" s="1"/>
      <c r="I56" s="1"/>
    </row>
    <row r="57" spans="1:9" s="12" customFormat="1" x14ac:dyDescent="0.3">
      <c r="A57" s="27" t="s">
        <v>479</v>
      </c>
      <c r="B57" s="7" t="s">
        <v>478</v>
      </c>
      <c r="C57" s="50"/>
      <c r="D57" s="7"/>
      <c r="G57" s="21"/>
      <c r="H57" s="1"/>
      <c r="I57" s="1"/>
    </row>
    <row r="58" spans="1:9" s="12" customFormat="1" x14ac:dyDescent="0.3">
      <c r="A58" s="27" t="s">
        <v>480</v>
      </c>
      <c r="B58" s="7" t="s">
        <v>481</v>
      </c>
      <c r="C58" s="50"/>
      <c r="D58" s="7"/>
      <c r="G58" s="21"/>
      <c r="H58" s="1"/>
      <c r="I58" s="1"/>
    </row>
    <row r="59" spans="1:9" s="12" customFormat="1" x14ac:dyDescent="0.3">
      <c r="A59" s="27" t="s">
        <v>482</v>
      </c>
      <c r="B59" s="7"/>
      <c r="C59" s="50"/>
      <c r="D59" s="7"/>
      <c r="G59" s="21"/>
      <c r="H59" s="1"/>
      <c r="I59" s="1"/>
    </row>
    <row r="60" spans="1:9" s="12" customFormat="1" x14ac:dyDescent="0.3">
      <c r="A60" s="27" t="s">
        <v>483</v>
      </c>
      <c r="B60" s="7"/>
      <c r="C60" s="50"/>
      <c r="D60" s="7"/>
      <c r="G60" s="21"/>
      <c r="H60" s="1"/>
      <c r="I60" s="1"/>
    </row>
    <row r="61" spans="1:9" s="12" customFormat="1" x14ac:dyDescent="0.3">
      <c r="A61" s="27"/>
      <c r="B61" s="7"/>
      <c r="C61" s="50"/>
      <c r="D61" s="7"/>
      <c r="G61" s="21"/>
      <c r="H61" s="1"/>
      <c r="I61" s="1"/>
    </row>
    <row r="62" spans="1:9" s="12" customFormat="1" ht="15.6" x14ac:dyDescent="0.3">
      <c r="A62" s="13" t="str">
        <f>A9</f>
        <v>Longreach CQ</v>
      </c>
      <c r="B62" s="13"/>
      <c r="C62" s="13"/>
      <c r="D62" s="13"/>
      <c r="G62" s="21"/>
      <c r="H62" s="1"/>
      <c r="I62" s="1"/>
    </row>
    <row r="63" spans="1:9" s="12" customFormat="1" x14ac:dyDescent="0.3">
      <c r="A63" s="27" t="s">
        <v>474</v>
      </c>
      <c r="B63" s="7" t="s">
        <v>475</v>
      </c>
      <c r="C63" s="28"/>
      <c r="D63" s="7"/>
      <c r="G63" s="21"/>
      <c r="H63" s="1"/>
      <c r="I63" s="1"/>
    </row>
    <row r="64" spans="1:9" s="12" customFormat="1" x14ac:dyDescent="0.3">
      <c r="A64" s="27" t="s">
        <v>476</v>
      </c>
      <c r="B64" s="7" t="s">
        <v>78</v>
      </c>
      <c r="C64" s="28"/>
      <c r="D64" s="7"/>
      <c r="G64" s="21"/>
      <c r="H64" s="1"/>
      <c r="I64" s="1"/>
    </row>
    <row r="65" spans="1:9" s="12" customFormat="1" x14ac:dyDescent="0.3">
      <c r="A65" s="27" t="s">
        <v>477</v>
      </c>
      <c r="B65" s="7" t="s">
        <v>478</v>
      </c>
      <c r="C65" s="50"/>
      <c r="D65" s="7"/>
      <c r="G65" s="21"/>
      <c r="H65" s="1"/>
      <c r="I65" s="1"/>
    </row>
    <row r="66" spans="1:9" s="12" customFormat="1" x14ac:dyDescent="0.3">
      <c r="A66" s="27" t="s">
        <v>479</v>
      </c>
      <c r="B66" s="7" t="s">
        <v>478</v>
      </c>
      <c r="C66" s="50"/>
      <c r="D66" s="7"/>
      <c r="G66" s="21"/>
      <c r="H66" s="1"/>
      <c r="I66" s="1"/>
    </row>
    <row r="67" spans="1:9" s="12" customFormat="1" x14ac:dyDescent="0.3">
      <c r="A67" s="27" t="s">
        <v>480</v>
      </c>
      <c r="B67" s="7" t="s">
        <v>481</v>
      </c>
      <c r="C67" s="50"/>
      <c r="D67" s="7"/>
      <c r="G67" s="21"/>
      <c r="H67" s="1"/>
      <c r="I67" s="1"/>
    </row>
    <row r="68" spans="1:9" s="12" customFormat="1" x14ac:dyDescent="0.3">
      <c r="A68" s="27" t="s">
        <v>482</v>
      </c>
      <c r="B68" s="7"/>
      <c r="C68" s="50"/>
      <c r="D68" s="7"/>
      <c r="G68" s="21"/>
      <c r="H68" s="1"/>
      <c r="I68" s="1"/>
    </row>
    <row r="69" spans="1:9" s="12" customFormat="1" x14ac:dyDescent="0.3">
      <c r="A69" s="27" t="s">
        <v>483</v>
      </c>
      <c r="B69" s="7"/>
      <c r="C69" s="50"/>
      <c r="D69" s="7"/>
      <c r="G69" s="21"/>
      <c r="H69" s="1"/>
      <c r="I69" s="1"/>
    </row>
    <row r="70" spans="1:9" s="12" customFormat="1" x14ac:dyDescent="0.3">
      <c r="A70" s="27"/>
      <c r="B70" s="7"/>
      <c r="C70" s="50"/>
      <c r="D70" s="7"/>
      <c r="G70" s="21"/>
      <c r="H70" s="1"/>
      <c r="I70" s="1"/>
    </row>
    <row r="71" spans="1:9" s="12" customFormat="1" ht="15.6" x14ac:dyDescent="0.3">
      <c r="A71" s="13" t="str">
        <f>A10</f>
        <v>Chinchilla/SWQ</v>
      </c>
      <c r="B71" s="13"/>
      <c r="C71" s="13"/>
      <c r="D71" s="13"/>
      <c r="G71" s="21"/>
      <c r="H71" s="1"/>
      <c r="I71" s="1"/>
    </row>
    <row r="72" spans="1:9" s="12" customFormat="1" x14ac:dyDescent="0.3">
      <c r="A72" s="27" t="s">
        <v>474</v>
      </c>
      <c r="B72" s="7" t="s">
        <v>475</v>
      </c>
      <c r="C72" s="28"/>
      <c r="D72" s="7"/>
      <c r="G72" s="21"/>
      <c r="H72" s="1"/>
      <c r="I72" s="1"/>
    </row>
    <row r="73" spans="1:9" s="12" customFormat="1" x14ac:dyDescent="0.3">
      <c r="A73" s="27" t="s">
        <v>476</v>
      </c>
      <c r="B73" s="7" t="s">
        <v>78</v>
      </c>
      <c r="C73" s="28"/>
      <c r="D73" s="7"/>
      <c r="G73" s="21"/>
      <c r="H73" s="1"/>
      <c r="I73" s="1"/>
    </row>
    <row r="74" spans="1:9" s="12" customFormat="1" x14ac:dyDescent="0.3">
      <c r="A74" s="27" t="s">
        <v>477</v>
      </c>
      <c r="B74" s="7" t="s">
        <v>478</v>
      </c>
      <c r="C74" s="50"/>
      <c r="D74" s="7"/>
      <c r="G74" s="21"/>
      <c r="H74" s="1"/>
      <c r="I74" s="1"/>
    </row>
    <row r="75" spans="1:9" s="12" customFormat="1" x14ac:dyDescent="0.3">
      <c r="A75" s="27" t="s">
        <v>479</v>
      </c>
      <c r="B75" s="7" t="s">
        <v>478</v>
      </c>
      <c r="C75" s="50"/>
      <c r="D75" s="7"/>
      <c r="G75" s="21"/>
      <c r="H75" s="1"/>
      <c r="I75" s="1"/>
    </row>
    <row r="76" spans="1:9" s="12" customFormat="1" x14ac:dyDescent="0.3">
      <c r="A76" s="27" t="s">
        <v>480</v>
      </c>
      <c r="B76" s="7" t="s">
        <v>481</v>
      </c>
      <c r="C76" s="50"/>
      <c r="D76" s="7"/>
      <c r="G76" s="21"/>
      <c r="H76" s="1"/>
      <c r="I76" s="1"/>
    </row>
    <row r="77" spans="1:9" s="12" customFormat="1" x14ac:dyDescent="0.3">
      <c r="A77" s="27" t="s">
        <v>482</v>
      </c>
      <c r="B77" s="7"/>
      <c r="C77" s="50"/>
      <c r="D77" s="7"/>
      <c r="G77" s="21"/>
      <c r="H77" s="1"/>
      <c r="I77" s="1"/>
    </row>
    <row r="78" spans="1:9" s="12" customFormat="1" x14ac:dyDescent="0.3">
      <c r="A78" s="27" t="s">
        <v>483</v>
      </c>
      <c r="B78" s="7"/>
      <c r="C78" s="50"/>
      <c r="D78" s="7"/>
      <c r="G78" s="21"/>
      <c r="H78" s="1"/>
      <c r="I78" s="1"/>
    </row>
    <row r="79" spans="1:9" s="12" customFormat="1" x14ac:dyDescent="0.3">
      <c r="A79" s="27"/>
      <c r="B79" s="7"/>
      <c r="C79" s="50"/>
      <c r="D79" s="7"/>
      <c r="G79" s="21"/>
      <c r="H79" s="1"/>
      <c r="I79" s="1"/>
    </row>
    <row r="80" spans="1:9" s="12" customFormat="1" x14ac:dyDescent="0.3">
      <c r="A80" s="27"/>
      <c r="B80" s="7"/>
      <c r="C80" s="50"/>
      <c r="D80" s="7"/>
      <c r="G80" s="21"/>
      <c r="H80" s="1"/>
      <c r="I80" s="1"/>
    </row>
    <row r="81" spans="1:9" s="12" customFormat="1" ht="15.6" x14ac:dyDescent="0.3">
      <c r="A81" s="13" t="str">
        <f>A11</f>
        <v>Hughenden</v>
      </c>
      <c r="B81" s="13"/>
      <c r="C81" s="13"/>
      <c r="D81" s="13"/>
      <c r="G81" s="21"/>
      <c r="H81" s="1"/>
      <c r="I81" s="1"/>
    </row>
    <row r="82" spans="1:9" s="12" customFormat="1" x14ac:dyDescent="0.3">
      <c r="A82" s="27" t="s">
        <v>474</v>
      </c>
      <c r="B82" s="7" t="s">
        <v>475</v>
      </c>
      <c r="C82" s="28"/>
      <c r="D82" s="7"/>
      <c r="G82" s="21"/>
      <c r="H82" s="1"/>
      <c r="I82" s="1"/>
    </row>
    <row r="83" spans="1:9" s="12" customFormat="1" x14ac:dyDescent="0.3">
      <c r="A83" s="27" t="s">
        <v>476</v>
      </c>
      <c r="B83" s="7" t="s">
        <v>78</v>
      </c>
      <c r="C83" s="28"/>
      <c r="D83" s="7"/>
      <c r="G83" s="21"/>
      <c r="H83" s="1"/>
      <c r="I83" s="1"/>
    </row>
    <row r="84" spans="1:9" s="12" customFormat="1" x14ac:dyDescent="0.3">
      <c r="A84" s="27" t="s">
        <v>477</v>
      </c>
      <c r="B84" s="7" t="s">
        <v>478</v>
      </c>
      <c r="C84" s="50"/>
      <c r="D84" s="7"/>
      <c r="G84" s="21"/>
      <c r="H84" s="1"/>
      <c r="I84" s="1"/>
    </row>
    <row r="85" spans="1:9" s="12" customFormat="1" x14ac:dyDescent="0.3">
      <c r="A85" s="27" t="s">
        <v>479</v>
      </c>
      <c r="B85" s="7" t="s">
        <v>478</v>
      </c>
      <c r="C85" s="50"/>
      <c r="D85" s="7"/>
      <c r="G85" s="21"/>
      <c r="H85" s="1"/>
      <c r="I85" s="1"/>
    </row>
    <row r="86" spans="1:9" s="12" customFormat="1" x14ac:dyDescent="0.3">
      <c r="A86" s="27" t="s">
        <v>480</v>
      </c>
      <c r="B86" s="7" t="s">
        <v>481</v>
      </c>
      <c r="C86" s="50"/>
      <c r="D86" s="7"/>
      <c r="G86" s="21"/>
      <c r="H86" s="1"/>
      <c r="I86" s="1"/>
    </row>
    <row r="87" spans="1:9" s="12" customFormat="1" x14ac:dyDescent="0.3">
      <c r="A87" s="27" t="s">
        <v>482</v>
      </c>
      <c r="B87" s="7"/>
      <c r="C87" s="50"/>
      <c r="D87" s="7"/>
      <c r="G87" s="21"/>
      <c r="H87" s="1"/>
      <c r="I87" s="1"/>
    </row>
    <row r="88" spans="1:9" s="12" customFormat="1" x14ac:dyDescent="0.3">
      <c r="A88" s="27" t="s">
        <v>483</v>
      </c>
      <c r="B88" s="7"/>
      <c r="C88" s="50"/>
      <c r="D88" s="7"/>
      <c r="G88" s="21"/>
      <c r="H88" s="1"/>
      <c r="I88" s="1"/>
    </row>
    <row r="89" spans="1:9" s="12" customFormat="1" x14ac:dyDescent="0.3">
      <c r="A89" s="27"/>
      <c r="B89" s="7"/>
      <c r="C89" s="50"/>
      <c r="D89" s="7"/>
      <c r="G89" s="21"/>
      <c r="H89" s="1"/>
      <c r="I89" s="1"/>
    </row>
    <row r="90" spans="1:9" s="12" customFormat="1" ht="15.6" x14ac:dyDescent="0.3">
      <c r="A90" s="13" t="str">
        <f>A12</f>
        <v>Aurora</v>
      </c>
      <c r="B90" s="13"/>
      <c r="C90" s="13"/>
      <c r="D90" s="13"/>
      <c r="G90" s="21"/>
      <c r="H90" s="1"/>
      <c r="I90" s="1"/>
    </row>
    <row r="91" spans="1:9" s="12" customFormat="1" x14ac:dyDescent="0.3">
      <c r="A91" s="27" t="s">
        <v>474</v>
      </c>
      <c r="B91" s="7" t="s">
        <v>475</v>
      </c>
      <c r="C91" s="28"/>
      <c r="D91" s="7"/>
      <c r="G91" s="21"/>
      <c r="H91" s="1"/>
      <c r="I91" s="1"/>
    </row>
    <row r="92" spans="1:9" s="12" customFormat="1" x14ac:dyDescent="0.3">
      <c r="A92" s="27" t="s">
        <v>476</v>
      </c>
      <c r="B92" s="7" t="s">
        <v>78</v>
      </c>
      <c r="C92" s="28"/>
      <c r="D92" s="7"/>
      <c r="G92" s="21"/>
      <c r="H92" s="1"/>
      <c r="I92" s="1"/>
    </row>
    <row r="93" spans="1:9" s="12" customFormat="1" x14ac:dyDescent="0.3">
      <c r="A93" s="27" t="s">
        <v>477</v>
      </c>
      <c r="B93" s="7" t="s">
        <v>478</v>
      </c>
      <c r="C93" s="50"/>
      <c r="D93" s="7"/>
      <c r="G93" s="21"/>
      <c r="H93" s="1"/>
      <c r="I93" s="1"/>
    </row>
    <row r="94" spans="1:9" s="12" customFormat="1" x14ac:dyDescent="0.3">
      <c r="A94" s="27" t="s">
        <v>479</v>
      </c>
      <c r="B94" s="7" t="s">
        <v>478</v>
      </c>
      <c r="C94" s="50"/>
      <c r="D94" s="7"/>
      <c r="G94" s="21"/>
      <c r="H94" s="1"/>
      <c r="I94" s="1"/>
    </row>
    <row r="95" spans="1:9" s="12" customFormat="1" x14ac:dyDescent="0.3">
      <c r="A95" s="27" t="s">
        <v>480</v>
      </c>
      <c r="B95" s="7" t="s">
        <v>481</v>
      </c>
      <c r="C95" s="50"/>
      <c r="D95" s="7"/>
      <c r="G95" s="21"/>
      <c r="H95" s="1"/>
      <c r="I95" s="1"/>
    </row>
    <row r="96" spans="1:9" s="12" customFormat="1" x14ac:dyDescent="0.3">
      <c r="A96" s="27" t="s">
        <v>482</v>
      </c>
      <c r="B96" s="7"/>
      <c r="C96" s="50"/>
      <c r="D96" s="7"/>
      <c r="G96" s="21"/>
      <c r="H96" s="1"/>
      <c r="I96" s="1"/>
    </row>
    <row r="97" spans="1:9" s="12" customFormat="1" x14ac:dyDescent="0.3">
      <c r="A97" s="27" t="s">
        <v>483</v>
      </c>
      <c r="B97" s="7"/>
      <c r="C97" s="50"/>
      <c r="D97" s="7"/>
      <c r="G97" s="21"/>
      <c r="H97" s="1"/>
      <c r="I97" s="1"/>
    </row>
    <row r="98" spans="1:9" s="12" customFormat="1" x14ac:dyDescent="0.3">
      <c r="A98" s="27"/>
      <c r="B98" s="7"/>
      <c r="C98" s="50"/>
      <c r="D98" s="7"/>
      <c r="G98" s="21"/>
      <c r="H98" s="1"/>
      <c r="I98" s="1"/>
    </row>
    <row r="99" spans="1:9" s="12" customFormat="1" x14ac:dyDescent="0.3">
      <c r="A99" s="27"/>
      <c r="B99" s="7"/>
      <c r="C99" s="7"/>
      <c r="D99" s="7"/>
      <c r="G99" s="21"/>
      <c r="H99" s="1"/>
      <c r="I99" s="1"/>
    </row>
    <row r="100" spans="1:9" s="12" customFormat="1" x14ac:dyDescent="0.3">
      <c r="A100" s="6"/>
      <c r="B100" s="7"/>
      <c r="C100" s="7"/>
      <c r="D100" s="7"/>
      <c r="G100" s="21"/>
      <c r="H100" s="1"/>
      <c r="I100" s="1"/>
    </row>
    <row r="101" spans="1:9" s="12" customFormat="1" x14ac:dyDescent="0.3">
      <c r="A101" s="6"/>
      <c r="B101" s="7" t="s">
        <v>20</v>
      </c>
      <c r="C101" s="7"/>
      <c r="D101" s="7"/>
      <c r="G101" s="21"/>
      <c r="H101" s="1"/>
      <c r="I101" s="1"/>
    </row>
    <row r="114" spans="1:9" s="21" customFormat="1" x14ac:dyDescent="0.3">
      <c r="A114" s="1"/>
      <c r="B114" s="1"/>
      <c r="C114" s="1"/>
      <c r="D114" s="1"/>
      <c r="E114" s="1"/>
      <c r="F114" s="1"/>
      <c r="H114" s="1"/>
      <c r="I114" s="1"/>
    </row>
    <row r="115" spans="1:9" s="21" customFormat="1" x14ac:dyDescent="0.3">
      <c r="A115" s="1"/>
      <c r="B115" s="1"/>
      <c r="C115" s="1"/>
      <c r="D115" s="1"/>
      <c r="E115" s="1"/>
      <c r="F115" s="1"/>
      <c r="H115" s="1"/>
      <c r="I115" s="1"/>
    </row>
    <row r="116" spans="1:9" s="21" customFormat="1" x14ac:dyDescent="0.3">
      <c r="A116" s="1"/>
      <c r="B116" s="1"/>
      <c r="C116" s="1"/>
      <c r="D116" s="1"/>
      <c r="E116" s="1"/>
      <c r="F116" s="1"/>
      <c r="H116" s="1"/>
      <c r="I116" s="1"/>
    </row>
    <row r="117" spans="1:9" s="21" customFormat="1" x14ac:dyDescent="0.3">
      <c r="A117" s="1"/>
      <c r="B117" s="1"/>
      <c r="C117" s="1"/>
      <c r="D117" s="1"/>
      <c r="E117" s="1"/>
      <c r="F117" s="1"/>
      <c r="H117" s="1"/>
      <c r="I117" s="1"/>
    </row>
    <row r="118" spans="1:9" s="21" customFormat="1" x14ac:dyDescent="0.3">
      <c r="A118" s="1"/>
      <c r="B118" s="1"/>
      <c r="C118" s="1"/>
      <c r="D118" s="1"/>
      <c r="E118" s="1"/>
      <c r="F118" s="1"/>
      <c r="H118" s="1"/>
      <c r="I118" s="1"/>
    </row>
    <row r="119" spans="1:9" s="21" customFormat="1" x14ac:dyDescent="0.3">
      <c r="A119" s="1"/>
      <c r="B119" s="1"/>
      <c r="C119" s="1"/>
      <c r="D119" s="1"/>
      <c r="E119" s="1"/>
      <c r="F119" s="1"/>
      <c r="H119" s="1"/>
      <c r="I119" s="1"/>
    </row>
    <row r="120" spans="1:9" s="21" customFormat="1" x14ac:dyDescent="0.3">
      <c r="A120" s="1"/>
      <c r="B120" s="1"/>
      <c r="C120" s="1"/>
      <c r="D120" s="1"/>
      <c r="E120" s="1"/>
      <c r="F120" s="1"/>
      <c r="H120" s="1"/>
      <c r="I120" s="1"/>
    </row>
    <row r="121" spans="1:9" s="21" customFormat="1" x14ac:dyDescent="0.3">
      <c r="A121" s="1"/>
      <c r="B121" s="1"/>
      <c r="C121" s="1"/>
      <c r="D121" s="1"/>
      <c r="E121" s="1"/>
      <c r="F121" s="1"/>
      <c r="H121" s="1"/>
      <c r="I121" s="1"/>
    </row>
    <row r="122" spans="1:9" s="21" customFormat="1" x14ac:dyDescent="0.3">
      <c r="A122" s="1"/>
      <c r="B122" s="1"/>
      <c r="C122" s="1"/>
      <c r="D122" s="1"/>
      <c r="E122" s="1"/>
      <c r="F122" s="1"/>
      <c r="H122" s="1"/>
      <c r="I122" s="1"/>
    </row>
    <row r="123" spans="1:9" s="21" customFormat="1" x14ac:dyDescent="0.3">
      <c r="A123" s="1"/>
      <c r="B123" s="1"/>
      <c r="C123" s="1"/>
      <c r="D123" s="1"/>
      <c r="E123" s="1"/>
      <c r="F123" s="1"/>
      <c r="H123" s="1"/>
      <c r="I123" s="1"/>
    </row>
    <row r="124" spans="1:9" s="21" customFormat="1" x14ac:dyDescent="0.3">
      <c r="A124" s="1"/>
      <c r="B124" s="1"/>
      <c r="C124" s="1"/>
      <c r="D124" s="1"/>
      <c r="E124" s="1"/>
      <c r="F124" s="1"/>
      <c r="H124" s="1"/>
      <c r="I124" s="1"/>
    </row>
    <row r="125" spans="1:9" s="21" customFormat="1" x14ac:dyDescent="0.3">
      <c r="A125" s="1"/>
      <c r="B125" s="1"/>
      <c r="C125" s="1"/>
      <c r="D125" s="1"/>
      <c r="E125" s="1"/>
      <c r="F125" s="1"/>
      <c r="H125" s="1"/>
      <c r="I125" s="1"/>
    </row>
    <row r="126" spans="1:9" s="21" customFormat="1" x14ac:dyDescent="0.3">
      <c r="A126" s="1"/>
      <c r="B126" s="1"/>
      <c r="C126" s="1"/>
      <c r="D126" s="1"/>
      <c r="E126" s="1"/>
      <c r="F126" s="1"/>
      <c r="H126" s="1"/>
      <c r="I126" s="1"/>
    </row>
    <row r="127" spans="1:9" s="21" customFormat="1" x14ac:dyDescent="0.3">
      <c r="A127" s="1"/>
      <c r="B127" s="1"/>
      <c r="C127" s="1"/>
      <c r="D127" s="1"/>
      <c r="E127" s="1"/>
      <c r="F127" s="1"/>
      <c r="H127" s="1"/>
      <c r="I127" s="1"/>
    </row>
    <row r="128" spans="1:9" s="21" customFormat="1" x14ac:dyDescent="0.3">
      <c r="A128" s="1"/>
      <c r="B128" s="1"/>
      <c r="C128" s="1"/>
      <c r="D128" s="1"/>
      <c r="E128" s="1"/>
      <c r="F128" s="1"/>
      <c r="H128" s="1"/>
      <c r="I128" s="1"/>
    </row>
    <row r="129" spans="1:9" s="21" customFormat="1" x14ac:dyDescent="0.3">
      <c r="A129" s="1"/>
      <c r="B129" s="1"/>
      <c r="C129" s="1"/>
      <c r="D129" s="1"/>
      <c r="E129" s="1"/>
      <c r="F129" s="1"/>
      <c r="H129" s="1"/>
      <c r="I129" s="1"/>
    </row>
    <row r="130" spans="1:9" s="21" customFormat="1" x14ac:dyDescent="0.3">
      <c r="A130" s="1"/>
      <c r="B130" s="1"/>
      <c r="C130" s="1"/>
      <c r="D130" s="1"/>
      <c r="E130" s="1"/>
      <c r="F130" s="1"/>
      <c r="H130" s="1"/>
      <c r="I130" s="1"/>
    </row>
    <row r="131" spans="1:9" s="21" customFormat="1" x14ac:dyDescent="0.3">
      <c r="A131" s="1"/>
      <c r="B131" s="1"/>
      <c r="C131" s="1"/>
      <c r="D131" s="1"/>
      <c r="E131" s="1"/>
      <c r="F131" s="1"/>
      <c r="H131" s="1"/>
      <c r="I131" s="1"/>
    </row>
    <row r="132" spans="1:9" s="21" customFormat="1" x14ac:dyDescent="0.3">
      <c r="A132" s="1"/>
      <c r="B132" s="1"/>
      <c r="C132" s="1"/>
      <c r="D132" s="1"/>
      <c r="E132" s="1"/>
      <c r="F132" s="1"/>
      <c r="H132" s="1"/>
      <c r="I132" s="1"/>
    </row>
    <row r="133" spans="1:9" s="21" customFormat="1" x14ac:dyDescent="0.3">
      <c r="A133" s="1"/>
      <c r="B133" s="1"/>
      <c r="C133" s="1"/>
      <c r="D133" s="1"/>
      <c r="E133" s="1"/>
      <c r="F133" s="1"/>
      <c r="H133" s="1"/>
      <c r="I133" s="1"/>
    </row>
    <row r="134" spans="1:9" s="21" customFormat="1" x14ac:dyDescent="0.3">
      <c r="A134" s="1"/>
      <c r="B134" s="1"/>
      <c r="C134" s="1"/>
      <c r="D134" s="1"/>
      <c r="E134" s="1"/>
      <c r="F134" s="1"/>
      <c r="H134" s="1"/>
      <c r="I134" s="1"/>
    </row>
    <row r="135" spans="1:9" s="21" customFormat="1" x14ac:dyDescent="0.3">
      <c r="A135" s="1"/>
      <c r="B135" s="1"/>
      <c r="C135" s="1"/>
      <c r="D135" s="1"/>
      <c r="E135" s="1"/>
      <c r="F135" s="1"/>
      <c r="H135" s="1"/>
      <c r="I135" s="1"/>
    </row>
    <row r="136" spans="1:9" s="21" customFormat="1" x14ac:dyDescent="0.3">
      <c r="A136" s="1"/>
      <c r="B136" s="1"/>
      <c r="C136" s="1"/>
      <c r="D136" s="1"/>
      <c r="E136" s="1"/>
      <c r="F136" s="1"/>
      <c r="H136" s="1"/>
      <c r="I136" s="1"/>
    </row>
    <row r="137" spans="1:9" s="21" customFormat="1" x14ac:dyDescent="0.3">
      <c r="A137" s="1"/>
      <c r="B137" s="1"/>
      <c r="C137" s="1"/>
      <c r="D137" s="1"/>
      <c r="E137" s="1"/>
      <c r="F137" s="1"/>
      <c r="H137" s="1"/>
      <c r="I137" s="1"/>
    </row>
    <row r="138" spans="1:9" s="21" customFormat="1" x14ac:dyDescent="0.3">
      <c r="A138" s="1"/>
      <c r="B138" s="1"/>
      <c r="C138" s="1"/>
      <c r="D138" s="1"/>
      <c r="E138" s="1"/>
      <c r="F138" s="1"/>
      <c r="H138" s="1"/>
      <c r="I138" s="1"/>
    </row>
  </sheetData>
  <phoneticPr fontId="10" type="noConversion"/>
  <conditionalFormatting sqref="D4:G13 C5:C13">
    <cfRule type="containsText" dxfId="0" priority="2" operator="containsText" text="x">
      <formula>NOT(ISERROR(SEARCH("x",C4)))</formula>
    </cfRule>
  </conditionalFormatting>
  <pageMargins left="0.7" right="0.7" top="0.78740157499999996" bottom="0.78740157499999996" header="0.3" footer="0.3"/>
  <pageSetup paperSize="9" orientation="portrait" r:id="rId1"/>
  <headerFooter>
    <oddFooter>&amp;L&amp;"Helvetica,Standard"&amp;8 S774Doc-676563417-215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F75B-F383-4D0E-8649-BF09F42C9B3D}">
  <sheetPr codeName="Tabelle12">
    <tabColor rgb="FFFF0000"/>
  </sheetPr>
  <dimension ref="A1:Q109"/>
  <sheetViews>
    <sheetView zoomScale="80" zoomScaleNormal="8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F13" sqref="F13"/>
    </sheetView>
  </sheetViews>
  <sheetFormatPr baseColWidth="10" defaultColWidth="11.44140625" defaultRowHeight="14.4" x14ac:dyDescent="0.3"/>
  <cols>
    <col min="1" max="1" width="42.6640625" style="1" bestFit="1" customWidth="1"/>
    <col min="2" max="2" width="30.5546875" style="12" customWidth="1"/>
    <col min="3" max="3" width="25.88671875" style="12" customWidth="1"/>
    <col min="4" max="4" width="24.88671875" style="12" customWidth="1"/>
    <col min="5" max="5" width="17.109375" style="12" customWidth="1"/>
    <col min="6" max="6" width="17.88671875" style="12" customWidth="1"/>
    <col min="7" max="7" width="20.33203125" style="12" customWidth="1"/>
    <col min="8" max="8" width="17.44140625" style="12" customWidth="1"/>
    <col min="9" max="9" width="18.88671875" style="21" customWidth="1"/>
    <col min="10" max="10" width="18.6640625" style="1" customWidth="1"/>
    <col min="11" max="11" width="19.44140625" style="1" customWidth="1"/>
    <col min="12" max="12" width="27" style="1" customWidth="1"/>
    <col min="13" max="13" width="31.5546875" style="1" customWidth="1"/>
    <col min="14" max="14" width="11.44140625" style="1"/>
    <col min="15" max="15" width="24.44140625" style="1" bestFit="1" customWidth="1"/>
    <col min="16" max="16" width="11.44140625" style="1"/>
    <col min="17" max="17" width="24.44140625" style="1" bestFit="1" customWidth="1"/>
    <col min="18" max="16384" width="11.44140625" style="1"/>
  </cols>
  <sheetData>
    <row r="1" spans="1:17" ht="23.4" thickBot="1" x14ac:dyDescent="0.35">
      <c r="A1" s="14" t="s">
        <v>484</v>
      </c>
      <c r="B1" s="15"/>
      <c r="C1" s="15"/>
      <c r="D1" s="15"/>
      <c r="E1" s="15"/>
      <c r="F1" s="15"/>
      <c r="G1" s="51"/>
      <c r="H1" s="51"/>
      <c r="I1" s="20"/>
      <c r="J1" s="20"/>
      <c r="K1" s="20"/>
      <c r="L1" s="20"/>
      <c r="M1" s="20"/>
    </row>
    <row r="2" spans="1:17" s="123" customFormat="1" ht="35.25" customHeight="1" thickBot="1" x14ac:dyDescent="0.35">
      <c r="A2" s="130" t="s">
        <v>157</v>
      </c>
      <c r="B2" s="250" t="s">
        <v>485</v>
      </c>
      <c r="C2" s="250" t="s">
        <v>486</v>
      </c>
      <c r="D2" s="250" t="s">
        <v>487</v>
      </c>
      <c r="E2" s="123" t="s">
        <v>49</v>
      </c>
      <c r="F2" s="123" t="s">
        <v>488</v>
      </c>
      <c r="G2" s="123" t="s">
        <v>489</v>
      </c>
      <c r="H2" s="123" t="s">
        <v>490</v>
      </c>
      <c r="I2" s="123" t="s">
        <v>491</v>
      </c>
      <c r="J2" s="123" t="s">
        <v>492</v>
      </c>
      <c r="K2" s="123" t="s">
        <v>493</v>
      </c>
      <c r="L2" s="123" t="s">
        <v>494</v>
      </c>
      <c r="M2" s="123" t="s">
        <v>495</v>
      </c>
    </row>
    <row r="3" spans="1:17" s="66" customFormat="1" x14ac:dyDescent="0.3">
      <c r="A3" s="66" t="s">
        <v>496</v>
      </c>
      <c r="B3" s="117">
        <v>0.94120879120879086</v>
      </c>
      <c r="C3" s="117">
        <v>0.94120879120879086</v>
      </c>
      <c r="D3" s="117">
        <v>0.94120879120879086</v>
      </c>
      <c r="E3" s="107">
        <f t="shared" ref="E3:E23" si="0">($B47*$B$81)+($C47*$C$81)+($D47*$D$81)+($E47*$E$81)</f>
        <v>1</v>
      </c>
      <c r="F3" s="107">
        <f>($B47*$B$73)+($C47*$C$73)+($D47*$D$73)+($E47*$E$73)</f>
        <v>1</v>
      </c>
      <c r="G3" s="107">
        <f t="shared" ref="G3:G23" si="1">($B47*$B$74)+($C47*$C$74)+($D47*$D$74)+($E47*$E$74)</f>
        <v>1</v>
      </c>
      <c r="H3" s="107">
        <f t="shared" ref="H3:H23" si="2">($B47*$B$75)+($C47*$C$75)+($D47*$D$75)+($E47*$E$75)</f>
        <v>1</v>
      </c>
      <c r="I3" s="107">
        <f t="shared" ref="I3:I23" si="3">($B47*$B$76)+($C47*$C$76)+($D47*$D$76)+($E47*$E$76)</f>
        <v>1</v>
      </c>
      <c r="J3" s="107">
        <f t="shared" ref="J3:J23" si="4">($B47*$B$77)+($C47*$C$77)+($D47*$D$77)+($E47*$E$77)</f>
        <v>1</v>
      </c>
      <c r="K3" s="107">
        <f t="shared" ref="K3:K23" si="5">(B47*$B$72)+(C47*$C$72)+(D47*$D$72)+(E47*$E$72)</f>
        <v>1</v>
      </c>
      <c r="L3" s="133">
        <v>1</v>
      </c>
      <c r="M3" s="107">
        <f>(B47*$B$82)+(C47*$C$82)+(D47*$D$82)+(E47*$E$82)</f>
        <v>1</v>
      </c>
      <c r="O3" s="245">
        <f t="shared" ref="O3:O16" si="6">B3/$B$10</f>
        <v>0.94120879120879086</v>
      </c>
    </row>
    <row r="4" spans="1:17" s="66" customFormat="1" x14ac:dyDescent="0.3">
      <c r="A4" s="66" t="s">
        <v>497</v>
      </c>
      <c r="B4" s="117">
        <v>0.96944505494505495</v>
      </c>
      <c r="C4" s="117">
        <v>0.96944505494505495</v>
      </c>
      <c r="D4" s="117">
        <v>0.96944505494505495</v>
      </c>
      <c r="E4" s="107">
        <f t="shared" si="0"/>
        <v>1.0291951604418728</v>
      </c>
      <c r="F4" s="107">
        <f t="shared" ref="F4:F23" si="7">(B48*$B$73)+(C48*$C$73)+(D48*$D$73)+(E48*$E$73)</f>
        <v>1.0285000000000002</v>
      </c>
      <c r="G4" s="107">
        <f t="shared" si="1"/>
        <v>1.0287999999999999</v>
      </c>
      <c r="H4" s="107">
        <f t="shared" si="2"/>
        <v>1.0293999999999999</v>
      </c>
      <c r="I4" s="107">
        <f t="shared" si="3"/>
        <v>1.0293999999999999</v>
      </c>
      <c r="J4" s="107">
        <f t="shared" si="4"/>
        <v>1.0283018867924527</v>
      </c>
      <c r="K4" s="107">
        <f t="shared" si="5"/>
        <v>1.0276000000000001</v>
      </c>
      <c r="L4" s="133">
        <v>1.03</v>
      </c>
      <c r="M4" s="107">
        <f t="shared" ref="M4:M23" si="8">(B48*$B$82)+(C48*$C$82)+(D48*$D$82)+(E48*$E$82)</f>
        <v>1.0279</v>
      </c>
      <c r="O4" s="245">
        <f t="shared" si="6"/>
        <v>0.96944505494505495</v>
      </c>
    </row>
    <row r="5" spans="1:17" s="66" customFormat="1" x14ac:dyDescent="0.3">
      <c r="A5" s="66" t="s">
        <v>498</v>
      </c>
      <c r="B5" s="117">
        <v>0.98826923076923068</v>
      </c>
      <c r="C5" s="117">
        <v>0.98826923076923068</v>
      </c>
      <c r="D5" s="117">
        <v>0.98826923076923068</v>
      </c>
      <c r="E5" s="107">
        <f t="shared" si="0"/>
        <v>1.0486586007364544</v>
      </c>
      <c r="F5" s="107">
        <f t="shared" si="7"/>
        <v>1.0475000000000001</v>
      </c>
      <c r="G5" s="107">
        <f t="shared" si="1"/>
        <v>1.048</v>
      </c>
      <c r="H5" s="107">
        <f t="shared" si="2"/>
        <v>1.0489999999999999</v>
      </c>
      <c r="I5" s="107">
        <f t="shared" si="3"/>
        <v>1.0489999999999999</v>
      </c>
      <c r="J5" s="107">
        <f t="shared" si="4"/>
        <v>1.0471698113207548</v>
      </c>
      <c r="K5" s="107">
        <f t="shared" si="5"/>
        <v>1.046</v>
      </c>
      <c r="L5" s="133">
        <v>1.05</v>
      </c>
      <c r="M5" s="107">
        <f t="shared" si="8"/>
        <v>1.0465000000000002</v>
      </c>
      <c r="O5" s="245">
        <f t="shared" si="6"/>
        <v>0.98826923076923068</v>
      </c>
    </row>
    <row r="6" spans="1:17" s="66" customFormat="1" x14ac:dyDescent="0.3">
      <c r="A6" s="66" t="s">
        <v>499</v>
      </c>
      <c r="B6" s="117">
        <v>0.94120879120879086</v>
      </c>
      <c r="C6" s="117">
        <v>0.94120879120879086</v>
      </c>
      <c r="D6" s="117">
        <v>0.94120879120879086</v>
      </c>
      <c r="E6" s="107">
        <f t="shared" si="0"/>
        <v>1</v>
      </c>
      <c r="F6" s="107">
        <f t="shared" si="7"/>
        <v>1</v>
      </c>
      <c r="G6" s="107">
        <f t="shared" si="1"/>
        <v>1</v>
      </c>
      <c r="H6" s="107">
        <f t="shared" si="2"/>
        <v>1</v>
      </c>
      <c r="I6" s="107">
        <f t="shared" si="3"/>
        <v>1</v>
      </c>
      <c r="J6" s="107">
        <f t="shared" si="4"/>
        <v>1</v>
      </c>
      <c r="K6" s="107">
        <f t="shared" si="5"/>
        <v>1</v>
      </c>
      <c r="L6" s="133">
        <v>1.07</v>
      </c>
      <c r="M6" s="107">
        <f t="shared" si="8"/>
        <v>1</v>
      </c>
      <c r="O6" s="245">
        <f t="shared" si="6"/>
        <v>0.94120879120879086</v>
      </c>
      <c r="P6" s="107">
        <v>1</v>
      </c>
      <c r="Q6" s="248">
        <f>B6/P6</f>
        <v>0.94120879120879086</v>
      </c>
    </row>
    <row r="7" spans="1:17" s="66" customFormat="1" x14ac:dyDescent="0.3">
      <c r="A7" s="66" t="s">
        <v>500</v>
      </c>
      <c r="B7" s="117">
        <v>1.011993006993007</v>
      </c>
      <c r="C7" s="117">
        <v>1.011993006993007</v>
      </c>
      <c r="D7" s="117">
        <v>1.011993006993007</v>
      </c>
      <c r="E7" s="107">
        <f t="shared" si="0"/>
        <v>1.0791808139256851</v>
      </c>
      <c r="F7" s="107">
        <f t="shared" si="7"/>
        <v>1.0610909090909091</v>
      </c>
      <c r="G7" s="107">
        <f t="shared" si="1"/>
        <v>1.061590909090909</v>
      </c>
      <c r="H7" s="107">
        <f t="shared" si="2"/>
        <v>1.0625909090909091</v>
      </c>
      <c r="I7" s="107">
        <f t="shared" si="3"/>
        <v>1.0625909090909091</v>
      </c>
      <c r="J7" s="107">
        <f t="shared" si="4"/>
        <v>1.0866209262435678</v>
      </c>
      <c r="K7" s="107">
        <f t="shared" si="5"/>
        <v>1.0846818181818183</v>
      </c>
      <c r="L7" s="133">
        <v>1.2</v>
      </c>
      <c r="M7" s="107">
        <f t="shared" si="8"/>
        <v>1.0757727272727275</v>
      </c>
      <c r="O7" s="245">
        <f t="shared" si="6"/>
        <v>1.011993006993007</v>
      </c>
      <c r="P7" s="107">
        <v>1.0761363636363623</v>
      </c>
      <c r="Q7" s="248">
        <f t="shared" ref="Q7:Q23" si="9">B7/P7</f>
        <v>0.94039476890585771</v>
      </c>
    </row>
    <row r="8" spans="1:17" s="66" customFormat="1" x14ac:dyDescent="0.3">
      <c r="A8" s="66" t="s">
        <v>501</v>
      </c>
      <c r="B8" s="117">
        <v>1.0827772227772243</v>
      </c>
      <c r="C8" s="117">
        <v>1.0827772227772243</v>
      </c>
      <c r="D8" s="117">
        <v>1.0827772227772243</v>
      </c>
      <c r="E8" s="107">
        <f t="shared" si="0"/>
        <v>1.15836162785137</v>
      </c>
      <c r="F8" s="107">
        <f t="shared" si="7"/>
        <v>1.1221818181818182</v>
      </c>
      <c r="G8" s="107">
        <f t="shared" si="1"/>
        <v>1.1231818181818183</v>
      </c>
      <c r="H8" s="107">
        <f t="shared" si="2"/>
        <v>1.1251818181818183</v>
      </c>
      <c r="I8" s="107">
        <f t="shared" si="3"/>
        <v>1.1251818181818183</v>
      </c>
      <c r="J8" s="107">
        <f t="shared" si="4"/>
        <v>1.1732418524871355</v>
      </c>
      <c r="K8" s="107">
        <f t="shared" si="5"/>
        <v>1.1693636363636364</v>
      </c>
      <c r="L8" s="133">
        <v>1.34</v>
      </c>
      <c r="M8" s="107">
        <f t="shared" si="8"/>
        <v>1.1515454545454546</v>
      </c>
      <c r="O8" s="245">
        <f t="shared" si="6"/>
        <v>1.0827772227772243</v>
      </c>
      <c r="P8" s="107">
        <v>1.1522727272727273</v>
      </c>
      <c r="Q8" s="248">
        <f t="shared" si="9"/>
        <v>0.93968831956997767</v>
      </c>
    </row>
    <row r="9" spans="1:17" s="66" customFormat="1" x14ac:dyDescent="0.3">
      <c r="A9" s="66" t="s">
        <v>502</v>
      </c>
      <c r="B9" s="117">
        <v>0.94120879120879086</v>
      </c>
      <c r="C9" s="117">
        <v>0.94120879120879086</v>
      </c>
      <c r="D9" s="117">
        <v>0.94120879120879086</v>
      </c>
      <c r="E9" s="107">
        <f t="shared" si="0"/>
        <v>1</v>
      </c>
      <c r="F9" s="107">
        <f t="shared" si="7"/>
        <v>1</v>
      </c>
      <c r="G9" s="107">
        <f t="shared" si="1"/>
        <v>1</v>
      </c>
      <c r="H9" s="107">
        <f t="shared" si="2"/>
        <v>1</v>
      </c>
      <c r="I9" s="107">
        <f t="shared" si="3"/>
        <v>1</v>
      </c>
      <c r="J9" s="107">
        <f t="shared" si="4"/>
        <v>1</v>
      </c>
      <c r="K9" s="107">
        <f t="shared" si="5"/>
        <v>1</v>
      </c>
      <c r="L9" s="133">
        <v>1.1299999999999999</v>
      </c>
      <c r="M9" s="107">
        <f t="shared" si="8"/>
        <v>1</v>
      </c>
      <c r="O9" s="245">
        <f t="shared" si="6"/>
        <v>0.94120879120879086</v>
      </c>
      <c r="P9" s="107">
        <v>1</v>
      </c>
      <c r="Q9" s="248">
        <f t="shared" si="9"/>
        <v>0.94120879120879086</v>
      </c>
    </row>
    <row r="10" spans="1:17" s="66" customFormat="1" x14ac:dyDescent="0.3">
      <c r="A10" s="66" t="s">
        <v>503</v>
      </c>
      <c r="B10" s="117">
        <v>1</v>
      </c>
      <c r="C10" s="117">
        <v>1</v>
      </c>
      <c r="D10" s="117">
        <v>1</v>
      </c>
      <c r="E10" s="107">
        <f t="shared" si="0"/>
        <v>1.0637510141852191</v>
      </c>
      <c r="F10" s="107">
        <f t="shared" si="7"/>
        <v>1.0542203389830509</v>
      </c>
      <c r="G10" s="107">
        <f t="shared" si="1"/>
        <v>1.0547203389830508</v>
      </c>
      <c r="H10" s="107">
        <f t="shared" si="2"/>
        <v>1.055720338983051</v>
      </c>
      <c r="I10" s="107">
        <f t="shared" si="3"/>
        <v>1.055720338983051</v>
      </c>
      <c r="J10" s="107">
        <f t="shared" si="4"/>
        <v>1.066677326511033</v>
      </c>
      <c r="K10" s="107">
        <f t="shared" si="5"/>
        <v>1.0651271186440678</v>
      </c>
      <c r="L10" s="133">
        <v>1.22</v>
      </c>
      <c r="M10" s="107">
        <f t="shared" si="8"/>
        <v>1.0609745762711866</v>
      </c>
      <c r="O10" s="245">
        <f t="shared" si="6"/>
        <v>1</v>
      </c>
      <c r="P10" s="107">
        <v>1.0629237288135596</v>
      </c>
      <c r="Q10" s="248">
        <f t="shared" si="9"/>
        <v>0.94080127566274641</v>
      </c>
    </row>
    <row r="11" spans="1:17" s="66" customFormat="1" x14ac:dyDescent="0.3">
      <c r="A11" s="66" t="s">
        <v>504</v>
      </c>
      <c r="B11" s="117">
        <v>1.0587912087912099</v>
      </c>
      <c r="C11" s="117">
        <v>1.0587912087912099</v>
      </c>
      <c r="D11" s="117">
        <v>1.0587912087912099</v>
      </c>
      <c r="E11" s="107">
        <f t="shared" si="0"/>
        <v>1.1275020283704384</v>
      </c>
      <c r="F11" s="107">
        <f t="shared" si="7"/>
        <v>1.1084406779661018</v>
      </c>
      <c r="G11" s="107">
        <f t="shared" si="1"/>
        <v>1.1094406779661017</v>
      </c>
      <c r="H11" s="107">
        <f t="shared" si="2"/>
        <v>1.1114406779661017</v>
      </c>
      <c r="I11" s="107">
        <f t="shared" si="3"/>
        <v>1.1114406779661017</v>
      </c>
      <c r="J11" s="107">
        <f t="shared" si="4"/>
        <v>1.1333546530220659</v>
      </c>
      <c r="K11" s="107">
        <f t="shared" si="5"/>
        <v>1.1302542372881357</v>
      </c>
      <c r="L11" s="133">
        <v>1.32</v>
      </c>
      <c r="M11" s="107">
        <f t="shared" si="8"/>
        <v>1.121949152542373</v>
      </c>
      <c r="O11" s="245">
        <f t="shared" si="6"/>
        <v>1.0587912087912099</v>
      </c>
      <c r="P11" s="107">
        <v>1.1258474576271176</v>
      </c>
      <c r="Q11" s="248">
        <f t="shared" si="9"/>
        <v>0.94043931228726296</v>
      </c>
    </row>
    <row r="12" spans="1:17" s="66" customFormat="1" x14ac:dyDescent="0.3">
      <c r="A12" s="66" t="s">
        <v>505</v>
      </c>
      <c r="B12" s="117">
        <v>0.94120879120879097</v>
      </c>
      <c r="C12" s="117">
        <v>0.94120879120879097</v>
      </c>
      <c r="D12" s="117">
        <v>0.94120879120879097</v>
      </c>
      <c r="E12" s="107">
        <f t="shared" si="0"/>
        <v>1</v>
      </c>
      <c r="F12" s="107">
        <f t="shared" si="7"/>
        <v>1</v>
      </c>
      <c r="G12" s="107">
        <f t="shared" si="1"/>
        <v>1</v>
      </c>
      <c r="H12" s="107">
        <f t="shared" si="2"/>
        <v>1</v>
      </c>
      <c r="I12" s="107">
        <f t="shared" si="3"/>
        <v>1</v>
      </c>
      <c r="J12" s="107">
        <f t="shared" si="4"/>
        <v>1</v>
      </c>
      <c r="K12" s="107">
        <f t="shared" si="5"/>
        <v>1</v>
      </c>
      <c r="L12" s="133">
        <v>1.01</v>
      </c>
      <c r="M12" s="107">
        <f t="shared" si="8"/>
        <v>1</v>
      </c>
      <c r="O12" s="245">
        <f t="shared" si="6"/>
        <v>0.94120879120879097</v>
      </c>
      <c r="P12" s="107">
        <v>1</v>
      </c>
      <c r="Q12" s="248">
        <f t="shared" si="9"/>
        <v>0.94120879120879097</v>
      </c>
    </row>
    <row r="13" spans="1:17" s="66" customFormat="1" x14ac:dyDescent="0.3">
      <c r="A13" s="66" t="s">
        <v>506</v>
      </c>
      <c r="B13" s="117">
        <v>1.0102941176470601</v>
      </c>
      <c r="C13" s="117">
        <v>1.0102941176470601</v>
      </c>
      <c r="D13" s="117">
        <v>1.0102941176470601</v>
      </c>
      <c r="E13" s="107">
        <f t="shared" si="0"/>
        <v>1.0769950799888603</v>
      </c>
      <c r="F13" s="107">
        <f t="shared" si="7"/>
        <v>1.0601176470588236</v>
      </c>
      <c r="G13" s="107">
        <f t="shared" si="1"/>
        <v>1.0606176470588236</v>
      </c>
      <c r="H13" s="107">
        <f t="shared" si="2"/>
        <v>1.0616176470588234</v>
      </c>
      <c r="I13" s="107">
        <f t="shared" si="3"/>
        <v>1.0616176470588234</v>
      </c>
      <c r="J13" s="107">
        <f t="shared" si="4"/>
        <v>1.083795782463929</v>
      </c>
      <c r="K13" s="107">
        <f t="shared" si="5"/>
        <v>1.0819117647058825</v>
      </c>
      <c r="L13" s="133">
        <v>1.1299999999999999</v>
      </c>
      <c r="M13" s="107">
        <f t="shared" si="8"/>
        <v>1.0736764705882353</v>
      </c>
      <c r="O13" s="245">
        <f t="shared" si="6"/>
        <v>1.0102941176470601</v>
      </c>
      <c r="P13" s="107">
        <v>1.074264705882352</v>
      </c>
      <c r="Q13" s="248">
        <f t="shared" si="9"/>
        <v>0.94045174537987886</v>
      </c>
    </row>
    <row r="14" spans="1:17" s="66" customFormat="1" x14ac:dyDescent="0.3">
      <c r="A14" s="66" t="s">
        <v>507</v>
      </c>
      <c r="B14" s="117">
        <v>1.0793794440853275</v>
      </c>
      <c r="C14" s="117">
        <v>1.0793794440853275</v>
      </c>
      <c r="D14" s="117">
        <v>1.0793794440853275</v>
      </c>
      <c r="E14" s="107">
        <f t="shared" si="0"/>
        <v>1.1539901599777207</v>
      </c>
      <c r="F14" s="107">
        <f t="shared" si="7"/>
        <v>1.1202352941176472</v>
      </c>
      <c r="G14" s="107">
        <f t="shared" si="1"/>
        <v>1.1212352941176471</v>
      </c>
      <c r="H14" s="107">
        <f t="shared" si="2"/>
        <v>1.1232352941176471</v>
      </c>
      <c r="I14" s="107">
        <f t="shared" si="3"/>
        <v>1.1232352941176471</v>
      </c>
      <c r="J14" s="107">
        <f t="shared" si="4"/>
        <v>1.1675915649278581</v>
      </c>
      <c r="K14" s="107">
        <f t="shared" si="5"/>
        <v>1.1638235294117647</v>
      </c>
      <c r="L14" s="133">
        <v>1.25</v>
      </c>
      <c r="M14" s="107">
        <f t="shared" si="8"/>
        <v>1.1473529411764707</v>
      </c>
      <c r="O14" s="245">
        <f t="shared" si="6"/>
        <v>1.0793794440853275</v>
      </c>
      <c r="P14" s="107">
        <v>1.1485294117647049</v>
      </c>
      <c r="Q14" s="248">
        <f t="shared" si="9"/>
        <v>0.93979260176443447</v>
      </c>
    </row>
    <row r="15" spans="1:17" s="66" customFormat="1" x14ac:dyDescent="0.3">
      <c r="A15" s="66" t="s">
        <v>508</v>
      </c>
      <c r="B15" s="117">
        <v>0.92774725274725245</v>
      </c>
      <c r="C15" s="117">
        <v>0.92774725274725245</v>
      </c>
      <c r="D15" s="117">
        <v>0.92774725274725245</v>
      </c>
      <c r="E15" s="107">
        <f t="shared" si="0"/>
        <v>1.03211467648606</v>
      </c>
      <c r="F15" s="107">
        <f t="shared" si="7"/>
        <v>1.0143</v>
      </c>
      <c r="G15" s="107">
        <f t="shared" si="1"/>
        <v>1.0143</v>
      </c>
      <c r="H15" s="107">
        <f t="shared" si="2"/>
        <v>1.0143</v>
      </c>
      <c r="I15" s="107">
        <f t="shared" si="3"/>
        <v>1.0143</v>
      </c>
      <c r="J15" s="107">
        <f t="shared" si="4"/>
        <v>1.0415094339622641</v>
      </c>
      <c r="K15" s="107">
        <f t="shared" si="5"/>
        <v>1.0407</v>
      </c>
      <c r="L15" s="133">
        <v>1.08</v>
      </c>
      <c r="M15" s="107">
        <f t="shared" si="8"/>
        <v>1.0308000000000002</v>
      </c>
      <c r="O15" s="249">
        <f>B15/$B$10</f>
        <v>0.92774725274725245</v>
      </c>
      <c r="P15" s="107">
        <v>1.0724999999999998</v>
      </c>
      <c r="Q15" s="248">
        <f t="shared" si="9"/>
        <v>0.86503240349394184</v>
      </c>
    </row>
    <row r="16" spans="1:17" s="66" customFormat="1" x14ac:dyDescent="0.3">
      <c r="A16" s="66" t="s">
        <v>509</v>
      </c>
      <c r="B16" s="117">
        <v>1.0173076923076925</v>
      </c>
      <c r="C16" s="117">
        <v>1.0173076923076925</v>
      </c>
      <c r="D16" s="117">
        <v>1.0173076923076925</v>
      </c>
      <c r="E16" s="107">
        <f t="shared" si="0"/>
        <v>1.1479221462388216</v>
      </c>
      <c r="F16" s="107">
        <f t="shared" si="7"/>
        <v>1.0917000000000001</v>
      </c>
      <c r="G16" s="107">
        <f t="shared" si="1"/>
        <v>1.0922000000000001</v>
      </c>
      <c r="H16" s="107">
        <f t="shared" si="2"/>
        <v>1.0931999999999999</v>
      </c>
      <c r="I16" s="107">
        <f t="shared" si="3"/>
        <v>1.0931999999999999</v>
      </c>
      <c r="J16" s="107">
        <f t="shared" si="4"/>
        <v>1.1754716981132076</v>
      </c>
      <c r="K16" s="107">
        <f t="shared" si="5"/>
        <v>1.1718000000000002</v>
      </c>
      <c r="L16" s="133">
        <v>1.29</v>
      </c>
      <c r="M16" s="107">
        <f t="shared" si="8"/>
        <v>1.1417000000000002</v>
      </c>
      <c r="O16" s="245">
        <f t="shared" si="6"/>
        <v>1.0173076923076925</v>
      </c>
      <c r="P16" s="107">
        <v>1.1349999999999998</v>
      </c>
      <c r="Q16" s="248">
        <f t="shared" si="9"/>
        <v>0.89630633683497152</v>
      </c>
    </row>
    <row r="17" spans="1:17" s="150" customFormat="1" x14ac:dyDescent="0.3">
      <c r="A17" s="150" t="s">
        <v>61</v>
      </c>
      <c r="B17" s="151">
        <v>1.1068681318681324</v>
      </c>
      <c r="C17" s="151">
        <v>1.1068681318681324</v>
      </c>
      <c r="D17" s="151">
        <v>1.1068681318681324</v>
      </c>
      <c r="E17" s="152">
        <f t="shared" si="0"/>
        <v>1.2637296159915834</v>
      </c>
      <c r="F17" s="152">
        <f t="shared" si="7"/>
        <v>1.1691</v>
      </c>
      <c r="G17" s="152">
        <f t="shared" si="1"/>
        <v>1.1701000000000001</v>
      </c>
      <c r="H17" s="152">
        <f t="shared" si="2"/>
        <v>1.1721000000000001</v>
      </c>
      <c r="I17" s="152">
        <f t="shared" si="3"/>
        <v>1.1721000000000001</v>
      </c>
      <c r="J17" s="152">
        <f t="shared" si="4"/>
        <v>1.3094339622641509</v>
      </c>
      <c r="K17" s="152">
        <f t="shared" si="5"/>
        <v>1.3029000000000002</v>
      </c>
      <c r="L17" s="153">
        <v>1.5</v>
      </c>
      <c r="M17" s="152">
        <f>(B61*$B$82)+(C61*$C$82)+(D61*$D$82)+(E61*$E$82)</f>
        <v>1.2526000000000002</v>
      </c>
      <c r="O17" s="245">
        <f>B17/$B$10</f>
        <v>1.1068681318681324</v>
      </c>
      <c r="P17" s="152">
        <v>1.2424999999999995</v>
      </c>
      <c r="Q17" s="248">
        <f t="shared" si="9"/>
        <v>0.89083954275101229</v>
      </c>
    </row>
    <row r="18" spans="1:17" s="66" customFormat="1" x14ac:dyDescent="0.3">
      <c r="A18" s="66" t="s">
        <v>510</v>
      </c>
      <c r="B18" s="117">
        <v>0.95851648351648322</v>
      </c>
      <c r="C18" s="117">
        <v>0.95851648351648322</v>
      </c>
      <c r="D18" s="117">
        <v>0.95851648351648322</v>
      </c>
      <c r="E18" s="107">
        <f t="shared" si="0"/>
        <v>1.0788269331930562</v>
      </c>
      <c r="F18" s="107">
        <f t="shared" si="7"/>
        <v>1.0350999999999999</v>
      </c>
      <c r="G18" s="107">
        <f t="shared" si="1"/>
        <v>1.0350999999999999</v>
      </c>
      <c r="H18" s="107">
        <f t="shared" si="2"/>
        <v>1.0350999999999999</v>
      </c>
      <c r="I18" s="107">
        <f t="shared" si="3"/>
        <v>1.0350999999999999</v>
      </c>
      <c r="J18" s="107">
        <f t="shared" si="4"/>
        <v>1.1018867924528302</v>
      </c>
      <c r="K18" s="107">
        <f t="shared" si="5"/>
        <v>1.0998999999999999</v>
      </c>
      <c r="L18" s="133">
        <v>1.19</v>
      </c>
      <c r="M18" s="107">
        <f t="shared" si="8"/>
        <v>1.0756000000000001</v>
      </c>
      <c r="O18" s="245">
        <f t="shared" ref="O18:O23" si="10">B18/$B$10</f>
        <v>0.95851648351648322</v>
      </c>
      <c r="P18" s="107">
        <v>1.0674999999999994</v>
      </c>
      <c r="Q18" s="248">
        <f t="shared" si="9"/>
        <v>0.89790771289600346</v>
      </c>
    </row>
    <row r="19" spans="1:17" s="66" customFormat="1" x14ac:dyDescent="0.3">
      <c r="A19" s="66" t="s">
        <v>511</v>
      </c>
      <c r="B19" s="117">
        <v>1.0557692307692301</v>
      </c>
      <c r="C19" s="117">
        <v>1.0557692307692301</v>
      </c>
      <c r="D19" s="117">
        <v>1.0557692307692301</v>
      </c>
      <c r="E19" s="107">
        <f t="shared" si="0"/>
        <v>1.2063124671225671</v>
      </c>
      <c r="F19" s="107">
        <f t="shared" si="7"/>
        <v>1.1177000000000001</v>
      </c>
      <c r="G19" s="107">
        <f t="shared" si="1"/>
        <v>1.1182000000000001</v>
      </c>
      <c r="H19" s="107">
        <f t="shared" si="2"/>
        <v>1.1192</v>
      </c>
      <c r="I19" s="107">
        <f t="shared" si="3"/>
        <v>1.1192</v>
      </c>
      <c r="J19" s="107">
        <f t="shared" si="4"/>
        <v>1.2509433962264151</v>
      </c>
      <c r="K19" s="107">
        <f t="shared" si="5"/>
        <v>1.2458</v>
      </c>
      <c r="L19" s="133">
        <v>1.42</v>
      </c>
      <c r="M19" s="107">
        <f t="shared" si="8"/>
        <v>1.1977000000000002</v>
      </c>
      <c r="O19" s="245">
        <f t="shared" si="10"/>
        <v>1.0557692307692301</v>
      </c>
      <c r="P19" s="107">
        <v>1.1849999999999998</v>
      </c>
      <c r="Q19" s="248">
        <f t="shared" si="9"/>
        <v>0.8909444985394348</v>
      </c>
    </row>
    <row r="20" spans="1:17" s="66" customFormat="1" x14ac:dyDescent="0.3">
      <c r="A20" s="66" t="s">
        <v>512</v>
      </c>
      <c r="B20" s="117">
        <v>1.1510989010989023</v>
      </c>
      <c r="C20" s="117">
        <v>1.1510989010989023</v>
      </c>
      <c r="D20" s="117">
        <v>1.1510989010989023</v>
      </c>
      <c r="E20" s="107">
        <f t="shared" si="0"/>
        <v>1.3308784850078905</v>
      </c>
      <c r="F20" s="107">
        <f t="shared" si="7"/>
        <v>1.1990000000000001</v>
      </c>
      <c r="G20" s="107">
        <f t="shared" si="1"/>
        <v>1.2000000000000002</v>
      </c>
      <c r="H20" s="107">
        <f t="shared" si="2"/>
        <v>1.202</v>
      </c>
      <c r="I20" s="107">
        <f t="shared" si="3"/>
        <v>1.202</v>
      </c>
      <c r="J20" s="107">
        <f t="shared" si="4"/>
        <v>1.3962264150943398</v>
      </c>
      <c r="K20" s="107">
        <f t="shared" si="5"/>
        <v>1.3879999999999999</v>
      </c>
      <c r="L20" s="133">
        <v>1.66</v>
      </c>
      <c r="M20" s="107">
        <f t="shared" si="8"/>
        <v>1.3170000000000002</v>
      </c>
      <c r="O20" s="245">
        <f t="shared" si="10"/>
        <v>1.1510989010989023</v>
      </c>
      <c r="P20" s="107">
        <v>1.2999999999999998</v>
      </c>
      <c r="Q20" s="248">
        <f t="shared" si="9"/>
        <v>0.88546069315300191</v>
      </c>
    </row>
    <row r="21" spans="1:17" s="66" customFormat="1" x14ac:dyDescent="0.3">
      <c r="A21" s="66" t="s">
        <v>513</v>
      </c>
      <c r="B21" s="117">
        <v>0.9412087912087912</v>
      </c>
      <c r="C21" s="117">
        <v>0.9412087912087912</v>
      </c>
      <c r="D21" s="117">
        <v>0.9412087912087912</v>
      </c>
      <c r="E21" s="107">
        <f t="shared" si="0"/>
        <v>1</v>
      </c>
      <c r="F21" s="107">
        <f t="shared" si="7"/>
        <v>1</v>
      </c>
      <c r="G21" s="107">
        <f t="shared" si="1"/>
        <v>1</v>
      </c>
      <c r="H21" s="107">
        <f t="shared" si="2"/>
        <v>1</v>
      </c>
      <c r="I21" s="107">
        <f t="shared" si="3"/>
        <v>1</v>
      </c>
      <c r="J21" s="107">
        <f t="shared" si="4"/>
        <v>1</v>
      </c>
      <c r="K21" s="107">
        <f t="shared" si="5"/>
        <v>1</v>
      </c>
      <c r="L21" s="133">
        <v>1.05</v>
      </c>
      <c r="M21" s="107">
        <f t="shared" si="8"/>
        <v>1</v>
      </c>
      <c r="O21" s="245">
        <f t="shared" si="10"/>
        <v>0.9412087912087912</v>
      </c>
      <c r="P21" s="107">
        <v>1</v>
      </c>
      <c r="Q21" s="248">
        <f t="shared" si="9"/>
        <v>0.9412087912087912</v>
      </c>
    </row>
    <row r="22" spans="1:17" s="66" customFormat="1" x14ac:dyDescent="0.3">
      <c r="A22" s="66" t="s">
        <v>514</v>
      </c>
      <c r="B22" s="117">
        <v>1.0002516175413376</v>
      </c>
      <c r="C22" s="117">
        <v>1.0002516175413376</v>
      </c>
      <c r="D22" s="117">
        <v>1.0002516175413376</v>
      </c>
      <c r="E22" s="107">
        <f t="shared" si="0"/>
        <v>1.0640747368576302</v>
      </c>
      <c r="F22" s="107">
        <f t="shared" si="7"/>
        <v>1.0543644859813084</v>
      </c>
      <c r="G22" s="107">
        <f>($B66*$B$74)+($C66*$C$74)+($D66*$D$74)+($E66*$E$74)</f>
        <v>1.0548644859813083</v>
      </c>
      <c r="H22" s="107">
        <f t="shared" si="2"/>
        <v>1.0558644859813084</v>
      </c>
      <c r="I22" s="107">
        <f t="shared" si="3"/>
        <v>1.0558644859813084</v>
      </c>
      <c r="J22" s="107">
        <f t="shared" si="4"/>
        <v>1.0670957503085874</v>
      </c>
      <c r="K22" s="107">
        <f t="shared" si="5"/>
        <v>1.0655373831775701</v>
      </c>
      <c r="L22" s="133">
        <v>1.1399999999999999</v>
      </c>
      <c r="M22" s="107">
        <f t="shared" si="8"/>
        <v>1.0612850467289721</v>
      </c>
      <c r="O22" s="245">
        <f t="shared" si="10"/>
        <v>1.0002516175413376</v>
      </c>
      <c r="P22" s="107">
        <v>1.0632009345794398</v>
      </c>
      <c r="Q22" s="248">
        <f t="shared" si="9"/>
        <v>0.94079264324292344</v>
      </c>
    </row>
    <row r="23" spans="1:17" s="66" customFormat="1" x14ac:dyDescent="0.3">
      <c r="A23" s="66" t="s">
        <v>515</v>
      </c>
      <c r="B23" s="117">
        <v>1.0592944438738834</v>
      </c>
      <c r="C23" s="117">
        <v>1.0592944438738834</v>
      </c>
      <c r="D23" s="117">
        <v>1.0592944438738834</v>
      </c>
      <c r="E23" s="107">
        <f t="shared" si="0"/>
        <v>1.1281494737152604</v>
      </c>
      <c r="F23" s="107">
        <f t="shared" si="7"/>
        <v>1.108728971962617</v>
      </c>
      <c r="G23" s="107">
        <f t="shared" si="1"/>
        <v>1.1097289719626169</v>
      </c>
      <c r="H23" s="107">
        <f t="shared" si="2"/>
        <v>1.1117289719626169</v>
      </c>
      <c r="I23" s="107">
        <f t="shared" si="3"/>
        <v>1.1117289719626169</v>
      </c>
      <c r="J23" s="107">
        <f t="shared" si="4"/>
        <v>1.1341915006171752</v>
      </c>
      <c r="K23" s="107">
        <f t="shared" si="5"/>
        <v>1.1310747663551401</v>
      </c>
      <c r="L23" s="133">
        <v>1.23</v>
      </c>
      <c r="M23" s="107">
        <f t="shared" si="8"/>
        <v>1.1225700934579441</v>
      </c>
      <c r="O23" s="245">
        <f t="shared" si="10"/>
        <v>1.0592944438738834</v>
      </c>
      <c r="P23" s="107">
        <v>1.1264018691588775</v>
      </c>
      <c r="Q23" s="248">
        <f t="shared" si="9"/>
        <v>0.94042319431242993</v>
      </c>
    </row>
    <row r="24" spans="1:17" s="131" customFormat="1" ht="21.6" thickBot="1" x14ac:dyDescent="0.35">
      <c r="A24" s="130" t="s">
        <v>153</v>
      </c>
      <c r="B24" s="123" t="s">
        <v>516</v>
      </c>
      <c r="C24" s="123" t="s">
        <v>517</v>
      </c>
      <c r="D24" s="123" t="s">
        <v>518</v>
      </c>
      <c r="E24" s="132"/>
      <c r="F24" s="132"/>
      <c r="G24" s="132"/>
      <c r="H24" s="132"/>
      <c r="I24" s="132"/>
      <c r="J24" s="132"/>
      <c r="K24" s="132"/>
      <c r="L24" s="132"/>
    </row>
    <row r="25" spans="1:17" s="66" customFormat="1" x14ac:dyDescent="0.3">
      <c r="A25" s="66" t="s">
        <v>496</v>
      </c>
      <c r="B25" s="117"/>
      <c r="C25" s="117"/>
      <c r="D25" s="117"/>
      <c r="E25" s="107"/>
      <c r="F25" s="107"/>
      <c r="G25" s="107"/>
      <c r="H25" s="107"/>
      <c r="I25" s="107"/>
      <c r="J25" s="107"/>
      <c r="K25" s="107"/>
      <c r="L25" s="107"/>
    </row>
    <row r="26" spans="1:17" s="66" customFormat="1" x14ac:dyDescent="0.3">
      <c r="A26" s="66" t="s">
        <v>497</v>
      </c>
      <c r="B26" s="117"/>
      <c r="C26" s="117"/>
      <c r="D26" s="117"/>
      <c r="E26" s="107"/>
      <c r="F26" s="107"/>
      <c r="G26" s="107"/>
      <c r="H26" s="107"/>
      <c r="I26" s="107"/>
      <c r="J26" s="107"/>
      <c r="K26" s="107"/>
      <c r="L26" s="107"/>
    </row>
    <row r="27" spans="1:17" s="66" customFormat="1" x14ac:dyDescent="0.3">
      <c r="A27" s="66" t="s">
        <v>498</v>
      </c>
      <c r="B27" s="117"/>
      <c r="C27" s="117"/>
      <c r="D27" s="117"/>
      <c r="E27" s="107"/>
      <c r="F27" s="107"/>
      <c r="G27" s="107"/>
      <c r="H27" s="107"/>
      <c r="I27" s="107"/>
      <c r="J27" s="107"/>
      <c r="K27" s="107"/>
      <c r="L27" s="107"/>
    </row>
    <row r="28" spans="1:17" s="66" customFormat="1" x14ac:dyDescent="0.3">
      <c r="A28" s="66" t="s">
        <v>499</v>
      </c>
      <c r="B28" s="117"/>
      <c r="C28" s="117"/>
      <c r="D28" s="117"/>
      <c r="E28" s="107"/>
      <c r="F28" s="107"/>
      <c r="G28" s="107"/>
      <c r="H28" s="107"/>
      <c r="I28" s="107"/>
      <c r="J28" s="107"/>
      <c r="K28" s="107"/>
      <c r="L28" s="107"/>
    </row>
    <row r="29" spans="1:17" s="66" customFormat="1" x14ac:dyDescent="0.3">
      <c r="A29" s="66" t="s">
        <v>500</v>
      </c>
      <c r="B29" s="117"/>
      <c r="C29" s="117"/>
      <c r="D29" s="117"/>
      <c r="E29" s="107"/>
      <c r="F29" s="107"/>
      <c r="G29" s="107"/>
      <c r="H29" s="107"/>
      <c r="I29" s="107"/>
      <c r="J29" s="107"/>
      <c r="K29" s="107"/>
      <c r="L29" s="107"/>
    </row>
    <row r="30" spans="1:17" s="66" customFormat="1" x14ac:dyDescent="0.3">
      <c r="A30" s="66" t="s">
        <v>501</v>
      </c>
      <c r="B30" s="117"/>
      <c r="C30" s="117"/>
      <c r="D30" s="117"/>
      <c r="E30" s="107"/>
      <c r="F30" s="107"/>
      <c r="G30" s="107"/>
      <c r="H30" s="107"/>
      <c r="I30" s="107"/>
      <c r="J30" s="107"/>
      <c r="K30" s="107"/>
      <c r="L30" s="107"/>
    </row>
    <row r="31" spans="1:17" s="66" customFormat="1" x14ac:dyDescent="0.3">
      <c r="A31" s="66" t="s">
        <v>502</v>
      </c>
      <c r="B31" s="117"/>
      <c r="C31" s="117"/>
      <c r="D31" s="117"/>
      <c r="E31" s="107"/>
      <c r="F31" s="107"/>
      <c r="G31" s="107"/>
      <c r="H31" s="107"/>
      <c r="I31" s="107"/>
      <c r="J31" s="107"/>
      <c r="K31" s="107"/>
      <c r="L31" s="107"/>
    </row>
    <row r="32" spans="1:17" s="66" customFormat="1" x14ac:dyDescent="0.3">
      <c r="A32" s="66" t="s">
        <v>503</v>
      </c>
      <c r="B32" s="117"/>
      <c r="C32" s="117"/>
      <c r="D32" s="117"/>
      <c r="E32" s="107"/>
      <c r="F32" s="107"/>
      <c r="G32" s="107"/>
      <c r="H32" s="107"/>
      <c r="I32" s="107"/>
      <c r="J32" s="107"/>
      <c r="K32" s="107"/>
      <c r="L32" s="107"/>
    </row>
    <row r="33" spans="1:12" s="66" customFormat="1" x14ac:dyDescent="0.3">
      <c r="A33" s="66" t="s">
        <v>504</v>
      </c>
      <c r="B33" s="117"/>
      <c r="C33" s="117"/>
      <c r="D33" s="117"/>
      <c r="E33" s="107"/>
      <c r="F33" s="107"/>
      <c r="G33" s="107"/>
      <c r="H33" s="107"/>
      <c r="I33" s="107"/>
      <c r="J33" s="107"/>
      <c r="K33" s="107"/>
      <c r="L33" s="107"/>
    </row>
    <row r="34" spans="1:12" s="66" customFormat="1" x14ac:dyDescent="0.3">
      <c r="A34" s="66" t="s">
        <v>505</v>
      </c>
      <c r="B34" s="117"/>
      <c r="C34" s="117"/>
      <c r="D34" s="117"/>
      <c r="E34" s="107"/>
      <c r="F34" s="107"/>
      <c r="G34" s="107"/>
      <c r="H34" s="107"/>
      <c r="I34" s="107"/>
      <c r="J34" s="107"/>
      <c r="K34" s="107"/>
      <c r="L34" s="107"/>
    </row>
    <row r="35" spans="1:12" s="66" customFormat="1" x14ac:dyDescent="0.3">
      <c r="A35" s="66" t="s">
        <v>506</v>
      </c>
      <c r="B35" s="117"/>
      <c r="C35" s="117"/>
      <c r="D35" s="117"/>
      <c r="E35" s="107"/>
      <c r="F35" s="107"/>
      <c r="G35" s="107"/>
      <c r="H35" s="107"/>
      <c r="I35" s="107"/>
      <c r="J35" s="107"/>
      <c r="K35" s="107"/>
      <c r="L35" s="107"/>
    </row>
    <row r="36" spans="1:12" s="66" customFormat="1" x14ac:dyDescent="0.3">
      <c r="A36" s="66" t="s">
        <v>507</v>
      </c>
      <c r="B36" s="117"/>
      <c r="C36" s="117"/>
      <c r="D36" s="117"/>
      <c r="E36" s="107"/>
      <c r="F36" s="107"/>
      <c r="G36" s="107"/>
      <c r="H36" s="107"/>
      <c r="I36" s="107"/>
      <c r="J36" s="107"/>
      <c r="K36" s="107"/>
      <c r="L36" s="107"/>
    </row>
    <row r="37" spans="1:12" s="66" customFormat="1" x14ac:dyDescent="0.3">
      <c r="A37" s="66" t="s">
        <v>508</v>
      </c>
      <c r="B37" s="117"/>
      <c r="C37" s="117"/>
      <c r="D37" s="117"/>
      <c r="E37" s="107"/>
      <c r="F37" s="107"/>
      <c r="G37" s="107"/>
      <c r="H37" s="107"/>
      <c r="I37" s="107"/>
      <c r="J37" s="107"/>
      <c r="K37" s="107"/>
      <c r="L37" s="107"/>
    </row>
    <row r="38" spans="1:12" s="66" customFormat="1" x14ac:dyDescent="0.3">
      <c r="A38" s="66" t="s">
        <v>509</v>
      </c>
      <c r="B38" s="117"/>
      <c r="C38" s="117"/>
      <c r="D38" s="117"/>
      <c r="E38" s="107"/>
      <c r="F38" s="107"/>
      <c r="G38" s="107"/>
      <c r="H38" s="107"/>
      <c r="I38" s="107"/>
      <c r="J38" s="107"/>
      <c r="K38" s="107"/>
      <c r="L38" s="107"/>
    </row>
    <row r="39" spans="1:12" s="66" customFormat="1" x14ac:dyDescent="0.3">
      <c r="A39" s="66" t="s">
        <v>61</v>
      </c>
      <c r="B39" s="117"/>
      <c r="C39" s="117"/>
      <c r="D39" s="117"/>
      <c r="E39" s="107"/>
      <c r="F39" s="107"/>
      <c r="G39" s="107"/>
      <c r="H39" s="107"/>
      <c r="I39" s="107"/>
      <c r="J39" s="107"/>
      <c r="K39" s="107"/>
      <c r="L39" s="107"/>
    </row>
    <row r="40" spans="1:12" s="66" customFormat="1" x14ac:dyDescent="0.3">
      <c r="A40" s="66" t="s">
        <v>510</v>
      </c>
      <c r="B40" s="117"/>
      <c r="C40" s="117"/>
      <c r="D40" s="117"/>
      <c r="E40" s="107"/>
      <c r="F40" s="107"/>
      <c r="G40" s="107"/>
      <c r="H40" s="107"/>
      <c r="I40" s="107"/>
      <c r="J40" s="107"/>
      <c r="K40" s="107"/>
      <c r="L40" s="107"/>
    </row>
    <row r="41" spans="1:12" s="66" customFormat="1" x14ac:dyDescent="0.3">
      <c r="A41" s="66" t="s">
        <v>511</v>
      </c>
      <c r="B41" s="117"/>
      <c r="C41" s="117"/>
      <c r="D41" s="117"/>
      <c r="E41" s="107"/>
      <c r="F41" s="107"/>
      <c r="G41" s="107"/>
      <c r="H41" s="107"/>
      <c r="I41" s="107"/>
      <c r="J41" s="107"/>
      <c r="K41" s="107"/>
      <c r="L41" s="107"/>
    </row>
    <row r="42" spans="1:12" s="66" customFormat="1" x14ac:dyDescent="0.3">
      <c r="A42" s="66" t="s">
        <v>512</v>
      </c>
      <c r="B42" s="117"/>
      <c r="C42" s="117"/>
      <c r="D42" s="117"/>
      <c r="E42" s="107"/>
      <c r="F42" s="107"/>
      <c r="G42" s="107"/>
      <c r="H42" s="107"/>
      <c r="I42" s="107"/>
      <c r="J42" s="107"/>
      <c r="K42" s="107"/>
      <c r="L42" s="107"/>
    </row>
    <row r="43" spans="1:12" s="66" customFormat="1" x14ac:dyDescent="0.3">
      <c r="A43" s="66" t="s">
        <v>513</v>
      </c>
      <c r="B43" s="117"/>
      <c r="C43" s="117"/>
      <c r="D43" s="117"/>
      <c r="E43" s="107"/>
      <c r="F43" s="107"/>
      <c r="G43" s="107"/>
      <c r="H43" s="107"/>
      <c r="I43" s="107"/>
      <c r="J43" s="107"/>
      <c r="K43" s="107"/>
      <c r="L43" s="107"/>
    </row>
    <row r="44" spans="1:12" s="66" customFormat="1" x14ac:dyDescent="0.3">
      <c r="A44" s="66" t="s">
        <v>514</v>
      </c>
      <c r="B44" s="117"/>
      <c r="C44" s="117"/>
      <c r="D44" s="117"/>
      <c r="E44" s="107"/>
      <c r="F44" s="107"/>
      <c r="G44" s="107"/>
      <c r="H44" s="107"/>
      <c r="I44" s="107"/>
      <c r="J44" s="107"/>
      <c r="K44" s="107"/>
      <c r="L44" s="107"/>
    </row>
    <row r="45" spans="1:12" s="66" customFormat="1" x14ac:dyDescent="0.3">
      <c r="A45" s="66" t="s">
        <v>515</v>
      </c>
      <c r="B45" s="117"/>
      <c r="C45" s="117"/>
      <c r="D45" s="117"/>
      <c r="E45" s="107"/>
      <c r="F45" s="107"/>
      <c r="G45" s="107"/>
      <c r="H45" s="107"/>
      <c r="I45" s="107"/>
      <c r="J45" s="107"/>
      <c r="K45" s="107"/>
      <c r="L45" s="107"/>
    </row>
    <row r="46" spans="1:12" s="101" customFormat="1" ht="18.600000000000001" thickBot="1" x14ac:dyDescent="0.35">
      <c r="A46" s="101" t="s">
        <v>458</v>
      </c>
      <c r="B46" s="101" t="s">
        <v>519</v>
      </c>
      <c r="C46" s="101" t="s">
        <v>520</v>
      </c>
      <c r="D46" s="101" t="s">
        <v>521</v>
      </c>
      <c r="E46" s="101" t="s">
        <v>522</v>
      </c>
      <c r="F46" s="101" t="s">
        <v>523</v>
      </c>
      <c r="G46" s="101" t="s">
        <v>42</v>
      </c>
    </row>
    <row r="47" spans="1:12" x14ac:dyDescent="0.3">
      <c r="A47" s="66" t="s">
        <v>496</v>
      </c>
      <c r="B47" s="196">
        <v>1</v>
      </c>
      <c r="C47" s="196">
        <v>1</v>
      </c>
      <c r="D47" s="196">
        <v>1</v>
      </c>
      <c r="E47" s="196">
        <v>1</v>
      </c>
      <c r="F47" s="196">
        <v>1</v>
      </c>
      <c r="G47" s="1" t="s">
        <v>524</v>
      </c>
    </row>
    <row r="48" spans="1:12" x14ac:dyDescent="0.3">
      <c r="A48" s="66" t="s">
        <v>497</v>
      </c>
      <c r="B48" s="196">
        <v>1.03</v>
      </c>
      <c r="C48" s="196">
        <v>1.03</v>
      </c>
      <c r="D48" s="196">
        <v>1</v>
      </c>
      <c r="E48" s="196">
        <v>1.03</v>
      </c>
      <c r="F48" s="196">
        <v>1.03</v>
      </c>
      <c r="G48" s="1" t="s">
        <v>524</v>
      </c>
    </row>
    <row r="49" spans="1:11" x14ac:dyDescent="0.3">
      <c r="A49" s="66" t="s">
        <v>498</v>
      </c>
      <c r="B49" s="196">
        <v>1.05</v>
      </c>
      <c r="C49" s="196">
        <v>1.05</v>
      </c>
      <c r="D49" s="196">
        <v>1</v>
      </c>
      <c r="E49" s="196">
        <v>1.05</v>
      </c>
      <c r="F49" s="196">
        <v>1.05</v>
      </c>
      <c r="G49" s="1" t="s">
        <v>524</v>
      </c>
    </row>
    <row r="50" spans="1:11" x14ac:dyDescent="0.3">
      <c r="A50" s="66" t="s">
        <v>499</v>
      </c>
      <c r="B50" s="196">
        <v>1</v>
      </c>
      <c r="C50" s="196">
        <v>1</v>
      </c>
      <c r="D50" s="196">
        <v>1</v>
      </c>
      <c r="E50" s="196">
        <v>1</v>
      </c>
      <c r="F50" s="196">
        <v>1</v>
      </c>
      <c r="G50" s="1" t="s">
        <v>524</v>
      </c>
    </row>
    <row r="51" spans="1:11" x14ac:dyDescent="0.3">
      <c r="A51" s="66" t="s">
        <v>500</v>
      </c>
      <c r="B51" s="196">
        <v>1.05</v>
      </c>
      <c r="C51" s="196">
        <v>1.1047619047619046</v>
      </c>
      <c r="D51" s="196">
        <v>1</v>
      </c>
      <c r="E51" s="196">
        <v>1.1545454545454545</v>
      </c>
      <c r="F51" s="196">
        <v>1.1214953271028036</v>
      </c>
      <c r="G51" s="1" t="s">
        <v>524</v>
      </c>
    </row>
    <row r="52" spans="1:11" ht="13.95" customHeight="1" x14ac:dyDescent="0.3">
      <c r="A52" s="66" t="s">
        <v>501</v>
      </c>
      <c r="B52" s="196">
        <v>1.1000000000000001</v>
      </c>
      <c r="C52" s="196">
        <v>1.2095238095238094</v>
      </c>
      <c r="D52" s="196">
        <v>1</v>
      </c>
      <c r="E52" s="196">
        <v>1.3090909090909089</v>
      </c>
      <c r="F52" s="196">
        <v>1.2523364485981308</v>
      </c>
      <c r="G52" s="1" t="s">
        <v>524</v>
      </c>
    </row>
    <row r="53" spans="1:11" x14ac:dyDescent="0.3">
      <c r="A53" s="66" t="s">
        <v>502</v>
      </c>
      <c r="B53" s="196">
        <v>1</v>
      </c>
      <c r="C53" s="196">
        <v>1</v>
      </c>
      <c r="D53" s="196">
        <v>1</v>
      </c>
      <c r="E53" s="196">
        <v>1</v>
      </c>
      <c r="F53" s="196">
        <v>1</v>
      </c>
      <c r="G53" s="1" t="s">
        <v>524</v>
      </c>
    </row>
    <row r="54" spans="1:11" s="100" customFormat="1" x14ac:dyDescent="0.3">
      <c r="A54" s="219" t="s">
        <v>503</v>
      </c>
      <c r="B54" s="220">
        <v>1.05</v>
      </c>
      <c r="C54" s="220">
        <v>1.0733944954128438</v>
      </c>
      <c r="D54" s="220">
        <v>1</v>
      </c>
      <c r="E54" s="220">
        <v>1.1016949152542375</v>
      </c>
      <c r="F54" s="220">
        <v>1.0796460176991152</v>
      </c>
      <c r="G54" s="100" t="s">
        <v>524</v>
      </c>
      <c r="H54" s="115"/>
      <c r="I54" s="221"/>
    </row>
    <row r="55" spans="1:11" s="21" customFormat="1" x14ac:dyDescent="0.3">
      <c r="A55" s="66" t="s">
        <v>504</v>
      </c>
      <c r="B55" s="196">
        <v>1.1000000000000001</v>
      </c>
      <c r="C55" s="196">
        <v>1.1559633027522935</v>
      </c>
      <c r="D55" s="196">
        <v>1</v>
      </c>
      <c r="E55" s="196">
        <v>1.2033898305084745</v>
      </c>
      <c r="F55" s="196">
        <v>1.1681415929203542</v>
      </c>
      <c r="G55" s="1" t="s">
        <v>524</v>
      </c>
      <c r="K55" s="1"/>
    </row>
    <row r="56" spans="1:11" s="21" customFormat="1" x14ac:dyDescent="0.3">
      <c r="A56" s="66" t="s">
        <v>505</v>
      </c>
      <c r="B56" s="196">
        <v>1</v>
      </c>
      <c r="C56" s="196">
        <v>1</v>
      </c>
      <c r="D56" s="196">
        <v>1</v>
      </c>
      <c r="E56" s="196">
        <v>1</v>
      </c>
      <c r="F56" s="196">
        <v>1</v>
      </c>
      <c r="G56" s="1" t="s">
        <v>524</v>
      </c>
      <c r="K56" s="1"/>
    </row>
    <row r="57" spans="1:11" s="21" customFormat="1" x14ac:dyDescent="0.3">
      <c r="A57" s="66" t="s">
        <v>506</v>
      </c>
      <c r="B57" s="196">
        <v>1.05</v>
      </c>
      <c r="C57" s="196">
        <v>1.0990099009900991</v>
      </c>
      <c r="D57" s="196">
        <v>1</v>
      </c>
      <c r="E57" s="196">
        <v>1.1470588235294117</v>
      </c>
      <c r="F57" s="196">
        <v>1.1188118811881187</v>
      </c>
      <c r="G57" s="1" t="s">
        <v>524</v>
      </c>
      <c r="K57" s="1"/>
    </row>
    <row r="58" spans="1:11" s="21" customFormat="1" x14ac:dyDescent="0.3">
      <c r="A58" s="66" t="s">
        <v>507</v>
      </c>
      <c r="B58" s="196">
        <v>1.1000000000000001</v>
      </c>
      <c r="C58" s="196">
        <v>1.198019801980198</v>
      </c>
      <c r="D58" s="196">
        <v>1</v>
      </c>
      <c r="E58" s="196">
        <v>1.2941176470588236</v>
      </c>
      <c r="F58" s="196">
        <v>1.2376237623762401</v>
      </c>
      <c r="G58" s="1" t="s">
        <v>524</v>
      </c>
      <c r="K58" s="1"/>
    </row>
    <row r="59" spans="1:11" s="21" customFormat="1" x14ac:dyDescent="0.3">
      <c r="A59" s="66" t="s">
        <v>508</v>
      </c>
      <c r="B59" s="196">
        <v>1</v>
      </c>
      <c r="C59" s="196">
        <v>1.06</v>
      </c>
      <c r="D59" s="196">
        <v>1</v>
      </c>
      <c r="E59" s="196">
        <v>1.1100000000000001</v>
      </c>
      <c r="F59" s="196">
        <v>1.08</v>
      </c>
      <c r="G59" s="116" t="s">
        <v>525</v>
      </c>
    </row>
    <row r="60" spans="1:11" s="21" customFormat="1" x14ac:dyDescent="0.3">
      <c r="A60" s="66" t="s">
        <v>509</v>
      </c>
      <c r="B60" s="196">
        <v>1.05</v>
      </c>
      <c r="C60" s="196">
        <v>1.22</v>
      </c>
      <c r="D60" s="196">
        <v>1</v>
      </c>
      <c r="E60" s="196">
        <v>1.39</v>
      </c>
      <c r="F60" s="196">
        <v>1.29</v>
      </c>
      <c r="G60" s="116" t="s">
        <v>525</v>
      </c>
    </row>
    <row r="61" spans="1:11" s="12" customFormat="1" x14ac:dyDescent="0.3">
      <c r="A61" s="231" t="s">
        <v>61</v>
      </c>
      <c r="B61" s="232">
        <v>1.1000000000000001</v>
      </c>
      <c r="C61" s="232">
        <v>1.38</v>
      </c>
      <c r="D61" s="232">
        <v>1</v>
      </c>
      <c r="E61" s="232">
        <v>1.67</v>
      </c>
      <c r="F61" s="232">
        <v>1.5</v>
      </c>
      <c r="G61" s="116" t="s">
        <v>525</v>
      </c>
      <c r="K61" s="1"/>
    </row>
    <row r="62" spans="1:11" s="12" customFormat="1" x14ac:dyDescent="0.3">
      <c r="A62" s="66" t="s">
        <v>510</v>
      </c>
      <c r="B62" s="196">
        <v>1</v>
      </c>
      <c r="C62" s="196">
        <v>1.1299999999999999</v>
      </c>
      <c r="D62" s="196">
        <v>1</v>
      </c>
      <c r="E62" s="196">
        <v>1.27</v>
      </c>
      <c r="F62" s="196">
        <v>1.19</v>
      </c>
      <c r="G62" s="116" t="s">
        <v>525</v>
      </c>
      <c r="K62" s="1"/>
    </row>
    <row r="63" spans="1:11" s="12" customFormat="1" x14ac:dyDescent="0.3">
      <c r="A63" s="66" t="s">
        <v>511</v>
      </c>
      <c r="B63" s="196">
        <v>1.05</v>
      </c>
      <c r="C63" s="196">
        <v>1.32</v>
      </c>
      <c r="D63" s="196">
        <v>1</v>
      </c>
      <c r="E63" s="196">
        <v>1.59</v>
      </c>
      <c r="F63" s="196">
        <v>1.42</v>
      </c>
      <c r="G63" s="116" t="s">
        <v>525</v>
      </c>
      <c r="K63" s="1"/>
    </row>
    <row r="64" spans="1:11" x14ac:dyDescent="0.3">
      <c r="A64" s="66" t="s">
        <v>512</v>
      </c>
      <c r="B64" s="196">
        <v>1.1000000000000001</v>
      </c>
      <c r="C64" s="196">
        <v>1.5</v>
      </c>
      <c r="D64" s="196">
        <v>1</v>
      </c>
      <c r="E64" s="196">
        <v>1.9</v>
      </c>
      <c r="F64" s="196">
        <v>1.66</v>
      </c>
      <c r="G64" s="116" t="s">
        <v>525</v>
      </c>
    </row>
    <row r="65" spans="1:13" x14ac:dyDescent="0.3">
      <c r="A65" s="66" t="s">
        <v>513</v>
      </c>
      <c r="B65" s="196">
        <v>1</v>
      </c>
      <c r="C65" s="196">
        <v>1</v>
      </c>
      <c r="D65" s="196">
        <v>1</v>
      </c>
      <c r="E65" s="196">
        <v>1</v>
      </c>
      <c r="F65" s="196">
        <v>1</v>
      </c>
      <c r="G65" s="1" t="s">
        <v>524</v>
      </c>
      <c r="H65" s="1"/>
      <c r="I65" s="1"/>
    </row>
    <row r="66" spans="1:13" x14ac:dyDescent="0.3">
      <c r="A66" s="66" t="s">
        <v>514</v>
      </c>
      <c r="B66" s="196">
        <v>1.05</v>
      </c>
      <c r="C66" s="196">
        <v>1.0673076923076923</v>
      </c>
      <c r="D66" s="196">
        <v>1</v>
      </c>
      <c r="E66" s="196">
        <v>1.1028037383177569</v>
      </c>
      <c r="F66" s="196">
        <v>1.0857142857142856</v>
      </c>
      <c r="G66" s="1" t="s">
        <v>524</v>
      </c>
      <c r="H66" s="1"/>
      <c r="I66" s="1"/>
    </row>
    <row r="67" spans="1:13" x14ac:dyDescent="0.3">
      <c r="A67" s="66" t="s">
        <v>515</v>
      </c>
      <c r="B67" s="196">
        <v>1.1000000000000001</v>
      </c>
      <c r="C67" s="196">
        <v>1.1442307692307692</v>
      </c>
      <c r="D67" s="196">
        <v>1</v>
      </c>
      <c r="E67" s="196">
        <v>1.205607476635514</v>
      </c>
      <c r="F67" s="196">
        <v>1.1714285714285713</v>
      </c>
      <c r="G67" s="1" t="s">
        <v>524</v>
      </c>
      <c r="H67" s="1"/>
      <c r="I67" s="1"/>
    </row>
    <row r="68" spans="1:13" ht="23.4" thickBot="1" x14ac:dyDescent="0.35">
      <c r="A68" s="14"/>
      <c r="B68" s="15"/>
      <c r="C68" s="15"/>
      <c r="D68" s="15"/>
      <c r="E68" s="15"/>
      <c r="F68" s="15"/>
      <c r="G68" s="51"/>
      <c r="H68" s="51"/>
      <c r="I68" s="20"/>
      <c r="J68" s="20"/>
      <c r="K68" s="20"/>
      <c r="L68" s="20"/>
      <c r="M68" s="20"/>
    </row>
    <row r="69" spans="1:13" s="101" customFormat="1" ht="18.600000000000001" thickBot="1" x14ac:dyDescent="0.35"/>
    <row r="70" spans="1:13" ht="18" thickBot="1" x14ac:dyDescent="0.4">
      <c r="A70" s="105" t="s">
        <v>526</v>
      </c>
      <c r="B70" s="106"/>
      <c r="C70" s="106"/>
      <c r="D70" s="106"/>
      <c r="E70" s="106"/>
      <c r="F70" s="106"/>
      <c r="G70" s="106"/>
      <c r="H70" s="67"/>
      <c r="I70" s="67"/>
    </row>
    <row r="71" spans="1:13" ht="30" thickTop="1" thickBot="1" x14ac:dyDescent="0.35">
      <c r="A71" s="108" t="s">
        <v>527</v>
      </c>
      <c r="B71" s="108" t="s">
        <v>519</v>
      </c>
      <c r="C71" s="108" t="s">
        <v>520</v>
      </c>
      <c r="D71" s="108" t="s">
        <v>521</v>
      </c>
      <c r="E71" s="108" t="s">
        <v>522</v>
      </c>
      <c r="F71" s="67"/>
      <c r="G71" s="67"/>
    </row>
    <row r="72" spans="1:13" s="21" customFormat="1" ht="15" thickBot="1" x14ac:dyDescent="0.35">
      <c r="A72" s="109" t="s">
        <v>493</v>
      </c>
      <c r="B72" s="110">
        <v>0.55000000000000004</v>
      </c>
      <c r="C72" s="110">
        <v>0</v>
      </c>
      <c r="D72" s="110">
        <v>0.08</v>
      </c>
      <c r="E72" s="110">
        <v>0.37</v>
      </c>
      <c r="F72" s="1" t="s">
        <v>524</v>
      </c>
      <c r="G72" s="67"/>
      <c r="J72" s="1"/>
      <c r="K72" s="1"/>
    </row>
    <row r="73" spans="1:13" s="21" customFormat="1" ht="15" thickBot="1" x14ac:dyDescent="0.35">
      <c r="A73" s="109" t="s">
        <v>528</v>
      </c>
      <c r="B73" s="111">
        <v>0.82</v>
      </c>
      <c r="C73" s="111">
        <v>0</v>
      </c>
      <c r="D73" s="111">
        <v>0.05</v>
      </c>
      <c r="E73" s="111">
        <v>0.13</v>
      </c>
      <c r="F73" s="1" t="s">
        <v>524</v>
      </c>
      <c r="G73" s="67"/>
      <c r="J73" s="1"/>
      <c r="K73" s="1"/>
    </row>
    <row r="74" spans="1:13" s="21" customFormat="1" ht="15" thickBot="1" x14ac:dyDescent="0.35">
      <c r="A74" s="109" t="s">
        <v>529</v>
      </c>
      <c r="B74" s="110">
        <v>0.83</v>
      </c>
      <c r="C74" s="110">
        <v>0</v>
      </c>
      <c r="D74" s="110">
        <v>0.04</v>
      </c>
      <c r="E74" s="110">
        <v>0.13</v>
      </c>
      <c r="F74" s="1" t="s">
        <v>524</v>
      </c>
      <c r="G74" s="67"/>
      <c r="J74" s="1"/>
      <c r="K74" s="1"/>
    </row>
    <row r="75" spans="1:13" s="21" customFormat="1" ht="15" thickBot="1" x14ac:dyDescent="0.35">
      <c r="A75" s="109" t="s">
        <v>530</v>
      </c>
      <c r="B75" s="111">
        <v>0.85</v>
      </c>
      <c r="C75" s="111">
        <v>0</v>
      </c>
      <c r="D75" s="111">
        <v>0.02</v>
      </c>
      <c r="E75" s="111">
        <v>0.13</v>
      </c>
      <c r="F75" s="1" t="s">
        <v>524</v>
      </c>
      <c r="G75" s="67"/>
    </row>
    <row r="76" spans="1:13" s="21" customFormat="1" ht="15" thickBot="1" x14ac:dyDescent="0.35">
      <c r="A76" s="109" t="s">
        <v>531</v>
      </c>
      <c r="B76" s="110">
        <v>0.85</v>
      </c>
      <c r="C76" s="110">
        <v>0</v>
      </c>
      <c r="D76" s="110">
        <v>0.02</v>
      </c>
      <c r="E76" s="110">
        <v>0.13</v>
      </c>
      <c r="F76" s="1" t="s">
        <v>524</v>
      </c>
      <c r="G76" s="67"/>
    </row>
    <row r="77" spans="1:13" s="12" customFormat="1" ht="15" thickBot="1" x14ac:dyDescent="0.35">
      <c r="A77" s="109" t="s">
        <v>532</v>
      </c>
      <c r="B77" s="112">
        <v>0.56603773584905659</v>
      </c>
      <c r="C77" s="112">
        <v>0</v>
      </c>
      <c r="D77" s="112">
        <v>5.6603773584905662E-2</v>
      </c>
      <c r="E77" s="112">
        <v>0.37735849056603776</v>
      </c>
      <c r="F77" s="1" t="s">
        <v>524</v>
      </c>
      <c r="G77" s="67"/>
      <c r="J77" s="1"/>
      <c r="K77" s="1"/>
    </row>
    <row r="78" spans="1:13" s="12" customFormat="1" ht="15" thickBot="1" x14ac:dyDescent="0.35">
      <c r="A78" s="109" t="s">
        <v>533</v>
      </c>
      <c r="B78" s="233">
        <v>0.75</v>
      </c>
      <c r="C78" s="126">
        <v>0</v>
      </c>
      <c r="D78" s="126">
        <v>3.9840637450199202E-3</v>
      </c>
      <c r="E78" s="233">
        <v>0.25</v>
      </c>
      <c r="F78" s="1" t="s">
        <v>524</v>
      </c>
      <c r="G78" s="125"/>
      <c r="J78" s="1"/>
      <c r="K78" s="1"/>
    </row>
    <row r="79" spans="1:13" s="12" customFormat="1" ht="15" thickBot="1" x14ac:dyDescent="0.35">
      <c r="A79" s="109" t="s">
        <v>534</v>
      </c>
      <c r="B79" s="126">
        <v>0.75</v>
      </c>
      <c r="C79" s="126">
        <v>0</v>
      </c>
      <c r="D79" s="126">
        <v>3.9840637450199202E-3</v>
      </c>
      <c r="E79" s="126">
        <v>0.25</v>
      </c>
      <c r="F79" s="1"/>
      <c r="G79" s="125"/>
      <c r="J79" s="1"/>
      <c r="K79" s="1"/>
    </row>
    <row r="80" spans="1:13" s="12" customFormat="1" ht="15" thickBot="1" x14ac:dyDescent="0.35">
      <c r="A80" s="109" t="s">
        <v>535</v>
      </c>
      <c r="B80" s="126">
        <v>0.75</v>
      </c>
      <c r="C80" s="126">
        <v>0</v>
      </c>
      <c r="D80" s="126">
        <v>3.9840637450199202E-3</v>
      </c>
      <c r="E80" s="126">
        <v>0.25</v>
      </c>
      <c r="F80" s="1"/>
      <c r="G80" s="125"/>
      <c r="J80" s="1"/>
      <c r="K80" s="1"/>
    </row>
    <row r="81" spans="1:11" s="12" customFormat="1" ht="15" thickBot="1" x14ac:dyDescent="0.35">
      <c r="A81" s="109" t="s">
        <v>49</v>
      </c>
      <c r="B81" s="111">
        <v>0.68122041031036296</v>
      </c>
      <c r="C81" s="111">
        <v>0</v>
      </c>
      <c r="D81" s="111">
        <v>2.6827985270910047E-2</v>
      </c>
      <c r="E81" s="111">
        <v>0.29195160441872697</v>
      </c>
      <c r="F81" s="1" t="s">
        <v>524</v>
      </c>
      <c r="G81" s="67"/>
      <c r="J81" s="1"/>
      <c r="K81" s="1"/>
    </row>
    <row r="82" spans="1:11" s="12" customFormat="1" ht="15" thickBot="1" x14ac:dyDescent="0.35">
      <c r="A82" s="109" t="s">
        <v>495</v>
      </c>
      <c r="B82" s="111">
        <v>0.65</v>
      </c>
      <c r="C82" s="111">
        <v>0</v>
      </c>
      <c r="D82" s="111">
        <v>7.0000000000000007E-2</v>
      </c>
      <c r="E82" s="111">
        <v>0.28000000000000003</v>
      </c>
      <c r="F82" s="1" t="s">
        <v>524</v>
      </c>
      <c r="G82" s="67"/>
      <c r="J82" s="1"/>
      <c r="K82" s="1"/>
    </row>
    <row r="83" spans="1:11" s="115" customFormat="1" x14ac:dyDescent="0.3">
      <c r="A83" s="113"/>
      <c r="B83" s="114"/>
      <c r="C83" s="114"/>
      <c r="D83" s="114"/>
      <c r="E83" s="114"/>
      <c r="F83" s="114"/>
      <c r="G83" s="114"/>
      <c r="H83" s="100"/>
      <c r="I83" s="197"/>
      <c r="J83" s="100"/>
      <c r="K83" s="100"/>
    </row>
    <row r="84" spans="1:11" s="115" customFormat="1" ht="15" thickBot="1" x14ac:dyDescent="0.35">
      <c r="A84" s="113"/>
      <c r="B84" s="114"/>
      <c r="C84" s="114"/>
      <c r="D84" s="114"/>
      <c r="E84" s="114"/>
      <c r="F84" s="114"/>
      <c r="G84" s="114"/>
      <c r="H84" s="100"/>
      <c r="I84" s="197"/>
      <c r="J84" s="100"/>
      <c r="K84" s="100"/>
    </row>
    <row r="85" spans="1:11" ht="52.8" thickBot="1" x14ac:dyDescent="0.35">
      <c r="A85" s="56" t="s">
        <v>536</v>
      </c>
      <c r="B85" s="57" t="s">
        <v>2</v>
      </c>
      <c r="C85" s="22" t="s">
        <v>537</v>
      </c>
      <c r="D85" s="61" t="s">
        <v>538</v>
      </c>
      <c r="E85" s="60" t="s">
        <v>539</v>
      </c>
      <c r="F85" s="61" t="s">
        <v>540</v>
      </c>
      <c r="G85" s="61" t="s">
        <v>42</v>
      </c>
    </row>
    <row r="86" spans="1:11" s="100" customFormat="1" ht="21.6" thickBot="1" x14ac:dyDescent="0.35">
      <c r="A86" s="93"/>
      <c r="B86" s="94"/>
      <c r="C86" s="95"/>
      <c r="D86" s="96"/>
      <c r="E86" s="97"/>
      <c r="F86" s="98"/>
      <c r="G86" s="99"/>
    </row>
    <row r="87" spans="1:11" s="21" customFormat="1" ht="23.4" thickBot="1" x14ac:dyDescent="0.35">
      <c r="A87" s="19" t="s">
        <v>473</v>
      </c>
      <c r="B87" s="22" t="s">
        <v>2</v>
      </c>
      <c r="C87" s="22">
        <v>2010</v>
      </c>
      <c r="D87" s="18" t="s">
        <v>42</v>
      </c>
      <c r="E87" s="26"/>
      <c r="F87" s="26"/>
      <c r="J87" s="1"/>
      <c r="K87" s="1"/>
    </row>
    <row r="88" spans="1:11" s="21" customFormat="1" ht="15.6" x14ac:dyDescent="0.3">
      <c r="A88" s="13" t="s">
        <v>541</v>
      </c>
      <c r="B88" s="13"/>
      <c r="C88" s="13"/>
      <c r="D88" s="13"/>
      <c r="E88" s="26"/>
      <c r="F88" s="26"/>
      <c r="J88" s="1"/>
      <c r="K88" s="1"/>
    </row>
    <row r="89" spans="1:11" s="21" customFormat="1" ht="28.8" x14ac:dyDescent="0.3">
      <c r="A89" s="27" t="s">
        <v>542</v>
      </c>
      <c r="B89" s="7" t="s">
        <v>20</v>
      </c>
      <c r="C89" s="122">
        <v>1.1000000000000001</v>
      </c>
      <c r="D89" s="25" t="s">
        <v>543</v>
      </c>
      <c r="E89" s="26"/>
      <c r="F89" s="26"/>
      <c r="J89" s="1"/>
      <c r="K89" s="1"/>
    </row>
    <row r="90" spans="1:11" s="21" customFormat="1" ht="28.8" x14ac:dyDescent="0.3">
      <c r="A90" s="27" t="s">
        <v>544</v>
      </c>
      <c r="B90" s="7" t="s">
        <v>20</v>
      </c>
      <c r="C90" s="122">
        <v>1.05</v>
      </c>
      <c r="D90" s="25" t="s">
        <v>543</v>
      </c>
      <c r="E90" s="26"/>
      <c r="F90" s="26"/>
      <c r="J90" s="1"/>
      <c r="K90" s="1"/>
    </row>
    <row r="91" spans="1:11" s="21" customFormat="1" ht="57.6" x14ac:dyDescent="0.3">
      <c r="A91" s="6" t="s">
        <v>32</v>
      </c>
      <c r="B91" s="7" t="s">
        <v>33</v>
      </c>
      <c r="C91" s="45">
        <v>1.4</v>
      </c>
      <c r="D91" s="25" t="s">
        <v>545</v>
      </c>
      <c r="E91" s="26"/>
      <c r="F91" s="26"/>
      <c r="J91" s="1"/>
      <c r="K91" s="1"/>
    </row>
    <row r="92" spans="1:11" s="21" customFormat="1" x14ac:dyDescent="0.3">
      <c r="A92" s="6"/>
      <c r="B92" s="7"/>
      <c r="C92" s="7"/>
      <c r="D92" s="7"/>
      <c r="E92" s="26"/>
      <c r="F92" s="26"/>
      <c r="G92" s="26"/>
      <c r="H92" s="26"/>
      <c r="J92" s="1"/>
      <c r="K92" s="1"/>
    </row>
    <row r="93" spans="1:11" s="21" customFormat="1" x14ac:dyDescent="0.3">
      <c r="A93" s="27"/>
      <c r="B93" s="7"/>
      <c r="C93" s="7"/>
      <c r="D93" s="7"/>
      <c r="E93" s="26"/>
      <c r="F93" s="26"/>
      <c r="G93" s="12"/>
      <c r="H93" s="12"/>
      <c r="J93" s="1"/>
      <c r="K93" s="1"/>
    </row>
    <row r="94" spans="1:11" s="21" customFormat="1" x14ac:dyDescent="0.3">
      <c r="A94" s="6"/>
      <c r="B94" s="7"/>
      <c r="C94" s="7"/>
      <c r="D94" s="7"/>
      <c r="E94" s="26"/>
      <c r="F94" s="26"/>
      <c r="G94" s="12"/>
      <c r="H94" s="12"/>
      <c r="J94" s="1"/>
      <c r="K94" s="1"/>
    </row>
    <row r="95" spans="1:11" s="21" customFormat="1" x14ac:dyDescent="0.3">
      <c r="A95" s="6"/>
      <c r="B95" s="7"/>
      <c r="C95" s="7"/>
      <c r="D95" s="7"/>
      <c r="E95" s="26"/>
      <c r="F95" s="26"/>
      <c r="G95" s="12"/>
      <c r="H95" s="12"/>
      <c r="J95" s="1"/>
      <c r="K95" s="1"/>
    </row>
    <row r="96" spans="1:11" s="21" customFormat="1" x14ac:dyDescent="0.3">
      <c r="A96" s="1"/>
      <c r="B96" s="12"/>
      <c r="C96" s="12"/>
      <c r="D96" s="12"/>
      <c r="E96" s="26"/>
      <c r="F96" s="26"/>
      <c r="G96" s="12"/>
      <c r="H96" s="12"/>
      <c r="J96" s="1"/>
      <c r="K96" s="1"/>
    </row>
    <row r="97" spans="1:8" x14ac:dyDescent="0.3">
      <c r="A97" s="21"/>
      <c r="B97" s="21"/>
      <c r="C97" s="21"/>
      <c r="D97" s="21"/>
      <c r="E97" s="26"/>
      <c r="F97" s="26"/>
      <c r="G97" s="21"/>
      <c r="H97" s="21"/>
    </row>
    <row r="98" spans="1:8" x14ac:dyDescent="0.3">
      <c r="A98" s="21"/>
      <c r="B98" s="21"/>
      <c r="C98" s="21"/>
      <c r="D98" s="21"/>
      <c r="E98" s="21"/>
      <c r="F98" s="21"/>
      <c r="G98" s="21"/>
      <c r="H98" s="21"/>
    </row>
    <row r="99" spans="1:8" x14ac:dyDescent="0.3">
      <c r="B99" s="1"/>
      <c r="C99" s="1"/>
      <c r="D99" s="1"/>
      <c r="E99" s="1"/>
      <c r="F99" s="1"/>
      <c r="G99" s="1"/>
      <c r="H99" s="1"/>
    </row>
    <row r="100" spans="1:8" x14ac:dyDescent="0.3">
      <c r="B100" s="1"/>
      <c r="C100" s="1"/>
      <c r="D100" s="1"/>
      <c r="E100" s="1"/>
      <c r="F100" s="1"/>
      <c r="G100" s="1"/>
      <c r="H100" s="1"/>
    </row>
    <row r="101" spans="1:8" x14ac:dyDescent="0.3">
      <c r="B101" s="1"/>
      <c r="C101" s="1"/>
      <c r="D101" s="1"/>
      <c r="E101" s="1"/>
      <c r="F101" s="1"/>
      <c r="G101" s="1"/>
      <c r="H101" s="1"/>
    </row>
    <row r="102" spans="1:8" x14ac:dyDescent="0.3">
      <c r="B102" s="1"/>
      <c r="C102" s="1"/>
      <c r="D102" s="1"/>
      <c r="E102" s="1"/>
      <c r="F102" s="1"/>
      <c r="G102" s="1"/>
      <c r="H102" s="1"/>
    </row>
    <row r="103" spans="1:8" x14ac:dyDescent="0.3">
      <c r="B103" s="1"/>
      <c r="C103" s="1"/>
      <c r="D103" s="1"/>
      <c r="E103" s="1"/>
      <c r="F103" s="1"/>
      <c r="G103" s="1"/>
      <c r="H103" s="1"/>
    </row>
    <row r="104" spans="1:8" x14ac:dyDescent="0.3">
      <c r="B104" s="1"/>
      <c r="C104" s="1"/>
      <c r="D104" s="1"/>
      <c r="E104" s="1"/>
      <c r="F104" s="1"/>
      <c r="G104" s="1"/>
      <c r="H104" s="1"/>
    </row>
    <row r="105" spans="1:8" x14ac:dyDescent="0.3">
      <c r="B105" s="1"/>
      <c r="C105" s="1"/>
      <c r="D105" s="1"/>
      <c r="E105" s="1"/>
      <c r="F105" s="1"/>
      <c r="G105" s="1"/>
      <c r="H105" s="1"/>
    </row>
    <row r="106" spans="1:8" x14ac:dyDescent="0.3">
      <c r="B106" s="1"/>
      <c r="C106" s="1"/>
      <c r="D106" s="1"/>
      <c r="E106" s="1"/>
      <c r="F106" s="1"/>
      <c r="G106" s="1"/>
      <c r="H106" s="1"/>
    </row>
    <row r="107" spans="1:8" x14ac:dyDescent="0.3">
      <c r="B107" s="1"/>
      <c r="C107" s="1"/>
      <c r="D107" s="1"/>
      <c r="E107" s="1"/>
      <c r="F107" s="1"/>
      <c r="G107" s="1"/>
      <c r="H107" s="1"/>
    </row>
    <row r="108" spans="1:8" x14ac:dyDescent="0.3">
      <c r="B108" s="1"/>
      <c r="C108" s="1"/>
      <c r="D108" s="1"/>
      <c r="E108" s="1"/>
      <c r="F108" s="1"/>
      <c r="G108" s="1"/>
      <c r="H108" s="1"/>
    </row>
    <row r="109" spans="1:8" x14ac:dyDescent="0.3">
      <c r="B109" s="1"/>
      <c r="C109" s="1"/>
      <c r="D109" s="1"/>
      <c r="E109" s="1"/>
      <c r="F109" s="1"/>
      <c r="G109" s="1"/>
      <c r="H109" s="1"/>
    </row>
  </sheetData>
  <hyperlinks>
    <hyperlink ref="G60" r:id="rId1" display="https://view.officeapps.live.com/op/view.aspx?src=https%3A%2F%2Fwww.aemo.com.au%2F-%2Fmedia%2FFiles%2FElectricity%2FNEM%2FPlanning_and_Forecasting%2FInputs-Assumptions-Methodologies%2F2019%2FGHD-AEMO-revised---2018-19-Costs_and_Technical_Parameter.xlsb&amp;wdOrigin=BROWSELINK" xr:uid="{9EEC848B-637E-477E-B016-FED49D5D38DC}"/>
    <hyperlink ref="G59" r:id="rId2" display="https://view.officeapps.live.com/op/view.aspx?src=https%3A%2F%2Fwww.aemo.com.au%2F-%2Fmedia%2FFiles%2FElectricity%2FNEM%2FPlanning_and_Forecasting%2FInputs-Assumptions-Methodologies%2F2019%2FGHD-AEMO-revised---2018-19-Costs_and_Technical_Parameter.xlsb&amp;wdOrigin=BROWSELINK" xr:uid="{2757FB17-94B1-4AED-BB6B-D13E7834ED18}"/>
    <hyperlink ref="G61" r:id="rId3" display="https://view.officeapps.live.com/op/view.aspx?src=https%3A%2F%2Fwww.aemo.com.au%2F-%2Fmedia%2FFiles%2FElectricity%2FNEM%2FPlanning_and_Forecasting%2FInputs-Assumptions-Methodologies%2F2019%2FGHD-AEMO-revised---2018-19-Costs_and_Technical_Parameter.xlsb&amp;wdOrigin=BROWSELINK" xr:uid="{C63AE7D8-34E0-4767-BA93-1A2BC8DEEF76}"/>
    <hyperlink ref="G62" r:id="rId4" display="https://view.officeapps.live.com/op/view.aspx?src=https%3A%2F%2Fwww.aemo.com.au%2F-%2Fmedia%2FFiles%2FElectricity%2FNEM%2FPlanning_and_Forecasting%2FInputs-Assumptions-Methodologies%2F2019%2FGHD-AEMO-revised---2018-19-Costs_and_Technical_Parameter.xlsb&amp;wdOrigin=BROWSELINK" xr:uid="{F159AA84-FD31-4AC0-99AD-3F6A6C4D66EA}"/>
    <hyperlink ref="G63" r:id="rId5" display="https://view.officeapps.live.com/op/view.aspx?src=https%3A%2F%2Fwww.aemo.com.au%2F-%2Fmedia%2FFiles%2FElectricity%2FNEM%2FPlanning_and_Forecasting%2FInputs-Assumptions-Methodologies%2F2019%2FGHD-AEMO-revised---2018-19-Costs_and_Technical_Parameter.xlsb&amp;wdOrigin=BROWSELINK" xr:uid="{3BBD54F5-F683-44CE-B352-DE9EB1E92A43}"/>
    <hyperlink ref="G64" r:id="rId6" display="https://view.officeapps.live.com/op/view.aspx?src=https%3A%2F%2Fwww.aemo.com.au%2F-%2Fmedia%2FFiles%2FElectricity%2FNEM%2FPlanning_and_Forecasting%2FInputs-Assumptions-Methodologies%2F2019%2FGHD-AEMO-revised---2018-19-Costs_and_Technical_Parameter.xlsb&amp;wdOrigin=BROWSELINK" xr:uid="{DA6F75F6-4890-49DC-88CC-9D769B9FDB34}"/>
  </hyperlinks>
  <pageMargins left="0.7" right="0.7" top="0.78740157499999996" bottom="0.78740157499999996" header="0.3" footer="0.3"/>
  <pageSetup paperSize="9" orientation="portrait" r:id="rId7"/>
  <headerFooter>
    <oddFooter>&amp;L&amp;"Helvetica,Standard"&amp;8 S774Doc-676563417-215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536F0-13D6-423F-ADAA-38B4C1B23892}">
  <sheetPr codeName="Tabelle2">
    <tabColor rgb="FFFF0000"/>
  </sheetPr>
  <dimension ref="A1:O112"/>
  <sheetViews>
    <sheetView zoomScale="85" zoomScaleNormal="85" workbookViewId="0">
      <pane xSplit="2" ySplit="2" topLeftCell="C3" activePane="bottomRight" state="frozen"/>
      <selection pane="topRight" activeCell="H36" sqref="H36"/>
      <selection pane="bottomLeft" activeCell="H36" sqref="H36"/>
      <selection pane="bottomRight" activeCell="C40" sqref="C40"/>
    </sheetView>
  </sheetViews>
  <sheetFormatPr baseColWidth="10" defaultColWidth="11.44140625" defaultRowHeight="14.4" x14ac:dyDescent="0.3"/>
  <cols>
    <col min="1" max="1" width="54" style="21" customWidth="1"/>
    <col min="2" max="2" width="13.33203125" style="26" customWidth="1"/>
    <col min="3" max="4" width="25" style="26" customWidth="1"/>
    <col min="5" max="5" width="41.44140625" style="21" customWidth="1"/>
    <col min="6" max="6" width="11.44140625" style="21"/>
    <col min="7" max="7" width="24.5546875" style="21" customWidth="1"/>
    <col min="8" max="8" width="30.5546875" style="21" bestFit="1" customWidth="1"/>
    <col min="9" max="9" width="27" style="21" customWidth="1"/>
    <col min="10" max="10" width="31.5546875" style="21" customWidth="1"/>
    <col min="11" max="16384" width="11.44140625" style="21"/>
  </cols>
  <sheetData>
    <row r="1" spans="1:7" ht="23.4" thickBot="1" x14ac:dyDescent="0.35">
      <c r="A1" s="14" t="s">
        <v>60</v>
      </c>
      <c r="B1" s="15"/>
      <c r="C1" s="15"/>
      <c r="D1" s="15"/>
      <c r="E1" s="15"/>
    </row>
    <row r="2" spans="1:7" ht="18" thickBot="1" x14ac:dyDescent="0.35">
      <c r="A2" s="128" t="s">
        <v>503</v>
      </c>
      <c r="B2" s="35" t="s">
        <v>2</v>
      </c>
      <c r="C2" s="35" t="s">
        <v>62</v>
      </c>
      <c r="D2" s="35"/>
      <c r="E2" s="35" t="s">
        <v>4</v>
      </c>
    </row>
    <row r="3" spans="1:7" ht="23.4" thickBot="1" x14ac:dyDescent="0.35">
      <c r="A3" s="32" t="s">
        <v>43</v>
      </c>
      <c r="B3" s="33"/>
      <c r="C3" s="261">
        <v>2023</v>
      </c>
      <c r="D3" s="261">
        <v>2030</v>
      </c>
      <c r="E3" s="33"/>
    </row>
    <row r="4" spans="1:7" ht="15.6" x14ac:dyDescent="0.3">
      <c r="A4" s="23" t="s">
        <v>63</v>
      </c>
      <c r="B4" s="23"/>
      <c r="C4" s="138"/>
      <c r="D4" s="138"/>
      <c r="E4" s="23"/>
      <c r="G4" s="21">
        <f>C5/C6</f>
        <v>0.93457943925233633</v>
      </c>
    </row>
    <row r="5" spans="1:7" x14ac:dyDescent="0.3">
      <c r="A5" s="27" t="s">
        <v>64</v>
      </c>
      <c r="B5" s="135" t="s">
        <v>65</v>
      </c>
      <c r="C5" s="25">
        <v>140</v>
      </c>
      <c r="D5" s="25">
        <v>140</v>
      </c>
      <c r="E5" s="136"/>
    </row>
    <row r="6" spans="1:7" x14ac:dyDescent="0.3">
      <c r="A6" s="27" t="s">
        <v>66</v>
      </c>
      <c r="B6" s="135" t="s">
        <v>65</v>
      </c>
      <c r="C6" s="25">
        <v>149.80000000000001</v>
      </c>
      <c r="D6" s="25">
        <v>149.80000000000001</v>
      </c>
      <c r="E6" s="137"/>
      <c r="G6" s="21">
        <f>C5/C7</f>
        <v>311.11111111111109</v>
      </c>
    </row>
    <row r="7" spans="1:7" x14ac:dyDescent="0.3">
      <c r="A7" s="27" t="s">
        <v>67</v>
      </c>
      <c r="B7" s="135" t="s">
        <v>9</v>
      </c>
      <c r="C7" s="140">
        <v>0.45</v>
      </c>
      <c r="D7" s="140">
        <v>0.45</v>
      </c>
      <c r="E7" s="137"/>
      <c r="G7" s="21">
        <f>G6/G4</f>
        <v>332.88888888888891</v>
      </c>
    </row>
    <row r="8" spans="1:7" x14ac:dyDescent="0.3">
      <c r="A8" s="27" t="s">
        <v>68</v>
      </c>
      <c r="B8" s="135" t="s">
        <v>69</v>
      </c>
      <c r="C8" s="25">
        <v>1328100</v>
      </c>
      <c r="D8" s="25">
        <v>1328100</v>
      </c>
      <c r="E8" s="137"/>
    </row>
    <row r="9" spans="1:7" x14ac:dyDescent="0.3">
      <c r="A9" s="27" t="s">
        <v>70</v>
      </c>
      <c r="B9" s="135" t="s">
        <v>20</v>
      </c>
      <c r="C9" s="25">
        <v>2</v>
      </c>
      <c r="D9" s="25">
        <v>2</v>
      </c>
      <c r="E9" s="280">
        <f>D12/(D6/D7)</f>
        <v>2.1628838451268355</v>
      </c>
    </row>
    <row r="10" spans="1:7" x14ac:dyDescent="0.3">
      <c r="A10" s="27" t="s">
        <v>71</v>
      </c>
      <c r="B10" s="135" t="s">
        <v>72</v>
      </c>
      <c r="C10" s="39">
        <v>4600</v>
      </c>
      <c r="D10" s="39">
        <v>4600</v>
      </c>
      <c r="E10" s="137"/>
    </row>
    <row r="11" spans="1:7" x14ac:dyDescent="0.3">
      <c r="A11" s="27" t="s">
        <v>73</v>
      </c>
      <c r="B11" s="25" t="s">
        <v>74</v>
      </c>
      <c r="C11" s="139">
        <v>14</v>
      </c>
      <c r="D11" s="139">
        <v>14</v>
      </c>
      <c r="E11" s="37"/>
    </row>
    <row r="12" spans="1:7" x14ac:dyDescent="0.3">
      <c r="A12" s="27" t="s">
        <v>75</v>
      </c>
      <c r="B12" s="25" t="s">
        <v>76</v>
      </c>
      <c r="C12" s="43">
        <v>720</v>
      </c>
      <c r="D12" s="43">
        <v>720</v>
      </c>
      <c r="E12" s="37"/>
    </row>
    <row r="13" spans="1:7" x14ac:dyDescent="0.3">
      <c r="A13" s="27" t="s">
        <v>77</v>
      </c>
      <c r="B13" s="25" t="s">
        <v>78</v>
      </c>
      <c r="C13" s="43">
        <v>240</v>
      </c>
      <c r="D13" s="43">
        <v>240</v>
      </c>
      <c r="E13" s="37" t="s">
        <v>79</v>
      </c>
    </row>
    <row r="14" spans="1:7" x14ac:dyDescent="0.3">
      <c r="A14" s="27" t="s">
        <v>80</v>
      </c>
      <c r="B14" s="25" t="s">
        <v>72</v>
      </c>
      <c r="C14" s="25" t="s">
        <v>20</v>
      </c>
      <c r="D14" s="25" t="s">
        <v>20</v>
      </c>
      <c r="E14" s="37"/>
    </row>
    <row r="15" spans="1:7" x14ac:dyDescent="0.3">
      <c r="A15" s="27"/>
      <c r="B15" s="25"/>
      <c r="C15" s="41"/>
      <c r="D15" s="41"/>
      <c r="E15" s="37"/>
    </row>
    <row r="16" spans="1:7" ht="15.6" x14ac:dyDescent="0.3">
      <c r="A16" s="23" t="s">
        <v>81</v>
      </c>
      <c r="B16" s="23"/>
      <c r="C16" s="23"/>
      <c r="D16" s="263">
        <v>0.73599999999999999</v>
      </c>
      <c r="E16" s="23"/>
    </row>
    <row r="17" spans="1:15" ht="28.8" x14ac:dyDescent="0.3">
      <c r="A17" s="27" t="s">
        <v>44</v>
      </c>
      <c r="B17" s="25" t="s">
        <v>82</v>
      </c>
      <c r="C17" s="264">
        <v>644.23</v>
      </c>
      <c r="D17" s="272">
        <f>C17*D$16</f>
        <v>474.15328</v>
      </c>
      <c r="E17" s="37" t="s">
        <v>83</v>
      </c>
      <c r="H17" s="157">
        <v>0.7</v>
      </c>
      <c r="I17" s="157">
        <v>1.1000000000000001</v>
      </c>
      <c r="J17" s="158">
        <f>H17*I17+H18*I18</f>
        <v>1.2709999999999999</v>
      </c>
    </row>
    <row r="18" spans="1:15" x14ac:dyDescent="0.3">
      <c r="A18" s="27" t="s">
        <v>46</v>
      </c>
      <c r="B18" s="25" t="s">
        <v>84</v>
      </c>
      <c r="C18" s="264">
        <v>35.8797</v>
      </c>
      <c r="D18" s="272">
        <f>C18*D$16</f>
        <v>26.407459199999998</v>
      </c>
      <c r="E18" s="129" t="s">
        <v>85</v>
      </c>
      <c r="H18" s="157">
        <v>0.3</v>
      </c>
      <c r="I18" s="157">
        <v>1.67</v>
      </c>
    </row>
    <row r="19" spans="1:15" x14ac:dyDescent="0.3">
      <c r="A19" s="27" t="s">
        <v>47</v>
      </c>
      <c r="B19" s="25" t="s">
        <v>86</v>
      </c>
      <c r="C19" s="264">
        <f>C20/C6*C5</f>
        <v>1896.0654205607475</v>
      </c>
      <c r="D19" s="272">
        <f>C19*D$16</f>
        <v>1395.5041495327102</v>
      </c>
      <c r="E19" s="129" t="s">
        <v>85</v>
      </c>
    </row>
    <row r="20" spans="1:15" x14ac:dyDescent="0.3">
      <c r="A20" s="27" t="s">
        <v>47</v>
      </c>
      <c r="B20" s="25" t="s">
        <v>87</v>
      </c>
      <c r="C20" s="264">
        <v>2028.79</v>
      </c>
      <c r="D20" s="272">
        <f>C20*D$16</f>
        <v>1493.1894399999999</v>
      </c>
      <c r="E20" s="37"/>
    </row>
    <row r="21" spans="1:15" ht="28.8" x14ac:dyDescent="0.3">
      <c r="A21" s="141" t="s">
        <v>88</v>
      </c>
      <c r="B21" s="142" t="s">
        <v>86</v>
      </c>
      <c r="C21" s="142"/>
      <c r="D21" s="142"/>
      <c r="E21" s="143" t="s">
        <v>89</v>
      </c>
    </row>
    <row r="22" spans="1:15" s="100" customFormat="1" x14ac:dyDescent="0.3">
      <c r="A22" s="6" t="s">
        <v>90</v>
      </c>
      <c r="B22" s="145" t="str">
        <f>$A$2</f>
        <v>NSW medium</v>
      </c>
      <c r="C22" s="10">
        <f>VLOOKUP(B22,'11-Regional cost factors'!$A$3:$J$23,COLUMN('11-Regional cost factors'!B2),FALSE)/'11-Regional cost factors'!B10</f>
        <v>1</v>
      </c>
      <c r="D22" s="10">
        <f>C22</f>
        <v>1</v>
      </c>
      <c r="E22" s="11"/>
      <c r="F22" s="73"/>
      <c r="G22" s="246"/>
      <c r="H22"/>
      <c r="I22" s="1"/>
      <c r="J22" s="1"/>
      <c r="K22" s="1"/>
      <c r="L22" s="1"/>
      <c r="M22" s="1"/>
      <c r="N22" s="1"/>
      <c r="O22" s="1"/>
    </row>
    <row r="23" spans="1:15" s="100" customFormat="1" ht="14.4" customHeight="1" x14ac:dyDescent="0.3">
      <c r="A23" s="6" t="s">
        <v>91</v>
      </c>
      <c r="B23" s="145" t="str">
        <f>$A$2</f>
        <v>NSW medium</v>
      </c>
      <c r="C23" s="10">
        <f>VLOOKUP(B22,'11-Regional cost factors'!$A$3:$J$23,COLUMN('11-Regional cost factors'!C2),FALSE)/'11-Regional cost factors'!C10</f>
        <v>1</v>
      </c>
      <c r="D23" s="10">
        <f>C23</f>
        <v>1</v>
      </c>
      <c r="E23" s="11"/>
      <c r="F23" s="73"/>
      <c r="G23" s="124"/>
      <c r="H23"/>
      <c r="I23" s="1"/>
      <c r="J23" s="1"/>
      <c r="K23" s="1"/>
      <c r="L23" s="1"/>
      <c r="M23" s="1"/>
      <c r="N23" s="1"/>
      <c r="O23" s="1"/>
    </row>
    <row r="24" spans="1:15" s="100" customFormat="1" x14ac:dyDescent="0.3">
      <c r="A24" s="6" t="s">
        <v>92</v>
      </c>
      <c r="B24" s="145" t="str">
        <f>$A$2</f>
        <v>NSW medium</v>
      </c>
      <c r="C24" s="10">
        <f>VLOOKUP(B22,'11-Regional cost factors'!$A$3:$J$23,COLUMN('11-Regional cost factors'!D2),FALSE)/'11-Regional cost factors'!D10</f>
        <v>1</v>
      </c>
      <c r="D24" s="10">
        <f>C24</f>
        <v>1</v>
      </c>
      <c r="E24" s="11"/>
      <c r="F24" s="73"/>
      <c r="G24" s="124"/>
      <c r="H24"/>
      <c r="I24" s="1"/>
      <c r="J24" s="1"/>
      <c r="K24" s="1"/>
      <c r="L24" s="1"/>
      <c r="M24" s="1"/>
      <c r="N24" s="1"/>
      <c r="O24" s="1"/>
    </row>
    <row r="25" spans="1:15" s="100" customFormat="1" x14ac:dyDescent="0.3">
      <c r="A25" s="146" t="s">
        <v>93</v>
      </c>
      <c r="B25" s="147" t="s">
        <v>82</v>
      </c>
      <c r="C25" s="148">
        <f t="shared" ref="C25:D27" si="0">C22*C17</f>
        <v>644.23</v>
      </c>
      <c r="D25" s="148">
        <f>D22*D17</f>
        <v>474.15328</v>
      </c>
      <c r="E25" s="226"/>
      <c r="F25" s="73"/>
      <c r="G25" s="21"/>
      <c r="H25"/>
      <c r="I25" s="1"/>
      <c r="J25" s="1"/>
      <c r="K25" s="1"/>
      <c r="L25" s="1"/>
      <c r="M25" s="1"/>
      <c r="N25" s="1"/>
      <c r="O25" s="1"/>
    </row>
    <row r="26" spans="1:15" s="100" customFormat="1" x14ac:dyDescent="0.3">
      <c r="A26" s="146" t="s">
        <v>94</v>
      </c>
      <c r="B26" s="147" t="s">
        <v>84</v>
      </c>
      <c r="C26" s="148">
        <f t="shared" si="0"/>
        <v>35.8797</v>
      </c>
      <c r="D26" s="148">
        <f t="shared" si="0"/>
        <v>26.407459199999998</v>
      </c>
      <c r="E26" s="226"/>
      <c r="F26" s="73"/>
      <c r="G26" s="21"/>
      <c r="H26"/>
      <c r="I26" s="1"/>
      <c r="J26" s="1"/>
      <c r="K26" s="1"/>
      <c r="L26" s="1"/>
      <c r="M26" s="1"/>
      <c r="N26" s="1"/>
      <c r="O26" s="1"/>
    </row>
    <row r="27" spans="1:15" s="100" customFormat="1" x14ac:dyDescent="0.3">
      <c r="A27" s="146" t="s">
        <v>95</v>
      </c>
      <c r="B27" s="147" t="s">
        <v>96</v>
      </c>
      <c r="C27" s="148">
        <f t="shared" si="0"/>
        <v>1896.0654205607475</v>
      </c>
      <c r="D27" s="148">
        <f>D24*D19</f>
        <v>1395.5041495327102</v>
      </c>
      <c r="E27" s="226"/>
      <c r="F27" s="73"/>
      <c r="G27" s="21">
        <f>D27/C27</f>
        <v>0.7360000000000001</v>
      </c>
      <c r="H27"/>
      <c r="I27" s="1"/>
      <c r="J27" s="1"/>
      <c r="K27" s="1"/>
      <c r="L27" s="1"/>
      <c r="M27" s="1"/>
      <c r="N27" s="1"/>
      <c r="O27" s="1"/>
    </row>
    <row r="28" spans="1:15" ht="15.6" x14ac:dyDescent="0.3">
      <c r="A28" s="144" t="s">
        <v>97</v>
      </c>
      <c r="B28" s="144"/>
      <c r="C28" s="144"/>
      <c r="D28" s="144"/>
      <c r="E28" s="144"/>
    </row>
    <row r="29" spans="1:15" x14ac:dyDescent="0.3">
      <c r="A29" s="27" t="s">
        <v>98</v>
      </c>
      <c r="B29" s="25" t="s">
        <v>24</v>
      </c>
      <c r="C29" s="154">
        <v>1.5</v>
      </c>
      <c r="D29" s="154">
        <v>1.5</v>
      </c>
      <c r="E29" s="127" t="s">
        <v>99</v>
      </c>
    </row>
    <row r="30" spans="1:15" x14ac:dyDescent="0.3">
      <c r="A30" s="27" t="s">
        <v>100</v>
      </c>
      <c r="B30" s="25" t="s">
        <v>101</v>
      </c>
      <c r="C30" s="155">
        <v>1.4999999999999999E-2</v>
      </c>
      <c r="D30" s="155">
        <v>1.4999999999999999E-2</v>
      </c>
      <c r="E30" s="127" t="s">
        <v>102</v>
      </c>
    </row>
    <row r="31" spans="1:15" x14ac:dyDescent="0.3">
      <c r="A31" s="27" t="s">
        <v>103</v>
      </c>
      <c r="B31" s="25" t="s">
        <v>9</v>
      </c>
      <c r="C31" s="42">
        <v>1.5E-3</v>
      </c>
      <c r="D31" s="42"/>
      <c r="E31" s="37"/>
    </row>
    <row r="32" spans="1:15" x14ac:dyDescent="0.3">
      <c r="A32" s="27"/>
      <c r="B32" s="25"/>
      <c r="C32" s="25"/>
      <c r="D32" s="25"/>
      <c r="E32" s="37"/>
    </row>
    <row r="88" spans="1:5" ht="23.4" thickBot="1" x14ac:dyDescent="0.35">
      <c r="A88" s="19" t="s">
        <v>39</v>
      </c>
      <c r="B88" s="20"/>
      <c r="C88" s="20"/>
      <c r="D88" s="20"/>
      <c r="E88" s="20"/>
    </row>
    <row r="89" spans="1:5" ht="17.399999999999999" x14ac:dyDescent="0.3">
      <c r="A89" s="22"/>
      <c r="B89" s="22" t="s">
        <v>2</v>
      </c>
      <c r="C89" s="22" t="s">
        <v>41</v>
      </c>
      <c r="D89" s="60"/>
      <c r="E89" s="18" t="s">
        <v>42</v>
      </c>
    </row>
    <row r="90" spans="1:5" ht="15.6" x14ac:dyDescent="0.3">
      <c r="A90" s="23" t="s">
        <v>104</v>
      </c>
      <c r="B90" s="23"/>
      <c r="C90" s="23"/>
      <c r="D90" s="23"/>
      <c r="E90" s="23"/>
    </row>
    <row r="91" spans="1:5" x14ac:dyDescent="0.3">
      <c r="A91" s="24" t="s">
        <v>105</v>
      </c>
      <c r="B91" s="25" t="s">
        <v>20</v>
      </c>
      <c r="C91" s="25">
        <v>0.1</v>
      </c>
      <c r="D91" s="25"/>
      <c r="E91" s="25"/>
    </row>
    <row r="92" spans="1:5" x14ac:dyDescent="0.3">
      <c r="A92" s="24" t="s">
        <v>106</v>
      </c>
      <c r="B92" s="25" t="s">
        <v>20</v>
      </c>
      <c r="C92" s="25">
        <v>0.05</v>
      </c>
      <c r="D92" s="25"/>
      <c r="E92" s="25"/>
    </row>
    <row r="93" spans="1:5" x14ac:dyDescent="0.3">
      <c r="A93" s="24" t="s">
        <v>107</v>
      </c>
      <c r="B93" s="25" t="s">
        <v>20</v>
      </c>
      <c r="C93" s="25">
        <v>0.15</v>
      </c>
      <c r="D93" s="25"/>
      <c r="E93" s="25"/>
    </row>
    <row r="94" spans="1:5" x14ac:dyDescent="0.3">
      <c r="A94" s="24" t="s">
        <v>108</v>
      </c>
      <c r="B94" s="25" t="s">
        <v>20</v>
      </c>
      <c r="C94" s="25">
        <v>0.1</v>
      </c>
      <c r="D94" s="25"/>
      <c r="E94" s="25"/>
    </row>
    <row r="95" spans="1:5" x14ac:dyDescent="0.3">
      <c r="A95" s="24" t="s">
        <v>109</v>
      </c>
      <c r="B95" s="25" t="s">
        <v>20</v>
      </c>
      <c r="C95" s="25">
        <v>0.5</v>
      </c>
      <c r="D95" s="25"/>
      <c r="E95" s="25"/>
    </row>
    <row r="96" spans="1:5" ht="15.6" x14ac:dyDescent="0.3">
      <c r="A96" s="23" t="s">
        <v>110</v>
      </c>
      <c r="B96" s="23"/>
      <c r="C96" s="23"/>
      <c r="D96" s="23"/>
      <c r="E96" s="23"/>
    </row>
    <row r="97" spans="1:5" x14ac:dyDescent="0.3">
      <c r="A97" s="24" t="s">
        <v>105</v>
      </c>
      <c r="B97" s="25" t="s">
        <v>20</v>
      </c>
      <c r="C97" s="25">
        <v>0.1</v>
      </c>
      <c r="D97" s="25"/>
      <c r="E97" s="25"/>
    </row>
    <row r="98" spans="1:5" x14ac:dyDescent="0.3">
      <c r="A98" s="24" t="s">
        <v>111</v>
      </c>
      <c r="B98" s="25" t="s">
        <v>20</v>
      </c>
      <c r="C98" s="25">
        <v>0.05</v>
      </c>
      <c r="D98" s="25"/>
      <c r="E98" s="25"/>
    </row>
    <row r="99" spans="1:5" x14ac:dyDescent="0.3">
      <c r="A99" s="24" t="s">
        <v>112</v>
      </c>
      <c r="B99" s="25" t="s">
        <v>20</v>
      </c>
      <c r="C99" s="25">
        <v>0.25</v>
      </c>
      <c r="D99" s="25"/>
      <c r="E99" s="25"/>
    </row>
    <row r="100" spans="1:5" x14ac:dyDescent="0.3">
      <c r="A100" s="24" t="s">
        <v>113</v>
      </c>
      <c r="B100" s="25" t="s">
        <v>20</v>
      </c>
      <c r="C100" s="25">
        <v>0.25</v>
      </c>
      <c r="D100" s="25"/>
      <c r="E100" s="25"/>
    </row>
    <row r="101" spans="1:5" x14ac:dyDescent="0.3">
      <c r="A101" s="24" t="s">
        <v>108</v>
      </c>
      <c r="B101" s="25" t="s">
        <v>20</v>
      </c>
      <c r="C101" s="25">
        <v>0.1</v>
      </c>
      <c r="D101" s="25"/>
      <c r="E101" s="25"/>
    </row>
    <row r="102" spans="1:5" x14ac:dyDescent="0.3">
      <c r="A102" s="24" t="s">
        <v>109</v>
      </c>
      <c r="B102" s="25" t="s">
        <v>20</v>
      </c>
      <c r="C102" s="25">
        <v>0.5</v>
      </c>
      <c r="D102" s="25"/>
      <c r="E102" s="25"/>
    </row>
    <row r="103" spans="1:5" ht="15.6" x14ac:dyDescent="0.3">
      <c r="A103" s="23" t="s">
        <v>48</v>
      </c>
      <c r="B103" s="23"/>
      <c r="C103" s="23"/>
      <c r="D103" s="23"/>
      <c r="E103" s="23"/>
    </row>
    <row r="104" spans="1:5" x14ac:dyDescent="0.3">
      <c r="A104" s="24" t="s">
        <v>114</v>
      </c>
      <c r="B104" s="25" t="s">
        <v>20</v>
      </c>
      <c r="C104" s="25">
        <v>1.0000000000000009E-2</v>
      </c>
      <c r="D104" s="25"/>
      <c r="E104" s="25"/>
    </row>
    <row r="105" spans="1:5" x14ac:dyDescent="0.3">
      <c r="A105" s="24" t="s">
        <v>115</v>
      </c>
      <c r="B105" s="25" t="s">
        <v>20</v>
      </c>
      <c r="C105" s="25">
        <v>0.30000000000000004</v>
      </c>
      <c r="D105" s="25"/>
      <c r="E105" s="25"/>
    </row>
    <row r="106" spans="1:5" x14ac:dyDescent="0.3">
      <c r="A106" s="24" t="s">
        <v>109</v>
      </c>
      <c r="B106" s="25" t="s">
        <v>20</v>
      </c>
      <c r="C106" s="25">
        <v>0.6</v>
      </c>
      <c r="D106" s="25"/>
      <c r="E106" s="25"/>
    </row>
    <row r="107" spans="1:5" ht="15.6" x14ac:dyDescent="0.3">
      <c r="A107" s="23" t="s">
        <v>49</v>
      </c>
      <c r="B107" s="23"/>
      <c r="C107" s="23"/>
      <c r="D107" s="23"/>
      <c r="E107" s="23"/>
    </row>
    <row r="108" spans="1:5" x14ac:dyDescent="0.3">
      <c r="A108" s="24" t="s">
        <v>116</v>
      </c>
      <c r="B108" s="25" t="s">
        <v>20</v>
      </c>
      <c r="C108" s="25"/>
      <c r="D108" s="25"/>
      <c r="E108" s="25"/>
    </row>
    <row r="109" spans="1:5" x14ac:dyDescent="0.3">
      <c r="A109" s="24" t="s">
        <v>115</v>
      </c>
      <c r="B109" s="25" t="s">
        <v>20</v>
      </c>
      <c r="C109" s="25"/>
      <c r="D109" s="25"/>
      <c r="E109" s="25"/>
    </row>
    <row r="110" spans="1:5" x14ac:dyDescent="0.3">
      <c r="A110" s="24" t="s">
        <v>109</v>
      </c>
      <c r="B110" s="25" t="s">
        <v>20</v>
      </c>
      <c r="C110" s="25"/>
      <c r="D110" s="25"/>
      <c r="E110" s="25"/>
    </row>
    <row r="111" spans="1:5" ht="15.6" x14ac:dyDescent="0.3">
      <c r="A111" s="23" t="s">
        <v>46</v>
      </c>
      <c r="B111" s="23"/>
      <c r="C111" s="23"/>
      <c r="D111" s="23"/>
      <c r="E111" s="23"/>
    </row>
    <row r="112" spans="1:5" x14ac:dyDescent="0.3">
      <c r="A112" s="24" t="s">
        <v>117</v>
      </c>
      <c r="B112" s="25" t="s">
        <v>20</v>
      </c>
      <c r="C112" s="25">
        <v>0.05</v>
      </c>
      <c r="D112" s="25"/>
      <c r="E112" s="25">
        <v>0.05</v>
      </c>
    </row>
  </sheetData>
  <pageMargins left="0.7" right="0.7" top="0.78740157499999996" bottom="0.78740157499999996" header="0.3" footer="0.3"/>
  <pageSetup paperSize="9" orientation="portrait" horizontalDpi="300" r:id="rId1"/>
  <headerFooter>
    <oddFooter>&amp;L&amp;"Helvetica,Standard"&amp;8 S774Doc-676563417-215</oddFooter>
  </headerFooter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CA94857-7F76-454E-8464-4172989E4C10}">
          <x14:formula1>
            <xm:f>'11-Regional cost factors'!$A$3:$A$23</xm:f>
          </x14:formula1>
          <xm:sqref>A2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C3751-E320-498F-B780-9DBD51440D89}">
  <sheetPr codeName="Tabelle3">
    <tabColor theme="7" tint="0.79998168889431442"/>
  </sheetPr>
  <dimension ref="A1:D157"/>
  <sheetViews>
    <sheetView zoomScale="120" zoomScaleNormal="120" workbookViewId="0">
      <pane xSplit="2" ySplit="2" topLeftCell="C3" activePane="bottomRight" state="frozen"/>
      <selection pane="topRight" activeCell="H36" sqref="H36"/>
      <selection pane="bottomLeft" activeCell="H36" sqref="H36"/>
      <selection pane="bottomRight" activeCell="A8" sqref="A8"/>
    </sheetView>
  </sheetViews>
  <sheetFormatPr baseColWidth="10" defaultColWidth="11.44140625" defaultRowHeight="14.4" x14ac:dyDescent="0.3"/>
  <cols>
    <col min="1" max="1" width="54" style="21" customWidth="1"/>
    <col min="2" max="2" width="13.33203125" style="26" customWidth="1"/>
    <col min="3" max="3" width="25" style="26" customWidth="1"/>
    <col min="4" max="4" width="41.44140625" style="21" customWidth="1"/>
    <col min="5" max="6" width="11.44140625" style="21"/>
    <col min="7" max="7" width="30.5546875" style="21" bestFit="1" customWidth="1"/>
    <col min="8" max="8" width="27" style="21" customWidth="1"/>
    <col min="9" max="9" width="31.5546875" style="21" customWidth="1"/>
    <col min="10" max="16384" width="11.44140625" style="21"/>
  </cols>
  <sheetData>
    <row r="1" spans="1:4" ht="23.4" thickBot="1" x14ac:dyDescent="0.35">
      <c r="A1" s="262" t="s">
        <v>118</v>
      </c>
      <c r="B1" s="15"/>
      <c r="C1" s="15"/>
      <c r="D1" s="15"/>
    </row>
    <row r="2" spans="1:4" ht="18" thickBot="1" x14ac:dyDescent="0.35">
      <c r="A2" s="36"/>
      <c r="B2" s="35"/>
      <c r="C2" s="35"/>
      <c r="D2" s="35"/>
    </row>
    <row r="3" spans="1:4" ht="23.4" thickBot="1" x14ac:dyDescent="0.35">
      <c r="A3" s="32"/>
      <c r="B3" s="33"/>
      <c r="C3" s="33"/>
      <c r="D3" s="33"/>
    </row>
    <row r="4" spans="1:4" ht="15.6" x14ac:dyDescent="0.3">
      <c r="A4" s="23"/>
      <c r="B4" s="23"/>
      <c r="C4" s="23"/>
      <c r="D4" s="23"/>
    </row>
    <row r="5" spans="1:4" x14ac:dyDescent="0.3">
      <c r="A5" s="24"/>
      <c r="B5" s="25"/>
      <c r="C5" s="25"/>
      <c r="D5" s="24"/>
    </row>
    <row r="6" spans="1:4" x14ac:dyDescent="0.3">
      <c r="A6" s="24"/>
      <c r="B6" s="25"/>
      <c r="C6" s="25"/>
      <c r="D6" s="37"/>
    </row>
    <row r="7" spans="1:4" x14ac:dyDescent="0.3">
      <c r="A7" s="24"/>
      <c r="B7" s="25"/>
      <c r="C7" s="38"/>
      <c r="D7" s="37"/>
    </row>
    <row r="8" spans="1:4" x14ac:dyDescent="0.3">
      <c r="A8" s="24"/>
      <c r="B8" s="25"/>
      <c r="C8" s="25"/>
      <c r="D8" s="37"/>
    </row>
    <row r="9" spans="1:4" x14ac:dyDescent="0.3">
      <c r="A9" s="24"/>
      <c r="B9" s="25"/>
      <c r="C9" s="25"/>
      <c r="D9" s="37"/>
    </row>
    <row r="10" spans="1:4" x14ac:dyDescent="0.3">
      <c r="A10" s="24"/>
      <c r="B10" s="25"/>
      <c r="C10" s="39"/>
      <c r="D10" s="37"/>
    </row>
    <row r="11" spans="1:4" x14ac:dyDescent="0.3">
      <c r="A11" s="24"/>
      <c r="B11" s="25"/>
      <c r="C11" s="40"/>
      <c r="D11" s="37"/>
    </row>
    <row r="12" spans="1:4" x14ac:dyDescent="0.3">
      <c r="A12" s="24"/>
      <c r="B12" s="25"/>
      <c r="C12" s="25"/>
      <c r="D12" s="37"/>
    </row>
    <row r="13" spans="1:4" x14ac:dyDescent="0.3">
      <c r="A13" s="24"/>
      <c r="B13" s="25"/>
      <c r="C13" s="25"/>
      <c r="D13" s="37"/>
    </row>
    <row r="14" spans="1:4" x14ac:dyDescent="0.3">
      <c r="A14" s="24"/>
      <c r="B14" s="25"/>
      <c r="C14" s="25"/>
      <c r="D14" s="37"/>
    </row>
    <row r="15" spans="1:4" x14ac:dyDescent="0.3">
      <c r="A15" s="24"/>
      <c r="B15" s="25"/>
      <c r="C15" s="41"/>
      <c r="D15" s="37"/>
    </row>
    <row r="16" spans="1:4" ht="15.6" x14ac:dyDescent="0.3">
      <c r="A16" s="23"/>
      <c r="B16" s="23"/>
      <c r="C16" s="23"/>
      <c r="D16" s="23"/>
    </row>
    <row r="17" spans="1:4" x14ac:dyDescent="0.3">
      <c r="A17" s="24"/>
      <c r="B17" s="25"/>
      <c r="C17" s="25"/>
      <c r="D17" s="37"/>
    </row>
    <row r="18" spans="1:4" x14ac:dyDescent="0.3">
      <c r="A18" s="24"/>
      <c r="B18" s="25"/>
      <c r="C18" s="25"/>
      <c r="D18" s="37"/>
    </row>
    <row r="19" spans="1:4" x14ac:dyDescent="0.3">
      <c r="A19" s="24"/>
      <c r="B19" s="25"/>
      <c r="C19" s="25"/>
      <c r="D19" s="37"/>
    </row>
    <row r="20" spans="1:4" x14ac:dyDescent="0.3">
      <c r="A20" s="24"/>
      <c r="B20" s="25"/>
      <c r="C20" s="25"/>
      <c r="D20" s="37"/>
    </row>
    <row r="21" spans="1:4" x14ac:dyDescent="0.3">
      <c r="A21" s="24"/>
      <c r="B21" s="25"/>
      <c r="C21" s="25"/>
      <c r="D21" s="37"/>
    </row>
    <row r="22" spans="1:4" ht="15.6" x14ac:dyDescent="0.3">
      <c r="A22" s="23"/>
      <c r="B22" s="23"/>
      <c r="C22" s="23"/>
      <c r="D22" s="23"/>
    </row>
    <row r="23" spans="1:4" x14ac:dyDescent="0.3">
      <c r="A23" s="24"/>
      <c r="B23" s="25"/>
      <c r="C23" s="25"/>
      <c r="D23" s="37"/>
    </row>
    <row r="24" spans="1:4" x14ac:dyDescent="0.3">
      <c r="A24" s="24"/>
      <c r="B24" s="25"/>
      <c r="C24" s="42"/>
      <c r="D24" s="37"/>
    </row>
    <row r="25" spans="1:4" x14ac:dyDescent="0.3">
      <c r="A25" s="24"/>
      <c r="B25" s="25"/>
      <c r="C25" s="42"/>
      <c r="D25" s="37"/>
    </row>
    <row r="26" spans="1:4" x14ac:dyDescent="0.3">
      <c r="A26" s="24"/>
      <c r="B26" s="25"/>
      <c r="C26" s="25"/>
      <c r="D26" s="37"/>
    </row>
    <row r="27" spans="1:4" ht="23.4" thickBot="1" x14ac:dyDescent="0.35">
      <c r="A27" s="32"/>
      <c r="B27" s="33"/>
      <c r="C27" s="33"/>
      <c r="D27" s="33"/>
    </row>
    <row r="28" spans="1:4" ht="15.6" x14ac:dyDescent="0.3">
      <c r="A28" s="23"/>
      <c r="B28" s="23"/>
      <c r="C28" s="23"/>
      <c r="D28" s="23"/>
    </row>
    <row r="29" spans="1:4" x14ac:dyDescent="0.3">
      <c r="A29" s="24"/>
      <c r="B29" s="25"/>
      <c r="C29" s="25"/>
      <c r="D29" s="24"/>
    </row>
    <row r="30" spans="1:4" x14ac:dyDescent="0.3">
      <c r="A30" s="24"/>
      <c r="B30" s="25"/>
      <c r="C30" s="25"/>
      <c r="D30" s="37"/>
    </row>
    <row r="31" spans="1:4" x14ac:dyDescent="0.3">
      <c r="A31" s="24"/>
      <c r="B31" s="25"/>
      <c r="C31" s="38"/>
      <c r="D31" s="37"/>
    </row>
    <row r="32" spans="1:4" x14ac:dyDescent="0.3">
      <c r="A32" s="24"/>
      <c r="B32" s="25"/>
      <c r="C32" s="25"/>
      <c r="D32" s="37"/>
    </row>
    <row r="33" spans="1:4" x14ac:dyDescent="0.3">
      <c r="A33" s="24"/>
      <c r="B33" s="25"/>
      <c r="C33" s="25"/>
      <c r="D33" s="37"/>
    </row>
    <row r="34" spans="1:4" x14ac:dyDescent="0.3">
      <c r="A34" s="24"/>
      <c r="B34" s="25"/>
      <c r="C34" s="39"/>
      <c r="D34" s="37"/>
    </row>
    <row r="35" spans="1:4" x14ac:dyDescent="0.3">
      <c r="A35" s="24"/>
      <c r="B35" s="25"/>
      <c r="C35" s="40"/>
      <c r="D35" s="37"/>
    </row>
    <row r="36" spans="1:4" x14ac:dyDescent="0.3">
      <c r="A36" s="24"/>
      <c r="B36" s="25"/>
      <c r="C36" s="43"/>
      <c r="D36" s="37"/>
    </row>
    <row r="37" spans="1:4" x14ac:dyDescent="0.3">
      <c r="A37" s="24"/>
      <c r="B37" s="25"/>
      <c r="C37" s="43"/>
      <c r="D37" s="37"/>
    </row>
    <row r="38" spans="1:4" x14ac:dyDescent="0.3">
      <c r="A38" s="24"/>
      <c r="B38" s="25"/>
      <c r="C38" s="25"/>
      <c r="D38" s="37"/>
    </row>
    <row r="39" spans="1:4" x14ac:dyDescent="0.3">
      <c r="A39" s="27"/>
      <c r="B39" s="25"/>
      <c r="C39" s="25"/>
      <c r="D39" s="37"/>
    </row>
    <row r="40" spans="1:4" x14ac:dyDescent="0.3">
      <c r="A40" s="27"/>
      <c r="B40" s="25"/>
      <c r="C40" s="25"/>
      <c r="D40" s="37"/>
    </row>
    <row r="41" spans="1:4" x14ac:dyDescent="0.3">
      <c r="A41" s="27"/>
      <c r="B41" s="25"/>
      <c r="C41" s="25"/>
      <c r="D41" s="37"/>
    </row>
    <row r="42" spans="1:4" x14ac:dyDescent="0.3">
      <c r="A42" s="27"/>
      <c r="B42" s="25"/>
      <c r="C42" s="41"/>
      <c r="D42" s="37"/>
    </row>
    <row r="43" spans="1:4" ht="15.6" x14ac:dyDescent="0.3">
      <c r="A43" s="23"/>
      <c r="B43" s="23"/>
      <c r="C43" s="23"/>
      <c r="D43" s="23"/>
    </row>
    <row r="44" spans="1:4" x14ac:dyDescent="0.3">
      <c r="A44" s="27"/>
      <c r="B44" s="25"/>
      <c r="C44" s="25"/>
      <c r="D44" s="37"/>
    </row>
    <row r="45" spans="1:4" x14ac:dyDescent="0.3">
      <c r="A45" s="27"/>
      <c r="B45" s="25"/>
      <c r="C45" s="25"/>
      <c r="D45" s="37"/>
    </row>
    <row r="46" spans="1:4" x14ac:dyDescent="0.3">
      <c r="A46" s="27"/>
      <c r="B46" s="25"/>
      <c r="C46" s="25"/>
      <c r="D46" s="37"/>
    </row>
    <row r="47" spans="1:4" x14ac:dyDescent="0.3">
      <c r="A47" s="27"/>
      <c r="B47" s="25"/>
      <c r="C47" s="25"/>
      <c r="D47" s="37"/>
    </row>
    <row r="48" spans="1:4" x14ac:dyDescent="0.3">
      <c r="A48" s="27"/>
      <c r="B48" s="25"/>
      <c r="C48" s="25"/>
      <c r="D48" s="37"/>
    </row>
    <row r="49" spans="1:4" ht="15.6" x14ac:dyDescent="0.3">
      <c r="A49" s="23"/>
      <c r="B49" s="23"/>
      <c r="C49" s="23"/>
      <c r="D49" s="23"/>
    </row>
    <row r="50" spans="1:4" x14ac:dyDescent="0.3">
      <c r="A50" s="27"/>
      <c r="B50" s="25"/>
      <c r="C50" s="25"/>
      <c r="D50" s="37"/>
    </row>
    <row r="51" spans="1:4" x14ac:dyDescent="0.3">
      <c r="A51" s="27"/>
      <c r="B51" s="25"/>
      <c r="C51" s="42"/>
      <c r="D51" s="37"/>
    </row>
    <row r="52" spans="1:4" x14ac:dyDescent="0.3">
      <c r="A52" s="27"/>
      <c r="B52" s="25"/>
      <c r="C52" s="42"/>
      <c r="D52" s="37"/>
    </row>
    <row r="53" spans="1:4" x14ac:dyDescent="0.3">
      <c r="A53" s="27"/>
      <c r="B53" s="25"/>
      <c r="C53" s="25"/>
      <c r="D53" s="37"/>
    </row>
    <row r="54" spans="1:4" ht="23.4" thickBot="1" x14ac:dyDescent="0.35">
      <c r="A54" s="32"/>
      <c r="B54" s="33"/>
      <c r="C54" s="33"/>
      <c r="D54" s="33"/>
    </row>
    <row r="55" spans="1:4" ht="15.6" x14ac:dyDescent="0.3">
      <c r="A55" s="23"/>
      <c r="B55" s="23"/>
      <c r="C55" s="23"/>
      <c r="D55" s="23"/>
    </row>
    <row r="56" spans="1:4" x14ac:dyDescent="0.3">
      <c r="A56" s="27"/>
      <c r="B56" s="25"/>
      <c r="C56" s="25"/>
      <c r="D56" s="24"/>
    </row>
    <row r="57" spans="1:4" x14ac:dyDescent="0.3">
      <c r="A57" s="27"/>
      <c r="B57" s="25"/>
      <c r="C57" s="25"/>
      <c r="D57" s="37"/>
    </row>
    <row r="58" spans="1:4" x14ac:dyDescent="0.3">
      <c r="A58" s="27"/>
      <c r="B58" s="25"/>
      <c r="C58" s="38"/>
      <c r="D58" s="37"/>
    </row>
    <row r="59" spans="1:4" x14ac:dyDescent="0.3">
      <c r="A59" s="27"/>
      <c r="B59" s="25"/>
      <c r="C59" s="25"/>
      <c r="D59" s="37"/>
    </row>
    <row r="60" spans="1:4" x14ac:dyDescent="0.3">
      <c r="A60" s="27"/>
      <c r="B60" s="25"/>
      <c r="C60" s="25"/>
      <c r="D60" s="37"/>
    </row>
    <row r="61" spans="1:4" x14ac:dyDescent="0.3">
      <c r="A61" s="27"/>
      <c r="B61" s="25"/>
      <c r="C61" s="39"/>
      <c r="D61" s="37"/>
    </row>
    <row r="62" spans="1:4" x14ac:dyDescent="0.3">
      <c r="A62" s="27"/>
      <c r="B62" s="25"/>
      <c r="C62" s="40"/>
      <c r="D62" s="37"/>
    </row>
    <row r="63" spans="1:4" x14ac:dyDescent="0.3">
      <c r="A63" s="27"/>
      <c r="B63" s="25"/>
      <c r="C63" s="25"/>
      <c r="D63" s="37"/>
    </row>
    <row r="64" spans="1:4" x14ac:dyDescent="0.3">
      <c r="A64" s="27"/>
      <c r="B64" s="25"/>
      <c r="C64" s="25"/>
      <c r="D64" s="37"/>
    </row>
    <row r="65" spans="1:4" x14ac:dyDescent="0.3">
      <c r="A65" s="27"/>
      <c r="B65" s="25"/>
      <c r="C65" s="25"/>
      <c r="D65" s="37"/>
    </row>
    <row r="66" spans="1:4" x14ac:dyDescent="0.3">
      <c r="A66" s="27"/>
      <c r="B66" s="25"/>
      <c r="C66" s="41"/>
      <c r="D66" s="37"/>
    </row>
    <row r="67" spans="1:4" ht="15.6" x14ac:dyDescent="0.3">
      <c r="A67" s="23"/>
      <c r="B67" s="23"/>
      <c r="C67" s="23"/>
      <c r="D67" s="23"/>
    </row>
    <row r="68" spans="1:4" x14ac:dyDescent="0.3">
      <c r="A68" s="27"/>
      <c r="B68" s="25"/>
      <c r="C68" s="25"/>
      <c r="D68" s="37"/>
    </row>
    <row r="69" spans="1:4" x14ac:dyDescent="0.3">
      <c r="A69" s="27"/>
      <c r="B69" s="25"/>
      <c r="C69" s="25"/>
      <c r="D69" s="37"/>
    </row>
    <row r="70" spans="1:4" x14ac:dyDescent="0.3">
      <c r="A70" s="27"/>
      <c r="B70" s="25"/>
      <c r="C70" s="25"/>
      <c r="D70" s="37"/>
    </row>
    <row r="71" spans="1:4" x14ac:dyDescent="0.3">
      <c r="A71" s="27"/>
      <c r="B71" s="25"/>
      <c r="C71" s="25"/>
      <c r="D71" s="37"/>
    </row>
    <row r="72" spans="1:4" x14ac:dyDescent="0.3">
      <c r="A72" s="27"/>
      <c r="B72" s="25"/>
      <c r="C72" s="25"/>
      <c r="D72" s="37"/>
    </row>
    <row r="73" spans="1:4" ht="15.6" x14ac:dyDescent="0.3">
      <c r="A73" s="23"/>
      <c r="B73" s="23"/>
      <c r="C73" s="23"/>
      <c r="D73" s="23"/>
    </row>
    <row r="74" spans="1:4" x14ac:dyDescent="0.3">
      <c r="A74" s="27"/>
      <c r="B74" s="25"/>
      <c r="C74" s="25"/>
      <c r="D74" s="37"/>
    </row>
    <row r="75" spans="1:4" x14ac:dyDescent="0.3">
      <c r="A75" s="27"/>
      <c r="B75" s="25"/>
      <c r="C75" s="42"/>
      <c r="D75" s="37"/>
    </row>
    <row r="76" spans="1:4" x14ac:dyDescent="0.3">
      <c r="A76" s="27"/>
      <c r="B76" s="25"/>
      <c r="C76" s="42"/>
      <c r="D76" s="37"/>
    </row>
    <row r="77" spans="1:4" x14ac:dyDescent="0.3">
      <c r="A77" s="27"/>
      <c r="B77" s="25"/>
      <c r="C77" s="25"/>
      <c r="D77" s="37"/>
    </row>
    <row r="133" spans="1:4" ht="23.4" thickBot="1" x14ac:dyDescent="0.35">
      <c r="A133" s="19"/>
      <c r="B133" s="20"/>
      <c r="C133" s="20"/>
      <c r="D133" s="20"/>
    </row>
    <row r="134" spans="1:4" ht="17.399999999999999" x14ac:dyDescent="0.3">
      <c r="A134" s="22"/>
      <c r="B134" s="22"/>
      <c r="C134" s="22"/>
      <c r="D134" s="18"/>
    </row>
    <row r="135" spans="1:4" ht="15.6" x14ac:dyDescent="0.3">
      <c r="A135" s="23"/>
      <c r="B135" s="23"/>
      <c r="C135" s="23"/>
      <c r="D135" s="23"/>
    </row>
    <row r="136" spans="1:4" x14ac:dyDescent="0.3">
      <c r="A136" s="24"/>
      <c r="B136" s="25"/>
      <c r="C136" s="25"/>
      <c r="D136" s="25"/>
    </row>
    <row r="137" spans="1:4" x14ac:dyDescent="0.3">
      <c r="A137" s="24"/>
      <c r="B137" s="25"/>
      <c r="C137" s="25"/>
      <c r="D137" s="25"/>
    </row>
    <row r="138" spans="1:4" x14ac:dyDescent="0.3">
      <c r="A138" s="24"/>
      <c r="B138" s="25"/>
      <c r="C138" s="25"/>
      <c r="D138" s="25"/>
    </row>
    <row r="139" spans="1:4" x14ac:dyDescent="0.3">
      <c r="A139" s="24"/>
      <c r="B139" s="25"/>
      <c r="C139" s="25"/>
      <c r="D139" s="25"/>
    </row>
    <row r="140" spans="1:4" x14ac:dyDescent="0.3">
      <c r="A140" s="24"/>
      <c r="B140" s="25"/>
      <c r="C140" s="25"/>
      <c r="D140" s="25"/>
    </row>
    <row r="141" spans="1:4" ht="15.6" x14ac:dyDescent="0.3">
      <c r="A141" s="23"/>
      <c r="B141" s="23"/>
      <c r="C141" s="23"/>
      <c r="D141" s="23"/>
    </row>
    <row r="142" spans="1:4" x14ac:dyDescent="0.3">
      <c r="A142" s="24"/>
      <c r="B142" s="25"/>
      <c r="C142" s="25"/>
      <c r="D142" s="25"/>
    </row>
    <row r="143" spans="1:4" x14ac:dyDescent="0.3">
      <c r="A143" s="24"/>
      <c r="B143" s="25"/>
      <c r="C143" s="25"/>
      <c r="D143" s="25"/>
    </row>
    <row r="144" spans="1:4" x14ac:dyDescent="0.3">
      <c r="A144" s="24"/>
      <c r="B144" s="25"/>
      <c r="C144" s="25"/>
      <c r="D144" s="25"/>
    </row>
    <row r="145" spans="1:4" x14ac:dyDescent="0.3">
      <c r="A145" s="24"/>
      <c r="B145" s="25"/>
      <c r="C145" s="25"/>
      <c r="D145" s="25"/>
    </row>
    <row r="146" spans="1:4" x14ac:dyDescent="0.3">
      <c r="A146" s="24"/>
      <c r="B146" s="25"/>
      <c r="C146" s="25"/>
      <c r="D146" s="25"/>
    </row>
    <row r="147" spans="1:4" x14ac:dyDescent="0.3">
      <c r="A147" s="24"/>
      <c r="B147" s="25"/>
      <c r="C147" s="25"/>
      <c r="D147" s="25"/>
    </row>
    <row r="148" spans="1:4" ht="15.6" x14ac:dyDescent="0.3">
      <c r="A148" s="23"/>
      <c r="B148" s="23"/>
      <c r="C148" s="23"/>
      <c r="D148" s="23"/>
    </row>
    <row r="149" spans="1:4" x14ac:dyDescent="0.3">
      <c r="A149" s="24"/>
      <c r="B149" s="25"/>
      <c r="C149" s="25"/>
      <c r="D149" s="25"/>
    </row>
    <row r="150" spans="1:4" x14ac:dyDescent="0.3">
      <c r="A150" s="24"/>
      <c r="B150" s="25"/>
      <c r="C150" s="25"/>
      <c r="D150" s="25"/>
    </row>
    <row r="151" spans="1:4" x14ac:dyDescent="0.3">
      <c r="A151" s="24"/>
      <c r="B151" s="25"/>
      <c r="C151" s="25"/>
      <c r="D151" s="25"/>
    </row>
    <row r="152" spans="1:4" ht="15.6" x14ac:dyDescent="0.3">
      <c r="A152" s="23"/>
      <c r="B152" s="23"/>
      <c r="C152" s="23"/>
      <c r="D152" s="23"/>
    </row>
    <row r="153" spans="1:4" x14ac:dyDescent="0.3">
      <c r="A153" s="24"/>
      <c r="B153" s="25"/>
      <c r="C153" s="25"/>
      <c r="D153" s="25"/>
    </row>
    <row r="154" spans="1:4" x14ac:dyDescent="0.3">
      <c r="A154" s="24"/>
      <c r="B154" s="25"/>
      <c r="C154" s="25"/>
      <c r="D154" s="25"/>
    </row>
    <row r="155" spans="1:4" x14ac:dyDescent="0.3">
      <c r="A155" s="24"/>
      <c r="B155" s="25"/>
      <c r="C155" s="25"/>
      <c r="D155" s="25"/>
    </row>
    <row r="156" spans="1:4" ht="15.6" x14ac:dyDescent="0.3">
      <c r="A156" s="23"/>
      <c r="B156" s="23"/>
      <c r="C156" s="23"/>
      <c r="D156" s="23"/>
    </row>
    <row r="157" spans="1:4" x14ac:dyDescent="0.3">
      <c r="A157" s="24"/>
      <c r="B157" s="25"/>
      <c r="C157" s="25"/>
      <c r="D157" s="25"/>
    </row>
  </sheetData>
  <pageMargins left="0.7" right="0.7" top="0.78740157499999996" bottom="0.78740157499999996" header="0.3" footer="0.3"/>
  <pageSetup paperSize="9" orientation="portrait" horizontalDpi="300" r:id="rId1"/>
  <headerFooter>
    <oddFooter>&amp;L&amp;"Helvetica,Standard"&amp;8 S774Doc-676563417-215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FEC4E-5057-413A-82EA-EB459B7793B6}">
  <sheetPr codeName="Tabelle4">
    <tabColor theme="7" tint="0.59999389629810485"/>
  </sheetPr>
  <dimension ref="A1:H78"/>
  <sheetViews>
    <sheetView zoomScale="85" zoomScaleNormal="85" workbookViewId="0">
      <pane xSplit="2" ySplit="2" topLeftCell="C3" activePane="bottomRight" state="frozen"/>
      <selection pane="topRight" activeCell="Q17" sqref="Q17"/>
      <selection pane="bottomLeft" activeCell="Q17" sqref="Q17"/>
      <selection pane="bottomRight" activeCell="E13" sqref="E13"/>
    </sheetView>
  </sheetViews>
  <sheetFormatPr baseColWidth="10" defaultColWidth="11.44140625" defaultRowHeight="14.4" x14ac:dyDescent="0.3"/>
  <cols>
    <col min="1" max="1" width="54" style="21" customWidth="1"/>
    <col min="2" max="2" width="23" style="26" customWidth="1"/>
    <col min="3" max="4" width="25" style="26" customWidth="1"/>
    <col min="5" max="5" width="74.6640625" style="21" customWidth="1"/>
    <col min="6" max="6" width="29.109375" style="21" customWidth="1"/>
    <col min="7" max="7" width="39" style="21" customWidth="1"/>
    <col min="8" max="8" width="30.5546875" style="21" bestFit="1" customWidth="1"/>
    <col min="9" max="9" width="27" style="21" customWidth="1"/>
    <col min="10" max="10" width="31.5546875" style="21" customWidth="1"/>
    <col min="11" max="16384" width="11.44140625" style="21"/>
  </cols>
  <sheetData>
    <row r="1" spans="1:7" ht="23.4" thickBot="1" x14ac:dyDescent="0.35">
      <c r="A1" s="14" t="s">
        <v>119</v>
      </c>
      <c r="B1" s="15"/>
      <c r="C1" s="15"/>
      <c r="D1" s="15"/>
      <c r="E1" s="15"/>
      <c r="F1" s="201" t="s">
        <v>120</v>
      </c>
      <c r="G1" s="21" t="s">
        <v>121</v>
      </c>
    </row>
    <row r="2" spans="1:7" ht="18" thickBot="1" x14ac:dyDescent="0.35">
      <c r="A2" s="36"/>
      <c r="B2" s="35" t="s">
        <v>2</v>
      </c>
      <c r="C2" s="35" t="s">
        <v>122</v>
      </c>
      <c r="D2" s="35" t="s">
        <v>123</v>
      </c>
      <c r="E2" s="35" t="s">
        <v>4</v>
      </c>
    </row>
    <row r="3" spans="1:7" ht="23.4" thickBot="1" x14ac:dyDescent="0.35">
      <c r="A3" s="32" t="s">
        <v>124</v>
      </c>
      <c r="B3" s="170"/>
      <c r="C3" s="170" t="s">
        <v>125</v>
      </c>
      <c r="D3" s="170" t="s">
        <v>126</v>
      </c>
      <c r="E3" s="170"/>
    </row>
    <row r="4" spans="1:7" ht="15.6" x14ac:dyDescent="0.3">
      <c r="A4" s="13" t="s">
        <v>63</v>
      </c>
      <c r="B4" s="13"/>
      <c r="C4" s="13"/>
      <c r="D4" s="13"/>
      <c r="E4" s="13"/>
    </row>
    <row r="5" spans="1:7" x14ac:dyDescent="0.3">
      <c r="A5" s="27" t="s">
        <v>127</v>
      </c>
      <c r="B5" s="25" t="s">
        <v>128</v>
      </c>
      <c r="C5" s="25">
        <v>63.8</v>
      </c>
      <c r="D5" s="267">
        <v>54.491</v>
      </c>
      <c r="E5" s="24" t="s">
        <v>129</v>
      </c>
      <c r="G5" s="217" t="s">
        <v>130</v>
      </c>
    </row>
    <row r="6" spans="1:7" x14ac:dyDescent="0.3">
      <c r="A6" s="27" t="s">
        <v>131</v>
      </c>
      <c r="B6" s="25" t="s">
        <v>132</v>
      </c>
      <c r="C6" s="25">
        <v>12</v>
      </c>
      <c r="D6" s="25">
        <v>12</v>
      </c>
      <c r="E6" s="24" t="s">
        <v>133</v>
      </c>
      <c r="G6"/>
    </row>
    <row r="7" spans="1:7" x14ac:dyDescent="0.3">
      <c r="A7" s="27" t="s">
        <v>134</v>
      </c>
      <c r="B7" s="25" t="s">
        <v>135</v>
      </c>
      <c r="C7" s="174">
        <v>0.05</v>
      </c>
      <c r="D7" s="174">
        <v>0.05</v>
      </c>
      <c r="E7" s="24" t="s">
        <v>136</v>
      </c>
    </row>
    <row r="8" spans="1:7" x14ac:dyDescent="0.3">
      <c r="A8" s="27" t="s">
        <v>137</v>
      </c>
      <c r="B8" s="25" t="s">
        <v>138</v>
      </c>
      <c r="C8" s="176">
        <v>2.191323692992214</v>
      </c>
      <c r="D8" s="176">
        <v>2.191323692992214</v>
      </c>
      <c r="E8" s="37" t="s">
        <v>139</v>
      </c>
      <c r="G8"/>
    </row>
    <row r="9" spans="1:7" x14ac:dyDescent="0.3">
      <c r="A9" s="27" t="s">
        <v>140</v>
      </c>
      <c r="B9" s="25" t="s">
        <v>141</v>
      </c>
      <c r="C9" s="25" t="s">
        <v>142</v>
      </c>
      <c r="D9" s="25">
        <v>36.799999999999997</v>
      </c>
      <c r="E9" s="37" t="s">
        <v>143</v>
      </c>
    </row>
    <row r="10" spans="1:7" x14ac:dyDescent="0.3">
      <c r="A10" s="27" t="s">
        <v>144</v>
      </c>
      <c r="B10" s="25" t="s">
        <v>145</v>
      </c>
      <c r="C10" s="25" t="s">
        <v>142</v>
      </c>
      <c r="D10" s="25">
        <v>5.9</v>
      </c>
      <c r="E10" s="37" t="s">
        <v>143</v>
      </c>
    </row>
    <row r="11" spans="1:7" x14ac:dyDescent="0.3">
      <c r="A11" s="27"/>
      <c r="B11" s="25"/>
      <c r="C11" s="25"/>
      <c r="D11" s="25"/>
      <c r="E11" s="24"/>
    </row>
    <row r="12" spans="1:7" ht="15.6" x14ac:dyDescent="0.3">
      <c r="A12" s="13" t="s">
        <v>146</v>
      </c>
      <c r="B12" s="13" t="s">
        <v>147</v>
      </c>
      <c r="C12" s="13">
        <v>0.7</v>
      </c>
      <c r="D12" s="13">
        <v>0.7</v>
      </c>
      <c r="E12" s="13"/>
    </row>
    <row r="13" spans="1:7" ht="57.6" x14ac:dyDescent="0.3">
      <c r="A13" s="27" t="s">
        <v>148</v>
      </c>
      <c r="B13" s="25" t="s">
        <v>149</v>
      </c>
      <c r="C13" s="39">
        <f>3006*1.251*C12</f>
        <v>2632.3541999999998</v>
      </c>
      <c r="D13" s="264">
        <f>1379*1.251*D12</f>
        <v>1207.5902999999998</v>
      </c>
      <c r="E13" s="24" t="s">
        <v>150</v>
      </c>
      <c r="F13" s="278" t="s">
        <v>151</v>
      </c>
      <c r="G13" s="21" t="s">
        <v>152</v>
      </c>
    </row>
    <row r="14" spans="1:7" ht="28.8" x14ac:dyDescent="0.3">
      <c r="A14" s="27" t="s">
        <v>153</v>
      </c>
      <c r="B14" s="25" t="s">
        <v>149</v>
      </c>
      <c r="C14" s="25">
        <v>118</v>
      </c>
      <c r="D14" s="266">
        <v>47</v>
      </c>
      <c r="E14" s="24" t="s">
        <v>154</v>
      </c>
    </row>
    <row r="15" spans="1:7" x14ac:dyDescent="0.3">
      <c r="A15" s="171" t="s">
        <v>155</v>
      </c>
      <c r="B15" s="172" t="s">
        <v>101</v>
      </c>
      <c r="C15" s="173">
        <f>C14/C13</f>
        <v>4.4826794205734169E-2</v>
      </c>
      <c r="D15" s="173">
        <f>D14/D13</f>
        <v>3.8920484869744323E-2</v>
      </c>
      <c r="E15" s="37" t="s">
        <v>139</v>
      </c>
    </row>
    <row r="16" spans="1:7" x14ac:dyDescent="0.3">
      <c r="A16" s="171"/>
      <c r="B16" s="172"/>
      <c r="C16" s="179"/>
      <c r="D16" s="179"/>
      <c r="E16" s="37"/>
    </row>
    <row r="17" spans="1:7" ht="15.6" x14ac:dyDescent="0.3">
      <c r="A17" s="180" t="s">
        <v>156</v>
      </c>
      <c r="B17" s="172"/>
      <c r="C17" s="179"/>
      <c r="D17" s="179"/>
      <c r="E17" s="37"/>
    </row>
    <row r="18" spans="1:7" ht="28.8" x14ac:dyDescent="0.3">
      <c r="A18" s="27" t="s">
        <v>157</v>
      </c>
      <c r="B18" s="25" t="s">
        <v>158</v>
      </c>
      <c r="C18" s="25">
        <v>615</v>
      </c>
      <c r="D18" s="25">
        <v>615</v>
      </c>
      <c r="E18" s="37" t="s">
        <v>159</v>
      </c>
    </row>
    <row r="19" spans="1:7" x14ac:dyDescent="0.3">
      <c r="A19" s="27" t="s">
        <v>153</v>
      </c>
      <c r="B19" s="25" t="s">
        <v>149</v>
      </c>
      <c r="C19" s="174">
        <v>0.01</v>
      </c>
      <c r="D19" s="174">
        <v>0.01</v>
      </c>
      <c r="E19" s="37" t="s">
        <v>160</v>
      </c>
    </row>
    <row r="20" spans="1:7" x14ac:dyDescent="0.3">
      <c r="A20" s="27"/>
      <c r="B20" s="25"/>
      <c r="C20" s="174"/>
      <c r="D20" s="174"/>
      <c r="E20" s="37"/>
    </row>
    <row r="21" spans="1:7" ht="15.6" x14ac:dyDescent="0.3">
      <c r="A21" s="180" t="s">
        <v>161</v>
      </c>
      <c r="B21" s="25" t="s">
        <v>162</v>
      </c>
      <c r="C21" s="25">
        <v>35880</v>
      </c>
      <c r="D21" s="25">
        <v>35880</v>
      </c>
      <c r="E21" s="37" t="s">
        <v>163</v>
      </c>
    </row>
    <row r="22" spans="1:7" ht="15.6" x14ac:dyDescent="0.3">
      <c r="A22" s="180"/>
      <c r="B22" s="212" t="s">
        <v>164</v>
      </c>
      <c r="C22" s="213">
        <f>C21/8760*1000</f>
        <v>4095.8904109589039</v>
      </c>
      <c r="D22" s="213">
        <f>D21/8760*1000</f>
        <v>4095.8904109589039</v>
      </c>
      <c r="E22" s="214" t="s">
        <v>165</v>
      </c>
    </row>
    <row r="23" spans="1:7" x14ac:dyDescent="0.3">
      <c r="A23" s="171"/>
      <c r="B23" s="172"/>
      <c r="C23" s="173"/>
      <c r="D23" s="173"/>
      <c r="E23" s="37"/>
    </row>
    <row r="24" spans="1:7" ht="23.4" thickBot="1" x14ac:dyDescent="0.35">
      <c r="A24" s="32" t="s">
        <v>166</v>
      </c>
      <c r="B24" s="33"/>
      <c r="C24" s="33"/>
      <c r="D24" s="33"/>
      <c r="E24" s="33"/>
    </row>
    <row r="25" spans="1:7" ht="15.6" x14ac:dyDescent="0.3">
      <c r="A25" s="13" t="s">
        <v>63</v>
      </c>
      <c r="B25" s="13"/>
      <c r="C25" s="13"/>
      <c r="D25" s="13"/>
      <c r="E25" s="13"/>
      <c r="G25" s="217" t="s">
        <v>130</v>
      </c>
    </row>
    <row r="26" spans="1:7" ht="28.8" x14ac:dyDescent="0.3">
      <c r="A26" s="27" t="s">
        <v>167</v>
      </c>
      <c r="B26" s="25" t="s">
        <v>168</v>
      </c>
      <c r="C26" s="25">
        <v>0.51</v>
      </c>
      <c r="D26" s="25">
        <v>0.51</v>
      </c>
      <c r="E26" s="24" t="s">
        <v>169</v>
      </c>
      <c r="G26" s="1" t="s">
        <v>170</v>
      </c>
    </row>
    <row r="27" spans="1:7" x14ac:dyDescent="0.3">
      <c r="A27" s="27" t="s">
        <v>171</v>
      </c>
      <c r="B27" s="25" t="s">
        <v>168</v>
      </c>
      <c r="C27" s="25">
        <v>0</v>
      </c>
      <c r="D27" s="25">
        <v>0</v>
      </c>
      <c r="E27" s="24" t="s">
        <v>172</v>
      </c>
    </row>
    <row r="28" spans="1:7" x14ac:dyDescent="0.3">
      <c r="A28" s="27" t="s">
        <v>173</v>
      </c>
      <c r="B28" s="25" t="s">
        <v>174</v>
      </c>
      <c r="C28" s="25">
        <v>0.17899999999999999</v>
      </c>
      <c r="D28" s="175">
        <v>0.17899999999999999</v>
      </c>
      <c r="E28" s="24" t="s">
        <v>175</v>
      </c>
    </row>
    <row r="29" spans="1:7" x14ac:dyDescent="0.3">
      <c r="A29" s="27" t="s">
        <v>176</v>
      </c>
      <c r="B29" s="25" t="s">
        <v>177</v>
      </c>
      <c r="C29" s="25">
        <v>0.82699999999999996</v>
      </c>
      <c r="D29" s="25">
        <v>0.82699999999999996</v>
      </c>
      <c r="E29" s="24" t="s">
        <v>175</v>
      </c>
    </row>
    <row r="30" spans="1:7" x14ac:dyDescent="0.3">
      <c r="A30" s="27" t="s">
        <v>178</v>
      </c>
      <c r="B30" s="25" t="s">
        <v>9</v>
      </c>
      <c r="C30" s="177">
        <v>0.5</v>
      </c>
      <c r="D30" s="177">
        <v>0.5</v>
      </c>
      <c r="E30" s="24" t="s">
        <v>179</v>
      </c>
    </row>
    <row r="31" spans="1:7" x14ac:dyDescent="0.3">
      <c r="A31" s="27"/>
      <c r="B31" s="25"/>
      <c r="C31" s="25"/>
      <c r="D31" s="25"/>
      <c r="E31" s="24"/>
    </row>
    <row r="32" spans="1:7" ht="15.6" x14ac:dyDescent="0.3">
      <c r="A32" s="13" t="s">
        <v>146</v>
      </c>
      <c r="B32" s="13"/>
      <c r="C32" s="13"/>
      <c r="D32" s="13"/>
      <c r="E32" s="13"/>
    </row>
    <row r="33" spans="1:8" ht="86.4" x14ac:dyDescent="0.3">
      <c r="A33" s="27" t="s">
        <v>180</v>
      </c>
      <c r="B33" s="25" t="s">
        <v>181</v>
      </c>
      <c r="C33" s="43">
        <v>1340.3</v>
      </c>
      <c r="D33" s="43">
        <v>1340.3</v>
      </c>
      <c r="E33" s="37" t="s">
        <v>182</v>
      </c>
      <c r="F33" s="278" t="s">
        <v>183</v>
      </c>
      <c r="G33" s="21">
        <f>D33*1000*365/1000/1000</f>
        <v>489.20949999999999</v>
      </c>
    </row>
    <row r="34" spans="1:8" ht="28.8" x14ac:dyDescent="0.3">
      <c r="A34" s="27" t="s">
        <v>153</v>
      </c>
      <c r="B34" s="25" t="s">
        <v>184</v>
      </c>
      <c r="C34" s="268">
        <v>1.6E-2</v>
      </c>
      <c r="D34" s="282">
        <v>1.6E-2</v>
      </c>
      <c r="E34" s="37" t="s">
        <v>185</v>
      </c>
      <c r="F34" s="278" t="s">
        <v>186</v>
      </c>
      <c r="G34" s="216"/>
    </row>
    <row r="35" spans="1:8" x14ac:dyDescent="0.3">
      <c r="A35" s="27" t="s">
        <v>187</v>
      </c>
      <c r="B35" s="25" t="s">
        <v>188</v>
      </c>
      <c r="C35" s="269">
        <v>146.9</v>
      </c>
      <c r="D35" s="269">
        <v>146.9</v>
      </c>
      <c r="E35" s="37" t="s">
        <v>189</v>
      </c>
      <c r="G35" s="216"/>
    </row>
    <row r="36" spans="1:8" ht="28.8" x14ac:dyDescent="0.3">
      <c r="A36" s="27" t="s">
        <v>187</v>
      </c>
      <c r="B36" s="25" t="s">
        <v>190</v>
      </c>
      <c r="C36" s="269">
        <v>767</v>
      </c>
      <c r="D36" s="269">
        <v>767</v>
      </c>
      <c r="E36" s="37" t="s">
        <v>189</v>
      </c>
      <c r="F36" s="278" t="s">
        <v>191</v>
      </c>
      <c r="G36" s="216" t="s">
        <v>192</v>
      </c>
      <c r="H36" s="21">
        <f>623/AUD_per_EUR</f>
        <v>958.46153846153845</v>
      </c>
    </row>
    <row r="37" spans="1:8" x14ac:dyDescent="0.3">
      <c r="A37" s="24"/>
      <c r="B37" s="25"/>
      <c r="C37" s="25"/>
      <c r="D37" s="25"/>
      <c r="E37" s="37"/>
      <c r="G37" s="216"/>
    </row>
    <row r="38" spans="1:8" ht="15.6" x14ac:dyDescent="0.3">
      <c r="A38" s="180" t="s">
        <v>193</v>
      </c>
      <c r="B38" s="25"/>
      <c r="C38" s="25"/>
      <c r="D38" s="25"/>
      <c r="E38" s="37"/>
    </row>
    <row r="39" spans="1:8" ht="28.8" x14ac:dyDescent="0.3">
      <c r="A39" s="27" t="s">
        <v>194</v>
      </c>
      <c r="B39" s="25" t="s">
        <v>195</v>
      </c>
      <c r="C39" s="175">
        <v>0.10882708585247884</v>
      </c>
      <c r="D39" s="175">
        <v>0.10882708585247884</v>
      </c>
      <c r="E39" s="37" t="s">
        <v>196</v>
      </c>
    </row>
    <row r="40" spans="1:8" ht="43.2" x14ac:dyDescent="0.3">
      <c r="A40" s="27" t="s">
        <v>157</v>
      </c>
      <c r="B40" s="25" t="s">
        <v>197</v>
      </c>
      <c r="C40" s="43">
        <v>115.47008547008548</v>
      </c>
      <c r="D40" s="43">
        <v>115.47008547008548</v>
      </c>
      <c r="E40" s="37" t="s">
        <v>198</v>
      </c>
    </row>
    <row r="41" spans="1:8" x14ac:dyDescent="0.3">
      <c r="A41" s="27"/>
      <c r="B41" s="25" t="s">
        <v>199</v>
      </c>
      <c r="C41" s="39">
        <v>139.62525449828959</v>
      </c>
      <c r="D41" s="39">
        <v>139.62525449828959</v>
      </c>
      <c r="E41" s="37" t="s">
        <v>139</v>
      </c>
    </row>
    <row r="42" spans="1:8" x14ac:dyDescent="0.3">
      <c r="A42" s="27" t="s">
        <v>153</v>
      </c>
      <c r="B42" s="25" t="s">
        <v>101</v>
      </c>
      <c r="C42" s="38">
        <v>1.6E-2</v>
      </c>
      <c r="D42" s="38">
        <v>1.6E-2</v>
      </c>
      <c r="E42" s="37" t="s">
        <v>172</v>
      </c>
    </row>
    <row r="43" spans="1:8" x14ac:dyDescent="0.3">
      <c r="B43" s="21"/>
      <c r="C43" s="21"/>
      <c r="D43" s="21"/>
    </row>
    <row r="44" spans="1:8" ht="15.6" x14ac:dyDescent="0.3">
      <c r="A44" s="180" t="s">
        <v>200</v>
      </c>
      <c r="B44" s="25" t="s">
        <v>201</v>
      </c>
      <c r="C44" s="270">
        <v>200000</v>
      </c>
      <c r="D44" s="271">
        <v>200000</v>
      </c>
      <c r="E44" s="37" t="s">
        <v>163</v>
      </c>
    </row>
    <row r="45" spans="1:8" ht="15.6" x14ac:dyDescent="0.3">
      <c r="A45" s="180"/>
      <c r="B45" s="25" t="s">
        <v>202</v>
      </c>
      <c r="C45" s="270">
        <f>C44/8760*1000</f>
        <v>22831.050228310502</v>
      </c>
      <c r="D45" s="271">
        <f>D44/8760*1000</f>
        <v>22831.050228310502</v>
      </c>
      <c r="E45" s="37" t="s">
        <v>165</v>
      </c>
    </row>
    <row r="46" spans="1:8" x14ac:dyDescent="0.3">
      <c r="A46" s="24"/>
      <c r="B46" s="25"/>
      <c r="C46" s="25"/>
      <c r="D46" s="25"/>
      <c r="E46" s="37"/>
    </row>
    <row r="47" spans="1:8" ht="23.4" thickBot="1" x14ac:dyDescent="0.35">
      <c r="A47" s="32" t="s">
        <v>203</v>
      </c>
      <c r="B47" s="33"/>
      <c r="C47" s="33"/>
      <c r="D47" s="33"/>
      <c r="E47" s="33"/>
    </row>
    <row r="48" spans="1:8" ht="15.6" x14ac:dyDescent="0.3">
      <c r="A48" s="13" t="s">
        <v>63</v>
      </c>
      <c r="B48" s="13"/>
      <c r="C48" s="13"/>
      <c r="D48" s="13"/>
      <c r="E48" s="13"/>
    </row>
    <row r="49" spans="1:7" ht="43.2" x14ac:dyDescent="0.3">
      <c r="A49" s="27" t="s">
        <v>204</v>
      </c>
      <c r="B49" s="25" t="s">
        <v>205</v>
      </c>
      <c r="C49" s="25">
        <v>0.23599999999999999</v>
      </c>
      <c r="D49" s="25">
        <v>0.23599999999999999</v>
      </c>
      <c r="E49" s="24" t="s">
        <v>206</v>
      </c>
    </row>
    <row r="50" spans="1:7" x14ac:dyDescent="0.3">
      <c r="A50" s="27" t="s">
        <v>207</v>
      </c>
      <c r="B50" s="25" t="s">
        <v>208</v>
      </c>
      <c r="C50" s="25">
        <v>1.85</v>
      </c>
      <c r="D50" s="25">
        <v>1.85</v>
      </c>
      <c r="E50" s="24" t="s">
        <v>209</v>
      </c>
    </row>
    <row r="51" spans="1:7" x14ac:dyDescent="0.3">
      <c r="A51" s="27" t="s">
        <v>210</v>
      </c>
      <c r="B51" s="25" t="s">
        <v>211</v>
      </c>
      <c r="C51" s="25">
        <v>0.2</v>
      </c>
      <c r="D51" s="25">
        <v>0.2</v>
      </c>
      <c r="E51" s="24" t="s">
        <v>212</v>
      </c>
    </row>
    <row r="52" spans="1:7" ht="28.8" x14ac:dyDescent="0.3">
      <c r="A52" s="27" t="s">
        <v>213</v>
      </c>
      <c r="B52" s="25" t="s">
        <v>214</v>
      </c>
      <c r="C52" s="25">
        <v>1.46</v>
      </c>
      <c r="D52" s="25">
        <v>1.46</v>
      </c>
      <c r="E52" s="24" t="s">
        <v>215</v>
      </c>
    </row>
    <row r="53" spans="1:7" x14ac:dyDescent="0.3">
      <c r="A53" s="27" t="s">
        <v>216</v>
      </c>
      <c r="B53" s="25" t="s">
        <v>9</v>
      </c>
      <c r="C53" s="177">
        <v>0.7</v>
      </c>
      <c r="D53" s="177">
        <v>0.7</v>
      </c>
      <c r="E53" s="24" t="s">
        <v>217</v>
      </c>
    </row>
    <row r="54" spans="1:7" x14ac:dyDescent="0.3">
      <c r="A54" s="27"/>
      <c r="B54" s="25"/>
      <c r="C54" s="25"/>
      <c r="D54" s="25"/>
      <c r="E54" s="24"/>
    </row>
    <row r="55" spans="1:7" ht="15.6" x14ac:dyDescent="0.3">
      <c r="A55" s="13" t="s">
        <v>146</v>
      </c>
      <c r="B55" s="13"/>
      <c r="C55" s="13"/>
      <c r="D55" s="13"/>
      <c r="E55" s="13"/>
    </row>
    <row r="56" spans="1:7" ht="43.2" x14ac:dyDescent="0.3">
      <c r="A56" s="27" t="s">
        <v>218</v>
      </c>
      <c r="B56" s="25" t="s">
        <v>219</v>
      </c>
      <c r="C56" s="25">
        <v>956</v>
      </c>
      <c r="D56" s="266">
        <f>C56*0.8</f>
        <v>764.80000000000007</v>
      </c>
      <c r="E56" s="37" t="s">
        <v>220</v>
      </c>
      <c r="G56" s="277"/>
    </row>
    <row r="57" spans="1:7" x14ac:dyDescent="0.3">
      <c r="A57" s="27" t="s">
        <v>153</v>
      </c>
      <c r="B57" s="25" t="s">
        <v>101</v>
      </c>
      <c r="C57" s="181">
        <v>1.6E-2</v>
      </c>
      <c r="D57" s="181">
        <v>1.6E-2</v>
      </c>
      <c r="E57" s="37" t="s">
        <v>172</v>
      </c>
    </row>
    <row r="58" spans="1:7" x14ac:dyDescent="0.3">
      <c r="A58" s="27" t="s">
        <v>187</v>
      </c>
      <c r="B58" s="25" t="s">
        <v>221</v>
      </c>
      <c r="C58" s="39">
        <v>120</v>
      </c>
      <c r="D58" s="39">
        <v>120</v>
      </c>
      <c r="E58" s="37" t="s">
        <v>222</v>
      </c>
    </row>
    <row r="59" spans="1:7" x14ac:dyDescent="0.3">
      <c r="A59" s="27" t="s">
        <v>187</v>
      </c>
      <c r="B59" s="25" t="s">
        <v>223</v>
      </c>
      <c r="C59" s="39">
        <v>700</v>
      </c>
      <c r="D59" s="39">
        <v>700</v>
      </c>
      <c r="E59" s="37" t="s">
        <v>222</v>
      </c>
    </row>
    <row r="60" spans="1:7" x14ac:dyDescent="0.3">
      <c r="A60" s="27"/>
      <c r="B60" s="25"/>
      <c r="C60" s="25"/>
      <c r="D60" s="25"/>
      <c r="E60" s="37"/>
    </row>
    <row r="61" spans="1:7" ht="15.6" x14ac:dyDescent="0.3">
      <c r="A61" s="180" t="s">
        <v>224</v>
      </c>
      <c r="B61" s="25"/>
      <c r="C61" s="25"/>
      <c r="D61" s="25"/>
      <c r="E61" s="37"/>
    </row>
    <row r="62" spans="1:7" ht="28.8" x14ac:dyDescent="0.3">
      <c r="A62" s="27" t="s">
        <v>194</v>
      </c>
      <c r="B62" s="25" t="s">
        <v>225</v>
      </c>
      <c r="C62" s="175">
        <v>0.7</v>
      </c>
      <c r="D62" s="175">
        <v>0.7</v>
      </c>
      <c r="E62" s="37" t="s">
        <v>226</v>
      </c>
    </row>
    <row r="63" spans="1:7" x14ac:dyDescent="0.3">
      <c r="A63" s="27" t="s">
        <v>227</v>
      </c>
      <c r="B63" s="25" t="s">
        <v>228</v>
      </c>
      <c r="C63" s="175">
        <v>2.2000000000000002</v>
      </c>
      <c r="D63" s="175">
        <v>2.2000000000000002</v>
      </c>
      <c r="E63" s="37" t="s">
        <v>229</v>
      </c>
    </row>
    <row r="64" spans="1:7" ht="28.8" x14ac:dyDescent="0.3">
      <c r="A64" s="27" t="s">
        <v>230</v>
      </c>
      <c r="B64" s="25" t="s">
        <v>231</v>
      </c>
      <c r="C64" s="25">
        <v>1209</v>
      </c>
      <c r="D64" s="266">
        <v>650</v>
      </c>
      <c r="E64" s="37" t="s">
        <v>232</v>
      </c>
    </row>
    <row r="65" spans="1:5" x14ac:dyDescent="0.3">
      <c r="A65" s="27" t="s">
        <v>153</v>
      </c>
      <c r="B65" s="25" t="s">
        <v>101</v>
      </c>
      <c r="C65" s="181">
        <v>1.6E-2</v>
      </c>
      <c r="D65" s="181">
        <v>1.6E-2</v>
      </c>
      <c r="E65" s="37" t="s">
        <v>172</v>
      </c>
    </row>
    <row r="66" spans="1:5" x14ac:dyDescent="0.3">
      <c r="A66" s="27"/>
      <c r="B66" s="25"/>
      <c r="C66" s="25"/>
      <c r="D66" s="25"/>
      <c r="E66" s="37"/>
    </row>
    <row r="67" spans="1:5" ht="15.6" x14ac:dyDescent="0.3">
      <c r="A67" s="180" t="s">
        <v>233</v>
      </c>
      <c r="B67" s="25" t="s">
        <v>234</v>
      </c>
      <c r="C67" s="25">
        <v>179400</v>
      </c>
      <c r="D67" s="25">
        <v>179400</v>
      </c>
      <c r="E67" s="214" t="s">
        <v>163</v>
      </c>
    </row>
    <row r="68" spans="1:5" ht="15.6" x14ac:dyDescent="0.3">
      <c r="A68" s="180"/>
      <c r="B68" s="25" t="s">
        <v>235</v>
      </c>
      <c r="C68" s="39">
        <f>C67/8760*1000</f>
        <v>20479.452054794521</v>
      </c>
      <c r="D68" s="39">
        <f>D67/8760*1000</f>
        <v>20479.452054794521</v>
      </c>
      <c r="E68" s="37" t="s">
        <v>165</v>
      </c>
    </row>
    <row r="69" spans="1:5" ht="15.6" x14ac:dyDescent="0.3">
      <c r="A69" s="180"/>
      <c r="B69" s="25"/>
      <c r="C69" s="39"/>
      <c r="D69" s="39"/>
      <c r="E69" s="37"/>
    </row>
    <row r="70" spans="1:5" ht="15.6" x14ac:dyDescent="0.3">
      <c r="A70" s="180" t="s">
        <v>236</v>
      </c>
      <c r="B70" s="25"/>
      <c r="C70" s="39"/>
      <c r="D70" s="39"/>
      <c r="E70" s="37"/>
    </row>
    <row r="71" spans="1:5" ht="43.2" x14ac:dyDescent="0.3">
      <c r="A71" s="27" t="s">
        <v>157</v>
      </c>
      <c r="B71" s="25" t="s">
        <v>237</v>
      </c>
      <c r="C71" s="39">
        <v>115</v>
      </c>
      <c r="D71" s="39">
        <v>115</v>
      </c>
      <c r="E71" s="37" t="s">
        <v>238</v>
      </c>
    </row>
    <row r="72" spans="1:5" x14ac:dyDescent="0.3">
      <c r="A72" s="24"/>
      <c r="B72" s="25"/>
      <c r="C72" s="25"/>
      <c r="D72" s="25"/>
      <c r="E72" s="37"/>
    </row>
    <row r="73" spans="1:5" ht="23.4" thickBot="1" x14ac:dyDescent="0.35">
      <c r="A73" s="32" t="s">
        <v>239</v>
      </c>
      <c r="B73" s="33"/>
      <c r="C73" s="33"/>
      <c r="D73" s="33"/>
      <c r="E73" s="33"/>
    </row>
    <row r="74" spans="1:5" ht="17.25" customHeight="1" x14ac:dyDescent="0.3">
      <c r="A74" s="27"/>
      <c r="B74" s="25"/>
      <c r="C74" s="25"/>
      <c r="D74" s="25"/>
      <c r="E74" s="37"/>
    </row>
    <row r="75" spans="1:5" x14ac:dyDescent="0.3">
      <c r="A75" s="27" t="s">
        <v>240</v>
      </c>
      <c r="B75" s="25" t="s">
        <v>241</v>
      </c>
      <c r="C75" s="25">
        <v>0</v>
      </c>
      <c r="D75" s="25">
        <v>0</v>
      </c>
      <c r="E75" s="37" t="s">
        <v>242</v>
      </c>
    </row>
    <row r="76" spans="1:5" x14ac:dyDescent="0.3">
      <c r="A76" s="27" t="s">
        <v>243</v>
      </c>
      <c r="B76" s="25" t="s">
        <v>244</v>
      </c>
      <c r="C76" s="25">
        <v>10</v>
      </c>
      <c r="D76" s="25">
        <v>10</v>
      </c>
      <c r="E76" s="37" t="s">
        <v>242</v>
      </c>
    </row>
    <row r="77" spans="1:5" x14ac:dyDescent="0.3">
      <c r="A77" s="27"/>
      <c r="B77" s="25"/>
      <c r="C77" s="42"/>
      <c r="D77" s="42"/>
      <c r="E77" s="37"/>
    </row>
    <row r="78" spans="1:5" x14ac:dyDescent="0.3">
      <c r="A78" s="27"/>
      <c r="B78" s="25"/>
      <c r="C78" s="25"/>
      <c r="D78" s="25"/>
      <c r="E78" s="37"/>
    </row>
  </sheetData>
  <conditionalFormatting sqref="B64">
    <cfRule type="expression" dxfId="2" priority="3">
      <formula>$E$28="no"</formula>
    </cfRule>
  </conditionalFormatting>
  <conditionalFormatting sqref="E62:E63">
    <cfRule type="expression" dxfId="1" priority="1">
      <formula>$H$24="no"</formula>
    </cfRule>
  </conditionalFormatting>
  <pageMargins left="0.7" right="0.7" top="0.78740157499999996" bottom="0.78740157499999996" header="0.3" footer="0.3"/>
  <pageSetup paperSize="9" orientation="portrait" horizontalDpi="300" r:id="rId1"/>
  <headerFooter>
    <oddFooter>&amp;L&amp;"Helvetica,Standard"&amp;8 S774Doc-676563417-215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024BF-5C0E-483E-B453-7585DCCDDB28}">
  <sheetPr codeName="Tabelle6">
    <tabColor theme="7" tint="0.59999389629810485"/>
  </sheetPr>
  <dimension ref="B1:Q31"/>
  <sheetViews>
    <sheetView zoomScale="85" zoomScaleNormal="85" workbookViewId="0">
      <selection activeCell="C1" sqref="C1"/>
    </sheetView>
  </sheetViews>
  <sheetFormatPr baseColWidth="10" defaultColWidth="11.44140625" defaultRowHeight="14.4" x14ac:dyDescent="0.3"/>
  <cols>
    <col min="1" max="16384" width="11.44140625" style="100"/>
  </cols>
  <sheetData>
    <row r="1" spans="2:17" x14ac:dyDescent="0.3">
      <c r="B1" s="211" t="s">
        <v>245</v>
      </c>
    </row>
    <row r="2" spans="2:17" ht="15" thickBot="1" x14ac:dyDescent="0.35"/>
    <row r="3" spans="2:17" x14ac:dyDescent="0.3">
      <c r="B3" s="160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2"/>
      <c r="P3" s="163"/>
    </row>
    <row r="4" spans="2:17" x14ac:dyDescent="0.3">
      <c r="B4" s="164"/>
      <c r="N4" s="165"/>
    </row>
    <row r="5" spans="2:17" x14ac:dyDescent="0.3">
      <c r="B5" s="164"/>
      <c r="N5" s="165"/>
    </row>
    <row r="6" spans="2:17" x14ac:dyDescent="0.3">
      <c r="B6" s="164"/>
      <c r="N6" s="165"/>
    </row>
    <row r="7" spans="2:17" x14ac:dyDescent="0.3">
      <c r="B7" s="164"/>
      <c r="N7" s="165"/>
    </row>
    <row r="8" spans="2:17" x14ac:dyDescent="0.3">
      <c r="B8" s="164"/>
      <c r="N8" s="165"/>
    </row>
    <row r="9" spans="2:17" x14ac:dyDescent="0.3">
      <c r="B9" s="164"/>
      <c r="N9" s="165"/>
    </row>
    <row r="10" spans="2:17" x14ac:dyDescent="0.3">
      <c r="B10" s="164"/>
      <c r="N10" s="165"/>
    </row>
    <row r="11" spans="2:17" x14ac:dyDescent="0.3">
      <c r="B11" s="164"/>
      <c r="N11" s="165"/>
    </row>
    <row r="12" spans="2:17" x14ac:dyDescent="0.3">
      <c r="B12" s="164"/>
      <c r="N12" s="165"/>
    </row>
    <row r="13" spans="2:17" x14ac:dyDescent="0.3">
      <c r="B13" s="164"/>
      <c r="N13" s="165"/>
    </row>
    <row r="14" spans="2:17" x14ac:dyDescent="0.3">
      <c r="B14" s="164"/>
      <c r="N14" s="165"/>
      <c r="P14" s="100">
        <f>350*0.1</f>
        <v>35</v>
      </c>
      <c r="Q14" s="100" t="s">
        <v>76</v>
      </c>
    </row>
    <row r="15" spans="2:17" x14ac:dyDescent="0.3">
      <c r="B15" s="164"/>
      <c r="N15" s="165"/>
      <c r="P15" s="100">
        <f>P14*8</f>
        <v>280</v>
      </c>
      <c r="Q15" s="100" t="s">
        <v>72</v>
      </c>
    </row>
    <row r="16" spans="2:17" x14ac:dyDescent="0.3">
      <c r="B16" s="164"/>
      <c r="N16" s="165"/>
    </row>
    <row r="17" spans="2:14" x14ac:dyDescent="0.3">
      <c r="B17" s="164"/>
      <c r="N17" s="165"/>
    </row>
    <row r="18" spans="2:14" x14ac:dyDescent="0.3">
      <c r="B18" s="164"/>
      <c r="N18" s="165"/>
    </row>
    <row r="19" spans="2:14" x14ac:dyDescent="0.3">
      <c r="B19" s="164"/>
      <c r="N19" s="165"/>
    </row>
    <row r="20" spans="2:14" x14ac:dyDescent="0.3">
      <c r="B20" s="164"/>
      <c r="N20" s="165"/>
    </row>
    <row r="21" spans="2:14" x14ac:dyDescent="0.3">
      <c r="B21" s="164"/>
      <c r="N21" s="165"/>
    </row>
    <row r="22" spans="2:14" x14ac:dyDescent="0.3">
      <c r="B22" s="164"/>
      <c r="N22" s="165"/>
    </row>
    <row r="23" spans="2:14" x14ac:dyDescent="0.3">
      <c r="B23" s="164"/>
      <c r="N23" s="165"/>
    </row>
    <row r="24" spans="2:14" x14ac:dyDescent="0.3">
      <c r="B24" s="164"/>
      <c r="N24" s="165"/>
    </row>
    <row r="25" spans="2:14" x14ac:dyDescent="0.3">
      <c r="B25" s="164"/>
      <c r="N25" s="165"/>
    </row>
    <row r="26" spans="2:14" x14ac:dyDescent="0.3">
      <c r="B26" s="164"/>
      <c r="N26" s="165"/>
    </row>
    <row r="27" spans="2:14" x14ac:dyDescent="0.3">
      <c r="B27" s="164"/>
      <c r="N27" s="165"/>
    </row>
    <row r="28" spans="2:14" x14ac:dyDescent="0.3">
      <c r="B28" s="164"/>
      <c r="N28" s="165"/>
    </row>
    <row r="29" spans="2:14" x14ac:dyDescent="0.3">
      <c r="B29" s="164"/>
      <c r="N29" s="165"/>
    </row>
    <row r="30" spans="2:14" x14ac:dyDescent="0.3">
      <c r="B30" s="164"/>
      <c r="N30" s="165"/>
    </row>
    <row r="31" spans="2:14" ht="15" thickBot="1" x14ac:dyDescent="0.35">
      <c r="B31" s="166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8"/>
    </row>
  </sheetData>
  <pageMargins left="0.7" right="0.7" top="0.78740157499999996" bottom="0.78740157499999996" header="0.3" footer="0.3"/>
  <pageSetup paperSize="9" orientation="portrait" horizontalDpi="300" r:id="rId1"/>
  <headerFooter>
    <oddFooter>&amp;L&amp;"Helvetica,Standard"&amp;8 S774Doc-676563417-215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6C782-9A82-4D54-A6B1-59C5192198F4}">
  <sheetPr codeName="Tabelle5">
    <tabColor theme="7" tint="0.59999389629810485"/>
  </sheetPr>
  <dimension ref="A1:S8772"/>
  <sheetViews>
    <sheetView zoomScale="85" zoomScaleNormal="85" workbookViewId="0">
      <pane xSplit="2" ySplit="9" topLeftCell="C10" activePane="bottomRight" state="frozen"/>
      <selection pane="topRight" activeCell="Q17" sqref="Q17"/>
      <selection pane="bottomLeft" activeCell="Q17" sqref="Q17"/>
      <selection pane="bottomRight" activeCell="L3" sqref="L3"/>
    </sheetView>
  </sheetViews>
  <sheetFormatPr baseColWidth="10" defaultColWidth="11.5546875" defaultRowHeight="14.4" x14ac:dyDescent="0.3"/>
  <cols>
    <col min="1" max="1" width="11.5546875" style="1"/>
    <col min="2" max="2" width="16.6640625" style="1" customWidth="1"/>
    <col min="3" max="4" width="11.5546875" style="1"/>
    <col min="5" max="5" width="11.5546875" style="182"/>
    <col min="6" max="8" width="11.5546875" style="1"/>
    <col min="9" max="9" width="11.5546875" style="182"/>
    <col min="10" max="10" width="18" style="1" customWidth="1"/>
    <col min="11" max="11" width="13.88671875" style="1" bestFit="1" customWidth="1"/>
    <col min="12" max="13" width="11.5546875" style="1"/>
    <col min="14" max="14" width="11.5546875" style="182"/>
    <col min="15" max="16384" width="11.5546875" style="1"/>
  </cols>
  <sheetData>
    <row r="1" spans="1:19" ht="23.4" thickBot="1" x14ac:dyDescent="0.35">
      <c r="A1" s="14" t="s">
        <v>246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3" spans="1:19" x14ac:dyDescent="0.3">
      <c r="B3" s="1" t="s">
        <v>247</v>
      </c>
      <c r="K3" s="281"/>
      <c r="O3" s="281"/>
    </row>
    <row r="4" spans="1:19" ht="15" thickBot="1" x14ac:dyDescent="0.35"/>
    <row r="5" spans="1:19" x14ac:dyDescent="0.3">
      <c r="D5" s="284" t="s">
        <v>248</v>
      </c>
      <c r="E5" s="285"/>
      <c r="F5" s="285"/>
      <c r="G5" s="286"/>
      <c r="H5" s="287" t="s">
        <v>249</v>
      </c>
      <c r="I5" s="288"/>
      <c r="J5" s="288"/>
      <c r="K5" s="288"/>
      <c r="L5" s="289"/>
      <c r="M5" s="194"/>
      <c r="N5" s="290" t="s">
        <v>250</v>
      </c>
      <c r="O5" s="291"/>
    </row>
    <row r="6" spans="1:19" x14ac:dyDescent="0.3">
      <c r="D6" s="199" t="s">
        <v>251</v>
      </c>
      <c r="E6" s="182">
        <f>MAX(E10:E8769)</f>
        <v>738.92499999999995</v>
      </c>
      <c r="F6" s="198">
        <f>AVERAGE(F10:F8769)</f>
        <v>0.27934656307146155</v>
      </c>
      <c r="G6" s="200"/>
      <c r="H6" s="199"/>
      <c r="K6" s="198">
        <f>AVERAGE(K10:K8769)</f>
        <v>0.31172618487671672</v>
      </c>
      <c r="L6" s="200"/>
      <c r="N6" s="184" t="s">
        <v>252</v>
      </c>
      <c r="O6" s="198">
        <f>AVERAGE(O10:O8769)</f>
        <v>0.39165614155251333</v>
      </c>
    </row>
    <row r="7" spans="1:19" ht="57.6" x14ac:dyDescent="0.3">
      <c r="B7" t="s">
        <v>253</v>
      </c>
      <c r="D7" s="199"/>
      <c r="E7" s="195" t="s">
        <v>254</v>
      </c>
      <c r="F7"/>
      <c r="G7" s="200"/>
      <c r="H7" s="199"/>
      <c r="I7" s="178" t="s">
        <v>255</v>
      </c>
      <c r="J7" s="207" t="s">
        <v>256</v>
      </c>
      <c r="K7" s="1" t="s">
        <v>257</v>
      </c>
      <c r="L7" s="208" t="s">
        <v>258</v>
      </c>
      <c r="M7" s="178"/>
      <c r="N7" s="184" t="s">
        <v>259</v>
      </c>
      <c r="O7" s="183" t="s">
        <v>260</v>
      </c>
      <c r="Q7" s="198">
        <f>MAX(O10:O8769)</f>
        <v>1</v>
      </c>
      <c r="S7" s="1">
        <f>MAX(N10:N8769)</f>
        <v>6000</v>
      </c>
    </row>
    <row r="8" spans="1:19" ht="28.8" x14ac:dyDescent="0.3">
      <c r="B8" t="s">
        <v>261</v>
      </c>
      <c r="D8" s="199"/>
      <c r="E8" s="201" t="s">
        <v>262</v>
      </c>
      <c r="F8" s="185">
        <f>MAX(E10:E8769)</f>
        <v>738.92499999999995</v>
      </c>
      <c r="G8" s="200"/>
      <c r="H8" s="199"/>
      <c r="I8" s="178" t="s">
        <v>263</v>
      </c>
      <c r="J8" t="s">
        <v>263</v>
      </c>
      <c r="K8" s="182">
        <v>25</v>
      </c>
      <c r="L8" s="200"/>
      <c r="N8" s="184" t="s">
        <v>264</v>
      </c>
      <c r="O8" s="183">
        <f>MAX(N10:N8769)</f>
        <v>6000</v>
      </c>
      <c r="Q8" s="1" t="s">
        <v>49</v>
      </c>
    </row>
    <row r="9" spans="1:19" x14ac:dyDescent="0.3">
      <c r="D9" s="202" t="s">
        <v>265</v>
      </c>
      <c r="E9" s="182" t="s">
        <v>266</v>
      </c>
      <c r="F9" t="s">
        <v>267</v>
      </c>
      <c r="G9" s="200"/>
      <c r="H9" s="202" t="s">
        <v>268</v>
      </c>
      <c r="I9" s="178"/>
      <c r="J9"/>
      <c r="K9" s="1" t="s">
        <v>269</v>
      </c>
      <c r="L9" s="200"/>
      <c r="N9" s="186"/>
      <c r="O9" s="183"/>
    </row>
    <row r="10" spans="1:19" x14ac:dyDescent="0.3">
      <c r="B10" s="187">
        <v>43466</v>
      </c>
      <c r="D10" s="202">
        <v>0</v>
      </c>
      <c r="E10" s="178">
        <v>0</v>
      </c>
      <c r="F10" s="188">
        <f>E10/$F$8</f>
        <v>0</v>
      </c>
      <c r="G10" s="200"/>
      <c r="H10" s="202">
        <v>0</v>
      </c>
      <c r="I10" s="178">
        <v>-56.506999999999998</v>
      </c>
      <c r="J10">
        <f>IF(I10&lt;0,0,I10)</f>
        <v>0</v>
      </c>
      <c r="K10" s="189">
        <f>J10/(1000*$K$8)</f>
        <v>0</v>
      </c>
      <c r="L10" s="200">
        <v>0</v>
      </c>
      <c r="N10" s="184">
        <v>3278.9</v>
      </c>
      <c r="O10" s="279">
        <f>N10/$O$8</f>
        <v>0.54648333333333332</v>
      </c>
      <c r="Q10" s="1">
        <v>6000</v>
      </c>
    </row>
    <row r="11" spans="1:19" x14ac:dyDescent="0.3">
      <c r="B11" s="187">
        <v>43466.041666666664</v>
      </c>
      <c r="D11" s="202">
        <v>0</v>
      </c>
      <c r="E11" s="178">
        <v>0</v>
      </c>
      <c r="F11" s="188">
        <f t="shared" ref="F11:F74" si="0">E11/$F$8</f>
        <v>0</v>
      </c>
      <c r="G11" s="200"/>
      <c r="H11" s="202">
        <v>0</v>
      </c>
      <c r="I11" s="178">
        <v>-56.506999999999998</v>
      </c>
      <c r="J11">
        <f t="shared" ref="J11:J74" si="1">IF(I11&lt;0,0,I11)</f>
        <v>0</v>
      </c>
      <c r="K11" s="189">
        <f t="shared" ref="K11:K74" si="2">J11/(1000*$K$8)</f>
        <v>0</v>
      </c>
      <c r="L11" s="200">
        <v>0</v>
      </c>
      <c r="N11" s="184">
        <v>3245.5</v>
      </c>
      <c r="O11" s="190">
        <f t="shared" ref="O11:O74" si="3">N11/$O$8</f>
        <v>0.54091666666666671</v>
      </c>
      <c r="Q11" s="1">
        <v>6000</v>
      </c>
    </row>
    <row r="12" spans="1:19" x14ac:dyDescent="0.3">
      <c r="B12" s="187">
        <v>43466.083333333336</v>
      </c>
      <c r="D12" s="202">
        <v>0</v>
      </c>
      <c r="E12" s="178">
        <v>0</v>
      </c>
      <c r="F12" s="188">
        <f>E12/$F$8</f>
        <v>0</v>
      </c>
      <c r="G12" s="200"/>
      <c r="H12" s="202">
        <v>0</v>
      </c>
      <c r="I12" s="178">
        <v>-56.506999999999998</v>
      </c>
      <c r="J12">
        <f t="shared" si="1"/>
        <v>0</v>
      </c>
      <c r="K12" s="189">
        <f t="shared" si="2"/>
        <v>0</v>
      </c>
      <c r="L12" s="200">
        <v>0</v>
      </c>
      <c r="N12" s="184">
        <v>2450</v>
      </c>
      <c r="O12" s="190">
        <f t="shared" si="3"/>
        <v>0.40833333333333333</v>
      </c>
      <c r="Q12" s="1">
        <v>6000</v>
      </c>
    </row>
    <row r="13" spans="1:19" x14ac:dyDescent="0.3">
      <c r="B13" s="187">
        <v>43466.125</v>
      </c>
      <c r="D13" s="202">
        <v>0</v>
      </c>
      <c r="E13" s="178">
        <v>0</v>
      </c>
      <c r="F13" s="188">
        <f t="shared" si="0"/>
        <v>0</v>
      </c>
      <c r="G13" s="200"/>
      <c r="H13" s="202">
        <v>0</v>
      </c>
      <c r="I13" s="178">
        <v>-56.506999999999998</v>
      </c>
      <c r="J13">
        <f t="shared" si="1"/>
        <v>0</v>
      </c>
      <c r="K13" s="189">
        <f t="shared" si="2"/>
        <v>0</v>
      </c>
      <c r="L13" s="200">
        <v>0</v>
      </c>
      <c r="N13" s="184">
        <v>1681.5</v>
      </c>
      <c r="O13" s="190">
        <f t="shared" si="3"/>
        <v>0.28025</v>
      </c>
      <c r="Q13" s="1">
        <v>6000</v>
      </c>
    </row>
    <row r="14" spans="1:19" x14ac:dyDescent="0.3">
      <c r="B14" s="187">
        <v>43466.166666666664</v>
      </c>
      <c r="D14" s="202">
        <v>0</v>
      </c>
      <c r="E14" s="178">
        <v>0</v>
      </c>
      <c r="F14" s="188">
        <f t="shared" si="0"/>
        <v>0</v>
      </c>
      <c r="G14" s="200"/>
      <c r="H14" s="202">
        <v>0</v>
      </c>
      <c r="I14" s="178">
        <v>-56.506999999999998</v>
      </c>
      <c r="J14">
        <f t="shared" si="1"/>
        <v>0</v>
      </c>
      <c r="K14" s="189">
        <f t="shared" si="2"/>
        <v>0</v>
      </c>
      <c r="L14" s="200">
        <v>0</v>
      </c>
      <c r="N14" s="184">
        <v>1229</v>
      </c>
      <c r="O14" s="190">
        <f t="shared" si="3"/>
        <v>0.20483333333333334</v>
      </c>
      <c r="Q14" s="1">
        <v>6000</v>
      </c>
    </row>
    <row r="15" spans="1:19" x14ac:dyDescent="0.3">
      <c r="B15" s="187">
        <v>43466.208333333336</v>
      </c>
      <c r="D15" s="202">
        <v>191</v>
      </c>
      <c r="E15" s="178">
        <v>0</v>
      </c>
      <c r="F15" s="188">
        <f t="shared" si="0"/>
        <v>0</v>
      </c>
      <c r="G15" s="200"/>
      <c r="H15" s="202">
        <v>27</v>
      </c>
      <c r="I15" s="178">
        <v>662.66</v>
      </c>
      <c r="J15">
        <f t="shared" si="1"/>
        <v>662.66</v>
      </c>
      <c r="K15" s="189">
        <f t="shared" si="2"/>
        <v>2.6506399999999999E-2</v>
      </c>
      <c r="L15" s="200">
        <v>759.31</v>
      </c>
      <c r="N15" s="184">
        <v>1167.8</v>
      </c>
      <c r="O15" s="190">
        <f t="shared" si="3"/>
        <v>0.19463333333333332</v>
      </c>
      <c r="Q15" s="1">
        <v>6000</v>
      </c>
    </row>
    <row r="16" spans="1:19" x14ac:dyDescent="0.3">
      <c r="B16" s="187">
        <v>43466.25</v>
      </c>
      <c r="D16" s="202">
        <v>517</v>
      </c>
      <c r="E16" s="178">
        <v>43.936399999999999</v>
      </c>
      <c r="F16" s="188">
        <f t="shared" si="0"/>
        <v>5.9459891057955815E-2</v>
      </c>
      <c r="G16" s="200"/>
      <c r="H16" s="202">
        <v>195</v>
      </c>
      <c r="I16" s="178">
        <v>8010.9</v>
      </c>
      <c r="J16">
        <f t="shared" si="1"/>
        <v>8010.9</v>
      </c>
      <c r="K16" s="189">
        <f t="shared" si="2"/>
        <v>0.320436</v>
      </c>
      <c r="L16" s="200">
        <v>8215.2999999999993</v>
      </c>
      <c r="N16" s="184">
        <v>443.7</v>
      </c>
      <c r="O16" s="190">
        <f t="shared" si="3"/>
        <v>7.3950000000000002E-2</v>
      </c>
      <c r="Q16" s="1">
        <v>6000</v>
      </c>
    </row>
    <row r="17" spans="2:17" x14ac:dyDescent="0.3">
      <c r="B17" s="187">
        <v>43466.291666666664</v>
      </c>
      <c r="D17" s="202">
        <v>739</v>
      </c>
      <c r="E17" s="178">
        <v>466.3</v>
      </c>
      <c r="F17" s="188">
        <f t="shared" si="0"/>
        <v>0.63105186588625373</v>
      </c>
      <c r="G17" s="200"/>
      <c r="H17" s="202">
        <v>433</v>
      </c>
      <c r="I17" s="178">
        <v>18772</v>
      </c>
      <c r="J17">
        <f t="shared" si="1"/>
        <v>18772</v>
      </c>
      <c r="K17" s="189">
        <f t="shared" si="2"/>
        <v>0.75087999999999999</v>
      </c>
      <c r="L17" s="200">
        <v>19381</v>
      </c>
      <c r="N17" s="184">
        <v>211.5</v>
      </c>
      <c r="O17" s="190">
        <f t="shared" si="3"/>
        <v>3.5249999999999997E-2</v>
      </c>
      <c r="Q17" s="1">
        <v>6000</v>
      </c>
    </row>
    <row r="18" spans="2:17" x14ac:dyDescent="0.3">
      <c r="B18" s="187">
        <v>43466.333333333336</v>
      </c>
      <c r="D18" s="202">
        <v>854</v>
      </c>
      <c r="E18" s="178">
        <v>609.65800000000002</v>
      </c>
      <c r="F18" s="188">
        <f t="shared" si="0"/>
        <v>0.82506073011469372</v>
      </c>
      <c r="G18" s="200"/>
      <c r="H18" s="202">
        <v>665</v>
      </c>
      <c r="I18" s="178">
        <v>22614</v>
      </c>
      <c r="J18">
        <f t="shared" si="1"/>
        <v>22614</v>
      </c>
      <c r="K18" s="189">
        <f t="shared" si="2"/>
        <v>0.90456000000000003</v>
      </c>
      <c r="L18" s="200">
        <v>23437</v>
      </c>
      <c r="N18" s="184">
        <v>184.8</v>
      </c>
      <c r="O18" s="190">
        <f t="shared" si="3"/>
        <v>3.0800000000000001E-2</v>
      </c>
      <c r="Q18" s="1">
        <v>6000</v>
      </c>
    </row>
    <row r="19" spans="2:17" x14ac:dyDescent="0.3">
      <c r="B19" s="187">
        <v>43466.375</v>
      </c>
      <c r="D19" s="202">
        <v>808</v>
      </c>
      <c r="E19" s="178">
        <v>593.24699999999996</v>
      </c>
      <c r="F19" s="188">
        <f t="shared" si="0"/>
        <v>0.80285143959129812</v>
      </c>
      <c r="G19" s="200"/>
      <c r="H19" s="202">
        <v>820</v>
      </c>
      <c r="I19" s="178">
        <v>22723</v>
      </c>
      <c r="J19">
        <f t="shared" si="1"/>
        <v>22723</v>
      </c>
      <c r="K19" s="189">
        <f t="shared" si="2"/>
        <v>0.90891999999999995</v>
      </c>
      <c r="L19" s="200">
        <v>23552</v>
      </c>
      <c r="N19" s="184">
        <v>566</v>
      </c>
      <c r="O19" s="190">
        <f t="shared" si="3"/>
        <v>9.4333333333333338E-2</v>
      </c>
      <c r="Q19" s="1">
        <v>6000</v>
      </c>
    </row>
    <row r="20" spans="2:17" x14ac:dyDescent="0.3">
      <c r="B20" s="187">
        <v>43466.416666666664</v>
      </c>
      <c r="D20" s="202">
        <v>989</v>
      </c>
      <c r="E20" s="178">
        <v>723.62699999999995</v>
      </c>
      <c r="F20" s="188">
        <f t="shared" si="0"/>
        <v>0.97929695165273878</v>
      </c>
      <c r="G20" s="200"/>
      <c r="H20" s="202">
        <v>998</v>
      </c>
      <c r="I20" s="178">
        <v>24210</v>
      </c>
      <c r="J20">
        <f t="shared" si="1"/>
        <v>24210</v>
      </c>
      <c r="K20" s="189">
        <f t="shared" si="2"/>
        <v>0.96840000000000004</v>
      </c>
      <c r="L20" s="200">
        <v>25131</v>
      </c>
      <c r="N20" s="184">
        <v>912.3</v>
      </c>
      <c r="O20" s="190">
        <f t="shared" si="3"/>
        <v>0.15204999999999999</v>
      </c>
      <c r="Q20" s="1">
        <v>6000</v>
      </c>
    </row>
    <row r="21" spans="2:17" x14ac:dyDescent="0.3">
      <c r="B21" s="187">
        <v>43466.458333333336</v>
      </c>
      <c r="D21" s="202">
        <v>1006</v>
      </c>
      <c r="E21" s="178">
        <v>723.55200000000002</v>
      </c>
      <c r="F21" s="188">
        <f t="shared" si="0"/>
        <v>0.97919545285380793</v>
      </c>
      <c r="G21" s="200"/>
      <c r="H21" s="202">
        <v>1076</v>
      </c>
      <c r="I21" s="178">
        <v>24359</v>
      </c>
      <c r="J21">
        <f t="shared" si="1"/>
        <v>24359</v>
      </c>
      <c r="K21" s="189">
        <f t="shared" si="2"/>
        <v>0.97436</v>
      </c>
      <c r="L21" s="200">
        <v>25289</v>
      </c>
      <c r="N21" s="184">
        <v>1187.8</v>
      </c>
      <c r="O21" s="190">
        <f t="shared" si="3"/>
        <v>0.19796666666666665</v>
      </c>
      <c r="Q21" s="1">
        <v>6000</v>
      </c>
    </row>
    <row r="22" spans="2:17" x14ac:dyDescent="0.3">
      <c r="B22" s="187">
        <v>43466.5</v>
      </c>
      <c r="D22" s="202">
        <v>1007</v>
      </c>
      <c r="E22" s="178">
        <v>723.58799999999997</v>
      </c>
      <c r="F22" s="188">
        <f t="shared" si="0"/>
        <v>0.97924417227729477</v>
      </c>
      <c r="G22" s="200"/>
      <c r="H22" s="202">
        <v>1083</v>
      </c>
      <c r="I22" s="178">
        <v>24286</v>
      </c>
      <c r="J22">
        <f t="shared" si="1"/>
        <v>24286</v>
      </c>
      <c r="K22" s="189">
        <f t="shared" si="2"/>
        <v>0.97143999999999997</v>
      </c>
      <c r="L22" s="200">
        <v>25212</v>
      </c>
      <c r="N22" s="184">
        <v>1228.2</v>
      </c>
      <c r="O22" s="190">
        <f t="shared" si="3"/>
        <v>0.20470000000000002</v>
      </c>
      <c r="Q22" s="1">
        <v>6000</v>
      </c>
    </row>
    <row r="23" spans="2:17" x14ac:dyDescent="0.3">
      <c r="B23" s="187">
        <v>43466.541666666664</v>
      </c>
      <c r="D23" s="202">
        <v>994</v>
      </c>
      <c r="E23" s="178">
        <v>723.78700000000003</v>
      </c>
      <c r="F23" s="188">
        <f t="shared" si="0"/>
        <v>0.97951348242379144</v>
      </c>
      <c r="G23" s="200"/>
      <c r="H23" s="202">
        <v>1020</v>
      </c>
      <c r="I23" s="178">
        <v>24072</v>
      </c>
      <c r="J23">
        <f t="shared" si="1"/>
        <v>24072</v>
      </c>
      <c r="K23" s="189">
        <f t="shared" si="2"/>
        <v>0.96287999999999996</v>
      </c>
      <c r="L23" s="200">
        <v>24984</v>
      </c>
      <c r="N23" s="184">
        <v>673.2</v>
      </c>
      <c r="O23" s="190">
        <f t="shared" si="3"/>
        <v>0.11220000000000001</v>
      </c>
      <c r="Q23" s="1">
        <v>6000</v>
      </c>
    </row>
    <row r="24" spans="2:17" x14ac:dyDescent="0.3">
      <c r="B24" s="187">
        <v>43466.583333333336</v>
      </c>
      <c r="D24" s="202">
        <v>961</v>
      </c>
      <c r="E24" s="178">
        <v>709.673</v>
      </c>
      <c r="F24" s="188">
        <f t="shared" si="0"/>
        <v>0.96041276178231894</v>
      </c>
      <c r="G24" s="200"/>
      <c r="H24" s="202">
        <v>890</v>
      </c>
      <c r="I24" s="178">
        <v>23475</v>
      </c>
      <c r="J24">
        <f t="shared" si="1"/>
        <v>23475</v>
      </c>
      <c r="K24" s="189">
        <f t="shared" si="2"/>
        <v>0.93899999999999995</v>
      </c>
      <c r="L24" s="200">
        <v>24350</v>
      </c>
      <c r="N24" s="184">
        <v>333.1</v>
      </c>
      <c r="O24" s="190">
        <f t="shared" si="3"/>
        <v>5.5516666666666672E-2</v>
      </c>
      <c r="Q24" s="1">
        <v>6000</v>
      </c>
    </row>
    <row r="25" spans="2:17" x14ac:dyDescent="0.3">
      <c r="B25" s="187">
        <v>43466.625</v>
      </c>
      <c r="D25" s="202">
        <v>908</v>
      </c>
      <c r="E25" s="178">
        <v>651.34</v>
      </c>
      <c r="F25" s="188">
        <f t="shared" si="0"/>
        <v>0.8814697026085192</v>
      </c>
      <c r="G25" s="200"/>
      <c r="H25" s="202">
        <v>706</v>
      </c>
      <c r="I25" s="178">
        <v>22452</v>
      </c>
      <c r="J25">
        <f t="shared" si="1"/>
        <v>22452</v>
      </c>
      <c r="K25" s="189">
        <f t="shared" si="2"/>
        <v>0.89807999999999999</v>
      </c>
      <c r="L25" s="200">
        <v>23265</v>
      </c>
      <c r="N25" s="184">
        <v>203.9</v>
      </c>
      <c r="O25" s="190">
        <f t="shared" si="3"/>
        <v>3.3983333333333338E-2</v>
      </c>
      <c r="Q25" s="1">
        <v>6000</v>
      </c>
    </row>
    <row r="26" spans="2:17" x14ac:dyDescent="0.3">
      <c r="B26" s="187">
        <v>43466.666666666664</v>
      </c>
      <c r="D26" s="202">
        <v>834</v>
      </c>
      <c r="E26" s="178">
        <v>540.07000000000005</v>
      </c>
      <c r="F26" s="188">
        <f t="shared" si="0"/>
        <v>0.73088608451466663</v>
      </c>
      <c r="G26" s="200"/>
      <c r="H26" s="202">
        <v>489</v>
      </c>
      <c r="I26" s="178">
        <v>20373</v>
      </c>
      <c r="J26">
        <f t="shared" si="1"/>
        <v>20373</v>
      </c>
      <c r="K26" s="189">
        <f t="shared" si="2"/>
        <v>0.81491999999999998</v>
      </c>
      <c r="L26" s="200">
        <v>21067</v>
      </c>
      <c r="N26" s="184">
        <v>42.1</v>
      </c>
      <c r="O26" s="190">
        <f t="shared" si="3"/>
        <v>7.0166666666666667E-3</v>
      </c>
      <c r="Q26" s="1">
        <v>6000</v>
      </c>
    </row>
    <row r="27" spans="2:17" x14ac:dyDescent="0.3">
      <c r="B27" s="187">
        <v>43466.708333333336</v>
      </c>
      <c r="D27" s="202">
        <v>711</v>
      </c>
      <c r="E27" s="178">
        <v>336.55799999999999</v>
      </c>
      <c r="F27" s="188">
        <f t="shared" si="0"/>
        <v>0.45546977027438512</v>
      </c>
      <c r="G27" s="200"/>
      <c r="H27" s="202">
        <v>257</v>
      </c>
      <c r="I27" s="178">
        <v>10901</v>
      </c>
      <c r="J27">
        <f t="shared" si="1"/>
        <v>10901</v>
      </c>
      <c r="K27" s="189">
        <f t="shared" si="2"/>
        <v>0.43603999999999998</v>
      </c>
      <c r="L27" s="200">
        <v>11186</v>
      </c>
      <c r="N27" s="184">
        <v>0</v>
      </c>
      <c r="O27" s="190">
        <f t="shared" si="3"/>
        <v>0</v>
      </c>
      <c r="Q27" s="1">
        <v>6000</v>
      </c>
    </row>
    <row r="28" spans="2:17" x14ac:dyDescent="0.3">
      <c r="B28" s="187">
        <v>43466.75</v>
      </c>
      <c r="D28" s="202">
        <v>287</v>
      </c>
      <c r="E28" s="178">
        <v>0</v>
      </c>
      <c r="F28" s="188">
        <f t="shared" si="0"/>
        <v>0</v>
      </c>
      <c r="G28" s="200"/>
      <c r="H28" s="202">
        <v>52</v>
      </c>
      <c r="I28" s="178">
        <v>1545.5</v>
      </c>
      <c r="J28">
        <f t="shared" si="1"/>
        <v>1545.5</v>
      </c>
      <c r="K28" s="189">
        <f t="shared" si="2"/>
        <v>6.182E-2</v>
      </c>
      <c r="L28" s="200">
        <v>1648.1</v>
      </c>
      <c r="N28" s="184">
        <v>116.4</v>
      </c>
      <c r="O28" s="190">
        <f t="shared" si="3"/>
        <v>1.9400000000000001E-2</v>
      </c>
      <c r="Q28" s="1">
        <v>6000</v>
      </c>
    </row>
    <row r="29" spans="2:17" x14ac:dyDescent="0.3">
      <c r="B29" s="187">
        <v>43466.791666666664</v>
      </c>
      <c r="D29" s="202">
        <v>0</v>
      </c>
      <c r="E29" s="178">
        <v>0</v>
      </c>
      <c r="F29" s="188">
        <f t="shared" si="0"/>
        <v>0</v>
      </c>
      <c r="G29" s="200"/>
      <c r="H29" s="202">
        <v>0</v>
      </c>
      <c r="I29" s="178">
        <v>-56.506999999999998</v>
      </c>
      <c r="J29">
        <f t="shared" si="1"/>
        <v>0</v>
      </c>
      <c r="K29" s="189">
        <f t="shared" si="2"/>
        <v>0</v>
      </c>
      <c r="L29" s="200">
        <v>0</v>
      </c>
      <c r="N29" s="184">
        <v>1079.7</v>
      </c>
      <c r="O29" s="190">
        <f t="shared" si="3"/>
        <v>0.17995</v>
      </c>
      <c r="Q29" s="1">
        <v>6000</v>
      </c>
    </row>
    <row r="30" spans="2:17" x14ac:dyDescent="0.3">
      <c r="B30" s="187">
        <v>43466.833333333336</v>
      </c>
      <c r="D30" s="202">
        <v>0</v>
      </c>
      <c r="E30" s="178">
        <v>0</v>
      </c>
      <c r="F30" s="188">
        <f t="shared" si="0"/>
        <v>0</v>
      </c>
      <c r="G30" s="200"/>
      <c r="H30" s="202">
        <v>0</v>
      </c>
      <c r="I30" s="178">
        <v>-56.506999999999998</v>
      </c>
      <c r="J30">
        <f t="shared" si="1"/>
        <v>0</v>
      </c>
      <c r="K30" s="189">
        <f t="shared" si="2"/>
        <v>0</v>
      </c>
      <c r="L30" s="200">
        <v>0</v>
      </c>
      <c r="N30" s="184">
        <v>2595.6</v>
      </c>
      <c r="O30" s="190">
        <f t="shared" si="3"/>
        <v>0.43259999999999998</v>
      </c>
      <c r="Q30" s="1">
        <v>6000</v>
      </c>
    </row>
    <row r="31" spans="2:17" x14ac:dyDescent="0.3">
      <c r="B31" s="187">
        <v>43466.875</v>
      </c>
      <c r="D31" s="202">
        <v>0</v>
      </c>
      <c r="E31" s="178">
        <v>0</v>
      </c>
      <c r="F31" s="188">
        <f t="shared" si="0"/>
        <v>0</v>
      </c>
      <c r="G31" s="200"/>
      <c r="H31" s="202">
        <v>0</v>
      </c>
      <c r="I31" s="178">
        <v>-56.506999999999998</v>
      </c>
      <c r="J31">
        <f t="shared" si="1"/>
        <v>0</v>
      </c>
      <c r="K31" s="189">
        <f t="shared" si="2"/>
        <v>0</v>
      </c>
      <c r="L31" s="200">
        <v>0</v>
      </c>
      <c r="N31" s="184">
        <v>3135.6</v>
      </c>
      <c r="O31" s="190">
        <f t="shared" si="3"/>
        <v>0.52259999999999995</v>
      </c>
      <c r="Q31" s="1">
        <v>6000</v>
      </c>
    </row>
    <row r="32" spans="2:17" x14ac:dyDescent="0.3">
      <c r="B32" s="187">
        <v>43466.916666666664</v>
      </c>
      <c r="D32" s="202">
        <v>0</v>
      </c>
      <c r="E32" s="178">
        <v>0</v>
      </c>
      <c r="F32" s="188">
        <f t="shared" si="0"/>
        <v>0</v>
      </c>
      <c r="G32" s="200"/>
      <c r="H32" s="202">
        <v>0</v>
      </c>
      <c r="I32" s="178">
        <v>-56.506999999999998</v>
      </c>
      <c r="J32">
        <f t="shared" si="1"/>
        <v>0</v>
      </c>
      <c r="K32" s="189">
        <f t="shared" si="2"/>
        <v>0</v>
      </c>
      <c r="L32" s="200">
        <v>0</v>
      </c>
      <c r="N32" s="184">
        <v>3371.9</v>
      </c>
      <c r="O32" s="190">
        <f t="shared" si="3"/>
        <v>0.56198333333333339</v>
      </c>
      <c r="Q32" s="1">
        <v>6000</v>
      </c>
    </row>
    <row r="33" spans="2:17" x14ac:dyDescent="0.3">
      <c r="B33" s="187">
        <v>43466.958333333336</v>
      </c>
      <c r="D33" s="202">
        <v>0</v>
      </c>
      <c r="E33" s="178">
        <v>0</v>
      </c>
      <c r="F33" s="188">
        <f t="shared" si="0"/>
        <v>0</v>
      </c>
      <c r="G33" s="200"/>
      <c r="H33" s="202">
        <v>0</v>
      </c>
      <c r="I33" s="178">
        <v>-56.506999999999998</v>
      </c>
      <c r="J33">
        <f t="shared" si="1"/>
        <v>0</v>
      </c>
      <c r="K33" s="189">
        <f t="shared" si="2"/>
        <v>0</v>
      </c>
      <c r="L33" s="200">
        <v>0</v>
      </c>
      <c r="N33" s="184">
        <v>2846.9</v>
      </c>
      <c r="O33" s="190">
        <f t="shared" si="3"/>
        <v>0.47448333333333337</v>
      </c>
      <c r="Q33" s="1">
        <v>6000</v>
      </c>
    </row>
    <row r="34" spans="2:17" x14ac:dyDescent="0.3">
      <c r="B34" s="187">
        <v>43467</v>
      </c>
      <c r="D34" s="202">
        <v>0</v>
      </c>
      <c r="E34" s="178">
        <v>0</v>
      </c>
      <c r="F34" s="188">
        <f t="shared" si="0"/>
        <v>0</v>
      </c>
      <c r="G34" s="200"/>
      <c r="H34" s="202">
        <v>0</v>
      </c>
      <c r="I34" s="178">
        <v>-56.506999999999998</v>
      </c>
      <c r="J34">
        <f t="shared" si="1"/>
        <v>0</v>
      </c>
      <c r="K34" s="189">
        <f t="shared" si="2"/>
        <v>0</v>
      </c>
      <c r="L34" s="200">
        <v>0</v>
      </c>
      <c r="N34" s="184">
        <v>2515.3000000000002</v>
      </c>
      <c r="O34" s="190">
        <f t="shared" si="3"/>
        <v>0.41921666666666668</v>
      </c>
      <c r="Q34" s="1">
        <v>6000</v>
      </c>
    </row>
    <row r="35" spans="2:17" x14ac:dyDescent="0.3">
      <c r="B35" s="187">
        <v>43467.041666666664</v>
      </c>
      <c r="D35" s="202">
        <v>0</v>
      </c>
      <c r="E35" s="178">
        <v>0</v>
      </c>
      <c r="F35" s="188">
        <f t="shared" si="0"/>
        <v>0</v>
      </c>
      <c r="G35" s="200"/>
      <c r="H35" s="202">
        <v>0</v>
      </c>
      <c r="I35" s="178">
        <v>-56.506999999999998</v>
      </c>
      <c r="J35">
        <f t="shared" si="1"/>
        <v>0</v>
      </c>
      <c r="K35" s="189">
        <f t="shared" si="2"/>
        <v>0</v>
      </c>
      <c r="L35" s="200">
        <v>0</v>
      </c>
      <c r="N35" s="184">
        <v>2114.6</v>
      </c>
      <c r="O35" s="190">
        <f t="shared" si="3"/>
        <v>0.35243333333333332</v>
      </c>
      <c r="Q35" s="1">
        <v>6000</v>
      </c>
    </row>
    <row r="36" spans="2:17" x14ac:dyDescent="0.3">
      <c r="B36" s="187">
        <v>43467.083333333336</v>
      </c>
      <c r="D36" s="202">
        <v>0</v>
      </c>
      <c r="E36" s="178">
        <v>0</v>
      </c>
      <c r="F36" s="188">
        <f t="shared" si="0"/>
        <v>0</v>
      </c>
      <c r="G36" s="200"/>
      <c r="H36" s="202">
        <v>0</v>
      </c>
      <c r="I36" s="178">
        <v>-56.506999999999998</v>
      </c>
      <c r="J36">
        <f t="shared" si="1"/>
        <v>0</v>
      </c>
      <c r="K36" s="189">
        <f t="shared" si="2"/>
        <v>0</v>
      </c>
      <c r="L36" s="200">
        <v>0</v>
      </c>
      <c r="N36" s="184">
        <v>1835.7</v>
      </c>
      <c r="O36" s="190">
        <f t="shared" si="3"/>
        <v>0.30595</v>
      </c>
      <c r="Q36" s="1">
        <v>6000</v>
      </c>
    </row>
    <row r="37" spans="2:17" x14ac:dyDescent="0.3">
      <c r="B37" s="187">
        <v>43467.125</v>
      </c>
      <c r="D37" s="202">
        <v>0</v>
      </c>
      <c r="E37" s="178">
        <v>0</v>
      </c>
      <c r="F37" s="188">
        <f t="shared" si="0"/>
        <v>0</v>
      </c>
      <c r="G37" s="200"/>
      <c r="H37" s="202">
        <v>0</v>
      </c>
      <c r="I37" s="178">
        <v>-56.506999999999998</v>
      </c>
      <c r="J37">
        <f t="shared" si="1"/>
        <v>0</v>
      </c>
      <c r="K37" s="189">
        <f t="shared" si="2"/>
        <v>0</v>
      </c>
      <c r="L37" s="200">
        <v>0</v>
      </c>
      <c r="N37" s="184">
        <v>1678</v>
      </c>
      <c r="O37" s="190">
        <f t="shared" si="3"/>
        <v>0.27966666666666667</v>
      </c>
      <c r="Q37" s="1">
        <v>6000</v>
      </c>
    </row>
    <row r="38" spans="2:17" x14ac:dyDescent="0.3">
      <c r="B38" s="187">
        <v>43467.166666666664</v>
      </c>
      <c r="D38" s="202">
        <v>0</v>
      </c>
      <c r="E38" s="178">
        <v>0</v>
      </c>
      <c r="F38" s="188">
        <f t="shared" si="0"/>
        <v>0</v>
      </c>
      <c r="G38" s="200"/>
      <c r="H38" s="202">
        <v>0</v>
      </c>
      <c r="I38" s="178">
        <v>-56.506999999999998</v>
      </c>
      <c r="J38">
        <f t="shared" si="1"/>
        <v>0</v>
      </c>
      <c r="K38" s="189">
        <f t="shared" si="2"/>
        <v>0</v>
      </c>
      <c r="L38" s="200">
        <v>0</v>
      </c>
      <c r="N38" s="184">
        <v>1880.8</v>
      </c>
      <c r="O38" s="190">
        <f t="shared" si="3"/>
        <v>0.31346666666666667</v>
      </c>
      <c r="Q38" s="1">
        <v>6000</v>
      </c>
    </row>
    <row r="39" spans="2:17" x14ac:dyDescent="0.3">
      <c r="B39" s="187">
        <v>43467.208333333336</v>
      </c>
      <c r="D39" s="202">
        <v>168</v>
      </c>
      <c r="E39" s="178">
        <v>0</v>
      </c>
      <c r="F39" s="188">
        <f t="shared" si="0"/>
        <v>0</v>
      </c>
      <c r="G39" s="200"/>
      <c r="H39" s="202">
        <v>26</v>
      </c>
      <c r="I39" s="178">
        <v>647.48</v>
      </c>
      <c r="J39">
        <f t="shared" si="1"/>
        <v>647.48</v>
      </c>
      <c r="K39" s="189">
        <f t="shared" si="2"/>
        <v>2.5899200000000001E-2</v>
      </c>
      <c r="L39" s="200">
        <v>744.77</v>
      </c>
      <c r="N39" s="184">
        <v>1967</v>
      </c>
      <c r="O39" s="190">
        <f t="shared" si="3"/>
        <v>0.32783333333333331</v>
      </c>
      <c r="Q39" s="1">
        <v>6000</v>
      </c>
    </row>
    <row r="40" spans="2:17" x14ac:dyDescent="0.3">
      <c r="B40" s="187">
        <v>43467.25</v>
      </c>
      <c r="D40" s="202">
        <v>671</v>
      </c>
      <c r="E40" s="178">
        <v>117.233</v>
      </c>
      <c r="F40" s="188">
        <f t="shared" si="0"/>
        <v>0.15865344926751701</v>
      </c>
      <c r="G40" s="200"/>
      <c r="H40" s="202">
        <v>211</v>
      </c>
      <c r="I40" s="178">
        <v>9041.7000000000007</v>
      </c>
      <c r="J40">
        <f t="shared" si="1"/>
        <v>9041.7000000000007</v>
      </c>
      <c r="K40" s="189">
        <f t="shared" si="2"/>
        <v>0.36166800000000005</v>
      </c>
      <c r="L40" s="200">
        <v>9272.9</v>
      </c>
      <c r="N40" s="184">
        <v>199.9</v>
      </c>
      <c r="O40" s="190">
        <f t="shared" si="3"/>
        <v>3.3316666666666668E-2</v>
      </c>
      <c r="Q40" s="1">
        <v>6000</v>
      </c>
    </row>
    <row r="41" spans="2:17" x14ac:dyDescent="0.3">
      <c r="B41" s="187">
        <v>43467.291666666664</v>
      </c>
      <c r="D41" s="202">
        <v>826</v>
      </c>
      <c r="E41" s="178">
        <v>523.63</v>
      </c>
      <c r="F41" s="188">
        <f t="shared" si="0"/>
        <v>0.70863754778901789</v>
      </c>
      <c r="G41" s="200"/>
      <c r="H41" s="202">
        <v>445</v>
      </c>
      <c r="I41" s="178">
        <v>19367</v>
      </c>
      <c r="J41">
        <f t="shared" si="1"/>
        <v>19367</v>
      </c>
      <c r="K41" s="189">
        <f t="shared" si="2"/>
        <v>0.77468000000000004</v>
      </c>
      <c r="L41" s="200">
        <v>20008</v>
      </c>
      <c r="N41" s="184">
        <v>0</v>
      </c>
      <c r="O41" s="190">
        <f t="shared" si="3"/>
        <v>0</v>
      </c>
      <c r="Q41" s="1">
        <v>6000</v>
      </c>
    </row>
    <row r="42" spans="2:17" x14ac:dyDescent="0.3">
      <c r="B42" s="187">
        <v>43467.333333333336</v>
      </c>
      <c r="D42" s="202">
        <v>910</v>
      </c>
      <c r="E42" s="178">
        <v>652.15099999999995</v>
      </c>
      <c r="F42" s="188">
        <f t="shared" si="0"/>
        <v>0.88256724295429168</v>
      </c>
      <c r="G42" s="200"/>
      <c r="H42" s="202">
        <v>681</v>
      </c>
      <c r="I42" s="178">
        <v>22987</v>
      </c>
      <c r="J42">
        <f t="shared" si="1"/>
        <v>22987</v>
      </c>
      <c r="K42" s="189">
        <f t="shared" si="2"/>
        <v>0.91947999999999996</v>
      </c>
      <c r="L42" s="200">
        <v>23832</v>
      </c>
      <c r="N42" s="184">
        <v>131</v>
      </c>
      <c r="O42" s="190">
        <f t="shared" si="3"/>
        <v>2.1833333333333333E-2</v>
      </c>
      <c r="Q42" s="1">
        <v>6000</v>
      </c>
    </row>
    <row r="43" spans="2:17" x14ac:dyDescent="0.3">
      <c r="B43" s="187">
        <v>43467.375</v>
      </c>
      <c r="D43" s="202">
        <v>665</v>
      </c>
      <c r="E43" s="178">
        <v>485.858</v>
      </c>
      <c r="F43" s="188">
        <f t="shared" si="0"/>
        <v>0.65752004601278891</v>
      </c>
      <c r="G43" s="200"/>
      <c r="H43" s="202">
        <v>764</v>
      </c>
      <c r="I43" s="178">
        <v>21160</v>
      </c>
      <c r="J43">
        <f t="shared" si="1"/>
        <v>21160</v>
      </c>
      <c r="K43" s="189">
        <f t="shared" si="2"/>
        <v>0.84640000000000004</v>
      </c>
      <c r="L43" s="200">
        <v>21898</v>
      </c>
      <c r="N43" s="184">
        <v>297.39999999999998</v>
      </c>
      <c r="O43" s="190">
        <f t="shared" si="3"/>
        <v>4.9566666666666662E-2</v>
      </c>
      <c r="Q43" s="1">
        <v>6000</v>
      </c>
    </row>
    <row r="44" spans="2:17" x14ac:dyDescent="0.3">
      <c r="B44" s="187">
        <v>43467.416666666664</v>
      </c>
      <c r="D44" s="202">
        <v>459</v>
      </c>
      <c r="E44" s="178">
        <v>332.09</v>
      </c>
      <c r="F44" s="188">
        <f t="shared" si="0"/>
        <v>0.44942314849274284</v>
      </c>
      <c r="G44" s="200"/>
      <c r="H44" s="202">
        <v>786</v>
      </c>
      <c r="I44" s="178">
        <v>19362</v>
      </c>
      <c r="J44">
        <f t="shared" si="1"/>
        <v>19362</v>
      </c>
      <c r="K44" s="189">
        <f t="shared" si="2"/>
        <v>0.77447999999999995</v>
      </c>
      <c r="L44" s="200">
        <v>20002</v>
      </c>
      <c r="N44" s="184">
        <v>325.8</v>
      </c>
      <c r="O44" s="190">
        <f t="shared" si="3"/>
        <v>5.4300000000000001E-2</v>
      </c>
      <c r="Q44" s="1">
        <v>6000</v>
      </c>
    </row>
    <row r="45" spans="2:17" x14ac:dyDescent="0.3">
      <c r="B45" s="187">
        <v>43467.458333333336</v>
      </c>
      <c r="D45" s="202">
        <v>759</v>
      </c>
      <c r="E45" s="178">
        <v>573.32600000000002</v>
      </c>
      <c r="F45" s="188">
        <f t="shared" si="0"/>
        <v>0.77589200527793767</v>
      </c>
      <c r="G45" s="200"/>
      <c r="H45" s="202">
        <v>1000</v>
      </c>
      <c r="I45" s="178">
        <v>22844</v>
      </c>
      <c r="J45">
        <f t="shared" si="1"/>
        <v>22844</v>
      </c>
      <c r="K45" s="189">
        <f t="shared" si="2"/>
        <v>0.91376000000000002</v>
      </c>
      <c r="L45" s="200">
        <v>23681</v>
      </c>
      <c r="N45" s="184">
        <v>264</v>
      </c>
      <c r="O45" s="190">
        <f t="shared" si="3"/>
        <v>4.3999999999999997E-2</v>
      </c>
      <c r="Q45" s="1">
        <v>6000</v>
      </c>
    </row>
    <row r="46" spans="2:17" x14ac:dyDescent="0.3">
      <c r="B46" s="187">
        <v>43467.5</v>
      </c>
      <c r="D46" s="202">
        <v>671</v>
      </c>
      <c r="E46" s="178">
        <v>517.18700000000001</v>
      </c>
      <c r="F46" s="188">
        <f t="shared" si="0"/>
        <v>0.6999181243021958</v>
      </c>
      <c r="G46" s="200"/>
      <c r="H46" s="202">
        <v>975</v>
      </c>
      <c r="I46" s="178">
        <v>22055</v>
      </c>
      <c r="J46">
        <f t="shared" si="1"/>
        <v>22055</v>
      </c>
      <c r="K46" s="189">
        <f t="shared" si="2"/>
        <v>0.88219999999999998</v>
      </c>
      <c r="L46" s="200">
        <v>22844</v>
      </c>
      <c r="N46" s="184">
        <v>94.4</v>
      </c>
      <c r="O46" s="190">
        <f t="shared" si="3"/>
        <v>1.5733333333333335E-2</v>
      </c>
      <c r="Q46" s="1">
        <v>6000</v>
      </c>
    </row>
    <row r="47" spans="2:17" x14ac:dyDescent="0.3">
      <c r="B47" s="187">
        <v>43467.541666666664</v>
      </c>
      <c r="D47" s="202">
        <v>50</v>
      </c>
      <c r="E47" s="178">
        <v>0</v>
      </c>
      <c r="F47" s="188">
        <f t="shared" si="0"/>
        <v>0</v>
      </c>
      <c r="G47" s="200"/>
      <c r="H47" s="202">
        <v>318</v>
      </c>
      <c r="I47" s="178">
        <v>7391.9</v>
      </c>
      <c r="J47">
        <f t="shared" si="1"/>
        <v>7391.9</v>
      </c>
      <c r="K47" s="189">
        <f t="shared" si="2"/>
        <v>0.29567599999999999</v>
      </c>
      <c r="L47" s="200">
        <v>7581.2</v>
      </c>
      <c r="N47" s="184">
        <v>0</v>
      </c>
      <c r="O47" s="190">
        <f t="shared" si="3"/>
        <v>0</v>
      </c>
      <c r="Q47" s="1">
        <v>6000</v>
      </c>
    </row>
    <row r="48" spans="2:17" x14ac:dyDescent="0.3">
      <c r="B48" s="187">
        <v>43467.583333333336</v>
      </c>
      <c r="D48" s="202">
        <v>74</v>
      </c>
      <c r="E48" s="178">
        <v>0</v>
      </c>
      <c r="F48" s="188">
        <f t="shared" si="0"/>
        <v>0</v>
      </c>
      <c r="G48" s="200"/>
      <c r="H48" s="202">
        <v>317</v>
      </c>
      <c r="I48" s="178">
        <v>7324.8</v>
      </c>
      <c r="J48">
        <f t="shared" si="1"/>
        <v>7324.8</v>
      </c>
      <c r="K48" s="189">
        <f t="shared" si="2"/>
        <v>0.29299200000000003</v>
      </c>
      <c r="L48" s="200">
        <v>7512.5</v>
      </c>
      <c r="N48" s="184">
        <v>0</v>
      </c>
      <c r="O48" s="190">
        <f t="shared" si="3"/>
        <v>0</v>
      </c>
      <c r="Q48" s="1">
        <v>6000</v>
      </c>
    </row>
    <row r="49" spans="2:17" x14ac:dyDescent="0.3">
      <c r="B49" s="187">
        <v>43467.625</v>
      </c>
      <c r="D49" s="202">
        <v>129</v>
      </c>
      <c r="E49" s="178">
        <v>0</v>
      </c>
      <c r="F49" s="188">
        <f t="shared" si="0"/>
        <v>0</v>
      </c>
      <c r="G49" s="200"/>
      <c r="H49" s="202">
        <v>364</v>
      </c>
      <c r="I49" s="178">
        <v>9437</v>
      </c>
      <c r="J49">
        <f t="shared" si="1"/>
        <v>9437</v>
      </c>
      <c r="K49" s="189">
        <f t="shared" si="2"/>
        <v>0.37747999999999998</v>
      </c>
      <c r="L49" s="200">
        <v>9679</v>
      </c>
      <c r="N49" s="184">
        <v>0</v>
      </c>
      <c r="O49" s="190">
        <f t="shared" si="3"/>
        <v>0</v>
      </c>
      <c r="Q49" s="1">
        <v>5999.9</v>
      </c>
    </row>
    <row r="50" spans="2:17" x14ac:dyDescent="0.3">
      <c r="B50" s="187">
        <v>43467.666666666664</v>
      </c>
      <c r="D50" s="202">
        <v>155</v>
      </c>
      <c r="E50" s="178">
        <v>0</v>
      </c>
      <c r="F50" s="188">
        <f t="shared" si="0"/>
        <v>0</v>
      </c>
      <c r="G50" s="200"/>
      <c r="H50" s="202">
        <v>277</v>
      </c>
      <c r="I50" s="178">
        <v>8508.5</v>
      </c>
      <c r="J50">
        <f t="shared" si="1"/>
        <v>8508.5</v>
      </c>
      <c r="K50" s="189">
        <f t="shared" si="2"/>
        <v>0.34033999999999998</v>
      </c>
      <c r="L50" s="200">
        <v>8725.6</v>
      </c>
      <c r="N50" s="184">
        <v>0</v>
      </c>
      <c r="O50" s="190">
        <f t="shared" si="3"/>
        <v>0</v>
      </c>
      <c r="Q50" s="1">
        <v>5999.8</v>
      </c>
    </row>
    <row r="51" spans="2:17" x14ac:dyDescent="0.3">
      <c r="B51" s="187">
        <v>43467.708333333336</v>
      </c>
      <c r="D51" s="202">
        <v>33</v>
      </c>
      <c r="E51" s="178">
        <v>0</v>
      </c>
      <c r="F51" s="188">
        <f t="shared" si="0"/>
        <v>0</v>
      </c>
      <c r="G51" s="200"/>
      <c r="H51" s="202">
        <v>62</v>
      </c>
      <c r="I51" s="178">
        <v>1430.4</v>
      </c>
      <c r="J51">
        <f t="shared" si="1"/>
        <v>1430.4</v>
      </c>
      <c r="K51" s="189">
        <f t="shared" si="2"/>
        <v>5.7216000000000003E-2</v>
      </c>
      <c r="L51" s="200">
        <v>1532.1</v>
      </c>
      <c r="N51" s="184">
        <v>0</v>
      </c>
      <c r="O51" s="190">
        <f t="shared" si="3"/>
        <v>0</v>
      </c>
      <c r="Q51" s="1">
        <v>5999.7</v>
      </c>
    </row>
    <row r="52" spans="2:17" x14ac:dyDescent="0.3">
      <c r="B52" s="187">
        <v>43467.75</v>
      </c>
      <c r="D52" s="202">
        <v>86</v>
      </c>
      <c r="E52" s="178">
        <v>0</v>
      </c>
      <c r="F52" s="188">
        <f t="shared" si="0"/>
        <v>0</v>
      </c>
      <c r="G52" s="200"/>
      <c r="H52" s="202">
        <v>38</v>
      </c>
      <c r="I52" s="178">
        <v>1017.6</v>
      </c>
      <c r="J52">
        <f t="shared" si="1"/>
        <v>1017.6</v>
      </c>
      <c r="K52" s="189">
        <f t="shared" si="2"/>
        <v>4.0704000000000004E-2</v>
      </c>
      <c r="L52" s="200">
        <v>1116.4000000000001</v>
      </c>
      <c r="N52" s="184">
        <v>32.6</v>
      </c>
      <c r="O52" s="190">
        <f t="shared" si="3"/>
        <v>5.4333333333333334E-3</v>
      </c>
      <c r="Q52" s="1">
        <v>5999.7</v>
      </c>
    </row>
    <row r="53" spans="2:17" x14ac:dyDescent="0.3">
      <c r="B53" s="187">
        <v>43467.791666666664</v>
      </c>
      <c r="D53" s="202">
        <v>0</v>
      </c>
      <c r="E53" s="178">
        <v>0</v>
      </c>
      <c r="F53" s="188">
        <f t="shared" si="0"/>
        <v>0</v>
      </c>
      <c r="G53" s="200"/>
      <c r="H53" s="202">
        <v>0</v>
      </c>
      <c r="I53" s="178">
        <v>-56.506999999999998</v>
      </c>
      <c r="J53">
        <f t="shared" si="1"/>
        <v>0</v>
      </c>
      <c r="K53" s="189">
        <f t="shared" si="2"/>
        <v>0</v>
      </c>
      <c r="L53" s="200">
        <v>0</v>
      </c>
      <c r="N53" s="184">
        <v>677.1</v>
      </c>
      <c r="O53" s="190">
        <f t="shared" si="3"/>
        <v>0.11285000000000001</v>
      </c>
      <c r="Q53" s="1">
        <v>5999.6</v>
      </c>
    </row>
    <row r="54" spans="2:17" x14ac:dyDescent="0.3">
      <c r="B54" s="187">
        <v>43467.833333333336</v>
      </c>
      <c r="D54" s="202">
        <v>0</v>
      </c>
      <c r="E54" s="178">
        <v>0</v>
      </c>
      <c r="F54" s="188">
        <f t="shared" si="0"/>
        <v>0</v>
      </c>
      <c r="G54" s="200"/>
      <c r="H54" s="202">
        <v>0</v>
      </c>
      <c r="I54" s="178">
        <v>-56.506999999999998</v>
      </c>
      <c r="J54">
        <f t="shared" si="1"/>
        <v>0</v>
      </c>
      <c r="K54" s="189">
        <f t="shared" si="2"/>
        <v>0</v>
      </c>
      <c r="L54" s="200">
        <v>0</v>
      </c>
      <c r="N54" s="184">
        <v>1999.2</v>
      </c>
      <c r="O54" s="190">
        <f t="shared" si="3"/>
        <v>0.3332</v>
      </c>
      <c r="Q54" s="1">
        <v>5999.6</v>
      </c>
    </row>
    <row r="55" spans="2:17" x14ac:dyDescent="0.3">
      <c r="B55" s="187">
        <v>43467.875</v>
      </c>
      <c r="D55" s="202">
        <v>0</v>
      </c>
      <c r="E55" s="178">
        <v>0</v>
      </c>
      <c r="F55" s="188">
        <f t="shared" si="0"/>
        <v>0</v>
      </c>
      <c r="G55" s="200"/>
      <c r="H55" s="202">
        <v>0</v>
      </c>
      <c r="I55" s="178">
        <v>-56.506999999999998</v>
      </c>
      <c r="J55">
        <f t="shared" si="1"/>
        <v>0</v>
      </c>
      <c r="K55" s="189">
        <f t="shared" si="2"/>
        <v>0</v>
      </c>
      <c r="L55" s="200">
        <v>0</v>
      </c>
      <c r="N55" s="184">
        <v>2216.3000000000002</v>
      </c>
      <c r="O55" s="190">
        <f t="shared" si="3"/>
        <v>0.36938333333333334</v>
      </c>
      <c r="Q55" s="1">
        <v>5999.6</v>
      </c>
    </row>
    <row r="56" spans="2:17" x14ac:dyDescent="0.3">
      <c r="B56" s="187">
        <v>43467.916666666664</v>
      </c>
      <c r="D56" s="202">
        <v>0</v>
      </c>
      <c r="E56" s="178">
        <v>0</v>
      </c>
      <c r="F56" s="188">
        <f t="shared" si="0"/>
        <v>0</v>
      </c>
      <c r="G56" s="200"/>
      <c r="H56" s="202">
        <v>0</v>
      </c>
      <c r="I56" s="178">
        <v>-56.506999999999998</v>
      </c>
      <c r="J56">
        <f t="shared" si="1"/>
        <v>0</v>
      </c>
      <c r="K56" s="189">
        <f t="shared" si="2"/>
        <v>0</v>
      </c>
      <c r="L56" s="200">
        <v>0</v>
      </c>
      <c r="N56" s="184">
        <v>2002.8</v>
      </c>
      <c r="O56" s="190">
        <f t="shared" si="3"/>
        <v>0.33379999999999999</v>
      </c>
      <c r="Q56" s="1">
        <v>5999.6</v>
      </c>
    </row>
    <row r="57" spans="2:17" x14ac:dyDescent="0.3">
      <c r="B57" s="187">
        <v>43467.958333333336</v>
      </c>
      <c r="D57" s="202">
        <v>0</v>
      </c>
      <c r="E57" s="178">
        <v>0</v>
      </c>
      <c r="F57" s="188">
        <f t="shared" si="0"/>
        <v>0</v>
      </c>
      <c r="G57" s="200"/>
      <c r="H57" s="202">
        <v>0</v>
      </c>
      <c r="I57" s="178">
        <v>-56.506999999999998</v>
      </c>
      <c r="J57">
        <f t="shared" si="1"/>
        <v>0</v>
      </c>
      <c r="K57" s="189">
        <f t="shared" si="2"/>
        <v>0</v>
      </c>
      <c r="L57" s="200">
        <v>0</v>
      </c>
      <c r="N57" s="184">
        <v>1175.2</v>
      </c>
      <c r="O57" s="190">
        <f t="shared" si="3"/>
        <v>0.19586666666666666</v>
      </c>
      <c r="Q57" s="1">
        <v>5999.4</v>
      </c>
    </row>
    <row r="58" spans="2:17" x14ac:dyDescent="0.3">
      <c r="B58" s="187">
        <v>43468</v>
      </c>
      <c r="D58" s="202">
        <v>0</v>
      </c>
      <c r="E58" s="178">
        <v>0</v>
      </c>
      <c r="F58" s="188">
        <f t="shared" si="0"/>
        <v>0</v>
      </c>
      <c r="G58" s="200"/>
      <c r="H58" s="202">
        <v>0</v>
      </c>
      <c r="I58" s="178">
        <v>-56.506999999999998</v>
      </c>
      <c r="J58">
        <f t="shared" si="1"/>
        <v>0</v>
      </c>
      <c r="K58" s="189">
        <f t="shared" si="2"/>
        <v>0</v>
      </c>
      <c r="L58" s="200">
        <v>0</v>
      </c>
      <c r="N58" s="184">
        <v>2968.3</v>
      </c>
      <c r="O58" s="190">
        <f t="shared" si="3"/>
        <v>0.49471666666666669</v>
      </c>
      <c r="Q58" s="1">
        <v>5999.4</v>
      </c>
    </row>
    <row r="59" spans="2:17" x14ac:dyDescent="0.3">
      <c r="B59" s="187">
        <v>43468.041666666664</v>
      </c>
      <c r="D59" s="202">
        <v>0</v>
      </c>
      <c r="E59" s="178">
        <v>0</v>
      </c>
      <c r="F59" s="188">
        <f t="shared" si="0"/>
        <v>0</v>
      </c>
      <c r="G59" s="200"/>
      <c r="H59" s="202">
        <v>0</v>
      </c>
      <c r="I59" s="178">
        <v>-56.506999999999998</v>
      </c>
      <c r="J59">
        <f t="shared" si="1"/>
        <v>0</v>
      </c>
      <c r="K59" s="189">
        <f t="shared" si="2"/>
        <v>0</v>
      </c>
      <c r="L59" s="200">
        <v>0</v>
      </c>
      <c r="N59" s="184">
        <v>4127.3</v>
      </c>
      <c r="O59" s="190">
        <f t="shared" si="3"/>
        <v>0.6878833333333334</v>
      </c>
      <c r="Q59" s="1">
        <v>5999.3</v>
      </c>
    </row>
    <row r="60" spans="2:17" x14ac:dyDescent="0.3">
      <c r="B60" s="187">
        <v>43468.083333333336</v>
      </c>
      <c r="D60" s="202">
        <v>0</v>
      </c>
      <c r="E60" s="178">
        <v>0</v>
      </c>
      <c r="F60" s="188">
        <f t="shared" si="0"/>
        <v>0</v>
      </c>
      <c r="G60" s="200"/>
      <c r="H60" s="202">
        <v>0</v>
      </c>
      <c r="I60" s="178">
        <v>-56.506999999999998</v>
      </c>
      <c r="J60">
        <f t="shared" si="1"/>
        <v>0</v>
      </c>
      <c r="K60" s="189">
        <f t="shared" si="2"/>
        <v>0</v>
      </c>
      <c r="L60" s="200">
        <v>0</v>
      </c>
      <c r="N60" s="184">
        <v>4455.6000000000004</v>
      </c>
      <c r="O60" s="190">
        <f t="shared" si="3"/>
        <v>0.74260000000000004</v>
      </c>
      <c r="Q60" s="1">
        <v>5999.3</v>
      </c>
    </row>
    <row r="61" spans="2:17" x14ac:dyDescent="0.3">
      <c r="B61" s="187">
        <v>43468.125</v>
      </c>
      <c r="D61" s="202">
        <v>0</v>
      </c>
      <c r="E61" s="178">
        <v>0</v>
      </c>
      <c r="F61" s="188">
        <f t="shared" si="0"/>
        <v>0</v>
      </c>
      <c r="G61" s="200"/>
      <c r="H61" s="202">
        <v>0</v>
      </c>
      <c r="I61" s="178">
        <v>-56.506999999999998</v>
      </c>
      <c r="J61">
        <f t="shared" si="1"/>
        <v>0</v>
      </c>
      <c r="K61" s="189">
        <f t="shared" si="2"/>
        <v>0</v>
      </c>
      <c r="L61" s="200">
        <v>0</v>
      </c>
      <c r="N61" s="184">
        <v>3020</v>
      </c>
      <c r="O61" s="190">
        <f t="shared" si="3"/>
        <v>0.5033333333333333</v>
      </c>
      <c r="Q61" s="1">
        <v>5999.3</v>
      </c>
    </row>
    <row r="62" spans="2:17" x14ac:dyDescent="0.3">
      <c r="B62" s="187">
        <v>43468.166666666664</v>
      </c>
      <c r="D62" s="202">
        <v>0</v>
      </c>
      <c r="E62" s="178">
        <v>0</v>
      </c>
      <c r="F62" s="188">
        <f t="shared" si="0"/>
        <v>0</v>
      </c>
      <c r="G62" s="200"/>
      <c r="H62" s="202">
        <v>0</v>
      </c>
      <c r="I62" s="178">
        <v>-56.506999999999998</v>
      </c>
      <c r="J62">
        <f t="shared" si="1"/>
        <v>0</v>
      </c>
      <c r="K62" s="189">
        <f t="shared" si="2"/>
        <v>0</v>
      </c>
      <c r="L62" s="200">
        <v>0</v>
      </c>
      <c r="N62" s="184">
        <v>847.9</v>
      </c>
      <c r="O62" s="190">
        <f t="shared" si="3"/>
        <v>0.14131666666666667</v>
      </c>
      <c r="Q62" s="1">
        <v>5999.3</v>
      </c>
    </row>
    <row r="63" spans="2:17" x14ac:dyDescent="0.3">
      <c r="B63" s="187">
        <v>43468.208333333336</v>
      </c>
      <c r="D63" s="202">
        <v>153</v>
      </c>
      <c r="E63" s="178">
        <v>0</v>
      </c>
      <c r="F63" s="188">
        <f t="shared" si="0"/>
        <v>0</v>
      </c>
      <c r="G63" s="200"/>
      <c r="H63" s="202">
        <v>24</v>
      </c>
      <c r="I63" s="178">
        <v>557.86</v>
      </c>
      <c r="J63">
        <f t="shared" si="1"/>
        <v>557.86</v>
      </c>
      <c r="K63" s="189">
        <f t="shared" si="2"/>
        <v>2.2314400000000002E-2</v>
      </c>
      <c r="L63" s="200">
        <v>665.55</v>
      </c>
      <c r="N63" s="184">
        <v>231</v>
      </c>
      <c r="O63" s="190">
        <f t="shared" si="3"/>
        <v>3.85E-2</v>
      </c>
      <c r="Q63" s="1">
        <v>5999.1</v>
      </c>
    </row>
    <row r="64" spans="2:17" x14ac:dyDescent="0.3">
      <c r="B64" s="187">
        <v>43468.25</v>
      </c>
      <c r="D64" s="202">
        <v>302</v>
      </c>
      <c r="E64" s="178">
        <v>0</v>
      </c>
      <c r="F64" s="188">
        <f t="shared" si="0"/>
        <v>0</v>
      </c>
      <c r="G64" s="200"/>
      <c r="H64" s="202">
        <v>149</v>
      </c>
      <c r="I64" s="178">
        <v>5307.8</v>
      </c>
      <c r="J64">
        <f t="shared" si="1"/>
        <v>5307.8</v>
      </c>
      <c r="K64" s="189">
        <f t="shared" si="2"/>
        <v>0.212312</v>
      </c>
      <c r="L64" s="200">
        <v>5456.7</v>
      </c>
      <c r="N64" s="184">
        <v>2659</v>
      </c>
      <c r="O64" s="190">
        <f t="shared" si="3"/>
        <v>0.44316666666666665</v>
      </c>
      <c r="Q64" s="1">
        <v>5999.1</v>
      </c>
    </row>
    <row r="65" spans="2:17" x14ac:dyDescent="0.3">
      <c r="B65" s="187">
        <v>43468.291666666664</v>
      </c>
      <c r="D65" s="202">
        <v>34</v>
      </c>
      <c r="E65" s="178">
        <v>0</v>
      </c>
      <c r="F65" s="188">
        <f t="shared" si="0"/>
        <v>0</v>
      </c>
      <c r="G65" s="200"/>
      <c r="H65" s="202">
        <v>161</v>
      </c>
      <c r="I65" s="178">
        <v>4055.5</v>
      </c>
      <c r="J65">
        <f t="shared" si="1"/>
        <v>4055.5</v>
      </c>
      <c r="K65" s="189">
        <f t="shared" si="2"/>
        <v>0.16222</v>
      </c>
      <c r="L65" s="200">
        <v>4185.3999999999996</v>
      </c>
      <c r="N65" s="184">
        <v>3464.5</v>
      </c>
      <c r="O65" s="190">
        <f t="shared" si="3"/>
        <v>0.57741666666666669</v>
      </c>
      <c r="Q65" s="1">
        <v>5999</v>
      </c>
    </row>
    <row r="66" spans="2:17" x14ac:dyDescent="0.3">
      <c r="B66" s="187">
        <v>43468.333333333336</v>
      </c>
      <c r="D66" s="202">
        <v>7</v>
      </c>
      <c r="E66" s="178">
        <v>0</v>
      </c>
      <c r="F66" s="188">
        <f t="shared" si="0"/>
        <v>0</v>
      </c>
      <c r="G66" s="200"/>
      <c r="H66" s="202">
        <v>169</v>
      </c>
      <c r="I66" s="178">
        <v>3292.6</v>
      </c>
      <c r="J66">
        <f t="shared" si="1"/>
        <v>3292.6</v>
      </c>
      <c r="K66" s="189">
        <f t="shared" si="2"/>
        <v>0.13170399999999999</v>
      </c>
      <c r="L66" s="200">
        <v>3412.7</v>
      </c>
      <c r="N66" s="184">
        <v>3517</v>
      </c>
      <c r="O66" s="190">
        <f t="shared" si="3"/>
        <v>0.58616666666666661</v>
      </c>
      <c r="Q66" s="1">
        <v>5998.9</v>
      </c>
    </row>
    <row r="67" spans="2:17" x14ac:dyDescent="0.3">
      <c r="B67" s="187">
        <v>43468.375</v>
      </c>
      <c r="D67" s="202">
        <v>5</v>
      </c>
      <c r="E67" s="178">
        <v>0</v>
      </c>
      <c r="F67" s="188">
        <f t="shared" si="0"/>
        <v>0</v>
      </c>
      <c r="G67" s="200"/>
      <c r="H67" s="202">
        <v>193</v>
      </c>
      <c r="I67" s="178">
        <v>4017.1</v>
      </c>
      <c r="J67">
        <f t="shared" si="1"/>
        <v>4017.1</v>
      </c>
      <c r="K67" s="189">
        <f t="shared" si="2"/>
        <v>0.16068399999999999</v>
      </c>
      <c r="L67" s="200">
        <v>4146.3999999999996</v>
      </c>
      <c r="N67" s="184">
        <v>2219.1</v>
      </c>
      <c r="O67" s="190">
        <f t="shared" si="3"/>
        <v>0.36985000000000001</v>
      </c>
      <c r="Q67" s="1">
        <v>5998.8</v>
      </c>
    </row>
    <row r="68" spans="2:17" x14ac:dyDescent="0.3">
      <c r="B68" s="187">
        <v>43468.416666666664</v>
      </c>
      <c r="D68" s="202">
        <v>120</v>
      </c>
      <c r="E68" s="178">
        <v>0</v>
      </c>
      <c r="F68" s="188">
        <f t="shared" si="0"/>
        <v>0</v>
      </c>
      <c r="G68" s="200"/>
      <c r="H68" s="202">
        <v>465</v>
      </c>
      <c r="I68" s="178">
        <v>11402</v>
      </c>
      <c r="J68">
        <f t="shared" si="1"/>
        <v>11402</v>
      </c>
      <c r="K68" s="189">
        <f t="shared" si="2"/>
        <v>0.45607999999999999</v>
      </c>
      <c r="L68" s="200">
        <v>11703</v>
      </c>
      <c r="N68" s="184">
        <v>751.4</v>
      </c>
      <c r="O68" s="190">
        <f t="shared" si="3"/>
        <v>0.12523333333333334</v>
      </c>
      <c r="Q68" s="1">
        <v>5998.8</v>
      </c>
    </row>
    <row r="69" spans="2:17" x14ac:dyDescent="0.3">
      <c r="B69" s="187">
        <v>43468.458333333336</v>
      </c>
      <c r="D69" s="202">
        <v>393</v>
      </c>
      <c r="E69" s="178">
        <v>171.00899999999999</v>
      </c>
      <c r="F69" s="188">
        <f t="shared" si="0"/>
        <v>0.23142944141827654</v>
      </c>
      <c r="G69" s="200"/>
      <c r="H69" s="202">
        <v>725</v>
      </c>
      <c r="I69" s="178">
        <v>17265</v>
      </c>
      <c r="J69">
        <f t="shared" si="1"/>
        <v>17265</v>
      </c>
      <c r="K69" s="189">
        <f t="shared" si="2"/>
        <v>0.69059999999999999</v>
      </c>
      <c r="L69" s="200">
        <v>17799</v>
      </c>
      <c r="N69" s="184">
        <v>304.8</v>
      </c>
      <c r="O69" s="190">
        <f t="shared" si="3"/>
        <v>5.0800000000000005E-2</v>
      </c>
      <c r="Q69" s="1">
        <v>5998.8</v>
      </c>
    </row>
    <row r="70" spans="2:17" x14ac:dyDescent="0.3">
      <c r="B70" s="187">
        <v>43468.5</v>
      </c>
      <c r="D70" s="202">
        <v>373</v>
      </c>
      <c r="E70" s="178">
        <v>277.02</v>
      </c>
      <c r="F70" s="188">
        <f t="shared" si="0"/>
        <v>0.37489596373109585</v>
      </c>
      <c r="G70" s="200"/>
      <c r="H70" s="202">
        <v>629</v>
      </c>
      <c r="I70" s="178">
        <v>14959</v>
      </c>
      <c r="J70">
        <f t="shared" si="1"/>
        <v>14959</v>
      </c>
      <c r="K70" s="189">
        <f t="shared" si="2"/>
        <v>0.59836</v>
      </c>
      <c r="L70" s="200">
        <v>15388</v>
      </c>
      <c r="N70" s="184">
        <v>103.7</v>
      </c>
      <c r="O70" s="190">
        <f t="shared" si="3"/>
        <v>1.7283333333333335E-2</v>
      </c>
      <c r="Q70" s="1">
        <v>5998.7</v>
      </c>
    </row>
    <row r="71" spans="2:17" x14ac:dyDescent="0.3">
      <c r="B71" s="187">
        <v>43468.541666666664</v>
      </c>
      <c r="D71" s="202">
        <v>13</v>
      </c>
      <c r="E71" s="178">
        <v>0</v>
      </c>
      <c r="F71" s="188">
        <f t="shared" si="0"/>
        <v>0</v>
      </c>
      <c r="G71" s="200"/>
      <c r="H71" s="202">
        <v>221</v>
      </c>
      <c r="I71" s="178">
        <v>4945.3999999999996</v>
      </c>
      <c r="J71">
        <f t="shared" si="1"/>
        <v>4945.3999999999996</v>
      </c>
      <c r="K71" s="189">
        <f t="shared" si="2"/>
        <v>0.19781599999999999</v>
      </c>
      <c r="L71" s="200">
        <v>5088.2</v>
      </c>
      <c r="N71" s="184">
        <v>0</v>
      </c>
      <c r="O71" s="190">
        <f t="shared" si="3"/>
        <v>0</v>
      </c>
      <c r="Q71" s="1">
        <v>5998.7</v>
      </c>
    </row>
    <row r="72" spans="2:17" x14ac:dyDescent="0.3">
      <c r="B72" s="187">
        <v>43468.583333333336</v>
      </c>
      <c r="D72" s="202">
        <v>8</v>
      </c>
      <c r="E72" s="178">
        <v>0</v>
      </c>
      <c r="F72" s="188">
        <f t="shared" si="0"/>
        <v>0</v>
      </c>
      <c r="G72" s="200"/>
      <c r="H72" s="202">
        <v>196</v>
      </c>
      <c r="I72" s="178">
        <v>4061.7</v>
      </c>
      <c r="J72">
        <f t="shared" si="1"/>
        <v>4061.7</v>
      </c>
      <c r="K72" s="189">
        <f t="shared" si="2"/>
        <v>0.162468</v>
      </c>
      <c r="L72" s="200">
        <v>4191.7</v>
      </c>
      <c r="N72" s="184">
        <v>0</v>
      </c>
      <c r="O72" s="190">
        <f t="shared" si="3"/>
        <v>0</v>
      </c>
      <c r="Q72" s="1">
        <v>5998.7</v>
      </c>
    </row>
    <row r="73" spans="2:17" x14ac:dyDescent="0.3">
      <c r="B73" s="187">
        <v>43468.625</v>
      </c>
      <c r="D73" s="202">
        <v>57</v>
      </c>
      <c r="E73" s="178">
        <v>0</v>
      </c>
      <c r="F73" s="188">
        <f t="shared" si="0"/>
        <v>0</v>
      </c>
      <c r="G73" s="200"/>
      <c r="H73" s="202">
        <v>287</v>
      </c>
      <c r="I73" s="178">
        <v>6634.5</v>
      </c>
      <c r="J73">
        <f t="shared" si="1"/>
        <v>6634.5</v>
      </c>
      <c r="K73" s="189">
        <f t="shared" si="2"/>
        <v>0.26538</v>
      </c>
      <c r="L73" s="200">
        <v>6808</v>
      </c>
      <c r="N73" s="184">
        <v>0</v>
      </c>
      <c r="O73" s="190">
        <f t="shared" si="3"/>
        <v>0</v>
      </c>
      <c r="Q73" s="1">
        <v>5998.5</v>
      </c>
    </row>
    <row r="74" spans="2:17" x14ac:dyDescent="0.3">
      <c r="B74" s="187">
        <v>43468.666666666664</v>
      </c>
      <c r="D74" s="202">
        <v>49</v>
      </c>
      <c r="E74" s="178">
        <v>0</v>
      </c>
      <c r="F74" s="188">
        <f t="shared" si="0"/>
        <v>0</v>
      </c>
      <c r="G74" s="200"/>
      <c r="H74" s="202">
        <v>198</v>
      </c>
      <c r="I74" s="178">
        <v>4849.3</v>
      </c>
      <c r="J74">
        <f t="shared" si="1"/>
        <v>4849.3</v>
      </c>
      <c r="K74" s="189">
        <f t="shared" si="2"/>
        <v>0.19397200000000001</v>
      </c>
      <c r="L74" s="200">
        <v>4990.6000000000004</v>
      </c>
      <c r="N74" s="184">
        <v>0</v>
      </c>
      <c r="O74" s="190">
        <f t="shared" si="3"/>
        <v>0</v>
      </c>
      <c r="Q74" s="1">
        <v>5998.5</v>
      </c>
    </row>
    <row r="75" spans="2:17" x14ac:dyDescent="0.3">
      <c r="B75" s="187">
        <v>43468.708333333336</v>
      </c>
      <c r="D75" s="202">
        <v>22</v>
      </c>
      <c r="E75" s="178">
        <v>0</v>
      </c>
      <c r="F75" s="188">
        <f t="shared" ref="F75:F138" si="4">E75/$F$8</f>
        <v>0</v>
      </c>
      <c r="G75" s="200"/>
      <c r="H75" s="202">
        <v>28</v>
      </c>
      <c r="I75" s="178">
        <v>628.55999999999995</v>
      </c>
      <c r="J75">
        <f t="shared" ref="J75:J138" si="5">IF(I75&lt;0,0,I75)</f>
        <v>628.55999999999995</v>
      </c>
      <c r="K75" s="189">
        <f t="shared" ref="K75:K138" si="6">J75/(1000*$K$8)</f>
        <v>2.5142399999999999E-2</v>
      </c>
      <c r="L75" s="200">
        <v>728.04</v>
      </c>
      <c r="N75" s="184">
        <v>0</v>
      </c>
      <c r="O75" s="190">
        <f t="shared" ref="O75:O138" si="7">N75/$O$8</f>
        <v>0</v>
      </c>
      <c r="Q75" s="1">
        <v>5998.4</v>
      </c>
    </row>
    <row r="76" spans="2:17" x14ac:dyDescent="0.3">
      <c r="B76" s="187">
        <v>43468.75</v>
      </c>
      <c r="D76" s="202">
        <v>8</v>
      </c>
      <c r="E76" s="178">
        <v>0</v>
      </c>
      <c r="F76" s="188">
        <f t="shared" si="4"/>
        <v>0</v>
      </c>
      <c r="G76" s="200"/>
      <c r="H76" s="202">
        <v>17</v>
      </c>
      <c r="I76" s="178">
        <v>198.8</v>
      </c>
      <c r="J76">
        <f t="shared" si="5"/>
        <v>198.8</v>
      </c>
      <c r="K76" s="189">
        <f t="shared" si="6"/>
        <v>7.9520000000000007E-3</v>
      </c>
      <c r="L76" s="200">
        <v>348.31</v>
      </c>
      <c r="N76" s="184">
        <v>584.29999999999995</v>
      </c>
      <c r="O76" s="190">
        <f t="shared" si="7"/>
        <v>9.7383333333333322E-2</v>
      </c>
      <c r="Q76" s="1">
        <v>5998.4</v>
      </c>
    </row>
    <row r="77" spans="2:17" x14ac:dyDescent="0.3">
      <c r="B77" s="187">
        <v>43468.791666666664</v>
      </c>
      <c r="D77" s="202">
        <v>0</v>
      </c>
      <c r="E77" s="178">
        <v>0</v>
      </c>
      <c r="F77" s="188">
        <f t="shared" si="4"/>
        <v>0</v>
      </c>
      <c r="G77" s="200"/>
      <c r="H77" s="202">
        <v>0</v>
      </c>
      <c r="I77" s="178">
        <v>-56.506999999999998</v>
      </c>
      <c r="J77">
        <f t="shared" si="5"/>
        <v>0</v>
      </c>
      <c r="K77" s="189">
        <f t="shared" si="6"/>
        <v>0</v>
      </c>
      <c r="L77" s="200">
        <v>0</v>
      </c>
      <c r="N77" s="184">
        <v>749.3</v>
      </c>
      <c r="O77" s="190">
        <f t="shared" si="7"/>
        <v>0.12488333333333333</v>
      </c>
      <c r="Q77" s="1">
        <v>5998.3</v>
      </c>
    </row>
    <row r="78" spans="2:17" x14ac:dyDescent="0.3">
      <c r="B78" s="187">
        <v>43468.833333333336</v>
      </c>
      <c r="D78" s="202">
        <v>0</v>
      </c>
      <c r="E78" s="178">
        <v>0</v>
      </c>
      <c r="F78" s="188">
        <f t="shared" si="4"/>
        <v>0</v>
      </c>
      <c r="G78" s="200"/>
      <c r="H78" s="202">
        <v>0</v>
      </c>
      <c r="I78" s="178">
        <v>-56.506999999999998</v>
      </c>
      <c r="J78">
        <f t="shared" si="5"/>
        <v>0</v>
      </c>
      <c r="K78" s="189">
        <f t="shared" si="6"/>
        <v>0</v>
      </c>
      <c r="L78" s="200">
        <v>0</v>
      </c>
      <c r="N78" s="184">
        <v>523.79999999999995</v>
      </c>
      <c r="O78" s="190">
        <f t="shared" si="7"/>
        <v>8.7299999999999989E-2</v>
      </c>
      <c r="Q78" s="1">
        <v>5998.3</v>
      </c>
    </row>
    <row r="79" spans="2:17" x14ac:dyDescent="0.3">
      <c r="B79" s="187">
        <v>43468.875</v>
      </c>
      <c r="D79" s="202">
        <v>0</v>
      </c>
      <c r="E79" s="178">
        <v>0</v>
      </c>
      <c r="F79" s="188">
        <f t="shared" si="4"/>
        <v>0</v>
      </c>
      <c r="G79" s="200"/>
      <c r="H79" s="202">
        <v>0</v>
      </c>
      <c r="I79" s="178">
        <v>-56.506999999999998</v>
      </c>
      <c r="J79">
        <f t="shared" si="5"/>
        <v>0</v>
      </c>
      <c r="K79" s="189">
        <f t="shared" si="6"/>
        <v>0</v>
      </c>
      <c r="L79" s="200">
        <v>0</v>
      </c>
      <c r="N79" s="184">
        <v>618.1</v>
      </c>
      <c r="O79" s="190">
        <f t="shared" si="7"/>
        <v>0.10301666666666667</v>
      </c>
      <c r="Q79" s="1">
        <v>5998.2</v>
      </c>
    </row>
    <row r="80" spans="2:17" x14ac:dyDescent="0.3">
      <c r="B80" s="187">
        <v>43468.916666666664</v>
      </c>
      <c r="D80" s="202">
        <v>0</v>
      </c>
      <c r="E80" s="178">
        <v>0</v>
      </c>
      <c r="F80" s="188">
        <f t="shared" si="4"/>
        <v>0</v>
      </c>
      <c r="G80" s="200"/>
      <c r="H80" s="202">
        <v>0</v>
      </c>
      <c r="I80" s="178">
        <v>-56.506999999999998</v>
      </c>
      <c r="J80">
        <f t="shared" si="5"/>
        <v>0</v>
      </c>
      <c r="K80" s="189">
        <f t="shared" si="6"/>
        <v>0</v>
      </c>
      <c r="L80" s="200">
        <v>0</v>
      </c>
      <c r="N80" s="184">
        <v>417.2</v>
      </c>
      <c r="O80" s="190">
        <f t="shared" si="7"/>
        <v>6.9533333333333336E-2</v>
      </c>
      <c r="Q80" s="1">
        <v>5998.2</v>
      </c>
    </row>
    <row r="81" spans="2:17" x14ac:dyDescent="0.3">
      <c r="B81" s="187">
        <v>43468.958333333336</v>
      </c>
      <c r="D81" s="202">
        <v>0</v>
      </c>
      <c r="E81" s="178">
        <v>0</v>
      </c>
      <c r="F81" s="188">
        <f t="shared" si="4"/>
        <v>0</v>
      </c>
      <c r="G81" s="200"/>
      <c r="H81" s="202">
        <v>0</v>
      </c>
      <c r="I81" s="178">
        <v>-56.506999999999998</v>
      </c>
      <c r="J81">
        <f t="shared" si="5"/>
        <v>0</v>
      </c>
      <c r="K81" s="189">
        <f t="shared" si="6"/>
        <v>0</v>
      </c>
      <c r="L81" s="200">
        <v>0</v>
      </c>
      <c r="N81" s="184">
        <v>0</v>
      </c>
      <c r="O81" s="190">
        <f t="shared" si="7"/>
        <v>0</v>
      </c>
      <c r="Q81" s="1">
        <v>5998</v>
      </c>
    </row>
    <row r="82" spans="2:17" x14ac:dyDescent="0.3">
      <c r="B82" s="187">
        <v>43469</v>
      </c>
      <c r="D82" s="202">
        <v>0</v>
      </c>
      <c r="E82" s="178">
        <v>0</v>
      </c>
      <c r="F82" s="188">
        <f t="shared" si="4"/>
        <v>0</v>
      </c>
      <c r="G82" s="200"/>
      <c r="H82" s="202">
        <v>0</v>
      </c>
      <c r="I82" s="178">
        <v>-56.506999999999998</v>
      </c>
      <c r="J82">
        <f t="shared" si="5"/>
        <v>0</v>
      </c>
      <c r="K82" s="189">
        <f t="shared" si="6"/>
        <v>0</v>
      </c>
      <c r="L82" s="200">
        <v>0</v>
      </c>
      <c r="N82" s="184">
        <v>0</v>
      </c>
      <c r="O82" s="190">
        <f t="shared" si="7"/>
        <v>0</v>
      </c>
      <c r="Q82" s="1">
        <v>5997.9</v>
      </c>
    </row>
    <row r="83" spans="2:17" x14ac:dyDescent="0.3">
      <c r="B83" s="187">
        <v>43469.041666666664</v>
      </c>
      <c r="D83" s="202">
        <v>0</v>
      </c>
      <c r="E83" s="178">
        <v>0</v>
      </c>
      <c r="F83" s="188">
        <f t="shared" si="4"/>
        <v>0</v>
      </c>
      <c r="G83" s="200"/>
      <c r="H83" s="202">
        <v>0</v>
      </c>
      <c r="I83" s="178">
        <v>-56.506999999999998</v>
      </c>
      <c r="J83">
        <f t="shared" si="5"/>
        <v>0</v>
      </c>
      <c r="K83" s="189">
        <f t="shared" si="6"/>
        <v>0</v>
      </c>
      <c r="L83" s="200">
        <v>0</v>
      </c>
      <c r="N83" s="184">
        <v>0</v>
      </c>
      <c r="O83" s="190">
        <f t="shared" si="7"/>
        <v>0</v>
      </c>
      <c r="Q83" s="1">
        <v>5997.8</v>
      </c>
    </row>
    <row r="84" spans="2:17" x14ac:dyDescent="0.3">
      <c r="B84" s="187">
        <v>43469.083333333336</v>
      </c>
      <c r="D84" s="202">
        <v>0</v>
      </c>
      <c r="E84" s="178">
        <v>0</v>
      </c>
      <c r="F84" s="188">
        <f t="shared" si="4"/>
        <v>0</v>
      </c>
      <c r="G84" s="200"/>
      <c r="H84" s="202">
        <v>0</v>
      </c>
      <c r="I84" s="178">
        <v>-56.506999999999998</v>
      </c>
      <c r="J84">
        <f t="shared" si="5"/>
        <v>0</v>
      </c>
      <c r="K84" s="189">
        <f t="shared" si="6"/>
        <v>0</v>
      </c>
      <c r="L84" s="200">
        <v>0</v>
      </c>
      <c r="N84" s="184">
        <v>0</v>
      </c>
      <c r="O84" s="190">
        <f t="shared" si="7"/>
        <v>0</v>
      </c>
      <c r="Q84" s="1">
        <v>5997.6</v>
      </c>
    </row>
    <row r="85" spans="2:17" x14ac:dyDescent="0.3">
      <c r="B85" s="187">
        <v>43469.125</v>
      </c>
      <c r="D85" s="202">
        <v>0</v>
      </c>
      <c r="E85" s="178">
        <v>0</v>
      </c>
      <c r="F85" s="188">
        <f t="shared" si="4"/>
        <v>0</v>
      </c>
      <c r="G85" s="200"/>
      <c r="H85" s="202">
        <v>0</v>
      </c>
      <c r="I85" s="178">
        <v>-56.506999999999998</v>
      </c>
      <c r="J85">
        <f t="shared" si="5"/>
        <v>0</v>
      </c>
      <c r="K85" s="189">
        <f t="shared" si="6"/>
        <v>0</v>
      </c>
      <c r="L85" s="200">
        <v>0</v>
      </c>
      <c r="N85" s="184">
        <v>33.1</v>
      </c>
      <c r="O85" s="190">
        <f t="shared" si="7"/>
        <v>5.5166666666666671E-3</v>
      </c>
      <c r="Q85" s="1">
        <v>5997</v>
      </c>
    </row>
    <row r="86" spans="2:17" x14ac:dyDescent="0.3">
      <c r="B86" s="187">
        <v>43469.166666666664</v>
      </c>
      <c r="D86" s="202">
        <v>0</v>
      </c>
      <c r="E86" s="178">
        <v>0</v>
      </c>
      <c r="F86" s="188">
        <f t="shared" si="4"/>
        <v>0</v>
      </c>
      <c r="G86" s="200"/>
      <c r="H86" s="202">
        <v>0</v>
      </c>
      <c r="I86" s="178">
        <v>-56.506999999999998</v>
      </c>
      <c r="J86">
        <f t="shared" si="5"/>
        <v>0</v>
      </c>
      <c r="K86" s="189">
        <f t="shared" si="6"/>
        <v>0</v>
      </c>
      <c r="L86" s="200">
        <v>0</v>
      </c>
      <c r="N86" s="184">
        <v>1265.4000000000001</v>
      </c>
      <c r="O86" s="190">
        <f t="shared" si="7"/>
        <v>0.2109</v>
      </c>
      <c r="Q86" s="1">
        <v>5996.8</v>
      </c>
    </row>
    <row r="87" spans="2:17" x14ac:dyDescent="0.3">
      <c r="B87" s="187">
        <v>43469.208333333336</v>
      </c>
      <c r="D87" s="202">
        <v>59</v>
      </c>
      <c r="E87" s="178">
        <v>0</v>
      </c>
      <c r="F87" s="188">
        <f t="shared" si="4"/>
        <v>0</v>
      </c>
      <c r="G87" s="200"/>
      <c r="H87" s="202">
        <v>20</v>
      </c>
      <c r="I87" s="178">
        <v>384.12</v>
      </c>
      <c r="J87">
        <f t="shared" si="5"/>
        <v>384.12</v>
      </c>
      <c r="K87" s="189">
        <f t="shared" si="6"/>
        <v>1.53648E-2</v>
      </c>
      <c r="L87" s="200">
        <v>512.02</v>
      </c>
      <c r="N87" s="184">
        <v>3345.9</v>
      </c>
      <c r="O87" s="190">
        <f t="shared" si="7"/>
        <v>0.55764999999999998</v>
      </c>
      <c r="Q87" s="1">
        <v>5996.5</v>
      </c>
    </row>
    <row r="88" spans="2:17" x14ac:dyDescent="0.3">
      <c r="B88" s="187">
        <v>43469.25</v>
      </c>
      <c r="D88" s="202">
        <v>127</v>
      </c>
      <c r="E88" s="178">
        <v>0</v>
      </c>
      <c r="F88" s="188">
        <f t="shared" si="4"/>
        <v>0</v>
      </c>
      <c r="G88" s="200"/>
      <c r="H88" s="202">
        <v>123</v>
      </c>
      <c r="I88" s="178">
        <v>3727.6</v>
      </c>
      <c r="J88">
        <f t="shared" si="5"/>
        <v>3727.6</v>
      </c>
      <c r="K88" s="189">
        <f t="shared" si="6"/>
        <v>0.14910399999999999</v>
      </c>
      <c r="L88" s="200">
        <v>3853.1</v>
      </c>
      <c r="N88" s="184">
        <v>4209.8</v>
      </c>
      <c r="O88" s="190">
        <f t="shared" si="7"/>
        <v>0.70163333333333333</v>
      </c>
      <c r="Q88" s="1">
        <v>5996.1</v>
      </c>
    </row>
    <row r="89" spans="2:17" x14ac:dyDescent="0.3">
      <c r="B89" s="187">
        <v>43469.291666666664</v>
      </c>
      <c r="D89" s="202">
        <v>68</v>
      </c>
      <c r="E89" s="178">
        <v>0</v>
      </c>
      <c r="F89" s="188">
        <f t="shared" si="4"/>
        <v>0</v>
      </c>
      <c r="G89" s="200"/>
      <c r="H89" s="202">
        <v>241</v>
      </c>
      <c r="I89" s="178">
        <v>6698.9</v>
      </c>
      <c r="J89">
        <f t="shared" si="5"/>
        <v>6698.9</v>
      </c>
      <c r="K89" s="189">
        <f t="shared" si="6"/>
        <v>0.26795599999999997</v>
      </c>
      <c r="L89" s="200">
        <v>6873.7</v>
      </c>
      <c r="N89" s="184">
        <v>3201.1</v>
      </c>
      <c r="O89" s="190">
        <f t="shared" si="7"/>
        <v>0.53351666666666664</v>
      </c>
      <c r="Q89" s="1">
        <v>5996.1</v>
      </c>
    </row>
    <row r="90" spans="2:17" x14ac:dyDescent="0.3">
      <c r="B90" s="187">
        <v>43469.333333333336</v>
      </c>
      <c r="D90" s="202">
        <v>231</v>
      </c>
      <c r="E90" s="178">
        <v>0</v>
      </c>
      <c r="F90" s="188">
        <f t="shared" si="4"/>
        <v>0</v>
      </c>
      <c r="G90" s="200"/>
      <c r="H90" s="202">
        <v>467</v>
      </c>
      <c r="I90" s="178">
        <v>13260</v>
      </c>
      <c r="J90">
        <f t="shared" si="5"/>
        <v>13260</v>
      </c>
      <c r="K90" s="189">
        <f t="shared" si="6"/>
        <v>0.53039999999999998</v>
      </c>
      <c r="L90" s="200">
        <v>13624</v>
      </c>
      <c r="N90" s="184">
        <v>4310.1000000000004</v>
      </c>
      <c r="O90" s="190">
        <f t="shared" si="7"/>
        <v>0.71835000000000004</v>
      </c>
      <c r="Q90" s="1">
        <v>5996</v>
      </c>
    </row>
    <row r="91" spans="2:17" x14ac:dyDescent="0.3">
      <c r="B91" s="187">
        <v>43469.375</v>
      </c>
      <c r="D91" s="202">
        <v>557</v>
      </c>
      <c r="E91" s="178">
        <v>354.363</v>
      </c>
      <c r="F91" s="188">
        <f t="shared" si="4"/>
        <v>0.47956558514057585</v>
      </c>
      <c r="G91" s="200"/>
      <c r="H91" s="202">
        <v>751</v>
      </c>
      <c r="I91" s="178">
        <v>20599</v>
      </c>
      <c r="J91">
        <f t="shared" si="5"/>
        <v>20599</v>
      </c>
      <c r="K91" s="189">
        <f t="shared" si="6"/>
        <v>0.82396000000000003</v>
      </c>
      <c r="L91" s="200">
        <v>21306</v>
      </c>
      <c r="N91" s="184">
        <v>4075.6</v>
      </c>
      <c r="O91" s="190">
        <f t="shared" si="7"/>
        <v>0.67926666666666669</v>
      </c>
      <c r="Q91" s="1">
        <v>5995.9</v>
      </c>
    </row>
    <row r="92" spans="2:17" x14ac:dyDescent="0.3">
      <c r="B92" s="187">
        <v>43469.416666666664</v>
      </c>
      <c r="D92" s="202">
        <v>798</v>
      </c>
      <c r="E92" s="178">
        <v>588.83100000000002</v>
      </c>
      <c r="F92" s="188">
        <f t="shared" si="4"/>
        <v>0.79687519031024812</v>
      </c>
      <c r="G92" s="200"/>
      <c r="H92" s="202">
        <v>959</v>
      </c>
      <c r="I92" s="178">
        <v>23515</v>
      </c>
      <c r="J92">
        <f t="shared" si="5"/>
        <v>23515</v>
      </c>
      <c r="K92" s="189">
        <f t="shared" si="6"/>
        <v>0.94059999999999999</v>
      </c>
      <c r="L92" s="200">
        <v>24393</v>
      </c>
      <c r="N92" s="184">
        <v>3075.4</v>
      </c>
      <c r="O92" s="190">
        <f t="shared" si="7"/>
        <v>0.51256666666666673</v>
      </c>
      <c r="Q92" s="1">
        <v>5995.7</v>
      </c>
    </row>
    <row r="93" spans="2:17" x14ac:dyDescent="0.3">
      <c r="B93" s="187">
        <v>43469.458333333336</v>
      </c>
      <c r="D93" s="202">
        <v>810</v>
      </c>
      <c r="E93" s="178">
        <v>607.65599999999995</v>
      </c>
      <c r="F93" s="188">
        <f t="shared" si="4"/>
        <v>0.82235138884189873</v>
      </c>
      <c r="G93" s="200"/>
      <c r="H93" s="202">
        <v>1031</v>
      </c>
      <c r="I93" s="178">
        <v>23632</v>
      </c>
      <c r="J93">
        <f t="shared" si="5"/>
        <v>23632</v>
      </c>
      <c r="K93" s="189">
        <f t="shared" si="6"/>
        <v>0.94528000000000001</v>
      </c>
      <c r="L93" s="200">
        <v>24517</v>
      </c>
      <c r="N93" s="184">
        <v>2341.9</v>
      </c>
      <c r="O93" s="190">
        <f t="shared" si="7"/>
        <v>0.3903166666666667</v>
      </c>
      <c r="Q93" s="1">
        <v>5995.7</v>
      </c>
    </row>
    <row r="94" spans="2:17" x14ac:dyDescent="0.3">
      <c r="B94" s="187">
        <v>43469.5</v>
      </c>
      <c r="D94" s="202">
        <v>820</v>
      </c>
      <c r="E94" s="178">
        <v>632.89800000000002</v>
      </c>
      <c r="F94" s="188">
        <f t="shared" si="4"/>
        <v>0.85651182461007558</v>
      </c>
      <c r="G94" s="200"/>
      <c r="H94" s="202">
        <v>1045</v>
      </c>
      <c r="I94" s="178">
        <v>23536</v>
      </c>
      <c r="J94">
        <f t="shared" si="5"/>
        <v>23536</v>
      </c>
      <c r="K94" s="189">
        <f t="shared" si="6"/>
        <v>0.94144000000000005</v>
      </c>
      <c r="L94" s="200">
        <v>24414</v>
      </c>
      <c r="N94" s="184">
        <v>1807.8</v>
      </c>
      <c r="O94" s="190">
        <f t="shared" si="7"/>
        <v>0.30130000000000001</v>
      </c>
      <c r="Q94" s="1">
        <v>5995.2</v>
      </c>
    </row>
    <row r="95" spans="2:17" x14ac:dyDescent="0.3">
      <c r="B95" s="187">
        <v>43469.541666666664</v>
      </c>
      <c r="D95" s="202">
        <v>540</v>
      </c>
      <c r="E95" s="178">
        <v>394.80900000000003</v>
      </c>
      <c r="F95" s="188">
        <f t="shared" si="4"/>
        <v>0.5343018574280205</v>
      </c>
      <c r="G95" s="200"/>
      <c r="H95" s="202">
        <v>858</v>
      </c>
      <c r="I95" s="178">
        <v>20573</v>
      </c>
      <c r="J95">
        <f t="shared" si="5"/>
        <v>20573</v>
      </c>
      <c r="K95" s="189">
        <f t="shared" si="6"/>
        <v>0.82291999999999998</v>
      </c>
      <c r="L95" s="200">
        <v>21278</v>
      </c>
      <c r="N95" s="184">
        <v>1149.2</v>
      </c>
      <c r="O95" s="190">
        <f t="shared" si="7"/>
        <v>0.19153333333333333</v>
      </c>
      <c r="Q95" s="1">
        <v>5995.2</v>
      </c>
    </row>
    <row r="96" spans="2:17" x14ac:dyDescent="0.3">
      <c r="B96" s="187">
        <v>43469.583333333336</v>
      </c>
      <c r="D96" s="202">
        <v>683</v>
      </c>
      <c r="E96" s="178">
        <v>496.36500000000001</v>
      </c>
      <c r="F96" s="188">
        <f t="shared" si="4"/>
        <v>0.67173935108434557</v>
      </c>
      <c r="G96" s="200"/>
      <c r="H96" s="202">
        <v>828</v>
      </c>
      <c r="I96" s="178">
        <v>21836</v>
      </c>
      <c r="J96">
        <f t="shared" si="5"/>
        <v>21836</v>
      </c>
      <c r="K96" s="189">
        <f t="shared" si="6"/>
        <v>0.87343999999999999</v>
      </c>
      <c r="L96" s="200">
        <v>22613</v>
      </c>
      <c r="N96" s="184">
        <v>995.2</v>
      </c>
      <c r="O96" s="190">
        <f t="shared" si="7"/>
        <v>0.16586666666666666</v>
      </c>
      <c r="Q96" s="1">
        <v>5994.9</v>
      </c>
    </row>
    <row r="97" spans="2:17" x14ac:dyDescent="0.3">
      <c r="B97" s="187">
        <v>43469.625</v>
      </c>
      <c r="D97" s="202">
        <v>726</v>
      </c>
      <c r="E97" s="178">
        <v>516.00900000000001</v>
      </c>
      <c r="F97" s="188">
        <f t="shared" si="4"/>
        <v>0.69832391650032144</v>
      </c>
      <c r="G97" s="200"/>
      <c r="H97" s="202">
        <v>684</v>
      </c>
      <c r="I97" s="178">
        <v>21433</v>
      </c>
      <c r="J97">
        <f t="shared" si="5"/>
        <v>21433</v>
      </c>
      <c r="K97" s="189">
        <f t="shared" si="6"/>
        <v>0.85731999999999997</v>
      </c>
      <c r="L97" s="200">
        <v>22187</v>
      </c>
      <c r="N97" s="184">
        <v>185.7</v>
      </c>
      <c r="O97" s="190">
        <f t="shared" si="7"/>
        <v>3.0949999999999998E-2</v>
      </c>
      <c r="Q97" s="1">
        <v>5994.5</v>
      </c>
    </row>
    <row r="98" spans="2:17" x14ac:dyDescent="0.3">
      <c r="B98" s="187">
        <v>43469.666666666664</v>
      </c>
      <c r="D98" s="202">
        <v>617</v>
      </c>
      <c r="E98" s="178">
        <v>394.53699999999998</v>
      </c>
      <c r="F98" s="188">
        <f t="shared" si="4"/>
        <v>0.53393375511723107</v>
      </c>
      <c r="G98" s="200"/>
      <c r="H98" s="202">
        <v>470</v>
      </c>
      <c r="I98" s="178">
        <v>18614</v>
      </c>
      <c r="J98">
        <f t="shared" si="5"/>
        <v>18614</v>
      </c>
      <c r="K98" s="189">
        <f t="shared" si="6"/>
        <v>0.74456</v>
      </c>
      <c r="L98" s="200">
        <v>19215</v>
      </c>
      <c r="N98" s="184">
        <v>97.3</v>
      </c>
      <c r="O98" s="190">
        <f t="shared" si="7"/>
        <v>1.6216666666666667E-2</v>
      </c>
      <c r="Q98" s="1">
        <v>5994.5</v>
      </c>
    </row>
    <row r="99" spans="2:17" x14ac:dyDescent="0.3">
      <c r="B99" s="187">
        <v>43469.708333333336</v>
      </c>
      <c r="D99" s="202">
        <v>373</v>
      </c>
      <c r="E99" s="178">
        <v>0</v>
      </c>
      <c r="F99" s="188">
        <f t="shared" si="4"/>
        <v>0</v>
      </c>
      <c r="G99" s="200"/>
      <c r="H99" s="202">
        <v>221</v>
      </c>
      <c r="I99" s="178">
        <v>8192.5</v>
      </c>
      <c r="J99">
        <f t="shared" si="5"/>
        <v>8192.5</v>
      </c>
      <c r="K99" s="189">
        <f t="shared" si="6"/>
        <v>0.32769999999999999</v>
      </c>
      <c r="L99" s="200">
        <v>8401.4</v>
      </c>
      <c r="N99" s="184">
        <v>291.5</v>
      </c>
      <c r="O99" s="190">
        <f t="shared" si="7"/>
        <v>4.8583333333333333E-2</v>
      </c>
      <c r="Q99" s="1">
        <v>5993.9</v>
      </c>
    </row>
    <row r="100" spans="2:17" x14ac:dyDescent="0.3">
      <c r="B100" s="187">
        <v>43469.75</v>
      </c>
      <c r="D100" s="202">
        <v>138</v>
      </c>
      <c r="E100" s="178">
        <v>0</v>
      </c>
      <c r="F100" s="188">
        <f t="shared" si="4"/>
        <v>0</v>
      </c>
      <c r="G100" s="200"/>
      <c r="H100" s="202">
        <v>47</v>
      </c>
      <c r="I100" s="178">
        <v>1335.7</v>
      </c>
      <c r="J100">
        <f t="shared" si="5"/>
        <v>1335.7</v>
      </c>
      <c r="K100" s="189">
        <f t="shared" si="6"/>
        <v>5.3428000000000003E-2</v>
      </c>
      <c r="L100" s="200">
        <v>1436.8</v>
      </c>
      <c r="N100" s="184">
        <v>0</v>
      </c>
      <c r="O100" s="190">
        <f t="shared" si="7"/>
        <v>0</v>
      </c>
      <c r="Q100" s="1">
        <v>5993.4</v>
      </c>
    </row>
    <row r="101" spans="2:17" x14ac:dyDescent="0.3">
      <c r="B101" s="187">
        <v>43469.791666666664</v>
      </c>
      <c r="D101" s="202">
        <v>0</v>
      </c>
      <c r="E101" s="178">
        <v>0</v>
      </c>
      <c r="F101" s="188">
        <f t="shared" si="4"/>
        <v>0</v>
      </c>
      <c r="G101" s="200"/>
      <c r="H101" s="202">
        <v>0</v>
      </c>
      <c r="I101" s="178">
        <v>-56.506999999999998</v>
      </c>
      <c r="J101">
        <f t="shared" si="5"/>
        <v>0</v>
      </c>
      <c r="K101" s="189">
        <f t="shared" si="6"/>
        <v>0</v>
      </c>
      <c r="L101" s="200">
        <v>0</v>
      </c>
      <c r="N101" s="184">
        <v>0</v>
      </c>
      <c r="O101" s="190">
        <f t="shared" si="7"/>
        <v>0</v>
      </c>
      <c r="Q101" s="1">
        <v>5993.2</v>
      </c>
    </row>
    <row r="102" spans="2:17" x14ac:dyDescent="0.3">
      <c r="B102" s="187">
        <v>43469.833333333336</v>
      </c>
      <c r="D102" s="202">
        <v>0</v>
      </c>
      <c r="E102" s="178">
        <v>0</v>
      </c>
      <c r="F102" s="188">
        <f t="shared" si="4"/>
        <v>0</v>
      </c>
      <c r="G102" s="200"/>
      <c r="H102" s="202">
        <v>0</v>
      </c>
      <c r="I102" s="178">
        <v>-56.506999999999998</v>
      </c>
      <c r="J102">
        <f t="shared" si="5"/>
        <v>0</v>
      </c>
      <c r="K102" s="189">
        <f t="shared" si="6"/>
        <v>0</v>
      </c>
      <c r="L102" s="200">
        <v>0</v>
      </c>
      <c r="N102" s="184">
        <v>0</v>
      </c>
      <c r="O102" s="190">
        <f t="shared" si="7"/>
        <v>0</v>
      </c>
      <c r="Q102" s="1">
        <v>5992.8</v>
      </c>
    </row>
    <row r="103" spans="2:17" x14ac:dyDescent="0.3">
      <c r="B103" s="187">
        <v>43469.875</v>
      </c>
      <c r="D103" s="202">
        <v>0</v>
      </c>
      <c r="E103" s="178">
        <v>0</v>
      </c>
      <c r="F103" s="188">
        <f t="shared" si="4"/>
        <v>0</v>
      </c>
      <c r="G103" s="200"/>
      <c r="H103" s="202">
        <v>0</v>
      </c>
      <c r="I103" s="178">
        <v>-56.506999999999998</v>
      </c>
      <c r="J103">
        <f t="shared" si="5"/>
        <v>0</v>
      </c>
      <c r="K103" s="189">
        <f t="shared" si="6"/>
        <v>0</v>
      </c>
      <c r="L103" s="200">
        <v>0</v>
      </c>
      <c r="N103" s="184">
        <v>0</v>
      </c>
      <c r="O103" s="190">
        <f t="shared" si="7"/>
        <v>0</v>
      </c>
      <c r="Q103" s="1">
        <v>5992.8</v>
      </c>
    </row>
    <row r="104" spans="2:17" x14ac:dyDescent="0.3">
      <c r="B104" s="187">
        <v>43469.916666666664</v>
      </c>
      <c r="D104" s="202">
        <v>0</v>
      </c>
      <c r="E104" s="178">
        <v>0</v>
      </c>
      <c r="F104" s="188">
        <f t="shared" si="4"/>
        <v>0</v>
      </c>
      <c r="G104" s="200"/>
      <c r="H104" s="202">
        <v>0</v>
      </c>
      <c r="I104" s="178">
        <v>-56.506999999999998</v>
      </c>
      <c r="J104">
        <f t="shared" si="5"/>
        <v>0</v>
      </c>
      <c r="K104" s="189">
        <f t="shared" si="6"/>
        <v>0</v>
      </c>
      <c r="L104" s="200">
        <v>0</v>
      </c>
      <c r="N104" s="184">
        <v>149.1</v>
      </c>
      <c r="O104" s="190">
        <f t="shared" si="7"/>
        <v>2.4850000000000001E-2</v>
      </c>
      <c r="Q104" s="1">
        <v>5992.2</v>
      </c>
    </row>
    <row r="105" spans="2:17" x14ac:dyDescent="0.3">
      <c r="B105" s="187">
        <v>43469.958333333336</v>
      </c>
      <c r="D105" s="202">
        <v>0</v>
      </c>
      <c r="E105" s="178">
        <v>0</v>
      </c>
      <c r="F105" s="188">
        <f t="shared" si="4"/>
        <v>0</v>
      </c>
      <c r="G105" s="200"/>
      <c r="H105" s="202">
        <v>0</v>
      </c>
      <c r="I105" s="178">
        <v>-56.506999999999998</v>
      </c>
      <c r="J105">
        <f t="shared" si="5"/>
        <v>0</v>
      </c>
      <c r="K105" s="189">
        <f t="shared" si="6"/>
        <v>0</v>
      </c>
      <c r="L105" s="200">
        <v>0</v>
      </c>
      <c r="N105" s="184">
        <v>1520.4</v>
      </c>
      <c r="O105" s="190">
        <f t="shared" si="7"/>
        <v>0.25340000000000001</v>
      </c>
      <c r="Q105" s="1">
        <v>5991.9</v>
      </c>
    </row>
    <row r="106" spans="2:17" x14ac:dyDescent="0.3">
      <c r="B106" s="187">
        <v>43470</v>
      </c>
      <c r="D106" s="202">
        <v>0</v>
      </c>
      <c r="E106" s="178">
        <v>0</v>
      </c>
      <c r="F106" s="188">
        <f t="shared" si="4"/>
        <v>0</v>
      </c>
      <c r="G106" s="200"/>
      <c r="H106" s="202">
        <v>0</v>
      </c>
      <c r="I106" s="178">
        <v>-56.506999999999998</v>
      </c>
      <c r="J106">
        <f t="shared" si="5"/>
        <v>0</v>
      </c>
      <c r="K106" s="189">
        <f t="shared" si="6"/>
        <v>0</v>
      </c>
      <c r="L106" s="200">
        <v>0</v>
      </c>
      <c r="N106" s="184">
        <v>1663.2</v>
      </c>
      <c r="O106" s="190">
        <f t="shared" si="7"/>
        <v>0.2772</v>
      </c>
      <c r="Q106" s="1">
        <v>5991.6</v>
      </c>
    </row>
    <row r="107" spans="2:17" x14ac:dyDescent="0.3">
      <c r="B107" s="187">
        <v>43470.041666666664</v>
      </c>
      <c r="D107" s="202">
        <v>0</v>
      </c>
      <c r="E107" s="178">
        <v>0</v>
      </c>
      <c r="F107" s="188">
        <f t="shared" si="4"/>
        <v>0</v>
      </c>
      <c r="G107" s="200"/>
      <c r="H107" s="202">
        <v>0</v>
      </c>
      <c r="I107" s="178">
        <v>-56.506999999999998</v>
      </c>
      <c r="J107">
        <f t="shared" si="5"/>
        <v>0</v>
      </c>
      <c r="K107" s="189">
        <f t="shared" si="6"/>
        <v>0</v>
      </c>
      <c r="L107" s="200">
        <v>0</v>
      </c>
      <c r="N107" s="184">
        <v>365.6</v>
      </c>
      <c r="O107" s="190">
        <f t="shared" si="7"/>
        <v>6.0933333333333339E-2</v>
      </c>
      <c r="Q107" s="1">
        <v>5991.2</v>
      </c>
    </row>
    <row r="108" spans="2:17" x14ac:dyDescent="0.3">
      <c r="B108" s="187">
        <v>43470.083333333336</v>
      </c>
      <c r="D108" s="202">
        <v>0</v>
      </c>
      <c r="E108" s="178">
        <v>0</v>
      </c>
      <c r="F108" s="188">
        <f t="shared" si="4"/>
        <v>0</v>
      </c>
      <c r="G108" s="200"/>
      <c r="H108" s="202">
        <v>0</v>
      </c>
      <c r="I108" s="178">
        <v>-56.506999999999998</v>
      </c>
      <c r="J108">
        <f t="shared" si="5"/>
        <v>0</v>
      </c>
      <c r="K108" s="189">
        <f t="shared" si="6"/>
        <v>0</v>
      </c>
      <c r="L108" s="200">
        <v>0</v>
      </c>
      <c r="N108" s="184">
        <v>0</v>
      </c>
      <c r="O108" s="190">
        <f t="shared" si="7"/>
        <v>0</v>
      </c>
      <c r="Q108" s="1">
        <v>5991</v>
      </c>
    </row>
    <row r="109" spans="2:17" x14ac:dyDescent="0.3">
      <c r="B109" s="187">
        <v>43470.125</v>
      </c>
      <c r="D109" s="202">
        <v>0</v>
      </c>
      <c r="E109" s="178">
        <v>0</v>
      </c>
      <c r="F109" s="188">
        <f t="shared" si="4"/>
        <v>0</v>
      </c>
      <c r="G109" s="200"/>
      <c r="H109" s="202">
        <v>0</v>
      </c>
      <c r="I109" s="178">
        <v>-56.506999999999998</v>
      </c>
      <c r="J109">
        <f t="shared" si="5"/>
        <v>0</v>
      </c>
      <c r="K109" s="189">
        <f t="shared" si="6"/>
        <v>0</v>
      </c>
      <c r="L109" s="200">
        <v>0</v>
      </c>
      <c r="N109" s="184">
        <v>437</v>
      </c>
      <c r="O109" s="190">
        <f t="shared" si="7"/>
        <v>7.2833333333333333E-2</v>
      </c>
      <c r="Q109" s="1">
        <v>5990.9</v>
      </c>
    </row>
    <row r="110" spans="2:17" x14ac:dyDescent="0.3">
      <c r="B110" s="187">
        <v>43470.166666666664</v>
      </c>
      <c r="D110" s="202">
        <v>0</v>
      </c>
      <c r="E110" s="178">
        <v>0</v>
      </c>
      <c r="F110" s="188">
        <f t="shared" si="4"/>
        <v>0</v>
      </c>
      <c r="G110" s="200"/>
      <c r="H110" s="202">
        <v>0</v>
      </c>
      <c r="I110" s="178">
        <v>-56.506999999999998</v>
      </c>
      <c r="J110">
        <f t="shared" si="5"/>
        <v>0</v>
      </c>
      <c r="K110" s="189">
        <f t="shared" si="6"/>
        <v>0</v>
      </c>
      <c r="L110" s="200">
        <v>0</v>
      </c>
      <c r="N110" s="184">
        <v>1862.4</v>
      </c>
      <c r="O110" s="190">
        <f t="shared" si="7"/>
        <v>0.31040000000000001</v>
      </c>
      <c r="Q110" s="1">
        <v>5990.8</v>
      </c>
    </row>
    <row r="111" spans="2:17" x14ac:dyDescent="0.3">
      <c r="B111" s="187">
        <v>43470.208333333336</v>
      </c>
      <c r="D111" s="202">
        <v>63</v>
      </c>
      <c r="E111" s="178">
        <v>0</v>
      </c>
      <c r="F111" s="188">
        <f t="shared" si="4"/>
        <v>0</v>
      </c>
      <c r="G111" s="200"/>
      <c r="H111" s="202">
        <v>19</v>
      </c>
      <c r="I111" s="178">
        <v>360.6</v>
      </c>
      <c r="J111">
        <f t="shared" si="5"/>
        <v>360.6</v>
      </c>
      <c r="K111" s="189">
        <f t="shared" si="6"/>
        <v>1.4424000000000001E-2</v>
      </c>
      <c r="L111" s="200">
        <v>491.24</v>
      </c>
      <c r="N111" s="184">
        <v>3691.4</v>
      </c>
      <c r="O111" s="190">
        <f t="shared" si="7"/>
        <v>0.6152333333333333</v>
      </c>
      <c r="Q111" s="1">
        <v>5990.6</v>
      </c>
    </row>
    <row r="112" spans="2:17" x14ac:dyDescent="0.3">
      <c r="B112" s="187">
        <v>43470.25</v>
      </c>
      <c r="D112" s="202">
        <v>437</v>
      </c>
      <c r="E112" s="178">
        <v>0</v>
      </c>
      <c r="F112" s="188">
        <f t="shared" si="4"/>
        <v>0</v>
      </c>
      <c r="G112" s="200"/>
      <c r="H112" s="202">
        <v>187</v>
      </c>
      <c r="I112" s="178">
        <v>7392</v>
      </c>
      <c r="J112">
        <f t="shared" si="5"/>
        <v>7392</v>
      </c>
      <c r="K112" s="189">
        <f t="shared" si="6"/>
        <v>0.29568</v>
      </c>
      <c r="L112" s="200">
        <v>7581.3</v>
      </c>
      <c r="N112" s="184">
        <v>3224.6</v>
      </c>
      <c r="O112" s="190">
        <f t="shared" si="7"/>
        <v>0.53743333333333332</v>
      </c>
      <c r="Q112" s="1">
        <v>5990.6</v>
      </c>
    </row>
    <row r="113" spans="2:17" x14ac:dyDescent="0.3">
      <c r="B113" s="187">
        <v>43470.291666666664</v>
      </c>
      <c r="D113" s="202">
        <v>621</v>
      </c>
      <c r="E113" s="178">
        <v>378.822</v>
      </c>
      <c r="F113" s="188">
        <f t="shared" si="4"/>
        <v>0.51266637344791421</v>
      </c>
      <c r="G113" s="200"/>
      <c r="H113" s="202">
        <v>414</v>
      </c>
      <c r="I113" s="178">
        <v>17383</v>
      </c>
      <c r="J113">
        <f t="shared" si="5"/>
        <v>17383</v>
      </c>
      <c r="K113" s="189">
        <f t="shared" si="6"/>
        <v>0.69532000000000005</v>
      </c>
      <c r="L113" s="200">
        <v>17923</v>
      </c>
      <c r="N113" s="184">
        <v>3595.1</v>
      </c>
      <c r="O113" s="190">
        <f t="shared" si="7"/>
        <v>0.59918333333333329</v>
      </c>
      <c r="Q113" s="1">
        <v>5990.4</v>
      </c>
    </row>
    <row r="114" spans="2:17" x14ac:dyDescent="0.3">
      <c r="B114" s="187">
        <v>43470.333333333336</v>
      </c>
      <c r="D114" s="202">
        <v>739</v>
      </c>
      <c r="E114" s="178">
        <v>518.73199999999997</v>
      </c>
      <c r="F114" s="188">
        <f t="shared" si="4"/>
        <v>0.70200899956017182</v>
      </c>
      <c r="G114" s="200"/>
      <c r="H114" s="202">
        <v>648</v>
      </c>
      <c r="I114" s="178">
        <v>22138</v>
      </c>
      <c r="J114">
        <f t="shared" si="5"/>
        <v>22138</v>
      </c>
      <c r="K114" s="189">
        <f t="shared" si="6"/>
        <v>0.88551999999999997</v>
      </c>
      <c r="L114" s="200">
        <v>22933</v>
      </c>
      <c r="N114" s="184">
        <v>2852</v>
      </c>
      <c r="O114" s="190">
        <f t="shared" si="7"/>
        <v>0.47533333333333333</v>
      </c>
      <c r="Q114" s="1">
        <v>5989.6</v>
      </c>
    </row>
    <row r="115" spans="2:17" x14ac:dyDescent="0.3">
      <c r="B115" s="187">
        <v>43470.375</v>
      </c>
      <c r="D115" s="202">
        <v>815</v>
      </c>
      <c r="E115" s="178">
        <v>595.38900000000001</v>
      </c>
      <c r="F115" s="188">
        <f t="shared" si="4"/>
        <v>0.80575024528876416</v>
      </c>
      <c r="G115" s="200"/>
      <c r="H115" s="202">
        <v>837</v>
      </c>
      <c r="I115" s="178">
        <v>23472</v>
      </c>
      <c r="J115">
        <f t="shared" si="5"/>
        <v>23472</v>
      </c>
      <c r="K115" s="189">
        <f t="shared" si="6"/>
        <v>0.93888000000000005</v>
      </c>
      <c r="L115" s="200">
        <v>24346</v>
      </c>
      <c r="N115" s="184">
        <v>2487.8000000000002</v>
      </c>
      <c r="O115" s="190">
        <f t="shared" si="7"/>
        <v>0.41463333333333335</v>
      </c>
      <c r="Q115" s="1">
        <v>5989.6</v>
      </c>
    </row>
    <row r="116" spans="2:17" x14ac:dyDescent="0.3">
      <c r="B116" s="187">
        <v>43470.416666666664</v>
      </c>
      <c r="D116" s="202">
        <v>866</v>
      </c>
      <c r="E116" s="178">
        <v>643.21400000000006</v>
      </c>
      <c r="F116" s="188">
        <f t="shared" si="4"/>
        <v>0.87047264607368824</v>
      </c>
      <c r="G116" s="200"/>
      <c r="H116" s="202">
        <v>981</v>
      </c>
      <c r="I116" s="178">
        <v>24258</v>
      </c>
      <c r="J116">
        <f t="shared" si="5"/>
        <v>24258</v>
      </c>
      <c r="K116" s="189">
        <f t="shared" si="6"/>
        <v>0.97031999999999996</v>
      </c>
      <c r="L116" s="200">
        <v>25182</v>
      </c>
      <c r="N116" s="184">
        <v>2318.8000000000002</v>
      </c>
      <c r="O116" s="190">
        <f t="shared" si="7"/>
        <v>0.38646666666666668</v>
      </c>
      <c r="Q116" s="1">
        <v>5989.5</v>
      </c>
    </row>
    <row r="117" spans="2:17" x14ac:dyDescent="0.3">
      <c r="B117" s="187">
        <v>43470.458333333336</v>
      </c>
      <c r="D117" s="202">
        <v>890</v>
      </c>
      <c r="E117" s="178">
        <v>670.96799999999996</v>
      </c>
      <c r="F117" s="188">
        <f t="shared" si="4"/>
        <v>0.90803261494738974</v>
      </c>
      <c r="G117" s="200"/>
      <c r="H117" s="202">
        <v>1063</v>
      </c>
      <c r="I117" s="178">
        <v>24359</v>
      </c>
      <c r="J117">
        <f t="shared" si="5"/>
        <v>24359</v>
      </c>
      <c r="K117" s="189">
        <f t="shared" si="6"/>
        <v>0.97436</v>
      </c>
      <c r="L117" s="200">
        <v>25289</v>
      </c>
      <c r="N117" s="184">
        <v>2214.4</v>
      </c>
      <c r="O117" s="190">
        <f t="shared" si="7"/>
        <v>0.36906666666666671</v>
      </c>
      <c r="Q117" s="1">
        <v>5989.5</v>
      </c>
    </row>
    <row r="118" spans="2:17" x14ac:dyDescent="0.3">
      <c r="B118" s="187">
        <v>43470.5</v>
      </c>
      <c r="D118" s="202">
        <v>721</v>
      </c>
      <c r="E118" s="178">
        <v>552.45899999999995</v>
      </c>
      <c r="F118" s="188">
        <f t="shared" si="4"/>
        <v>0.74765233278072873</v>
      </c>
      <c r="G118" s="200"/>
      <c r="H118" s="202">
        <v>998</v>
      </c>
      <c r="I118" s="178">
        <v>22888</v>
      </c>
      <c r="J118">
        <f t="shared" si="5"/>
        <v>22888</v>
      </c>
      <c r="K118" s="189">
        <f t="shared" si="6"/>
        <v>0.91552</v>
      </c>
      <c r="L118" s="200">
        <v>23727</v>
      </c>
      <c r="N118" s="184">
        <v>2348.1</v>
      </c>
      <c r="O118" s="190">
        <f t="shared" si="7"/>
        <v>0.39134999999999998</v>
      </c>
      <c r="Q118" s="1">
        <v>5989.4</v>
      </c>
    </row>
    <row r="119" spans="2:17" x14ac:dyDescent="0.3">
      <c r="B119" s="187">
        <v>43470.541666666664</v>
      </c>
      <c r="D119" s="202">
        <v>267</v>
      </c>
      <c r="E119" s="178">
        <v>178.93</v>
      </c>
      <c r="F119" s="188">
        <f t="shared" si="4"/>
        <v>0.2421490679026965</v>
      </c>
      <c r="G119" s="200"/>
      <c r="H119" s="202">
        <v>701</v>
      </c>
      <c r="I119" s="178">
        <v>16969</v>
      </c>
      <c r="J119">
        <f t="shared" si="5"/>
        <v>16969</v>
      </c>
      <c r="K119" s="189">
        <f t="shared" si="6"/>
        <v>0.67876000000000003</v>
      </c>
      <c r="L119" s="200">
        <v>17488</v>
      </c>
      <c r="N119" s="184">
        <v>2358.3000000000002</v>
      </c>
      <c r="O119" s="190">
        <f t="shared" si="7"/>
        <v>0.39305000000000001</v>
      </c>
      <c r="Q119" s="1">
        <v>5989.3</v>
      </c>
    </row>
    <row r="120" spans="2:17" x14ac:dyDescent="0.3">
      <c r="B120" s="187">
        <v>43470.583333333336</v>
      </c>
      <c r="D120" s="202">
        <v>396</v>
      </c>
      <c r="E120" s="178">
        <v>272.93799999999999</v>
      </c>
      <c r="F120" s="188">
        <f t="shared" si="4"/>
        <v>0.36937172243461786</v>
      </c>
      <c r="G120" s="200"/>
      <c r="H120" s="202">
        <v>698</v>
      </c>
      <c r="I120" s="178">
        <v>18044</v>
      </c>
      <c r="J120">
        <f t="shared" si="5"/>
        <v>18044</v>
      </c>
      <c r="K120" s="189">
        <f t="shared" si="6"/>
        <v>0.72175999999999996</v>
      </c>
      <c r="L120" s="200">
        <v>18616</v>
      </c>
      <c r="N120" s="184">
        <v>3118.9</v>
      </c>
      <c r="O120" s="190">
        <f t="shared" si="7"/>
        <v>0.5198166666666667</v>
      </c>
      <c r="Q120" s="1">
        <v>5989.3</v>
      </c>
    </row>
    <row r="121" spans="2:17" x14ac:dyDescent="0.3">
      <c r="B121" s="187">
        <v>43470.625</v>
      </c>
      <c r="D121" s="202">
        <v>188</v>
      </c>
      <c r="E121" s="178">
        <v>0</v>
      </c>
      <c r="F121" s="188">
        <f t="shared" si="4"/>
        <v>0</v>
      </c>
      <c r="G121" s="200"/>
      <c r="H121" s="202">
        <v>352</v>
      </c>
      <c r="I121" s="178">
        <v>10240</v>
      </c>
      <c r="J121">
        <f t="shared" si="5"/>
        <v>10240</v>
      </c>
      <c r="K121" s="189">
        <f t="shared" si="6"/>
        <v>0.40960000000000002</v>
      </c>
      <c r="L121" s="200">
        <v>10505</v>
      </c>
      <c r="N121" s="184">
        <v>2749.3</v>
      </c>
      <c r="O121" s="190">
        <f t="shared" si="7"/>
        <v>0.45821666666666672</v>
      </c>
      <c r="Q121" s="1">
        <v>5988.9</v>
      </c>
    </row>
    <row r="122" spans="2:17" x14ac:dyDescent="0.3">
      <c r="B122" s="187">
        <v>43470.666666666664</v>
      </c>
      <c r="D122" s="202">
        <v>0</v>
      </c>
      <c r="E122" s="178">
        <v>0</v>
      </c>
      <c r="F122" s="188">
        <f t="shared" si="4"/>
        <v>0</v>
      </c>
      <c r="G122" s="200"/>
      <c r="H122" s="202">
        <v>84</v>
      </c>
      <c r="I122" s="178">
        <v>1393.2</v>
      </c>
      <c r="J122">
        <f t="shared" si="5"/>
        <v>1393.2</v>
      </c>
      <c r="K122" s="189">
        <f t="shared" si="6"/>
        <v>5.5728E-2</v>
      </c>
      <c r="L122" s="200">
        <v>1494.6</v>
      </c>
      <c r="N122" s="184">
        <v>2223.9</v>
      </c>
      <c r="O122" s="190">
        <f t="shared" si="7"/>
        <v>0.37065000000000003</v>
      </c>
      <c r="Q122" s="1">
        <v>5988.7</v>
      </c>
    </row>
    <row r="123" spans="2:17" x14ac:dyDescent="0.3">
      <c r="B123" s="187">
        <v>43470.708333333336</v>
      </c>
      <c r="D123" s="202">
        <v>28</v>
      </c>
      <c r="E123" s="178">
        <v>0</v>
      </c>
      <c r="F123" s="188">
        <f t="shared" si="4"/>
        <v>0</v>
      </c>
      <c r="G123" s="200"/>
      <c r="H123" s="202">
        <v>105</v>
      </c>
      <c r="I123" s="178">
        <v>2647.4</v>
      </c>
      <c r="J123">
        <f t="shared" si="5"/>
        <v>2647.4</v>
      </c>
      <c r="K123" s="189">
        <f t="shared" si="6"/>
        <v>0.105896</v>
      </c>
      <c r="L123" s="200">
        <v>2760</v>
      </c>
      <c r="N123" s="184">
        <v>2811.7</v>
      </c>
      <c r="O123" s="190">
        <f t="shared" si="7"/>
        <v>0.46861666666666663</v>
      </c>
      <c r="Q123" s="1">
        <v>5988.6</v>
      </c>
    </row>
    <row r="124" spans="2:17" x14ac:dyDescent="0.3">
      <c r="B124" s="187">
        <v>43470.75</v>
      </c>
      <c r="D124" s="202">
        <v>5</v>
      </c>
      <c r="E124" s="178">
        <v>0</v>
      </c>
      <c r="F124" s="188">
        <f t="shared" si="4"/>
        <v>0</v>
      </c>
      <c r="G124" s="200"/>
      <c r="H124" s="202">
        <v>15</v>
      </c>
      <c r="I124" s="178">
        <v>134.06</v>
      </c>
      <c r="J124">
        <f t="shared" si="5"/>
        <v>134.06</v>
      </c>
      <c r="K124" s="189">
        <f t="shared" si="6"/>
        <v>5.3623999999999998E-3</v>
      </c>
      <c r="L124" s="200">
        <v>291.13</v>
      </c>
      <c r="N124" s="184">
        <v>4995</v>
      </c>
      <c r="O124" s="190">
        <f t="shared" si="7"/>
        <v>0.83250000000000002</v>
      </c>
      <c r="Q124" s="1">
        <v>5988.3</v>
      </c>
    </row>
    <row r="125" spans="2:17" x14ac:dyDescent="0.3">
      <c r="B125" s="187">
        <v>43470.791666666664</v>
      </c>
      <c r="D125" s="202">
        <v>0</v>
      </c>
      <c r="E125" s="178">
        <v>0</v>
      </c>
      <c r="F125" s="188">
        <f t="shared" si="4"/>
        <v>0</v>
      </c>
      <c r="G125" s="200"/>
      <c r="H125" s="202">
        <v>0</v>
      </c>
      <c r="I125" s="178">
        <v>-56.506999999999998</v>
      </c>
      <c r="J125">
        <f t="shared" si="5"/>
        <v>0</v>
      </c>
      <c r="K125" s="189">
        <f t="shared" si="6"/>
        <v>0</v>
      </c>
      <c r="L125" s="200">
        <v>0</v>
      </c>
      <c r="N125" s="184">
        <v>5858.3</v>
      </c>
      <c r="O125" s="190">
        <f t="shared" si="7"/>
        <v>0.97638333333333338</v>
      </c>
      <c r="Q125" s="1">
        <v>5988.2</v>
      </c>
    </row>
    <row r="126" spans="2:17" x14ac:dyDescent="0.3">
      <c r="B126" s="187">
        <v>43470.833333333336</v>
      </c>
      <c r="D126" s="202">
        <v>0</v>
      </c>
      <c r="E126" s="178">
        <v>0</v>
      </c>
      <c r="F126" s="188">
        <f t="shared" si="4"/>
        <v>0</v>
      </c>
      <c r="G126" s="200"/>
      <c r="H126" s="202">
        <v>0</v>
      </c>
      <c r="I126" s="178">
        <v>-56.506999999999998</v>
      </c>
      <c r="J126">
        <f t="shared" si="5"/>
        <v>0</v>
      </c>
      <c r="K126" s="189">
        <f t="shared" si="6"/>
        <v>0</v>
      </c>
      <c r="L126" s="200">
        <v>0</v>
      </c>
      <c r="N126" s="184">
        <v>5975.5</v>
      </c>
      <c r="O126" s="190">
        <f t="shared" si="7"/>
        <v>0.99591666666666667</v>
      </c>
      <c r="Q126" s="1">
        <v>5988.2</v>
      </c>
    </row>
    <row r="127" spans="2:17" x14ac:dyDescent="0.3">
      <c r="B127" s="187">
        <v>43470.875</v>
      </c>
      <c r="D127" s="202">
        <v>0</v>
      </c>
      <c r="E127" s="178">
        <v>0</v>
      </c>
      <c r="F127" s="188">
        <f t="shared" si="4"/>
        <v>0</v>
      </c>
      <c r="G127" s="200"/>
      <c r="H127" s="202">
        <v>0</v>
      </c>
      <c r="I127" s="178">
        <v>-56.506999999999998</v>
      </c>
      <c r="J127">
        <f t="shared" si="5"/>
        <v>0</v>
      </c>
      <c r="K127" s="189">
        <f t="shared" si="6"/>
        <v>0</v>
      </c>
      <c r="L127" s="200">
        <v>0</v>
      </c>
      <c r="N127" s="184">
        <v>5896.7</v>
      </c>
      <c r="O127" s="190">
        <f t="shared" si="7"/>
        <v>0.98278333333333334</v>
      </c>
      <c r="Q127" s="1">
        <v>5987.6</v>
      </c>
    </row>
    <row r="128" spans="2:17" x14ac:dyDescent="0.3">
      <c r="B128" s="187">
        <v>43470.916666666664</v>
      </c>
      <c r="D128" s="202">
        <v>0</v>
      </c>
      <c r="E128" s="178">
        <v>0</v>
      </c>
      <c r="F128" s="188">
        <f t="shared" si="4"/>
        <v>0</v>
      </c>
      <c r="G128" s="200"/>
      <c r="H128" s="202">
        <v>0</v>
      </c>
      <c r="I128" s="178">
        <v>-56.506999999999998</v>
      </c>
      <c r="J128">
        <f t="shared" si="5"/>
        <v>0</v>
      </c>
      <c r="K128" s="189">
        <f t="shared" si="6"/>
        <v>0</v>
      </c>
      <c r="L128" s="200">
        <v>0</v>
      </c>
      <c r="N128" s="184">
        <v>5565.8</v>
      </c>
      <c r="O128" s="190">
        <f t="shared" si="7"/>
        <v>0.92763333333333331</v>
      </c>
      <c r="Q128" s="1">
        <v>5987.5</v>
      </c>
    </row>
    <row r="129" spans="2:17" x14ac:dyDescent="0.3">
      <c r="B129" s="187">
        <v>43470.958333333336</v>
      </c>
      <c r="D129" s="202">
        <v>0</v>
      </c>
      <c r="E129" s="178">
        <v>0</v>
      </c>
      <c r="F129" s="188">
        <f t="shared" si="4"/>
        <v>0</v>
      </c>
      <c r="G129" s="200"/>
      <c r="H129" s="202">
        <v>0</v>
      </c>
      <c r="I129" s="178">
        <v>-56.506999999999998</v>
      </c>
      <c r="J129">
        <f t="shared" si="5"/>
        <v>0</v>
      </c>
      <c r="K129" s="189">
        <f t="shared" si="6"/>
        <v>0</v>
      </c>
      <c r="L129" s="200">
        <v>0</v>
      </c>
      <c r="N129" s="184">
        <v>5581.1</v>
      </c>
      <c r="O129" s="190">
        <f t="shared" si="7"/>
        <v>0.93018333333333336</v>
      </c>
      <c r="Q129" s="1">
        <v>5987.4</v>
      </c>
    </row>
    <row r="130" spans="2:17" x14ac:dyDescent="0.3">
      <c r="B130" s="187">
        <v>43471</v>
      </c>
      <c r="D130" s="202">
        <v>0</v>
      </c>
      <c r="E130" s="178">
        <v>0</v>
      </c>
      <c r="F130" s="188">
        <f t="shared" si="4"/>
        <v>0</v>
      </c>
      <c r="G130" s="200"/>
      <c r="H130" s="202">
        <v>0</v>
      </c>
      <c r="I130" s="178">
        <v>-56.506999999999998</v>
      </c>
      <c r="J130">
        <f t="shared" si="5"/>
        <v>0</v>
      </c>
      <c r="K130" s="189">
        <f t="shared" si="6"/>
        <v>0</v>
      </c>
      <c r="L130" s="200">
        <v>0</v>
      </c>
      <c r="N130" s="184">
        <v>5767.9</v>
      </c>
      <c r="O130" s="190">
        <f t="shared" si="7"/>
        <v>0.9613166666666666</v>
      </c>
      <c r="Q130" s="1">
        <v>5987.4</v>
      </c>
    </row>
    <row r="131" spans="2:17" x14ac:dyDescent="0.3">
      <c r="B131" s="187">
        <v>43471.041666666664</v>
      </c>
      <c r="D131" s="202">
        <v>0</v>
      </c>
      <c r="E131" s="178">
        <v>0</v>
      </c>
      <c r="F131" s="188">
        <f t="shared" si="4"/>
        <v>0</v>
      </c>
      <c r="G131" s="200"/>
      <c r="H131" s="202">
        <v>0</v>
      </c>
      <c r="I131" s="178">
        <v>-56.506999999999998</v>
      </c>
      <c r="J131">
        <f t="shared" si="5"/>
        <v>0</v>
      </c>
      <c r="K131" s="189">
        <f t="shared" si="6"/>
        <v>0</v>
      </c>
      <c r="L131" s="200">
        <v>0</v>
      </c>
      <c r="N131" s="184">
        <v>5748.4</v>
      </c>
      <c r="O131" s="190">
        <f t="shared" si="7"/>
        <v>0.95806666666666662</v>
      </c>
      <c r="Q131" s="1">
        <v>5987.4</v>
      </c>
    </row>
    <row r="132" spans="2:17" x14ac:dyDescent="0.3">
      <c r="B132" s="187">
        <v>43471.083333333336</v>
      </c>
      <c r="D132" s="202">
        <v>0</v>
      </c>
      <c r="E132" s="178">
        <v>0</v>
      </c>
      <c r="F132" s="188">
        <f t="shared" si="4"/>
        <v>0</v>
      </c>
      <c r="G132" s="200"/>
      <c r="H132" s="202">
        <v>0</v>
      </c>
      <c r="I132" s="178">
        <v>-56.506999999999998</v>
      </c>
      <c r="J132">
        <f t="shared" si="5"/>
        <v>0</v>
      </c>
      <c r="K132" s="189">
        <f t="shared" si="6"/>
        <v>0</v>
      </c>
      <c r="L132" s="200">
        <v>0</v>
      </c>
      <c r="N132" s="184">
        <v>5854.5</v>
      </c>
      <c r="O132" s="190">
        <f t="shared" si="7"/>
        <v>0.97575000000000001</v>
      </c>
      <c r="Q132" s="1">
        <v>5987.3</v>
      </c>
    </row>
    <row r="133" spans="2:17" x14ac:dyDescent="0.3">
      <c r="B133" s="187">
        <v>43471.125</v>
      </c>
      <c r="D133" s="202">
        <v>0</v>
      </c>
      <c r="E133" s="178">
        <v>0</v>
      </c>
      <c r="F133" s="188">
        <f t="shared" si="4"/>
        <v>0</v>
      </c>
      <c r="G133" s="200"/>
      <c r="H133" s="202">
        <v>0</v>
      </c>
      <c r="I133" s="178">
        <v>-56.506999999999998</v>
      </c>
      <c r="J133">
        <f t="shared" si="5"/>
        <v>0</v>
      </c>
      <c r="K133" s="189">
        <f t="shared" si="6"/>
        <v>0</v>
      </c>
      <c r="L133" s="200">
        <v>0</v>
      </c>
      <c r="N133" s="184">
        <v>5906.4</v>
      </c>
      <c r="O133" s="190">
        <f t="shared" si="7"/>
        <v>0.98439999999999994</v>
      </c>
      <c r="Q133" s="1">
        <v>5987.3</v>
      </c>
    </row>
    <row r="134" spans="2:17" x14ac:dyDescent="0.3">
      <c r="B134" s="187">
        <v>43471.166666666664</v>
      </c>
      <c r="D134" s="202">
        <v>0</v>
      </c>
      <c r="E134" s="178">
        <v>0</v>
      </c>
      <c r="F134" s="188">
        <f t="shared" si="4"/>
        <v>0</v>
      </c>
      <c r="G134" s="200"/>
      <c r="H134" s="202">
        <v>0</v>
      </c>
      <c r="I134" s="178">
        <v>-56.506999999999998</v>
      </c>
      <c r="J134">
        <f t="shared" si="5"/>
        <v>0</v>
      </c>
      <c r="K134" s="189">
        <f t="shared" si="6"/>
        <v>0</v>
      </c>
      <c r="L134" s="200">
        <v>0</v>
      </c>
      <c r="N134" s="184">
        <v>5799.6</v>
      </c>
      <c r="O134" s="190">
        <f t="shared" si="7"/>
        <v>0.96660000000000001</v>
      </c>
      <c r="Q134" s="1">
        <v>5987.3</v>
      </c>
    </row>
    <row r="135" spans="2:17" x14ac:dyDescent="0.3">
      <c r="B135" s="187">
        <v>43471.208333333336</v>
      </c>
      <c r="D135" s="202">
        <v>26</v>
      </c>
      <c r="E135" s="178">
        <v>0</v>
      </c>
      <c r="F135" s="188">
        <f t="shared" si="4"/>
        <v>0</v>
      </c>
      <c r="G135" s="200"/>
      <c r="H135" s="202">
        <v>13</v>
      </c>
      <c r="I135" s="178">
        <v>161.41999999999999</v>
      </c>
      <c r="J135">
        <f t="shared" si="5"/>
        <v>161.41999999999999</v>
      </c>
      <c r="K135" s="189">
        <f t="shared" si="6"/>
        <v>6.4567999999999995E-3</v>
      </c>
      <c r="L135" s="200">
        <v>315.29000000000002</v>
      </c>
      <c r="N135" s="184">
        <v>5580</v>
      </c>
      <c r="O135" s="190">
        <f t="shared" si="7"/>
        <v>0.93</v>
      </c>
      <c r="Q135" s="1">
        <v>5987.1</v>
      </c>
    </row>
    <row r="136" spans="2:17" x14ac:dyDescent="0.3">
      <c r="B136" s="187">
        <v>43471.25</v>
      </c>
      <c r="D136" s="202">
        <v>494</v>
      </c>
      <c r="E136" s="178">
        <v>23.030100000000001</v>
      </c>
      <c r="F136" s="188">
        <f t="shared" si="4"/>
        <v>3.1167033190107253E-2</v>
      </c>
      <c r="G136" s="200"/>
      <c r="H136" s="202">
        <v>188</v>
      </c>
      <c r="I136" s="178">
        <v>7693.8</v>
      </c>
      <c r="J136">
        <f t="shared" si="5"/>
        <v>7693.8</v>
      </c>
      <c r="K136" s="189">
        <f t="shared" si="6"/>
        <v>0.30775200000000003</v>
      </c>
      <c r="L136" s="200">
        <v>7890.3</v>
      </c>
      <c r="N136" s="184">
        <v>5299.8</v>
      </c>
      <c r="O136" s="190">
        <f t="shared" si="7"/>
        <v>0.88330000000000009</v>
      </c>
      <c r="Q136" s="1">
        <v>5987.1</v>
      </c>
    </row>
    <row r="137" spans="2:17" x14ac:dyDescent="0.3">
      <c r="B137" s="187">
        <v>43471.291666666664</v>
      </c>
      <c r="D137" s="202">
        <v>628</v>
      </c>
      <c r="E137" s="178">
        <v>382.81</v>
      </c>
      <c r="F137" s="188">
        <f t="shared" si="4"/>
        <v>0.51806340291639885</v>
      </c>
      <c r="G137" s="200"/>
      <c r="H137" s="202">
        <v>408</v>
      </c>
      <c r="I137" s="178">
        <v>17483</v>
      </c>
      <c r="J137">
        <f t="shared" si="5"/>
        <v>17483</v>
      </c>
      <c r="K137" s="189">
        <f t="shared" si="6"/>
        <v>0.69932000000000005</v>
      </c>
      <c r="L137" s="200">
        <v>18027</v>
      </c>
      <c r="N137" s="184">
        <v>4843.2</v>
      </c>
      <c r="O137" s="190">
        <f t="shared" si="7"/>
        <v>0.80719999999999992</v>
      </c>
      <c r="Q137" s="1">
        <v>5987</v>
      </c>
    </row>
    <row r="138" spans="2:17" x14ac:dyDescent="0.3">
      <c r="B138" s="187">
        <v>43471.333333333336</v>
      </c>
      <c r="D138" s="202">
        <v>778</v>
      </c>
      <c r="E138" s="178">
        <v>546.346</v>
      </c>
      <c r="F138" s="188">
        <f t="shared" si="4"/>
        <v>0.7393795040092026</v>
      </c>
      <c r="G138" s="200"/>
      <c r="H138" s="202">
        <v>644</v>
      </c>
      <c r="I138" s="178">
        <v>22349</v>
      </c>
      <c r="J138">
        <f t="shared" si="5"/>
        <v>22349</v>
      </c>
      <c r="K138" s="189">
        <f t="shared" si="6"/>
        <v>0.89395999999999998</v>
      </c>
      <c r="L138" s="200">
        <v>23155</v>
      </c>
      <c r="N138" s="184">
        <v>4139</v>
      </c>
      <c r="O138" s="190">
        <f t="shared" si="7"/>
        <v>0.6898333333333333</v>
      </c>
      <c r="Q138" s="1">
        <v>5986.9</v>
      </c>
    </row>
    <row r="139" spans="2:17" x14ac:dyDescent="0.3">
      <c r="B139" s="187">
        <v>43471.375</v>
      </c>
      <c r="D139" s="202">
        <v>643</v>
      </c>
      <c r="E139" s="178">
        <v>461.84</v>
      </c>
      <c r="F139" s="188">
        <f t="shared" ref="F139:F202" si="8">E139/$F$8</f>
        <v>0.62501607064316411</v>
      </c>
      <c r="G139" s="200"/>
      <c r="H139" s="202">
        <v>768</v>
      </c>
      <c r="I139" s="178">
        <v>21638</v>
      </c>
      <c r="J139">
        <f t="shared" ref="J139:J202" si="9">IF(I139&lt;0,0,I139)</f>
        <v>21638</v>
      </c>
      <c r="K139" s="189">
        <f t="shared" ref="K139:K202" si="10">J139/(1000*$K$8)</f>
        <v>0.86551999999999996</v>
      </c>
      <c r="L139" s="200">
        <v>22404</v>
      </c>
      <c r="N139" s="184">
        <v>3712.6</v>
      </c>
      <c r="O139" s="190">
        <f t="shared" ref="O139:O202" si="11">N139/$O$8</f>
        <v>0.61876666666666669</v>
      </c>
      <c r="Q139" s="1">
        <v>5986.3</v>
      </c>
    </row>
    <row r="140" spans="2:17" x14ac:dyDescent="0.3">
      <c r="B140" s="187">
        <v>43471.416666666664</v>
      </c>
      <c r="D140" s="202">
        <v>941</v>
      </c>
      <c r="E140" s="178">
        <v>699.32899999999995</v>
      </c>
      <c r="F140" s="188">
        <f t="shared" si="8"/>
        <v>0.946414047433772</v>
      </c>
      <c r="G140" s="200"/>
      <c r="H140" s="202">
        <v>998</v>
      </c>
      <c r="I140" s="178">
        <v>24359</v>
      </c>
      <c r="J140">
        <f t="shared" si="9"/>
        <v>24359</v>
      </c>
      <c r="K140" s="189">
        <f t="shared" si="10"/>
        <v>0.97436</v>
      </c>
      <c r="L140" s="200">
        <v>25289</v>
      </c>
      <c r="N140" s="184">
        <v>3861.7</v>
      </c>
      <c r="O140" s="190">
        <f t="shared" si="11"/>
        <v>0.64361666666666661</v>
      </c>
      <c r="Q140" s="1">
        <v>5986.2</v>
      </c>
    </row>
    <row r="141" spans="2:17" x14ac:dyDescent="0.3">
      <c r="B141" s="187">
        <v>43471.458333333336</v>
      </c>
      <c r="D141" s="202">
        <v>980</v>
      </c>
      <c r="E141" s="178">
        <v>726.73400000000004</v>
      </c>
      <c r="F141" s="188">
        <f t="shared" si="8"/>
        <v>0.98350170856311547</v>
      </c>
      <c r="G141" s="200"/>
      <c r="H141" s="202">
        <v>1084</v>
      </c>
      <c r="I141" s="178">
        <v>24359</v>
      </c>
      <c r="J141">
        <f t="shared" si="9"/>
        <v>24359</v>
      </c>
      <c r="K141" s="189">
        <f t="shared" si="10"/>
        <v>0.97436</v>
      </c>
      <c r="L141" s="200">
        <v>25289</v>
      </c>
      <c r="N141" s="184">
        <v>3727.8</v>
      </c>
      <c r="O141" s="190">
        <f t="shared" si="11"/>
        <v>0.62130000000000007</v>
      </c>
      <c r="Q141" s="1">
        <v>5986.1</v>
      </c>
    </row>
    <row r="142" spans="2:17" x14ac:dyDescent="0.3">
      <c r="B142" s="187">
        <v>43471.5</v>
      </c>
      <c r="D142" s="202">
        <v>982</v>
      </c>
      <c r="E142" s="178">
        <v>726.75</v>
      </c>
      <c r="F142" s="188">
        <f t="shared" si="8"/>
        <v>0.98352336164022069</v>
      </c>
      <c r="G142" s="200"/>
      <c r="H142" s="202">
        <v>1094</v>
      </c>
      <c r="I142" s="178">
        <v>24359</v>
      </c>
      <c r="J142">
        <f t="shared" si="9"/>
        <v>24359</v>
      </c>
      <c r="K142" s="189">
        <f t="shared" si="10"/>
        <v>0.97436</v>
      </c>
      <c r="L142" s="200">
        <v>25289</v>
      </c>
      <c r="N142" s="184">
        <v>3424.8</v>
      </c>
      <c r="O142" s="190">
        <f t="shared" si="11"/>
        <v>0.57080000000000009</v>
      </c>
      <c r="Q142" s="1">
        <v>5985.1</v>
      </c>
    </row>
    <row r="143" spans="2:17" x14ac:dyDescent="0.3">
      <c r="B143" s="187">
        <v>43471.541666666664</v>
      </c>
      <c r="D143" s="202">
        <v>968</v>
      </c>
      <c r="E143" s="178">
        <v>727.09699999999998</v>
      </c>
      <c r="F143" s="188">
        <f t="shared" si="8"/>
        <v>0.98399296274994086</v>
      </c>
      <c r="G143" s="200"/>
      <c r="H143" s="202">
        <v>1031</v>
      </c>
      <c r="I143" s="178">
        <v>24359</v>
      </c>
      <c r="J143">
        <f t="shared" si="9"/>
        <v>24359</v>
      </c>
      <c r="K143" s="189">
        <f t="shared" si="10"/>
        <v>0.97436</v>
      </c>
      <c r="L143" s="200">
        <v>25289</v>
      </c>
      <c r="N143" s="184">
        <v>2823</v>
      </c>
      <c r="O143" s="190">
        <f t="shared" si="11"/>
        <v>0.47049999999999997</v>
      </c>
      <c r="Q143" s="1">
        <v>5985</v>
      </c>
    </row>
    <row r="144" spans="2:17" x14ac:dyDescent="0.3">
      <c r="B144" s="187">
        <v>43471.583333333336</v>
      </c>
      <c r="D144" s="202">
        <v>934</v>
      </c>
      <c r="E144" s="178">
        <v>684.5</v>
      </c>
      <c r="F144" s="188">
        <f t="shared" si="8"/>
        <v>0.92634570490915868</v>
      </c>
      <c r="G144" s="200"/>
      <c r="H144" s="202">
        <v>902</v>
      </c>
      <c r="I144" s="178">
        <v>24061</v>
      </c>
      <c r="J144">
        <f t="shared" si="9"/>
        <v>24061</v>
      </c>
      <c r="K144" s="189">
        <f t="shared" si="10"/>
        <v>0.96243999999999996</v>
      </c>
      <c r="L144" s="200">
        <v>24973</v>
      </c>
      <c r="N144" s="184">
        <v>2665</v>
      </c>
      <c r="O144" s="190">
        <f t="shared" si="11"/>
        <v>0.44416666666666665</v>
      </c>
      <c r="Q144" s="1">
        <v>5984.9</v>
      </c>
    </row>
    <row r="145" spans="2:17" x14ac:dyDescent="0.3">
      <c r="B145" s="187">
        <v>43471.625</v>
      </c>
      <c r="D145" s="202">
        <v>875</v>
      </c>
      <c r="E145" s="178">
        <v>622.29499999999996</v>
      </c>
      <c r="F145" s="188">
        <f t="shared" si="8"/>
        <v>0.84216260107588725</v>
      </c>
      <c r="G145" s="200"/>
      <c r="H145" s="202">
        <v>715</v>
      </c>
      <c r="I145" s="178">
        <v>23131</v>
      </c>
      <c r="J145">
        <f t="shared" si="9"/>
        <v>23131</v>
      </c>
      <c r="K145" s="189">
        <f t="shared" si="10"/>
        <v>0.92523999999999995</v>
      </c>
      <c r="L145" s="200">
        <v>23985</v>
      </c>
      <c r="N145" s="184">
        <v>2559</v>
      </c>
      <c r="O145" s="190">
        <f t="shared" si="11"/>
        <v>0.42649999999999999</v>
      </c>
      <c r="Q145" s="1">
        <v>5984.8</v>
      </c>
    </row>
    <row r="146" spans="2:17" x14ac:dyDescent="0.3">
      <c r="B146" s="187">
        <v>43471.666666666664</v>
      </c>
      <c r="D146" s="202">
        <v>793</v>
      </c>
      <c r="E146" s="178">
        <v>509.72500000000002</v>
      </c>
      <c r="F146" s="188">
        <f t="shared" si="8"/>
        <v>0.68981967046723291</v>
      </c>
      <c r="G146" s="200"/>
      <c r="H146" s="202">
        <v>497</v>
      </c>
      <c r="I146" s="178">
        <v>20923</v>
      </c>
      <c r="J146">
        <f t="shared" si="9"/>
        <v>20923</v>
      </c>
      <c r="K146" s="189">
        <f t="shared" si="10"/>
        <v>0.83692</v>
      </c>
      <c r="L146" s="200">
        <v>21648</v>
      </c>
      <c r="N146" s="184">
        <v>2503.9</v>
      </c>
      <c r="O146" s="190">
        <f t="shared" si="11"/>
        <v>0.41731666666666667</v>
      </c>
      <c r="Q146" s="1">
        <v>5984.8</v>
      </c>
    </row>
    <row r="147" spans="2:17" x14ac:dyDescent="0.3">
      <c r="B147" s="187">
        <v>43471.708333333336</v>
      </c>
      <c r="D147" s="202">
        <v>646</v>
      </c>
      <c r="E147" s="178">
        <v>302.42500000000001</v>
      </c>
      <c r="F147" s="188">
        <f t="shared" si="8"/>
        <v>0.40927699022228242</v>
      </c>
      <c r="G147" s="200"/>
      <c r="H147" s="202">
        <v>261</v>
      </c>
      <c r="I147" s="178">
        <v>11049</v>
      </c>
      <c r="J147">
        <f t="shared" si="9"/>
        <v>11049</v>
      </c>
      <c r="K147" s="189">
        <f t="shared" si="10"/>
        <v>0.44196000000000002</v>
      </c>
      <c r="L147" s="200">
        <v>11338</v>
      </c>
      <c r="N147" s="184">
        <v>2406.6</v>
      </c>
      <c r="O147" s="190">
        <f t="shared" si="11"/>
        <v>0.40110000000000001</v>
      </c>
      <c r="Q147" s="1">
        <v>5984.7</v>
      </c>
    </row>
    <row r="148" spans="2:17" x14ac:dyDescent="0.3">
      <c r="B148" s="187">
        <v>43471.75</v>
      </c>
      <c r="D148" s="202">
        <v>190</v>
      </c>
      <c r="E148" s="178">
        <v>0</v>
      </c>
      <c r="F148" s="188">
        <f t="shared" si="8"/>
        <v>0</v>
      </c>
      <c r="G148" s="200"/>
      <c r="H148" s="202">
        <v>49</v>
      </c>
      <c r="I148" s="178">
        <v>1490</v>
      </c>
      <c r="J148">
        <f t="shared" si="9"/>
        <v>1490</v>
      </c>
      <c r="K148" s="189">
        <f t="shared" si="10"/>
        <v>5.96E-2</v>
      </c>
      <c r="L148" s="200">
        <v>1592.2</v>
      </c>
      <c r="N148" s="184">
        <v>2737.9</v>
      </c>
      <c r="O148" s="190">
        <f t="shared" si="11"/>
        <v>0.4563166666666667</v>
      </c>
      <c r="Q148" s="1">
        <v>5984.7</v>
      </c>
    </row>
    <row r="149" spans="2:17" x14ac:dyDescent="0.3">
      <c r="B149" s="187">
        <v>43471.791666666664</v>
      </c>
      <c r="D149" s="202">
        <v>0</v>
      </c>
      <c r="E149" s="178">
        <v>0</v>
      </c>
      <c r="F149" s="188">
        <f t="shared" si="8"/>
        <v>0</v>
      </c>
      <c r="G149" s="200"/>
      <c r="H149" s="202">
        <v>0</v>
      </c>
      <c r="I149" s="178">
        <v>-56.506999999999998</v>
      </c>
      <c r="J149">
        <f t="shared" si="9"/>
        <v>0</v>
      </c>
      <c r="K149" s="189">
        <f t="shared" si="10"/>
        <v>0</v>
      </c>
      <c r="L149" s="200">
        <v>0</v>
      </c>
      <c r="N149" s="184">
        <v>2917.7</v>
      </c>
      <c r="O149" s="190">
        <f t="shared" si="11"/>
        <v>0.48628333333333329</v>
      </c>
      <c r="Q149" s="1">
        <v>5984.6</v>
      </c>
    </row>
    <row r="150" spans="2:17" x14ac:dyDescent="0.3">
      <c r="B150" s="187">
        <v>43471.833333333336</v>
      </c>
      <c r="D150" s="202">
        <v>0</v>
      </c>
      <c r="E150" s="178">
        <v>0</v>
      </c>
      <c r="F150" s="188">
        <f t="shared" si="8"/>
        <v>0</v>
      </c>
      <c r="G150" s="200"/>
      <c r="H150" s="202">
        <v>0</v>
      </c>
      <c r="I150" s="178">
        <v>-56.506999999999998</v>
      </c>
      <c r="J150">
        <f t="shared" si="9"/>
        <v>0</v>
      </c>
      <c r="K150" s="189">
        <f t="shared" si="10"/>
        <v>0</v>
      </c>
      <c r="L150" s="200">
        <v>0</v>
      </c>
      <c r="N150" s="184">
        <v>3893.5</v>
      </c>
      <c r="O150" s="190">
        <f t="shared" si="11"/>
        <v>0.6489166666666667</v>
      </c>
      <c r="Q150" s="1">
        <v>5984.6</v>
      </c>
    </row>
    <row r="151" spans="2:17" x14ac:dyDescent="0.3">
      <c r="B151" s="187">
        <v>43471.875</v>
      </c>
      <c r="D151" s="202">
        <v>0</v>
      </c>
      <c r="E151" s="178">
        <v>0</v>
      </c>
      <c r="F151" s="188">
        <f t="shared" si="8"/>
        <v>0</v>
      </c>
      <c r="G151" s="200"/>
      <c r="H151" s="202">
        <v>0</v>
      </c>
      <c r="I151" s="178">
        <v>-56.506999999999998</v>
      </c>
      <c r="J151">
        <f t="shared" si="9"/>
        <v>0</v>
      </c>
      <c r="K151" s="189">
        <f t="shared" si="10"/>
        <v>0</v>
      </c>
      <c r="L151" s="200">
        <v>0</v>
      </c>
      <c r="N151" s="184">
        <v>4722.6000000000004</v>
      </c>
      <c r="O151" s="190">
        <f t="shared" si="11"/>
        <v>0.78710000000000002</v>
      </c>
      <c r="Q151" s="1">
        <v>5984.6</v>
      </c>
    </row>
    <row r="152" spans="2:17" x14ac:dyDescent="0.3">
      <c r="B152" s="187">
        <v>43471.916666666664</v>
      </c>
      <c r="D152" s="202">
        <v>0</v>
      </c>
      <c r="E152" s="178">
        <v>0</v>
      </c>
      <c r="F152" s="188">
        <f t="shared" si="8"/>
        <v>0</v>
      </c>
      <c r="G152" s="200"/>
      <c r="H152" s="202">
        <v>0</v>
      </c>
      <c r="I152" s="178">
        <v>-56.506999999999998</v>
      </c>
      <c r="J152">
        <f t="shared" si="9"/>
        <v>0</v>
      </c>
      <c r="K152" s="189">
        <f t="shared" si="10"/>
        <v>0</v>
      </c>
      <c r="L152" s="200">
        <v>0</v>
      </c>
      <c r="N152" s="184">
        <v>5376</v>
      </c>
      <c r="O152" s="190">
        <f t="shared" si="11"/>
        <v>0.89600000000000002</v>
      </c>
      <c r="Q152" s="1">
        <v>5984.4</v>
      </c>
    </row>
    <row r="153" spans="2:17" x14ac:dyDescent="0.3">
      <c r="B153" s="187">
        <v>43471.958333333336</v>
      </c>
      <c r="D153" s="202">
        <v>0</v>
      </c>
      <c r="E153" s="178">
        <v>0</v>
      </c>
      <c r="F153" s="188">
        <f t="shared" si="8"/>
        <v>0</v>
      </c>
      <c r="G153" s="200"/>
      <c r="H153" s="202">
        <v>0</v>
      </c>
      <c r="I153" s="178">
        <v>-56.506999999999998</v>
      </c>
      <c r="J153">
        <f t="shared" si="9"/>
        <v>0</v>
      </c>
      <c r="K153" s="189">
        <f t="shared" si="10"/>
        <v>0</v>
      </c>
      <c r="L153" s="200">
        <v>0</v>
      </c>
      <c r="N153" s="184">
        <v>5830.1</v>
      </c>
      <c r="O153" s="190">
        <f t="shared" si="11"/>
        <v>0.97168333333333334</v>
      </c>
      <c r="Q153" s="1">
        <v>5984.3</v>
      </c>
    </row>
    <row r="154" spans="2:17" x14ac:dyDescent="0.3">
      <c r="B154" s="187">
        <v>43472</v>
      </c>
      <c r="D154" s="202">
        <v>0</v>
      </c>
      <c r="E154" s="178">
        <v>0</v>
      </c>
      <c r="F154" s="188">
        <f t="shared" si="8"/>
        <v>0</v>
      </c>
      <c r="G154" s="200"/>
      <c r="H154" s="202">
        <v>0</v>
      </c>
      <c r="I154" s="178">
        <v>-56.506999999999998</v>
      </c>
      <c r="J154">
        <f t="shared" si="9"/>
        <v>0</v>
      </c>
      <c r="K154" s="189">
        <f t="shared" si="10"/>
        <v>0</v>
      </c>
      <c r="L154" s="200">
        <v>0</v>
      </c>
      <c r="N154" s="184">
        <v>5936.4</v>
      </c>
      <c r="O154" s="190">
        <f t="shared" si="11"/>
        <v>0.98939999999999995</v>
      </c>
      <c r="Q154" s="1">
        <v>5984.2</v>
      </c>
    </row>
    <row r="155" spans="2:17" x14ac:dyDescent="0.3">
      <c r="B155" s="187">
        <v>43472.041666666664</v>
      </c>
      <c r="D155" s="202">
        <v>0</v>
      </c>
      <c r="E155" s="178">
        <v>0</v>
      </c>
      <c r="F155" s="188">
        <f t="shared" si="8"/>
        <v>0</v>
      </c>
      <c r="G155" s="200"/>
      <c r="H155" s="202">
        <v>0</v>
      </c>
      <c r="I155" s="178">
        <v>-56.506999999999998</v>
      </c>
      <c r="J155">
        <f t="shared" si="9"/>
        <v>0</v>
      </c>
      <c r="K155" s="189">
        <f t="shared" si="10"/>
        <v>0</v>
      </c>
      <c r="L155" s="200">
        <v>0</v>
      </c>
      <c r="N155" s="184">
        <v>5882.5</v>
      </c>
      <c r="O155" s="190">
        <f t="shared" si="11"/>
        <v>0.98041666666666671</v>
      </c>
      <c r="Q155" s="1">
        <v>5984</v>
      </c>
    </row>
    <row r="156" spans="2:17" x14ac:dyDescent="0.3">
      <c r="B156" s="187">
        <v>43472.083333333336</v>
      </c>
      <c r="D156" s="202">
        <v>0</v>
      </c>
      <c r="E156" s="178">
        <v>0</v>
      </c>
      <c r="F156" s="188">
        <f t="shared" si="8"/>
        <v>0</v>
      </c>
      <c r="G156" s="200"/>
      <c r="H156" s="202">
        <v>0</v>
      </c>
      <c r="I156" s="178">
        <v>-56.506999999999998</v>
      </c>
      <c r="J156">
        <f t="shared" si="9"/>
        <v>0</v>
      </c>
      <c r="K156" s="189">
        <f t="shared" si="10"/>
        <v>0</v>
      </c>
      <c r="L156" s="200">
        <v>0</v>
      </c>
      <c r="N156" s="184">
        <v>5801.9</v>
      </c>
      <c r="O156" s="190">
        <f t="shared" si="11"/>
        <v>0.96698333333333331</v>
      </c>
      <c r="Q156" s="1">
        <v>5984</v>
      </c>
    </row>
    <row r="157" spans="2:17" x14ac:dyDescent="0.3">
      <c r="B157" s="187">
        <v>43472.125</v>
      </c>
      <c r="D157" s="202">
        <v>0</v>
      </c>
      <c r="E157" s="178">
        <v>0</v>
      </c>
      <c r="F157" s="188">
        <f t="shared" si="8"/>
        <v>0</v>
      </c>
      <c r="G157" s="200"/>
      <c r="H157" s="202">
        <v>0</v>
      </c>
      <c r="I157" s="178">
        <v>-56.506999999999998</v>
      </c>
      <c r="J157">
        <f t="shared" si="9"/>
        <v>0</v>
      </c>
      <c r="K157" s="189">
        <f t="shared" si="10"/>
        <v>0</v>
      </c>
      <c r="L157" s="200">
        <v>0</v>
      </c>
      <c r="N157" s="184">
        <v>5792.4</v>
      </c>
      <c r="O157" s="190">
        <f t="shared" si="11"/>
        <v>0.96539999999999992</v>
      </c>
      <c r="Q157" s="1">
        <v>5983.8</v>
      </c>
    </row>
    <row r="158" spans="2:17" x14ac:dyDescent="0.3">
      <c r="B158" s="187">
        <v>43472.166666666664</v>
      </c>
      <c r="D158" s="202">
        <v>0</v>
      </c>
      <c r="E158" s="178">
        <v>0</v>
      </c>
      <c r="F158" s="188">
        <f t="shared" si="8"/>
        <v>0</v>
      </c>
      <c r="G158" s="200"/>
      <c r="H158" s="202">
        <v>0</v>
      </c>
      <c r="I158" s="178">
        <v>-56.506999999999998</v>
      </c>
      <c r="J158">
        <f t="shared" si="9"/>
        <v>0</v>
      </c>
      <c r="K158" s="189">
        <f t="shared" si="10"/>
        <v>0</v>
      </c>
      <c r="L158" s="200">
        <v>0</v>
      </c>
      <c r="N158" s="184">
        <v>5866.2</v>
      </c>
      <c r="O158" s="190">
        <f t="shared" si="11"/>
        <v>0.97770000000000001</v>
      </c>
      <c r="Q158" s="1">
        <v>5983.4</v>
      </c>
    </row>
    <row r="159" spans="2:17" x14ac:dyDescent="0.3">
      <c r="B159" s="187">
        <v>43472.208333333336</v>
      </c>
      <c r="D159" s="202">
        <v>71</v>
      </c>
      <c r="E159" s="178">
        <v>0</v>
      </c>
      <c r="F159" s="188">
        <f t="shared" si="8"/>
        <v>0</v>
      </c>
      <c r="G159" s="200"/>
      <c r="H159" s="202">
        <v>18</v>
      </c>
      <c r="I159" s="178">
        <v>329.29</v>
      </c>
      <c r="J159">
        <f t="shared" si="9"/>
        <v>329.29</v>
      </c>
      <c r="K159" s="189">
        <f t="shared" si="10"/>
        <v>1.31716E-2</v>
      </c>
      <c r="L159" s="200">
        <v>463.58</v>
      </c>
      <c r="N159" s="184">
        <v>5887.5</v>
      </c>
      <c r="O159" s="190">
        <f t="shared" si="11"/>
        <v>0.98124999999999996</v>
      </c>
      <c r="Q159" s="1">
        <v>5983.4</v>
      </c>
    </row>
    <row r="160" spans="2:17" x14ac:dyDescent="0.3">
      <c r="B160" s="187">
        <v>43472.25</v>
      </c>
      <c r="D160" s="202">
        <v>620</v>
      </c>
      <c r="E160" s="178">
        <v>82.144999999999996</v>
      </c>
      <c r="F160" s="188">
        <f t="shared" si="8"/>
        <v>0.11116825117569443</v>
      </c>
      <c r="G160" s="200"/>
      <c r="H160" s="202">
        <v>198</v>
      </c>
      <c r="I160" s="178">
        <v>8494.1</v>
      </c>
      <c r="J160">
        <f t="shared" si="9"/>
        <v>8494.1</v>
      </c>
      <c r="K160" s="189">
        <f t="shared" si="10"/>
        <v>0.33976400000000001</v>
      </c>
      <c r="L160" s="200">
        <v>8710.7999999999993</v>
      </c>
      <c r="N160" s="184">
        <v>4540.7</v>
      </c>
      <c r="O160" s="190">
        <f t="shared" si="11"/>
        <v>0.75678333333333325</v>
      </c>
      <c r="Q160" s="1">
        <v>5983.3</v>
      </c>
    </row>
    <row r="161" spans="2:17" x14ac:dyDescent="0.3">
      <c r="B161" s="187">
        <v>43472.291666666664</v>
      </c>
      <c r="D161" s="202">
        <v>820</v>
      </c>
      <c r="E161" s="178">
        <v>510.00099999999998</v>
      </c>
      <c r="F161" s="188">
        <f t="shared" si="8"/>
        <v>0.6901931860472984</v>
      </c>
      <c r="G161" s="200"/>
      <c r="H161" s="202">
        <v>436</v>
      </c>
      <c r="I161" s="178">
        <v>19272</v>
      </c>
      <c r="J161">
        <f t="shared" si="9"/>
        <v>19272</v>
      </c>
      <c r="K161" s="189">
        <f t="shared" si="10"/>
        <v>0.77088000000000001</v>
      </c>
      <c r="L161" s="200">
        <v>19907</v>
      </c>
      <c r="N161" s="184">
        <v>3585.7</v>
      </c>
      <c r="O161" s="190">
        <f t="shared" si="11"/>
        <v>0.59761666666666668</v>
      </c>
      <c r="Q161" s="1">
        <v>5983.2</v>
      </c>
    </row>
    <row r="162" spans="2:17" x14ac:dyDescent="0.3">
      <c r="B162" s="187">
        <v>43472.333333333336</v>
      </c>
      <c r="D162" s="202">
        <v>907</v>
      </c>
      <c r="E162" s="178">
        <v>642.74900000000002</v>
      </c>
      <c r="F162" s="188">
        <f t="shared" si="8"/>
        <v>0.86984335352031672</v>
      </c>
      <c r="G162" s="200"/>
      <c r="H162" s="202">
        <v>675</v>
      </c>
      <c r="I162" s="178">
        <v>23389</v>
      </c>
      <c r="J162">
        <f t="shared" si="9"/>
        <v>23389</v>
      </c>
      <c r="K162" s="189">
        <f t="shared" si="10"/>
        <v>0.93555999999999995</v>
      </c>
      <c r="L162" s="200">
        <v>24258</v>
      </c>
      <c r="N162" s="184">
        <v>3592.5</v>
      </c>
      <c r="O162" s="190">
        <f t="shared" si="11"/>
        <v>0.59875</v>
      </c>
      <c r="Q162" s="1">
        <v>5983.2</v>
      </c>
    </row>
    <row r="163" spans="2:17" x14ac:dyDescent="0.3">
      <c r="B163" s="187">
        <v>43472.375</v>
      </c>
      <c r="D163" s="202">
        <v>961</v>
      </c>
      <c r="E163" s="178">
        <v>706.11300000000006</v>
      </c>
      <c r="F163" s="188">
        <f t="shared" si="8"/>
        <v>0.9555949521264</v>
      </c>
      <c r="G163" s="200"/>
      <c r="H163" s="202">
        <v>865</v>
      </c>
      <c r="I163" s="178">
        <v>24262</v>
      </c>
      <c r="J163">
        <f t="shared" si="9"/>
        <v>24262</v>
      </c>
      <c r="K163" s="189">
        <f t="shared" si="10"/>
        <v>0.97048000000000001</v>
      </c>
      <c r="L163" s="200">
        <v>25187</v>
      </c>
      <c r="N163" s="184">
        <v>3817.8</v>
      </c>
      <c r="O163" s="190">
        <f t="shared" si="11"/>
        <v>0.63629999999999998</v>
      </c>
      <c r="Q163" s="1">
        <v>5983.2</v>
      </c>
    </row>
    <row r="164" spans="2:17" x14ac:dyDescent="0.3">
      <c r="B164" s="187">
        <v>43472.416666666664</v>
      </c>
      <c r="D164" s="202">
        <v>997</v>
      </c>
      <c r="E164" s="178">
        <v>727.28300000000002</v>
      </c>
      <c r="F164" s="188">
        <f t="shared" si="8"/>
        <v>0.98424467977128949</v>
      </c>
      <c r="G164" s="200"/>
      <c r="H164" s="202">
        <v>1010</v>
      </c>
      <c r="I164" s="178">
        <v>24359</v>
      </c>
      <c r="J164">
        <f t="shared" si="9"/>
        <v>24359</v>
      </c>
      <c r="K164" s="189">
        <f t="shared" si="10"/>
        <v>0.97436</v>
      </c>
      <c r="L164" s="200">
        <v>25289</v>
      </c>
      <c r="N164" s="184">
        <v>3662.4</v>
      </c>
      <c r="O164" s="190">
        <f t="shared" si="11"/>
        <v>0.61040000000000005</v>
      </c>
      <c r="Q164" s="1">
        <v>5982.9</v>
      </c>
    </row>
    <row r="165" spans="2:17" x14ac:dyDescent="0.3">
      <c r="B165" s="187">
        <v>43472.458333333336</v>
      </c>
      <c r="D165" s="202">
        <v>1015</v>
      </c>
      <c r="E165" s="178">
        <v>727.27700000000004</v>
      </c>
      <c r="F165" s="188">
        <f t="shared" si="8"/>
        <v>0.98423655986737502</v>
      </c>
      <c r="G165" s="200"/>
      <c r="H165" s="202">
        <v>1092</v>
      </c>
      <c r="I165" s="178">
        <v>24359</v>
      </c>
      <c r="J165">
        <f t="shared" si="9"/>
        <v>24359</v>
      </c>
      <c r="K165" s="189">
        <f t="shared" si="10"/>
        <v>0.97436</v>
      </c>
      <c r="L165" s="200">
        <v>25289</v>
      </c>
      <c r="N165" s="184">
        <v>3674.4</v>
      </c>
      <c r="O165" s="190">
        <f t="shared" si="11"/>
        <v>0.61240000000000006</v>
      </c>
      <c r="Q165" s="1">
        <v>5982.6</v>
      </c>
    </row>
    <row r="166" spans="2:17" x14ac:dyDescent="0.3">
      <c r="B166" s="187">
        <v>43472.5</v>
      </c>
      <c r="D166" s="202">
        <v>1017</v>
      </c>
      <c r="E166" s="178">
        <v>727.35699999999997</v>
      </c>
      <c r="F166" s="188">
        <f t="shared" si="8"/>
        <v>0.98434482525290123</v>
      </c>
      <c r="G166" s="200"/>
      <c r="H166" s="202">
        <v>1103</v>
      </c>
      <c r="I166" s="178">
        <v>24359</v>
      </c>
      <c r="J166">
        <f t="shared" si="9"/>
        <v>24359</v>
      </c>
      <c r="K166" s="189">
        <f t="shared" si="10"/>
        <v>0.97436</v>
      </c>
      <c r="L166" s="200">
        <v>25289</v>
      </c>
      <c r="N166" s="184">
        <v>3222.8</v>
      </c>
      <c r="O166" s="190">
        <f t="shared" si="11"/>
        <v>0.53713333333333335</v>
      </c>
      <c r="Q166" s="1">
        <v>5982.4</v>
      </c>
    </row>
    <row r="167" spans="2:17" x14ac:dyDescent="0.3">
      <c r="B167" s="187">
        <v>43472.541666666664</v>
      </c>
      <c r="D167" s="202">
        <v>1004</v>
      </c>
      <c r="E167" s="178">
        <v>727.35299999999995</v>
      </c>
      <c r="F167" s="188">
        <f t="shared" si="8"/>
        <v>0.98433941198362485</v>
      </c>
      <c r="G167" s="200"/>
      <c r="H167" s="202">
        <v>1041</v>
      </c>
      <c r="I167" s="178">
        <v>24359</v>
      </c>
      <c r="J167">
        <f t="shared" si="9"/>
        <v>24359</v>
      </c>
      <c r="K167" s="189">
        <f t="shared" si="10"/>
        <v>0.97436</v>
      </c>
      <c r="L167" s="200">
        <v>25289</v>
      </c>
      <c r="N167" s="184">
        <v>2325.6999999999998</v>
      </c>
      <c r="O167" s="190">
        <f t="shared" si="11"/>
        <v>0.38761666666666661</v>
      </c>
      <c r="Q167" s="1">
        <v>5982.3</v>
      </c>
    </row>
    <row r="168" spans="2:17" x14ac:dyDescent="0.3">
      <c r="B168" s="187">
        <v>43472.583333333336</v>
      </c>
      <c r="D168" s="202">
        <v>974</v>
      </c>
      <c r="E168" s="178">
        <v>717.45399999999995</v>
      </c>
      <c r="F168" s="188">
        <f t="shared" si="8"/>
        <v>0.97094292384206782</v>
      </c>
      <c r="G168" s="200"/>
      <c r="H168" s="202">
        <v>912</v>
      </c>
      <c r="I168" s="178">
        <v>24148</v>
      </c>
      <c r="J168">
        <f t="shared" si="9"/>
        <v>24148</v>
      </c>
      <c r="K168" s="189">
        <f t="shared" si="10"/>
        <v>0.96592</v>
      </c>
      <c r="L168" s="200">
        <v>25065</v>
      </c>
      <c r="N168" s="184">
        <v>1520.4</v>
      </c>
      <c r="O168" s="190">
        <f t="shared" si="11"/>
        <v>0.25340000000000001</v>
      </c>
      <c r="Q168" s="1">
        <v>5982</v>
      </c>
    </row>
    <row r="169" spans="2:17" x14ac:dyDescent="0.3">
      <c r="B169" s="187">
        <v>43472.625</v>
      </c>
      <c r="D169" s="202">
        <v>674</v>
      </c>
      <c r="E169" s="178">
        <v>475.24400000000003</v>
      </c>
      <c r="F169" s="188">
        <f t="shared" si="8"/>
        <v>0.64315593598809084</v>
      </c>
      <c r="G169" s="200"/>
      <c r="H169" s="202">
        <v>645</v>
      </c>
      <c r="I169" s="178">
        <v>20650</v>
      </c>
      <c r="J169">
        <f t="shared" si="9"/>
        <v>20650</v>
      </c>
      <c r="K169" s="189">
        <f t="shared" si="10"/>
        <v>0.82599999999999996</v>
      </c>
      <c r="L169" s="200">
        <v>21360</v>
      </c>
      <c r="N169" s="184">
        <v>1254.9000000000001</v>
      </c>
      <c r="O169" s="190">
        <f t="shared" si="11"/>
        <v>0.20915</v>
      </c>
      <c r="Q169" s="1">
        <v>5981.9</v>
      </c>
    </row>
    <row r="170" spans="2:17" x14ac:dyDescent="0.3">
      <c r="B170" s="187">
        <v>43472.666666666664</v>
      </c>
      <c r="D170" s="202">
        <v>158</v>
      </c>
      <c r="E170" s="178">
        <v>0</v>
      </c>
      <c r="F170" s="188">
        <f t="shared" si="8"/>
        <v>0</v>
      </c>
      <c r="G170" s="200"/>
      <c r="H170" s="202">
        <v>267</v>
      </c>
      <c r="I170" s="178">
        <v>8306.7999999999993</v>
      </c>
      <c r="J170">
        <f t="shared" si="9"/>
        <v>8306.7999999999993</v>
      </c>
      <c r="K170" s="189">
        <f t="shared" si="10"/>
        <v>0.33227199999999996</v>
      </c>
      <c r="L170" s="200">
        <v>8518.7000000000007</v>
      </c>
      <c r="N170" s="184">
        <v>1234.3</v>
      </c>
      <c r="O170" s="190">
        <f t="shared" si="11"/>
        <v>0.20571666666666666</v>
      </c>
      <c r="Q170" s="1">
        <v>5980.9</v>
      </c>
    </row>
    <row r="171" spans="2:17" x14ac:dyDescent="0.3">
      <c r="B171" s="187">
        <v>43472.708333333336</v>
      </c>
      <c r="D171" s="202">
        <v>58</v>
      </c>
      <c r="E171" s="178">
        <v>0</v>
      </c>
      <c r="F171" s="188">
        <f t="shared" si="8"/>
        <v>0</v>
      </c>
      <c r="G171" s="200"/>
      <c r="H171" s="202">
        <v>104</v>
      </c>
      <c r="I171" s="178">
        <v>2765.3</v>
      </c>
      <c r="J171">
        <f t="shared" si="9"/>
        <v>2765.3</v>
      </c>
      <c r="K171" s="189">
        <f t="shared" si="10"/>
        <v>0.110612</v>
      </c>
      <c r="L171" s="200">
        <v>2879.3</v>
      </c>
      <c r="N171" s="184">
        <v>1292.5999999999999</v>
      </c>
      <c r="O171" s="190">
        <f t="shared" si="11"/>
        <v>0.21543333333333331</v>
      </c>
      <c r="Q171" s="1">
        <v>5980.5</v>
      </c>
    </row>
    <row r="172" spans="2:17" x14ac:dyDescent="0.3">
      <c r="B172" s="187">
        <v>43472.75</v>
      </c>
      <c r="D172" s="202">
        <v>41</v>
      </c>
      <c r="E172" s="178">
        <v>0</v>
      </c>
      <c r="F172" s="188">
        <f t="shared" si="8"/>
        <v>0</v>
      </c>
      <c r="G172" s="200"/>
      <c r="H172" s="202">
        <v>23</v>
      </c>
      <c r="I172" s="178">
        <v>501.9</v>
      </c>
      <c r="J172">
        <f t="shared" si="9"/>
        <v>501.9</v>
      </c>
      <c r="K172" s="189">
        <f t="shared" si="10"/>
        <v>2.0076E-2</v>
      </c>
      <c r="L172" s="200">
        <v>616.09</v>
      </c>
      <c r="N172" s="184">
        <v>1181.3</v>
      </c>
      <c r="O172" s="190">
        <f t="shared" si="11"/>
        <v>0.19688333333333333</v>
      </c>
      <c r="Q172" s="1">
        <v>5980.2</v>
      </c>
    </row>
    <row r="173" spans="2:17" x14ac:dyDescent="0.3">
      <c r="B173" s="187">
        <v>43472.791666666664</v>
      </c>
      <c r="D173" s="202">
        <v>0</v>
      </c>
      <c r="E173" s="178">
        <v>0</v>
      </c>
      <c r="F173" s="188">
        <f t="shared" si="8"/>
        <v>0</v>
      </c>
      <c r="G173" s="200"/>
      <c r="H173" s="202">
        <v>0</v>
      </c>
      <c r="I173" s="178">
        <v>-56.506999999999998</v>
      </c>
      <c r="J173">
        <f t="shared" si="9"/>
        <v>0</v>
      </c>
      <c r="K173" s="189">
        <f t="shared" si="10"/>
        <v>0</v>
      </c>
      <c r="L173" s="200">
        <v>0</v>
      </c>
      <c r="N173" s="184">
        <v>1207</v>
      </c>
      <c r="O173" s="190">
        <f t="shared" si="11"/>
        <v>0.20116666666666666</v>
      </c>
      <c r="Q173" s="1">
        <v>5979.2</v>
      </c>
    </row>
    <row r="174" spans="2:17" x14ac:dyDescent="0.3">
      <c r="B174" s="187">
        <v>43472.833333333336</v>
      </c>
      <c r="D174" s="202">
        <v>0</v>
      </c>
      <c r="E174" s="178">
        <v>0</v>
      </c>
      <c r="F174" s="188">
        <f t="shared" si="8"/>
        <v>0</v>
      </c>
      <c r="G174" s="200"/>
      <c r="H174" s="202">
        <v>0</v>
      </c>
      <c r="I174" s="178">
        <v>-56.506999999999998</v>
      </c>
      <c r="J174">
        <f t="shared" si="9"/>
        <v>0</v>
      </c>
      <c r="K174" s="189">
        <f t="shared" si="10"/>
        <v>0</v>
      </c>
      <c r="L174" s="200">
        <v>0</v>
      </c>
      <c r="N174" s="184">
        <v>1640.2</v>
      </c>
      <c r="O174" s="190">
        <f t="shared" si="11"/>
        <v>0.27336666666666665</v>
      </c>
      <c r="Q174" s="1">
        <v>5978.9</v>
      </c>
    </row>
    <row r="175" spans="2:17" x14ac:dyDescent="0.3">
      <c r="B175" s="187">
        <v>43472.875</v>
      </c>
      <c r="D175" s="202">
        <v>0</v>
      </c>
      <c r="E175" s="178">
        <v>0</v>
      </c>
      <c r="F175" s="188">
        <f t="shared" si="8"/>
        <v>0</v>
      </c>
      <c r="G175" s="200"/>
      <c r="H175" s="202">
        <v>0</v>
      </c>
      <c r="I175" s="178">
        <v>-56.506999999999998</v>
      </c>
      <c r="J175">
        <f t="shared" si="9"/>
        <v>0</v>
      </c>
      <c r="K175" s="189">
        <f t="shared" si="10"/>
        <v>0</v>
      </c>
      <c r="L175" s="200">
        <v>0</v>
      </c>
      <c r="N175" s="184">
        <v>2396.6999999999998</v>
      </c>
      <c r="O175" s="190">
        <f t="shared" si="11"/>
        <v>0.39944999999999997</v>
      </c>
      <c r="Q175" s="1">
        <v>5978.8</v>
      </c>
    </row>
    <row r="176" spans="2:17" x14ac:dyDescent="0.3">
      <c r="B176" s="187">
        <v>43472.916666666664</v>
      </c>
      <c r="D176" s="202">
        <v>0</v>
      </c>
      <c r="E176" s="178">
        <v>0</v>
      </c>
      <c r="F176" s="188">
        <f t="shared" si="8"/>
        <v>0</v>
      </c>
      <c r="G176" s="200"/>
      <c r="H176" s="202">
        <v>0</v>
      </c>
      <c r="I176" s="178">
        <v>-56.506999999999998</v>
      </c>
      <c r="J176">
        <f t="shared" si="9"/>
        <v>0</v>
      </c>
      <c r="K176" s="189">
        <f t="shared" si="10"/>
        <v>0</v>
      </c>
      <c r="L176" s="200">
        <v>0</v>
      </c>
      <c r="N176" s="184">
        <v>3783.9</v>
      </c>
      <c r="O176" s="190">
        <f t="shared" si="11"/>
        <v>0.63065000000000004</v>
      </c>
      <c r="Q176" s="1">
        <v>5977.7</v>
      </c>
    </row>
    <row r="177" spans="2:17" x14ac:dyDescent="0.3">
      <c r="B177" s="187">
        <v>43472.958333333336</v>
      </c>
      <c r="D177" s="202">
        <v>0</v>
      </c>
      <c r="E177" s="178">
        <v>0</v>
      </c>
      <c r="F177" s="188">
        <f t="shared" si="8"/>
        <v>0</v>
      </c>
      <c r="G177" s="200"/>
      <c r="H177" s="202">
        <v>0</v>
      </c>
      <c r="I177" s="178">
        <v>-56.506999999999998</v>
      </c>
      <c r="J177">
        <f t="shared" si="9"/>
        <v>0</v>
      </c>
      <c r="K177" s="189">
        <f t="shared" si="10"/>
        <v>0</v>
      </c>
      <c r="L177" s="200">
        <v>0</v>
      </c>
      <c r="N177" s="184">
        <v>5150.6000000000004</v>
      </c>
      <c r="O177" s="190">
        <f t="shared" si="11"/>
        <v>0.85843333333333338</v>
      </c>
      <c r="Q177" s="1">
        <v>5977.3</v>
      </c>
    </row>
    <row r="178" spans="2:17" x14ac:dyDescent="0.3">
      <c r="B178" s="187">
        <v>43473</v>
      </c>
      <c r="D178" s="202">
        <v>0</v>
      </c>
      <c r="E178" s="178">
        <v>0</v>
      </c>
      <c r="F178" s="188">
        <f t="shared" si="8"/>
        <v>0</v>
      </c>
      <c r="G178" s="200"/>
      <c r="H178" s="202">
        <v>0</v>
      </c>
      <c r="I178" s="178">
        <v>-56.506999999999998</v>
      </c>
      <c r="J178">
        <f t="shared" si="9"/>
        <v>0</v>
      </c>
      <c r="K178" s="189">
        <f t="shared" si="10"/>
        <v>0</v>
      </c>
      <c r="L178" s="200">
        <v>0</v>
      </c>
      <c r="N178" s="184">
        <v>5647.6</v>
      </c>
      <c r="O178" s="190">
        <f t="shared" si="11"/>
        <v>0.9412666666666667</v>
      </c>
      <c r="Q178" s="1">
        <v>5977.3</v>
      </c>
    </row>
    <row r="179" spans="2:17" x14ac:dyDescent="0.3">
      <c r="B179" s="187">
        <v>43473.041666666664</v>
      </c>
      <c r="D179" s="202">
        <v>0</v>
      </c>
      <c r="E179" s="178">
        <v>0</v>
      </c>
      <c r="F179" s="188">
        <f t="shared" si="8"/>
        <v>0</v>
      </c>
      <c r="G179" s="200"/>
      <c r="H179" s="202">
        <v>0</v>
      </c>
      <c r="I179" s="178">
        <v>-56.506999999999998</v>
      </c>
      <c r="J179">
        <f t="shared" si="9"/>
        <v>0</v>
      </c>
      <c r="K179" s="189">
        <f t="shared" si="10"/>
        <v>0</v>
      </c>
      <c r="L179" s="200">
        <v>0</v>
      </c>
      <c r="N179" s="184">
        <v>5675.5</v>
      </c>
      <c r="O179" s="190">
        <f t="shared" si="11"/>
        <v>0.94591666666666663</v>
      </c>
      <c r="Q179" s="1">
        <v>5977.2</v>
      </c>
    </row>
    <row r="180" spans="2:17" x14ac:dyDescent="0.3">
      <c r="B180" s="187">
        <v>43473.083333333336</v>
      </c>
      <c r="D180" s="202">
        <v>0</v>
      </c>
      <c r="E180" s="178">
        <v>0</v>
      </c>
      <c r="F180" s="188">
        <f t="shared" si="8"/>
        <v>0</v>
      </c>
      <c r="G180" s="200"/>
      <c r="H180" s="202">
        <v>0</v>
      </c>
      <c r="I180" s="178">
        <v>-56.506999999999998</v>
      </c>
      <c r="J180">
        <f t="shared" si="9"/>
        <v>0</v>
      </c>
      <c r="K180" s="189">
        <f t="shared" si="10"/>
        <v>0</v>
      </c>
      <c r="L180" s="200">
        <v>0</v>
      </c>
      <c r="N180" s="184">
        <v>5601.3</v>
      </c>
      <c r="O180" s="190">
        <f t="shared" si="11"/>
        <v>0.93354999999999999</v>
      </c>
      <c r="Q180" s="1">
        <v>5977.1</v>
      </c>
    </row>
    <row r="181" spans="2:17" x14ac:dyDescent="0.3">
      <c r="B181" s="187">
        <v>43473.125</v>
      </c>
      <c r="D181" s="202">
        <v>0</v>
      </c>
      <c r="E181" s="178">
        <v>0</v>
      </c>
      <c r="F181" s="188">
        <f t="shared" si="8"/>
        <v>0</v>
      </c>
      <c r="G181" s="200"/>
      <c r="H181" s="202">
        <v>0</v>
      </c>
      <c r="I181" s="178">
        <v>-56.506999999999998</v>
      </c>
      <c r="J181">
        <f t="shared" si="9"/>
        <v>0</v>
      </c>
      <c r="K181" s="189">
        <f t="shared" si="10"/>
        <v>0</v>
      </c>
      <c r="L181" s="200">
        <v>0</v>
      </c>
      <c r="N181" s="184">
        <v>5574.4</v>
      </c>
      <c r="O181" s="190">
        <f t="shared" si="11"/>
        <v>0.9290666666666666</v>
      </c>
      <c r="Q181" s="1">
        <v>5976.8</v>
      </c>
    </row>
    <row r="182" spans="2:17" x14ac:dyDescent="0.3">
      <c r="B182" s="187">
        <v>43473.166666666664</v>
      </c>
      <c r="D182" s="202">
        <v>0</v>
      </c>
      <c r="E182" s="178">
        <v>0</v>
      </c>
      <c r="F182" s="188">
        <f t="shared" si="8"/>
        <v>0</v>
      </c>
      <c r="G182" s="200"/>
      <c r="H182" s="202">
        <v>0</v>
      </c>
      <c r="I182" s="178">
        <v>-56.506999999999998</v>
      </c>
      <c r="J182">
        <f t="shared" si="9"/>
        <v>0</v>
      </c>
      <c r="K182" s="189">
        <f t="shared" si="10"/>
        <v>0</v>
      </c>
      <c r="L182" s="200">
        <v>0</v>
      </c>
      <c r="N182" s="184">
        <v>5447.4</v>
      </c>
      <c r="O182" s="190">
        <f t="shared" si="11"/>
        <v>0.90789999999999993</v>
      </c>
      <c r="Q182" s="1">
        <v>5975.7</v>
      </c>
    </row>
    <row r="183" spans="2:17" x14ac:dyDescent="0.3">
      <c r="B183" s="187">
        <v>43473.208333333336</v>
      </c>
      <c r="D183" s="202">
        <v>18</v>
      </c>
      <c r="E183" s="178">
        <v>0</v>
      </c>
      <c r="F183" s="188">
        <f t="shared" si="8"/>
        <v>0</v>
      </c>
      <c r="G183" s="200"/>
      <c r="H183" s="202">
        <v>13</v>
      </c>
      <c r="I183" s="178">
        <v>137.01</v>
      </c>
      <c r="J183">
        <f t="shared" si="9"/>
        <v>137.01</v>
      </c>
      <c r="K183" s="189">
        <f t="shared" si="10"/>
        <v>5.4803999999999999E-3</v>
      </c>
      <c r="L183" s="200">
        <v>293.73</v>
      </c>
      <c r="N183" s="184">
        <v>5132.8</v>
      </c>
      <c r="O183" s="190">
        <f t="shared" si="11"/>
        <v>0.85546666666666671</v>
      </c>
      <c r="Q183" s="1">
        <v>5975.5</v>
      </c>
    </row>
    <row r="184" spans="2:17" x14ac:dyDescent="0.3">
      <c r="B184" s="187">
        <v>43473.25</v>
      </c>
      <c r="D184" s="202">
        <v>154</v>
      </c>
      <c r="E184" s="178">
        <v>0</v>
      </c>
      <c r="F184" s="188">
        <f t="shared" si="8"/>
        <v>0</v>
      </c>
      <c r="G184" s="200"/>
      <c r="H184" s="202">
        <v>130</v>
      </c>
      <c r="I184" s="178">
        <v>4425.3999999999996</v>
      </c>
      <c r="J184">
        <f t="shared" si="9"/>
        <v>4425.3999999999996</v>
      </c>
      <c r="K184" s="189">
        <f t="shared" si="10"/>
        <v>0.17701599999999998</v>
      </c>
      <c r="L184" s="200">
        <v>4560.3999999999996</v>
      </c>
      <c r="N184" s="184">
        <v>2365.3000000000002</v>
      </c>
      <c r="O184" s="190">
        <f t="shared" si="11"/>
        <v>0.39421666666666672</v>
      </c>
      <c r="Q184" s="1">
        <v>5975.3</v>
      </c>
    </row>
    <row r="185" spans="2:17" x14ac:dyDescent="0.3">
      <c r="B185" s="187">
        <v>43473.291666666664</v>
      </c>
      <c r="D185" s="202">
        <v>491</v>
      </c>
      <c r="E185" s="178">
        <v>162.566</v>
      </c>
      <c r="F185" s="188">
        <f t="shared" si="8"/>
        <v>0.22000338329329772</v>
      </c>
      <c r="G185" s="200"/>
      <c r="H185" s="202">
        <v>367</v>
      </c>
      <c r="I185" s="178">
        <v>14938</v>
      </c>
      <c r="J185">
        <f t="shared" si="9"/>
        <v>14938</v>
      </c>
      <c r="K185" s="189">
        <f t="shared" si="10"/>
        <v>0.59752000000000005</v>
      </c>
      <c r="L185" s="200">
        <v>15365</v>
      </c>
      <c r="N185" s="184">
        <v>1152.2</v>
      </c>
      <c r="O185" s="190">
        <f t="shared" si="11"/>
        <v>0.19203333333333333</v>
      </c>
      <c r="Q185" s="1">
        <v>5974.5</v>
      </c>
    </row>
    <row r="186" spans="2:17" x14ac:dyDescent="0.3">
      <c r="B186" s="187">
        <v>43473.333333333336</v>
      </c>
      <c r="D186" s="202">
        <v>588</v>
      </c>
      <c r="E186" s="178">
        <v>408.36</v>
      </c>
      <c r="F186" s="188">
        <f t="shared" si="8"/>
        <v>0.55264066041885174</v>
      </c>
      <c r="G186" s="200"/>
      <c r="H186" s="202">
        <v>583</v>
      </c>
      <c r="I186" s="178">
        <v>19514</v>
      </c>
      <c r="J186">
        <f t="shared" si="9"/>
        <v>19514</v>
      </c>
      <c r="K186" s="189">
        <f t="shared" si="10"/>
        <v>0.78056000000000003</v>
      </c>
      <c r="L186" s="200">
        <v>20162</v>
      </c>
      <c r="N186" s="184">
        <v>1471.8</v>
      </c>
      <c r="O186" s="190">
        <f t="shared" si="11"/>
        <v>0.24529999999999999</v>
      </c>
      <c r="Q186" s="1">
        <v>5974.4</v>
      </c>
    </row>
    <row r="187" spans="2:17" x14ac:dyDescent="0.3">
      <c r="B187" s="187">
        <v>43473.375</v>
      </c>
      <c r="D187" s="202">
        <v>808</v>
      </c>
      <c r="E187" s="178">
        <v>591.47199999999998</v>
      </c>
      <c r="F187" s="188">
        <f t="shared" si="8"/>
        <v>0.80044930134993408</v>
      </c>
      <c r="G187" s="200"/>
      <c r="H187" s="202">
        <v>827</v>
      </c>
      <c r="I187" s="178">
        <v>23216</v>
      </c>
      <c r="J187">
        <f t="shared" si="9"/>
        <v>23216</v>
      </c>
      <c r="K187" s="189">
        <f t="shared" si="10"/>
        <v>0.92864000000000002</v>
      </c>
      <c r="L187" s="200">
        <v>24075</v>
      </c>
      <c r="N187" s="184">
        <v>1725.2</v>
      </c>
      <c r="O187" s="190">
        <f t="shared" si="11"/>
        <v>0.28753333333333336</v>
      </c>
      <c r="Q187" s="1">
        <v>5973.7</v>
      </c>
    </row>
    <row r="188" spans="2:17" x14ac:dyDescent="0.3">
      <c r="B188" s="187">
        <v>43473.416666666664</v>
      </c>
      <c r="D188" s="202">
        <v>1005</v>
      </c>
      <c r="E188" s="178">
        <v>727.89499999999998</v>
      </c>
      <c r="F188" s="188">
        <f t="shared" si="8"/>
        <v>0.9850729099705654</v>
      </c>
      <c r="G188" s="200"/>
      <c r="H188" s="202">
        <v>1017</v>
      </c>
      <c r="I188" s="178">
        <v>24359</v>
      </c>
      <c r="J188">
        <f t="shared" si="9"/>
        <v>24359</v>
      </c>
      <c r="K188" s="189">
        <f t="shared" si="10"/>
        <v>0.97436</v>
      </c>
      <c r="L188" s="200">
        <v>25289</v>
      </c>
      <c r="N188" s="184">
        <v>1211.8</v>
      </c>
      <c r="O188" s="190">
        <f t="shared" si="11"/>
        <v>0.20196666666666666</v>
      </c>
      <c r="Q188" s="1">
        <v>5972</v>
      </c>
    </row>
    <row r="189" spans="2:17" x14ac:dyDescent="0.3">
      <c r="B189" s="187">
        <v>43473.458333333336</v>
      </c>
      <c r="D189" s="202">
        <v>885</v>
      </c>
      <c r="E189" s="178">
        <v>670.83799999999997</v>
      </c>
      <c r="F189" s="188">
        <f t="shared" si="8"/>
        <v>0.90785668369590966</v>
      </c>
      <c r="G189" s="200"/>
      <c r="H189" s="202">
        <v>1050</v>
      </c>
      <c r="I189" s="178">
        <v>24111</v>
      </c>
      <c r="J189">
        <f t="shared" si="9"/>
        <v>24111</v>
      </c>
      <c r="K189" s="189">
        <f t="shared" si="10"/>
        <v>0.96443999999999996</v>
      </c>
      <c r="L189" s="200">
        <v>25025</v>
      </c>
      <c r="N189" s="184">
        <v>715.9</v>
      </c>
      <c r="O189" s="190">
        <f t="shared" si="11"/>
        <v>0.11931666666666667</v>
      </c>
      <c r="Q189" s="1">
        <v>5972</v>
      </c>
    </row>
    <row r="190" spans="2:17" x14ac:dyDescent="0.3">
      <c r="B190" s="187">
        <v>43473.5</v>
      </c>
      <c r="D190" s="202">
        <v>1031</v>
      </c>
      <c r="E190" s="178">
        <v>727.86099999999999</v>
      </c>
      <c r="F190" s="188">
        <f t="shared" si="8"/>
        <v>0.98502689718171677</v>
      </c>
      <c r="G190" s="200"/>
      <c r="H190" s="202">
        <v>1111</v>
      </c>
      <c r="I190" s="178">
        <v>24359</v>
      </c>
      <c r="J190">
        <f t="shared" si="9"/>
        <v>24359</v>
      </c>
      <c r="K190" s="189">
        <f t="shared" si="10"/>
        <v>0.97436</v>
      </c>
      <c r="L190" s="200">
        <v>25289</v>
      </c>
      <c r="N190" s="184">
        <v>423.7</v>
      </c>
      <c r="O190" s="190">
        <f t="shared" si="11"/>
        <v>7.0616666666666661E-2</v>
      </c>
      <c r="Q190" s="1">
        <v>5971.6</v>
      </c>
    </row>
    <row r="191" spans="2:17" x14ac:dyDescent="0.3">
      <c r="B191" s="187">
        <v>43473.541666666664</v>
      </c>
      <c r="D191" s="202">
        <v>963</v>
      </c>
      <c r="E191" s="178">
        <v>727.71100000000001</v>
      </c>
      <c r="F191" s="188">
        <f t="shared" si="8"/>
        <v>0.98482389958385497</v>
      </c>
      <c r="G191" s="200"/>
      <c r="H191" s="202">
        <v>1031</v>
      </c>
      <c r="I191" s="178">
        <v>24276</v>
      </c>
      <c r="J191">
        <f t="shared" si="9"/>
        <v>24276</v>
      </c>
      <c r="K191" s="189">
        <f t="shared" si="10"/>
        <v>0.97104000000000001</v>
      </c>
      <c r="L191" s="200">
        <v>25201</v>
      </c>
      <c r="N191" s="184">
        <v>312.7</v>
      </c>
      <c r="O191" s="190">
        <f t="shared" si="11"/>
        <v>5.2116666666666665E-2</v>
      </c>
      <c r="Q191" s="1">
        <v>5971.3</v>
      </c>
    </row>
    <row r="192" spans="2:17" x14ac:dyDescent="0.3">
      <c r="B192" s="187">
        <v>43473.583333333336</v>
      </c>
      <c r="D192" s="202">
        <v>803</v>
      </c>
      <c r="E192" s="178">
        <v>589.53899999999999</v>
      </c>
      <c r="F192" s="188">
        <f t="shared" si="8"/>
        <v>0.79783333897215558</v>
      </c>
      <c r="G192" s="200"/>
      <c r="H192" s="202">
        <v>868</v>
      </c>
      <c r="I192" s="178">
        <v>22896</v>
      </c>
      <c r="J192">
        <f t="shared" si="9"/>
        <v>22896</v>
      </c>
      <c r="K192" s="189">
        <f t="shared" si="10"/>
        <v>0.91583999999999999</v>
      </c>
      <c r="L192" s="200">
        <v>23736</v>
      </c>
      <c r="N192" s="184">
        <v>367.5</v>
      </c>
      <c r="O192" s="190">
        <f t="shared" si="11"/>
        <v>6.1249999999999999E-2</v>
      </c>
      <c r="Q192" s="1">
        <v>5971.1</v>
      </c>
    </row>
    <row r="193" spans="2:17" x14ac:dyDescent="0.3">
      <c r="B193" s="187">
        <v>43473.625</v>
      </c>
      <c r="D193" s="202">
        <v>877</v>
      </c>
      <c r="E193" s="178">
        <v>629.14800000000002</v>
      </c>
      <c r="F193" s="188">
        <f t="shared" si="8"/>
        <v>0.85143688466353151</v>
      </c>
      <c r="G193" s="200"/>
      <c r="H193" s="202">
        <v>721</v>
      </c>
      <c r="I193" s="178">
        <v>22877</v>
      </c>
      <c r="J193">
        <f t="shared" si="9"/>
        <v>22877</v>
      </c>
      <c r="K193" s="189">
        <f t="shared" si="10"/>
        <v>0.91508</v>
      </c>
      <c r="L193" s="200">
        <v>23716</v>
      </c>
      <c r="N193" s="184">
        <v>403.5</v>
      </c>
      <c r="O193" s="190">
        <f t="shared" si="11"/>
        <v>6.7250000000000004E-2</v>
      </c>
      <c r="Q193" s="1">
        <v>5970.6</v>
      </c>
    </row>
    <row r="194" spans="2:17" x14ac:dyDescent="0.3">
      <c r="B194" s="187">
        <v>43473.666666666664</v>
      </c>
      <c r="D194" s="202">
        <v>754</v>
      </c>
      <c r="E194" s="178">
        <v>488.46100000000001</v>
      </c>
      <c r="F194" s="188">
        <f t="shared" si="8"/>
        <v>0.66104273099434996</v>
      </c>
      <c r="G194" s="200"/>
      <c r="H194" s="202">
        <v>491</v>
      </c>
      <c r="I194" s="178">
        <v>20367</v>
      </c>
      <c r="J194">
        <f t="shared" si="9"/>
        <v>20367</v>
      </c>
      <c r="K194" s="189">
        <f t="shared" si="10"/>
        <v>0.81467999999999996</v>
      </c>
      <c r="L194" s="200">
        <v>21061</v>
      </c>
      <c r="N194" s="184">
        <v>396.9</v>
      </c>
      <c r="O194" s="190">
        <f t="shared" si="11"/>
        <v>6.615E-2</v>
      </c>
      <c r="Q194" s="1">
        <v>5970.4</v>
      </c>
    </row>
    <row r="195" spans="2:17" x14ac:dyDescent="0.3">
      <c r="B195" s="187">
        <v>43473.708333333336</v>
      </c>
      <c r="D195" s="202">
        <v>154</v>
      </c>
      <c r="E195" s="178">
        <v>0</v>
      </c>
      <c r="F195" s="188">
        <f t="shared" si="8"/>
        <v>0</v>
      </c>
      <c r="G195" s="200"/>
      <c r="H195" s="202">
        <v>149</v>
      </c>
      <c r="I195" s="178">
        <v>4985.1000000000004</v>
      </c>
      <c r="J195">
        <f t="shared" si="9"/>
        <v>4985.1000000000004</v>
      </c>
      <c r="K195" s="189">
        <f t="shared" si="10"/>
        <v>0.19940400000000003</v>
      </c>
      <c r="L195" s="200">
        <v>5128.6000000000004</v>
      </c>
      <c r="N195" s="184">
        <v>630.79999999999995</v>
      </c>
      <c r="O195" s="190">
        <f t="shared" si="11"/>
        <v>0.10513333333333333</v>
      </c>
      <c r="Q195" s="1">
        <v>5969.4</v>
      </c>
    </row>
    <row r="196" spans="2:17" x14ac:dyDescent="0.3">
      <c r="B196" s="187">
        <v>43473.75</v>
      </c>
      <c r="D196" s="202">
        <v>69</v>
      </c>
      <c r="E196" s="178">
        <v>0</v>
      </c>
      <c r="F196" s="188">
        <f t="shared" si="8"/>
        <v>0</v>
      </c>
      <c r="G196" s="200"/>
      <c r="H196" s="202">
        <v>27</v>
      </c>
      <c r="I196" s="178">
        <v>692.82</v>
      </c>
      <c r="J196">
        <f t="shared" si="9"/>
        <v>692.82</v>
      </c>
      <c r="K196" s="189">
        <f t="shared" si="10"/>
        <v>2.7712800000000003E-2</v>
      </c>
      <c r="L196" s="200">
        <v>789.65</v>
      </c>
      <c r="N196" s="184">
        <v>944.5</v>
      </c>
      <c r="O196" s="190">
        <f t="shared" si="11"/>
        <v>0.15741666666666668</v>
      </c>
      <c r="Q196" s="1">
        <v>5969.4</v>
      </c>
    </row>
    <row r="197" spans="2:17" x14ac:dyDescent="0.3">
      <c r="B197" s="187">
        <v>43473.791666666664</v>
      </c>
      <c r="D197" s="202">
        <v>0</v>
      </c>
      <c r="E197" s="178">
        <v>0</v>
      </c>
      <c r="F197" s="188">
        <f t="shared" si="8"/>
        <v>0</v>
      </c>
      <c r="G197" s="200"/>
      <c r="H197" s="202">
        <v>0</v>
      </c>
      <c r="I197" s="178">
        <v>-56.506999999999998</v>
      </c>
      <c r="J197">
        <f t="shared" si="9"/>
        <v>0</v>
      </c>
      <c r="K197" s="189">
        <f t="shared" si="10"/>
        <v>0</v>
      </c>
      <c r="L197" s="200">
        <v>0</v>
      </c>
      <c r="N197" s="184">
        <v>1391.6</v>
      </c>
      <c r="O197" s="190">
        <f t="shared" si="11"/>
        <v>0.23193333333333332</v>
      </c>
      <c r="Q197" s="1">
        <v>5969.3</v>
      </c>
    </row>
    <row r="198" spans="2:17" x14ac:dyDescent="0.3">
      <c r="B198" s="187">
        <v>43473.833333333336</v>
      </c>
      <c r="D198" s="202">
        <v>0</v>
      </c>
      <c r="E198" s="178">
        <v>0</v>
      </c>
      <c r="F198" s="188">
        <f t="shared" si="8"/>
        <v>0</v>
      </c>
      <c r="G198" s="200"/>
      <c r="H198" s="202">
        <v>0</v>
      </c>
      <c r="I198" s="178">
        <v>-56.506999999999998</v>
      </c>
      <c r="J198">
        <f t="shared" si="9"/>
        <v>0</v>
      </c>
      <c r="K198" s="189">
        <f t="shared" si="10"/>
        <v>0</v>
      </c>
      <c r="L198" s="200">
        <v>0</v>
      </c>
      <c r="N198" s="184">
        <v>1830.6</v>
      </c>
      <c r="O198" s="190">
        <f t="shared" si="11"/>
        <v>0.30509999999999998</v>
      </c>
      <c r="Q198" s="1">
        <v>5969.1</v>
      </c>
    </row>
    <row r="199" spans="2:17" x14ac:dyDescent="0.3">
      <c r="B199" s="187">
        <v>43473.875</v>
      </c>
      <c r="D199" s="202">
        <v>0</v>
      </c>
      <c r="E199" s="178">
        <v>0</v>
      </c>
      <c r="F199" s="188">
        <f t="shared" si="8"/>
        <v>0</v>
      </c>
      <c r="G199" s="200"/>
      <c r="H199" s="202">
        <v>0</v>
      </c>
      <c r="I199" s="178">
        <v>-56.506999999999998</v>
      </c>
      <c r="J199">
        <f t="shared" si="9"/>
        <v>0</v>
      </c>
      <c r="K199" s="189">
        <f t="shared" si="10"/>
        <v>0</v>
      </c>
      <c r="L199" s="200">
        <v>0</v>
      </c>
      <c r="N199" s="184">
        <v>2397.1999999999998</v>
      </c>
      <c r="O199" s="190">
        <f t="shared" si="11"/>
        <v>0.3995333333333333</v>
      </c>
      <c r="Q199" s="1">
        <v>5968.1</v>
      </c>
    </row>
    <row r="200" spans="2:17" x14ac:dyDescent="0.3">
      <c r="B200" s="187">
        <v>43473.916666666664</v>
      </c>
      <c r="D200" s="202">
        <v>0</v>
      </c>
      <c r="E200" s="178">
        <v>0</v>
      </c>
      <c r="F200" s="188">
        <f t="shared" si="8"/>
        <v>0</v>
      </c>
      <c r="G200" s="200"/>
      <c r="H200" s="202">
        <v>0</v>
      </c>
      <c r="I200" s="178">
        <v>-56.506999999999998</v>
      </c>
      <c r="J200">
        <f t="shared" si="9"/>
        <v>0</v>
      </c>
      <c r="K200" s="189">
        <f t="shared" si="10"/>
        <v>0</v>
      </c>
      <c r="L200" s="200">
        <v>0</v>
      </c>
      <c r="N200" s="184">
        <v>2728.1</v>
      </c>
      <c r="O200" s="190">
        <f t="shared" si="11"/>
        <v>0.45468333333333333</v>
      </c>
      <c r="Q200" s="1">
        <v>5967.3</v>
      </c>
    </row>
    <row r="201" spans="2:17" x14ac:dyDescent="0.3">
      <c r="B201" s="187">
        <v>43473.958333333336</v>
      </c>
      <c r="D201" s="202">
        <v>0</v>
      </c>
      <c r="E201" s="178">
        <v>0</v>
      </c>
      <c r="F201" s="188">
        <f t="shared" si="8"/>
        <v>0</v>
      </c>
      <c r="G201" s="200"/>
      <c r="H201" s="202">
        <v>0</v>
      </c>
      <c r="I201" s="178">
        <v>-56.506999999999998</v>
      </c>
      <c r="J201">
        <f t="shared" si="9"/>
        <v>0</v>
      </c>
      <c r="K201" s="189">
        <f t="shared" si="10"/>
        <v>0</v>
      </c>
      <c r="L201" s="200">
        <v>0</v>
      </c>
      <c r="N201" s="184">
        <v>2822.7</v>
      </c>
      <c r="O201" s="190">
        <f t="shared" si="11"/>
        <v>0.47044999999999998</v>
      </c>
      <c r="Q201" s="1">
        <v>5967.1</v>
      </c>
    </row>
    <row r="202" spans="2:17" x14ac:dyDescent="0.3">
      <c r="B202" s="187">
        <v>43474</v>
      </c>
      <c r="D202" s="202">
        <v>0</v>
      </c>
      <c r="E202" s="178">
        <v>0</v>
      </c>
      <c r="F202" s="188">
        <f t="shared" si="8"/>
        <v>0</v>
      </c>
      <c r="G202" s="200"/>
      <c r="H202" s="202">
        <v>0</v>
      </c>
      <c r="I202" s="178">
        <v>-56.506999999999998</v>
      </c>
      <c r="J202">
        <f t="shared" si="9"/>
        <v>0</v>
      </c>
      <c r="K202" s="189">
        <f t="shared" si="10"/>
        <v>0</v>
      </c>
      <c r="L202" s="200">
        <v>0</v>
      </c>
      <c r="N202" s="184">
        <v>2691.1</v>
      </c>
      <c r="O202" s="190">
        <f t="shared" si="11"/>
        <v>0.44851666666666667</v>
      </c>
      <c r="Q202" s="1">
        <v>5966.8</v>
      </c>
    </row>
    <row r="203" spans="2:17" x14ac:dyDescent="0.3">
      <c r="B203" s="187">
        <v>43474.041666666664</v>
      </c>
      <c r="D203" s="202">
        <v>0</v>
      </c>
      <c r="E203" s="178">
        <v>0</v>
      </c>
      <c r="F203" s="188">
        <f t="shared" ref="F203:F266" si="12">E203/$F$8</f>
        <v>0</v>
      </c>
      <c r="G203" s="200"/>
      <c r="H203" s="202">
        <v>0</v>
      </c>
      <c r="I203" s="178">
        <v>-56.506999999999998</v>
      </c>
      <c r="J203">
        <f t="shared" ref="J203:J266" si="13">IF(I203&lt;0,0,I203)</f>
        <v>0</v>
      </c>
      <c r="K203" s="189">
        <f t="shared" ref="K203:K266" si="14">J203/(1000*$K$8)</f>
        <v>0</v>
      </c>
      <c r="L203" s="200">
        <v>0</v>
      </c>
      <c r="N203" s="184">
        <v>1753.2</v>
      </c>
      <c r="O203" s="190">
        <f t="shared" ref="O203:O266" si="15">N203/$O$8</f>
        <v>0.29220000000000002</v>
      </c>
      <c r="Q203" s="1">
        <v>5966.3</v>
      </c>
    </row>
    <row r="204" spans="2:17" x14ac:dyDescent="0.3">
      <c r="B204" s="187">
        <v>43474.083333333336</v>
      </c>
      <c r="D204" s="202">
        <v>0</v>
      </c>
      <c r="E204" s="178">
        <v>0</v>
      </c>
      <c r="F204" s="188">
        <f t="shared" si="12"/>
        <v>0</v>
      </c>
      <c r="G204" s="200"/>
      <c r="H204" s="202">
        <v>0</v>
      </c>
      <c r="I204" s="178">
        <v>-56.506999999999998</v>
      </c>
      <c r="J204">
        <f t="shared" si="13"/>
        <v>0</v>
      </c>
      <c r="K204" s="189">
        <f t="shared" si="14"/>
        <v>0</v>
      </c>
      <c r="L204" s="200">
        <v>0</v>
      </c>
      <c r="N204" s="184">
        <v>598</v>
      </c>
      <c r="O204" s="190">
        <f t="shared" si="15"/>
        <v>9.9666666666666667E-2</v>
      </c>
      <c r="Q204" s="1">
        <v>5966</v>
      </c>
    </row>
    <row r="205" spans="2:17" x14ac:dyDescent="0.3">
      <c r="B205" s="187">
        <v>43474.125</v>
      </c>
      <c r="D205" s="202">
        <v>0</v>
      </c>
      <c r="E205" s="178">
        <v>0</v>
      </c>
      <c r="F205" s="188">
        <f t="shared" si="12"/>
        <v>0</v>
      </c>
      <c r="G205" s="200"/>
      <c r="H205" s="202">
        <v>0</v>
      </c>
      <c r="I205" s="178">
        <v>-56.506999999999998</v>
      </c>
      <c r="J205">
        <f t="shared" si="13"/>
        <v>0</v>
      </c>
      <c r="K205" s="189">
        <f t="shared" si="14"/>
        <v>0</v>
      </c>
      <c r="L205" s="200">
        <v>0</v>
      </c>
      <c r="N205" s="184">
        <v>143.80000000000001</v>
      </c>
      <c r="O205" s="190">
        <f t="shared" si="15"/>
        <v>2.3966666666666667E-2</v>
      </c>
      <c r="Q205" s="1">
        <v>5965.9</v>
      </c>
    </row>
    <row r="206" spans="2:17" x14ac:dyDescent="0.3">
      <c r="B206" s="187">
        <v>43474.166666666664</v>
      </c>
      <c r="D206" s="202">
        <v>0</v>
      </c>
      <c r="E206" s="178">
        <v>0</v>
      </c>
      <c r="F206" s="188">
        <f t="shared" si="12"/>
        <v>0</v>
      </c>
      <c r="G206" s="200"/>
      <c r="H206" s="202">
        <v>0</v>
      </c>
      <c r="I206" s="178">
        <v>-56.506999999999998</v>
      </c>
      <c r="J206">
        <f t="shared" si="13"/>
        <v>0</v>
      </c>
      <c r="K206" s="189">
        <f t="shared" si="14"/>
        <v>0</v>
      </c>
      <c r="L206" s="200">
        <v>0</v>
      </c>
      <c r="N206" s="184">
        <v>156.5</v>
      </c>
      <c r="O206" s="190">
        <f t="shared" si="15"/>
        <v>2.6083333333333333E-2</v>
      </c>
      <c r="Q206" s="1">
        <v>5964.6</v>
      </c>
    </row>
    <row r="207" spans="2:17" x14ac:dyDescent="0.3">
      <c r="B207" s="187">
        <v>43474.208333333336</v>
      </c>
      <c r="D207" s="202">
        <v>127</v>
      </c>
      <c r="E207" s="178">
        <v>0</v>
      </c>
      <c r="F207" s="188">
        <f t="shared" si="12"/>
        <v>0</v>
      </c>
      <c r="G207" s="200"/>
      <c r="H207" s="202">
        <v>20</v>
      </c>
      <c r="I207" s="178">
        <v>389.33</v>
      </c>
      <c r="J207">
        <f t="shared" si="13"/>
        <v>389.33</v>
      </c>
      <c r="K207" s="189">
        <f t="shared" si="14"/>
        <v>1.5573199999999999E-2</v>
      </c>
      <c r="L207" s="200">
        <v>516.62</v>
      </c>
      <c r="N207" s="184">
        <v>406.9</v>
      </c>
      <c r="O207" s="190">
        <f t="shared" si="15"/>
        <v>6.7816666666666664E-2</v>
      </c>
      <c r="Q207" s="1">
        <v>5964.5</v>
      </c>
    </row>
    <row r="208" spans="2:17" x14ac:dyDescent="0.3">
      <c r="B208" s="187">
        <v>43474.25</v>
      </c>
      <c r="D208" s="202">
        <v>683</v>
      </c>
      <c r="E208" s="178">
        <v>113.176</v>
      </c>
      <c r="F208" s="188">
        <f t="shared" si="12"/>
        <v>0.15316304090401597</v>
      </c>
      <c r="G208" s="200"/>
      <c r="H208" s="202">
        <v>198</v>
      </c>
      <c r="I208" s="178">
        <v>8483.7000000000007</v>
      </c>
      <c r="J208">
        <f t="shared" si="13"/>
        <v>8483.7000000000007</v>
      </c>
      <c r="K208" s="189">
        <f t="shared" si="14"/>
        <v>0.33934800000000004</v>
      </c>
      <c r="L208" s="200">
        <v>8700.1</v>
      </c>
      <c r="N208" s="184">
        <v>1120.9000000000001</v>
      </c>
      <c r="O208" s="190">
        <f t="shared" si="15"/>
        <v>0.18681666666666669</v>
      </c>
      <c r="Q208" s="1">
        <v>5964.4</v>
      </c>
    </row>
    <row r="209" spans="2:17" x14ac:dyDescent="0.3">
      <c r="B209" s="187">
        <v>43474.291666666664</v>
      </c>
      <c r="D209" s="202">
        <v>847</v>
      </c>
      <c r="E209" s="178">
        <v>530.101</v>
      </c>
      <c r="F209" s="188">
        <f t="shared" si="12"/>
        <v>0.71739486416077414</v>
      </c>
      <c r="G209" s="200"/>
      <c r="H209" s="202">
        <v>434</v>
      </c>
      <c r="I209" s="178">
        <v>18868</v>
      </c>
      <c r="J209">
        <f t="shared" si="13"/>
        <v>18868</v>
      </c>
      <c r="K209" s="189">
        <f t="shared" si="14"/>
        <v>0.75471999999999995</v>
      </c>
      <c r="L209" s="200">
        <v>19482</v>
      </c>
      <c r="N209" s="184">
        <v>1460.3</v>
      </c>
      <c r="O209" s="190">
        <f t="shared" si="15"/>
        <v>0.24338333333333331</v>
      </c>
      <c r="Q209" s="1">
        <v>5963.8</v>
      </c>
    </row>
    <row r="210" spans="2:17" x14ac:dyDescent="0.3">
      <c r="B210" s="187">
        <v>43474.333333333336</v>
      </c>
      <c r="D210" s="202">
        <v>929</v>
      </c>
      <c r="E210" s="178">
        <v>660.65300000000002</v>
      </c>
      <c r="F210" s="188">
        <f t="shared" si="12"/>
        <v>0.89407314680109629</v>
      </c>
      <c r="G210" s="200"/>
      <c r="H210" s="202">
        <v>674</v>
      </c>
      <c r="I210" s="178">
        <v>23268</v>
      </c>
      <c r="J210">
        <f t="shared" si="13"/>
        <v>23268</v>
      </c>
      <c r="K210" s="189">
        <f t="shared" si="14"/>
        <v>0.93071999999999999</v>
      </c>
      <c r="L210" s="200">
        <v>24130</v>
      </c>
      <c r="N210" s="184">
        <v>1782</v>
      </c>
      <c r="O210" s="190">
        <f t="shared" si="15"/>
        <v>0.29699999999999999</v>
      </c>
      <c r="Q210" s="1">
        <v>5963.7</v>
      </c>
    </row>
    <row r="211" spans="2:17" x14ac:dyDescent="0.3">
      <c r="B211" s="187">
        <v>43474.375</v>
      </c>
      <c r="D211" s="202">
        <v>980</v>
      </c>
      <c r="E211" s="178">
        <v>721.69500000000005</v>
      </c>
      <c r="F211" s="188">
        <f t="shared" si="12"/>
        <v>0.97668234259227948</v>
      </c>
      <c r="G211" s="200"/>
      <c r="H211" s="202">
        <v>864</v>
      </c>
      <c r="I211" s="178">
        <v>24101</v>
      </c>
      <c r="J211">
        <f t="shared" si="13"/>
        <v>24101</v>
      </c>
      <c r="K211" s="189">
        <f t="shared" si="14"/>
        <v>0.96404000000000001</v>
      </c>
      <c r="L211" s="200">
        <v>25015</v>
      </c>
      <c r="N211" s="184">
        <v>2706.1</v>
      </c>
      <c r="O211" s="190">
        <f t="shared" si="15"/>
        <v>0.45101666666666668</v>
      </c>
      <c r="Q211" s="1">
        <v>5963.7</v>
      </c>
    </row>
    <row r="212" spans="2:17" x14ac:dyDescent="0.3">
      <c r="B212" s="187">
        <v>43474.416666666664</v>
      </c>
      <c r="D212" s="202">
        <v>1014</v>
      </c>
      <c r="E212" s="178">
        <v>728.05700000000002</v>
      </c>
      <c r="F212" s="188">
        <f t="shared" si="12"/>
        <v>0.98529214737625614</v>
      </c>
      <c r="G212" s="200"/>
      <c r="H212" s="202">
        <v>1010</v>
      </c>
      <c r="I212" s="178">
        <v>24359</v>
      </c>
      <c r="J212">
        <f t="shared" si="13"/>
        <v>24359</v>
      </c>
      <c r="K212" s="189">
        <f t="shared" si="14"/>
        <v>0.97436</v>
      </c>
      <c r="L212" s="200">
        <v>25289</v>
      </c>
      <c r="N212" s="184">
        <v>2472.6999999999998</v>
      </c>
      <c r="O212" s="190">
        <f t="shared" si="15"/>
        <v>0.41211666666666663</v>
      </c>
      <c r="Q212" s="1">
        <v>5963.6</v>
      </c>
    </row>
    <row r="213" spans="2:17" x14ac:dyDescent="0.3">
      <c r="B213" s="187">
        <v>43474.458333333336</v>
      </c>
      <c r="D213" s="202">
        <v>1031</v>
      </c>
      <c r="E213" s="178">
        <v>728.15300000000002</v>
      </c>
      <c r="F213" s="188">
        <f t="shared" si="12"/>
        <v>0.9854220658388877</v>
      </c>
      <c r="G213" s="200"/>
      <c r="H213" s="202">
        <v>1093</v>
      </c>
      <c r="I213" s="178">
        <v>24359</v>
      </c>
      <c r="J213">
        <f t="shared" si="13"/>
        <v>24359</v>
      </c>
      <c r="K213" s="189">
        <f t="shared" si="14"/>
        <v>0.97436</v>
      </c>
      <c r="L213" s="200">
        <v>25289</v>
      </c>
      <c r="N213" s="184">
        <v>1088.2</v>
      </c>
      <c r="O213" s="190">
        <f t="shared" si="15"/>
        <v>0.18136666666666668</v>
      </c>
      <c r="Q213" s="1">
        <v>5963.5</v>
      </c>
    </row>
    <row r="214" spans="2:17" x14ac:dyDescent="0.3">
      <c r="B214" s="187">
        <v>43474.5</v>
      </c>
      <c r="D214" s="202">
        <v>1033</v>
      </c>
      <c r="E214" s="178">
        <v>728.255</v>
      </c>
      <c r="F214" s="188">
        <f t="shared" si="12"/>
        <v>0.98556010420543361</v>
      </c>
      <c r="G214" s="200"/>
      <c r="H214" s="202">
        <v>1105</v>
      </c>
      <c r="I214" s="178">
        <v>24359</v>
      </c>
      <c r="J214">
        <f t="shared" si="13"/>
        <v>24359</v>
      </c>
      <c r="K214" s="189">
        <f t="shared" si="14"/>
        <v>0.97436</v>
      </c>
      <c r="L214" s="200">
        <v>25289</v>
      </c>
      <c r="N214" s="184">
        <v>325.39999999999998</v>
      </c>
      <c r="O214" s="190">
        <f t="shared" si="15"/>
        <v>5.4233333333333328E-2</v>
      </c>
      <c r="Q214" s="1">
        <v>5962.8</v>
      </c>
    </row>
    <row r="215" spans="2:17" x14ac:dyDescent="0.3">
      <c r="B215" s="187">
        <v>43474.541666666664</v>
      </c>
      <c r="D215" s="202">
        <v>1022</v>
      </c>
      <c r="E215" s="178">
        <v>728.23599999999999</v>
      </c>
      <c r="F215" s="188">
        <f t="shared" si="12"/>
        <v>0.98553439117637109</v>
      </c>
      <c r="G215" s="200"/>
      <c r="H215" s="202">
        <v>1044</v>
      </c>
      <c r="I215" s="178">
        <v>24359</v>
      </c>
      <c r="J215">
        <f t="shared" si="13"/>
        <v>24359</v>
      </c>
      <c r="K215" s="189">
        <f t="shared" si="14"/>
        <v>0.97436</v>
      </c>
      <c r="L215" s="200">
        <v>25289</v>
      </c>
      <c r="N215" s="184">
        <v>0.3</v>
      </c>
      <c r="O215" s="190">
        <f t="shared" si="15"/>
        <v>4.9999999999999996E-5</v>
      </c>
      <c r="Q215" s="1">
        <v>5962.3</v>
      </c>
    </row>
    <row r="216" spans="2:17" x14ac:dyDescent="0.3">
      <c r="B216" s="187">
        <v>43474.583333333336</v>
      </c>
      <c r="D216" s="202">
        <v>993</v>
      </c>
      <c r="E216" s="178">
        <v>728.24900000000002</v>
      </c>
      <c r="F216" s="188">
        <f t="shared" si="12"/>
        <v>0.98555198430151925</v>
      </c>
      <c r="G216" s="200"/>
      <c r="H216" s="202">
        <v>916</v>
      </c>
      <c r="I216" s="178">
        <v>24046</v>
      </c>
      <c r="J216">
        <f t="shared" si="13"/>
        <v>24046</v>
      </c>
      <c r="K216" s="189">
        <f t="shared" si="14"/>
        <v>0.96184000000000003</v>
      </c>
      <c r="L216" s="200">
        <v>24956</v>
      </c>
      <c r="N216" s="184">
        <v>0</v>
      </c>
      <c r="O216" s="190">
        <f t="shared" si="15"/>
        <v>0</v>
      </c>
      <c r="Q216" s="1">
        <v>5961.1</v>
      </c>
    </row>
    <row r="217" spans="2:17" x14ac:dyDescent="0.3">
      <c r="B217" s="187">
        <v>43474.625</v>
      </c>
      <c r="D217" s="202">
        <v>940</v>
      </c>
      <c r="E217" s="178">
        <v>678.524</v>
      </c>
      <c r="F217" s="188">
        <f t="shared" si="12"/>
        <v>0.9182582806103462</v>
      </c>
      <c r="G217" s="200"/>
      <c r="H217" s="202">
        <v>728</v>
      </c>
      <c r="I217" s="178">
        <v>22999</v>
      </c>
      <c r="J217">
        <f t="shared" si="13"/>
        <v>22999</v>
      </c>
      <c r="K217" s="189">
        <f t="shared" si="14"/>
        <v>0.91996</v>
      </c>
      <c r="L217" s="200">
        <v>23845</v>
      </c>
      <c r="N217" s="184">
        <v>0</v>
      </c>
      <c r="O217" s="190">
        <f t="shared" si="15"/>
        <v>0</v>
      </c>
      <c r="Q217" s="1">
        <v>5961</v>
      </c>
    </row>
    <row r="218" spans="2:17" x14ac:dyDescent="0.3">
      <c r="B218" s="187">
        <v>43474.666666666664</v>
      </c>
      <c r="D218" s="202">
        <v>807</v>
      </c>
      <c r="E218" s="178">
        <v>527.74400000000003</v>
      </c>
      <c r="F218" s="188">
        <f t="shared" si="12"/>
        <v>0.71420509523970643</v>
      </c>
      <c r="G218" s="200"/>
      <c r="H218" s="202">
        <v>500</v>
      </c>
      <c r="I218" s="178">
        <v>20813</v>
      </c>
      <c r="J218">
        <f t="shared" si="13"/>
        <v>20813</v>
      </c>
      <c r="K218" s="189">
        <f t="shared" si="14"/>
        <v>0.83252000000000004</v>
      </c>
      <c r="L218" s="200">
        <v>21532</v>
      </c>
      <c r="N218" s="184">
        <v>0</v>
      </c>
      <c r="O218" s="190">
        <f t="shared" si="15"/>
        <v>0</v>
      </c>
      <c r="Q218" s="1">
        <v>5960.9</v>
      </c>
    </row>
    <row r="219" spans="2:17" x14ac:dyDescent="0.3">
      <c r="B219" s="187">
        <v>43474.708333333336</v>
      </c>
      <c r="D219" s="202">
        <v>720</v>
      </c>
      <c r="E219" s="178">
        <v>349.161</v>
      </c>
      <c r="F219" s="188">
        <f t="shared" si="12"/>
        <v>0.47252562844673007</v>
      </c>
      <c r="G219" s="200"/>
      <c r="H219" s="202">
        <v>270</v>
      </c>
      <c r="I219" s="178">
        <v>11393</v>
      </c>
      <c r="J219">
        <f t="shared" si="13"/>
        <v>11393</v>
      </c>
      <c r="K219" s="189">
        <f t="shared" si="14"/>
        <v>0.45572000000000001</v>
      </c>
      <c r="L219" s="200">
        <v>11693</v>
      </c>
      <c r="N219" s="184">
        <v>0</v>
      </c>
      <c r="O219" s="190">
        <f t="shared" si="15"/>
        <v>0</v>
      </c>
      <c r="Q219" s="1">
        <v>5960.8</v>
      </c>
    </row>
    <row r="220" spans="2:17" x14ac:dyDescent="0.3">
      <c r="B220" s="187">
        <v>43474.75</v>
      </c>
      <c r="D220" s="202">
        <v>328</v>
      </c>
      <c r="E220" s="178">
        <v>0</v>
      </c>
      <c r="F220" s="188">
        <f t="shared" si="12"/>
        <v>0</v>
      </c>
      <c r="G220" s="200"/>
      <c r="H220" s="202">
        <v>57</v>
      </c>
      <c r="I220" s="178">
        <v>1746.1</v>
      </c>
      <c r="J220">
        <f t="shared" si="13"/>
        <v>1746.1</v>
      </c>
      <c r="K220" s="189">
        <f t="shared" si="14"/>
        <v>6.9843999999999989E-2</v>
      </c>
      <c r="L220" s="200">
        <v>1850.4</v>
      </c>
      <c r="N220" s="184">
        <v>0</v>
      </c>
      <c r="O220" s="190">
        <f t="shared" si="15"/>
        <v>0</v>
      </c>
      <c r="Q220" s="1">
        <v>5959.9</v>
      </c>
    </row>
    <row r="221" spans="2:17" x14ac:dyDescent="0.3">
      <c r="B221" s="187">
        <v>43474.791666666664</v>
      </c>
      <c r="D221" s="202">
        <v>0</v>
      </c>
      <c r="E221" s="178">
        <v>0</v>
      </c>
      <c r="F221" s="188">
        <f t="shared" si="12"/>
        <v>0</v>
      </c>
      <c r="G221" s="200"/>
      <c r="H221" s="202">
        <v>0</v>
      </c>
      <c r="I221" s="178">
        <v>-56.506999999999998</v>
      </c>
      <c r="J221">
        <f t="shared" si="13"/>
        <v>0</v>
      </c>
      <c r="K221" s="189">
        <f t="shared" si="14"/>
        <v>0</v>
      </c>
      <c r="L221" s="200">
        <v>0</v>
      </c>
      <c r="N221" s="184">
        <v>0</v>
      </c>
      <c r="O221" s="190">
        <f t="shared" si="15"/>
        <v>0</v>
      </c>
      <c r="Q221" s="1">
        <v>5959.9</v>
      </c>
    </row>
    <row r="222" spans="2:17" x14ac:dyDescent="0.3">
      <c r="B222" s="187">
        <v>43474.833333333336</v>
      </c>
      <c r="D222" s="202">
        <v>0</v>
      </c>
      <c r="E222" s="178">
        <v>0</v>
      </c>
      <c r="F222" s="188">
        <f t="shared" si="12"/>
        <v>0</v>
      </c>
      <c r="G222" s="200"/>
      <c r="H222" s="202">
        <v>0</v>
      </c>
      <c r="I222" s="178">
        <v>-56.506999999999998</v>
      </c>
      <c r="J222">
        <f t="shared" si="13"/>
        <v>0</v>
      </c>
      <c r="K222" s="189">
        <f t="shared" si="14"/>
        <v>0</v>
      </c>
      <c r="L222" s="200">
        <v>0</v>
      </c>
      <c r="N222" s="184">
        <v>0</v>
      </c>
      <c r="O222" s="190">
        <f t="shared" si="15"/>
        <v>0</v>
      </c>
      <c r="Q222" s="1">
        <v>5959</v>
      </c>
    </row>
    <row r="223" spans="2:17" x14ac:dyDescent="0.3">
      <c r="B223" s="187">
        <v>43474.875</v>
      </c>
      <c r="D223" s="202">
        <v>0</v>
      </c>
      <c r="E223" s="178">
        <v>0</v>
      </c>
      <c r="F223" s="188">
        <f t="shared" si="12"/>
        <v>0</v>
      </c>
      <c r="G223" s="200"/>
      <c r="H223" s="202">
        <v>0</v>
      </c>
      <c r="I223" s="178">
        <v>-56.506999999999998</v>
      </c>
      <c r="J223">
        <f t="shared" si="13"/>
        <v>0</v>
      </c>
      <c r="K223" s="189">
        <f t="shared" si="14"/>
        <v>0</v>
      </c>
      <c r="L223" s="200">
        <v>0</v>
      </c>
      <c r="N223" s="184">
        <v>0</v>
      </c>
      <c r="O223" s="190">
        <f t="shared" si="15"/>
        <v>0</v>
      </c>
      <c r="Q223" s="1">
        <v>5958.8</v>
      </c>
    </row>
    <row r="224" spans="2:17" x14ac:dyDescent="0.3">
      <c r="B224" s="187">
        <v>43474.916666666664</v>
      </c>
      <c r="D224" s="202">
        <v>0</v>
      </c>
      <c r="E224" s="178">
        <v>0</v>
      </c>
      <c r="F224" s="188">
        <f t="shared" si="12"/>
        <v>0</v>
      </c>
      <c r="G224" s="200"/>
      <c r="H224" s="202">
        <v>0</v>
      </c>
      <c r="I224" s="178">
        <v>-56.506999999999998</v>
      </c>
      <c r="J224">
        <f t="shared" si="13"/>
        <v>0</v>
      </c>
      <c r="K224" s="189">
        <f t="shared" si="14"/>
        <v>0</v>
      </c>
      <c r="L224" s="200">
        <v>0</v>
      </c>
      <c r="N224" s="184">
        <v>473.9</v>
      </c>
      <c r="O224" s="190">
        <f t="shared" si="15"/>
        <v>7.8983333333333336E-2</v>
      </c>
      <c r="Q224" s="1">
        <v>5958.1</v>
      </c>
    </row>
    <row r="225" spans="2:17" x14ac:dyDescent="0.3">
      <c r="B225" s="187">
        <v>43474.958333333336</v>
      </c>
      <c r="D225" s="202">
        <v>0</v>
      </c>
      <c r="E225" s="178">
        <v>0</v>
      </c>
      <c r="F225" s="188">
        <f t="shared" si="12"/>
        <v>0</v>
      </c>
      <c r="G225" s="200"/>
      <c r="H225" s="202">
        <v>0</v>
      </c>
      <c r="I225" s="178">
        <v>-56.506999999999998</v>
      </c>
      <c r="J225">
        <f t="shared" si="13"/>
        <v>0</v>
      </c>
      <c r="K225" s="189">
        <f t="shared" si="14"/>
        <v>0</v>
      </c>
      <c r="L225" s="200">
        <v>0</v>
      </c>
      <c r="N225" s="184">
        <v>1295.7</v>
      </c>
      <c r="O225" s="190">
        <f t="shared" si="15"/>
        <v>0.21595</v>
      </c>
      <c r="Q225" s="1">
        <v>5957.9</v>
      </c>
    </row>
    <row r="226" spans="2:17" x14ac:dyDescent="0.3">
      <c r="B226" s="187">
        <v>43475</v>
      </c>
      <c r="D226" s="202">
        <v>0</v>
      </c>
      <c r="E226" s="178">
        <v>0</v>
      </c>
      <c r="F226" s="188">
        <f t="shared" si="12"/>
        <v>0</v>
      </c>
      <c r="G226" s="200"/>
      <c r="H226" s="202">
        <v>0</v>
      </c>
      <c r="I226" s="178">
        <v>-56.506999999999998</v>
      </c>
      <c r="J226">
        <f t="shared" si="13"/>
        <v>0</v>
      </c>
      <c r="K226" s="189">
        <f t="shared" si="14"/>
        <v>0</v>
      </c>
      <c r="L226" s="200">
        <v>0</v>
      </c>
      <c r="N226" s="184">
        <v>1452</v>
      </c>
      <c r="O226" s="190">
        <f t="shared" si="15"/>
        <v>0.24199999999999999</v>
      </c>
      <c r="Q226" s="1">
        <v>5957.8</v>
      </c>
    </row>
    <row r="227" spans="2:17" x14ac:dyDescent="0.3">
      <c r="B227" s="187">
        <v>43475.041666666664</v>
      </c>
      <c r="D227" s="202">
        <v>0</v>
      </c>
      <c r="E227" s="178">
        <v>0</v>
      </c>
      <c r="F227" s="188">
        <f t="shared" si="12"/>
        <v>0</v>
      </c>
      <c r="G227" s="200"/>
      <c r="H227" s="202">
        <v>0</v>
      </c>
      <c r="I227" s="178">
        <v>-56.506999999999998</v>
      </c>
      <c r="J227">
        <f t="shared" si="13"/>
        <v>0</v>
      </c>
      <c r="K227" s="189">
        <f t="shared" si="14"/>
        <v>0</v>
      </c>
      <c r="L227" s="200">
        <v>0</v>
      </c>
      <c r="N227" s="184">
        <v>1067.4000000000001</v>
      </c>
      <c r="O227" s="190">
        <f t="shared" si="15"/>
        <v>0.1779</v>
      </c>
      <c r="Q227" s="1">
        <v>5957.8</v>
      </c>
    </row>
    <row r="228" spans="2:17" x14ac:dyDescent="0.3">
      <c r="B228" s="187">
        <v>43475.083333333336</v>
      </c>
      <c r="D228" s="202">
        <v>0</v>
      </c>
      <c r="E228" s="178">
        <v>0</v>
      </c>
      <c r="F228" s="188">
        <f t="shared" si="12"/>
        <v>0</v>
      </c>
      <c r="G228" s="200"/>
      <c r="H228" s="202">
        <v>0</v>
      </c>
      <c r="I228" s="178">
        <v>-56.506999999999998</v>
      </c>
      <c r="J228">
        <f t="shared" si="13"/>
        <v>0</v>
      </c>
      <c r="K228" s="189">
        <f t="shared" si="14"/>
        <v>0</v>
      </c>
      <c r="L228" s="200">
        <v>0</v>
      </c>
      <c r="N228" s="184">
        <v>786.6</v>
      </c>
      <c r="O228" s="190">
        <f t="shared" si="15"/>
        <v>0.13109999999999999</v>
      </c>
      <c r="Q228" s="1">
        <v>5957.5</v>
      </c>
    </row>
    <row r="229" spans="2:17" x14ac:dyDescent="0.3">
      <c r="B229" s="187">
        <v>43475.125</v>
      </c>
      <c r="D229" s="202">
        <v>0</v>
      </c>
      <c r="E229" s="178">
        <v>0</v>
      </c>
      <c r="F229" s="188">
        <f t="shared" si="12"/>
        <v>0</v>
      </c>
      <c r="G229" s="200"/>
      <c r="H229" s="202">
        <v>0</v>
      </c>
      <c r="I229" s="178">
        <v>-56.506999999999998</v>
      </c>
      <c r="J229">
        <f t="shared" si="13"/>
        <v>0</v>
      </c>
      <c r="K229" s="189">
        <f t="shared" si="14"/>
        <v>0</v>
      </c>
      <c r="L229" s="200">
        <v>0</v>
      </c>
      <c r="N229" s="184">
        <v>465.8</v>
      </c>
      <c r="O229" s="190">
        <f t="shared" si="15"/>
        <v>7.7633333333333332E-2</v>
      </c>
      <c r="Q229" s="1">
        <v>5956.8</v>
      </c>
    </row>
    <row r="230" spans="2:17" x14ac:dyDescent="0.3">
      <c r="B230" s="187">
        <v>43475.166666666664</v>
      </c>
      <c r="D230" s="202">
        <v>0</v>
      </c>
      <c r="E230" s="178">
        <v>0</v>
      </c>
      <c r="F230" s="188">
        <f t="shared" si="12"/>
        <v>0</v>
      </c>
      <c r="G230" s="200"/>
      <c r="H230" s="202">
        <v>0</v>
      </c>
      <c r="I230" s="178">
        <v>-56.506999999999998</v>
      </c>
      <c r="J230">
        <f t="shared" si="13"/>
        <v>0</v>
      </c>
      <c r="K230" s="189">
        <f t="shared" si="14"/>
        <v>0</v>
      </c>
      <c r="L230" s="200">
        <v>0</v>
      </c>
      <c r="N230" s="184">
        <v>425.2</v>
      </c>
      <c r="O230" s="190">
        <f t="shared" si="15"/>
        <v>7.0866666666666661E-2</v>
      </c>
      <c r="Q230" s="1">
        <v>5956.6</v>
      </c>
    </row>
    <row r="231" spans="2:17" x14ac:dyDescent="0.3">
      <c r="B231" s="187">
        <v>43475.208333333336</v>
      </c>
      <c r="D231" s="202">
        <v>85</v>
      </c>
      <c r="E231" s="178">
        <v>0</v>
      </c>
      <c r="F231" s="188">
        <f t="shared" si="12"/>
        <v>0</v>
      </c>
      <c r="G231" s="200"/>
      <c r="H231" s="202">
        <v>17</v>
      </c>
      <c r="I231" s="178">
        <v>272.04000000000002</v>
      </c>
      <c r="J231">
        <f t="shared" si="13"/>
        <v>272.04000000000002</v>
      </c>
      <c r="K231" s="189">
        <f t="shared" si="14"/>
        <v>1.08816E-2</v>
      </c>
      <c r="L231" s="200">
        <v>413</v>
      </c>
      <c r="N231" s="184">
        <v>978.5</v>
      </c>
      <c r="O231" s="190">
        <f t="shared" si="15"/>
        <v>0.16308333333333333</v>
      </c>
      <c r="Q231" s="1">
        <v>5955.7</v>
      </c>
    </row>
    <row r="232" spans="2:17" x14ac:dyDescent="0.3">
      <c r="B232" s="187">
        <v>43475.25</v>
      </c>
      <c r="D232" s="202">
        <v>698</v>
      </c>
      <c r="E232" s="178">
        <v>118.75</v>
      </c>
      <c r="F232" s="188">
        <f t="shared" si="12"/>
        <v>0.16070643164055892</v>
      </c>
      <c r="G232" s="200"/>
      <c r="H232" s="202">
        <v>200</v>
      </c>
      <c r="I232" s="178">
        <v>8504.2999999999993</v>
      </c>
      <c r="J232">
        <f t="shared" si="13"/>
        <v>8504.2999999999993</v>
      </c>
      <c r="K232" s="189">
        <f t="shared" si="14"/>
        <v>0.34017199999999997</v>
      </c>
      <c r="L232" s="200">
        <v>8721.2999999999993</v>
      </c>
      <c r="N232" s="184">
        <v>435.6</v>
      </c>
      <c r="O232" s="190">
        <f t="shared" si="15"/>
        <v>7.2599999999999998E-2</v>
      </c>
      <c r="Q232" s="1">
        <v>5955.6</v>
      </c>
    </row>
    <row r="233" spans="2:17" x14ac:dyDescent="0.3">
      <c r="B233" s="187">
        <v>43475.291666666664</v>
      </c>
      <c r="D233" s="202">
        <v>877</v>
      </c>
      <c r="E233" s="178">
        <v>550.04300000000001</v>
      </c>
      <c r="F233" s="188">
        <f t="shared" si="12"/>
        <v>0.74438271813783541</v>
      </c>
      <c r="G233" s="200"/>
      <c r="H233" s="202">
        <v>441</v>
      </c>
      <c r="I233" s="178">
        <v>19106</v>
      </c>
      <c r="J233">
        <f t="shared" si="13"/>
        <v>19106</v>
      </c>
      <c r="K233" s="189">
        <f t="shared" si="14"/>
        <v>0.76424000000000003</v>
      </c>
      <c r="L233" s="200">
        <v>19732</v>
      </c>
      <c r="N233" s="184">
        <v>542.20000000000005</v>
      </c>
      <c r="O233" s="190">
        <f t="shared" si="15"/>
        <v>9.0366666666666678E-2</v>
      </c>
      <c r="Q233" s="1">
        <v>5955.5</v>
      </c>
    </row>
    <row r="234" spans="2:17" x14ac:dyDescent="0.3">
      <c r="B234" s="187">
        <v>43475.333333333336</v>
      </c>
      <c r="D234" s="202">
        <v>957</v>
      </c>
      <c r="E234" s="178">
        <v>685.57399999999996</v>
      </c>
      <c r="F234" s="188">
        <f t="shared" si="12"/>
        <v>0.92779916770984872</v>
      </c>
      <c r="G234" s="200"/>
      <c r="H234" s="202">
        <v>685</v>
      </c>
      <c r="I234" s="178">
        <v>23536</v>
      </c>
      <c r="J234">
        <f t="shared" si="13"/>
        <v>23536</v>
      </c>
      <c r="K234" s="189">
        <f t="shared" si="14"/>
        <v>0.94144000000000005</v>
      </c>
      <c r="L234" s="200">
        <v>24415</v>
      </c>
      <c r="N234" s="184">
        <v>203</v>
      </c>
      <c r="O234" s="190">
        <f t="shared" si="15"/>
        <v>3.3833333333333333E-2</v>
      </c>
      <c r="Q234" s="1">
        <v>5955</v>
      </c>
    </row>
    <row r="235" spans="2:17" x14ac:dyDescent="0.3">
      <c r="B235" s="187">
        <v>43475.375</v>
      </c>
      <c r="D235" s="202">
        <v>1004</v>
      </c>
      <c r="E235" s="178">
        <v>728.41899999999998</v>
      </c>
      <c r="F235" s="188">
        <f t="shared" si="12"/>
        <v>0.98578204824576243</v>
      </c>
      <c r="G235" s="200"/>
      <c r="H235" s="202">
        <v>877</v>
      </c>
      <c r="I235" s="178">
        <v>24337</v>
      </c>
      <c r="J235">
        <f t="shared" si="13"/>
        <v>24337</v>
      </c>
      <c r="K235" s="189">
        <f t="shared" si="14"/>
        <v>0.97348000000000001</v>
      </c>
      <c r="L235" s="200">
        <v>25266</v>
      </c>
      <c r="N235" s="184">
        <v>0</v>
      </c>
      <c r="O235" s="190">
        <f t="shared" si="15"/>
        <v>0</v>
      </c>
      <c r="Q235" s="1">
        <v>5954.5</v>
      </c>
    </row>
    <row r="236" spans="2:17" x14ac:dyDescent="0.3">
      <c r="B236" s="187">
        <v>43475.416666666664</v>
      </c>
      <c r="D236" s="202">
        <v>932</v>
      </c>
      <c r="E236" s="178">
        <v>701.38599999999997</v>
      </c>
      <c r="F236" s="188">
        <f t="shared" si="12"/>
        <v>0.94919782115911633</v>
      </c>
      <c r="G236" s="200"/>
      <c r="H236" s="202">
        <v>993</v>
      </c>
      <c r="I236" s="178">
        <v>24113</v>
      </c>
      <c r="J236">
        <f t="shared" si="13"/>
        <v>24113</v>
      </c>
      <c r="K236" s="189">
        <f t="shared" si="14"/>
        <v>0.96452000000000004</v>
      </c>
      <c r="L236" s="200">
        <v>25028</v>
      </c>
      <c r="N236" s="184">
        <v>0</v>
      </c>
      <c r="O236" s="190">
        <f t="shared" si="15"/>
        <v>0</v>
      </c>
      <c r="Q236" s="1">
        <v>5954.5</v>
      </c>
    </row>
    <row r="237" spans="2:17" x14ac:dyDescent="0.3">
      <c r="B237" s="187">
        <v>43475.458333333336</v>
      </c>
      <c r="D237" s="202">
        <v>1016</v>
      </c>
      <c r="E237" s="178">
        <v>728.41600000000005</v>
      </c>
      <c r="F237" s="188">
        <f t="shared" si="12"/>
        <v>0.98577798829380536</v>
      </c>
      <c r="G237" s="200"/>
      <c r="H237" s="202">
        <v>1105</v>
      </c>
      <c r="I237" s="178">
        <v>24359</v>
      </c>
      <c r="J237">
        <f t="shared" si="13"/>
        <v>24359</v>
      </c>
      <c r="K237" s="189">
        <f t="shared" si="14"/>
        <v>0.97436</v>
      </c>
      <c r="L237" s="200">
        <v>25289</v>
      </c>
      <c r="N237" s="184">
        <v>0</v>
      </c>
      <c r="O237" s="190">
        <f t="shared" si="15"/>
        <v>0</v>
      </c>
      <c r="Q237" s="1">
        <v>5954.2</v>
      </c>
    </row>
    <row r="238" spans="2:17" x14ac:dyDescent="0.3">
      <c r="B238" s="187">
        <v>43475.5</v>
      </c>
      <c r="D238" s="202">
        <v>1052</v>
      </c>
      <c r="E238" s="178">
        <v>728.55899999999997</v>
      </c>
      <c r="F238" s="188">
        <f t="shared" si="12"/>
        <v>0.98597151267043337</v>
      </c>
      <c r="G238" s="200"/>
      <c r="H238" s="202">
        <v>1124</v>
      </c>
      <c r="I238" s="178">
        <v>24359</v>
      </c>
      <c r="J238">
        <f t="shared" si="13"/>
        <v>24359</v>
      </c>
      <c r="K238" s="189">
        <f t="shared" si="14"/>
        <v>0.97436</v>
      </c>
      <c r="L238" s="200">
        <v>25289</v>
      </c>
      <c r="N238" s="184">
        <v>0</v>
      </c>
      <c r="O238" s="190">
        <f t="shared" si="15"/>
        <v>0</v>
      </c>
      <c r="Q238" s="1">
        <v>5953.7</v>
      </c>
    </row>
    <row r="239" spans="2:17" x14ac:dyDescent="0.3">
      <c r="B239" s="187">
        <v>43475.541666666664</v>
      </c>
      <c r="D239" s="202">
        <v>883</v>
      </c>
      <c r="E239" s="178">
        <v>666.06399999999996</v>
      </c>
      <c r="F239" s="188">
        <f t="shared" si="12"/>
        <v>0.90139594681462942</v>
      </c>
      <c r="G239" s="200"/>
      <c r="H239" s="202">
        <v>1022</v>
      </c>
      <c r="I239" s="178">
        <v>23982</v>
      </c>
      <c r="J239">
        <f t="shared" si="13"/>
        <v>23982</v>
      </c>
      <c r="K239" s="189">
        <f t="shared" si="14"/>
        <v>0.95928000000000002</v>
      </c>
      <c r="L239" s="200">
        <v>24888</v>
      </c>
      <c r="N239" s="184">
        <v>298.5</v>
      </c>
      <c r="O239" s="190">
        <f t="shared" si="15"/>
        <v>4.9750000000000003E-2</v>
      </c>
      <c r="Q239" s="1">
        <v>5952.9</v>
      </c>
    </row>
    <row r="240" spans="2:17" x14ac:dyDescent="0.3">
      <c r="B240" s="187">
        <v>43475.583333333336</v>
      </c>
      <c r="D240" s="202">
        <v>931</v>
      </c>
      <c r="E240" s="178">
        <v>684.91099999999994</v>
      </c>
      <c r="F240" s="188">
        <f t="shared" si="12"/>
        <v>0.92690191832729973</v>
      </c>
      <c r="G240" s="200"/>
      <c r="H240" s="202">
        <v>913</v>
      </c>
      <c r="I240" s="178">
        <v>23740</v>
      </c>
      <c r="J240">
        <f t="shared" si="13"/>
        <v>23740</v>
      </c>
      <c r="K240" s="189">
        <f t="shared" si="14"/>
        <v>0.9496</v>
      </c>
      <c r="L240" s="200">
        <v>24631</v>
      </c>
      <c r="N240" s="184">
        <v>973.6</v>
      </c>
      <c r="O240" s="190">
        <f t="shared" si="15"/>
        <v>0.16226666666666667</v>
      </c>
      <c r="Q240" s="1">
        <v>5952.4</v>
      </c>
    </row>
    <row r="241" spans="2:17" x14ac:dyDescent="0.3">
      <c r="B241" s="187">
        <v>43475.625</v>
      </c>
      <c r="D241" s="202">
        <v>917</v>
      </c>
      <c r="E241" s="178">
        <v>654.95299999999997</v>
      </c>
      <c r="F241" s="188">
        <f t="shared" si="12"/>
        <v>0.8863592380823494</v>
      </c>
      <c r="G241" s="200"/>
      <c r="H241" s="202">
        <v>735</v>
      </c>
      <c r="I241" s="178">
        <v>22927</v>
      </c>
      <c r="J241">
        <f t="shared" si="13"/>
        <v>22927</v>
      </c>
      <c r="K241" s="189">
        <f t="shared" si="14"/>
        <v>0.91708000000000001</v>
      </c>
      <c r="L241" s="200">
        <v>23769</v>
      </c>
      <c r="N241" s="184">
        <v>1886.5</v>
      </c>
      <c r="O241" s="190">
        <f t="shared" si="15"/>
        <v>0.31441666666666668</v>
      </c>
      <c r="Q241" s="1">
        <v>5951.8</v>
      </c>
    </row>
    <row r="242" spans="2:17" x14ac:dyDescent="0.3">
      <c r="B242" s="187">
        <v>43475.666666666664</v>
      </c>
      <c r="D242" s="202">
        <v>850</v>
      </c>
      <c r="E242" s="178">
        <v>549.66499999999996</v>
      </c>
      <c r="F242" s="188">
        <f t="shared" si="12"/>
        <v>0.74387116419122379</v>
      </c>
      <c r="G242" s="200"/>
      <c r="H242" s="202">
        <v>514</v>
      </c>
      <c r="I242" s="178">
        <v>21330</v>
      </c>
      <c r="J242">
        <f t="shared" si="13"/>
        <v>21330</v>
      </c>
      <c r="K242" s="189">
        <f t="shared" si="14"/>
        <v>0.85319999999999996</v>
      </c>
      <c r="L242" s="200">
        <v>22078</v>
      </c>
      <c r="N242" s="184">
        <v>2534.1</v>
      </c>
      <c r="O242" s="190">
        <f t="shared" si="15"/>
        <v>0.42235</v>
      </c>
      <c r="Q242" s="1">
        <v>5951</v>
      </c>
    </row>
    <row r="243" spans="2:17" x14ac:dyDescent="0.3">
      <c r="B243" s="187">
        <v>43475.708333333336</v>
      </c>
      <c r="D243" s="202">
        <v>785</v>
      </c>
      <c r="E243" s="178">
        <v>374.59</v>
      </c>
      <c r="F243" s="188">
        <f t="shared" si="12"/>
        <v>0.50693913455357442</v>
      </c>
      <c r="G243" s="200"/>
      <c r="H243" s="202">
        <v>280</v>
      </c>
      <c r="I243" s="178">
        <v>11884</v>
      </c>
      <c r="J243">
        <f t="shared" si="13"/>
        <v>11884</v>
      </c>
      <c r="K243" s="189">
        <f t="shared" si="14"/>
        <v>0.47536</v>
      </c>
      <c r="L243" s="200">
        <v>12200</v>
      </c>
      <c r="N243" s="184">
        <v>3268.4</v>
      </c>
      <c r="O243" s="190">
        <f t="shared" si="15"/>
        <v>0.5447333333333334</v>
      </c>
      <c r="Q243" s="1">
        <v>5950.9</v>
      </c>
    </row>
    <row r="244" spans="2:17" x14ac:dyDescent="0.3">
      <c r="B244" s="187">
        <v>43475.75</v>
      </c>
      <c r="D244" s="202">
        <v>324</v>
      </c>
      <c r="E244" s="178">
        <v>0</v>
      </c>
      <c r="F244" s="188">
        <f t="shared" si="12"/>
        <v>0</v>
      </c>
      <c r="G244" s="200"/>
      <c r="H244" s="202">
        <v>58</v>
      </c>
      <c r="I244" s="178">
        <v>1787.1</v>
      </c>
      <c r="J244">
        <f t="shared" si="13"/>
        <v>1787.1</v>
      </c>
      <c r="K244" s="189">
        <f t="shared" si="14"/>
        <v>7.1483999999999992E-2</v>
      </c>
      <c r="L244" s="200">
        <v>1891.7</v>
      </c>
      <c r="N244" s="184">
        <v>4805</v>
      </c>
      <c r="O244" s="190">
        <f t="shared" si="15"/>
        <v>0.80083333333333329</v>
      </c>
      <c r="Q244" s="1">
        <v>5950.2</v>
      </c>
    </row>
    <row r="245" spans="2:17" x14ac:dyDescent="0.3">
      <c r="B245" s="187">
        <v>43475.791666666664</v>
      </c>
      <c r="D245" s="202">
        <v>0</v>
      </c>
      <c r="E245" s="178">
        <v>0</v>
      </c>
      <c r="F245" s="188">
        <f t="shared" si="12"/>
        <v>0</v>
      </c>
      <c r="G245" s="200"/>
      <c r="H245" s="202">
        <v>0</v>
      </c>
      <c r="I245" s="178">
        <v>-56.506999999999998</v>
      </c>
      <c r="J245">
        <f t="shared" si="13"/>
        <v>0</v>
      </c>
      <c r="K245" s="189">
        <f t="shared" si="14"/>
        <v>0</v>
      </c>
      <c r="L245" s="200">
        <v>0</v>
      </c>
      <c r="N245" s="184">
        <v>5419</v>
      </c>
      <c r="O245" s="190">
        <f t="shared" si="15"/>
        <v>0.90316666666666667</v>
      </c>
      <c r="Q245" s="1">
        <v>5949.9</v>
      </c>
    </row>
    <row r="246" spans="2:17" x14ac:dyDescent="0.3">
      <c r="B246" s="187">
        <v>43475.833333333336</v>
      </c>
      <c r="D246" s="202">
        <v>0</v>
      </c>
      <c r="E246" s="178">
        <v>0</v>
      </c>
      <c r="F246" s="188">
        <f t="shared" si="12"/>
        <v>0</v>
      </c>
      <c r="G246" s="200"/>
      <c r="H246" s="202">
        <v>0</v>
      </c>
      <c r="I246" s="178">
        <v>-56.506999999999998</v>
      </c>
      <c r="J246">
        <f t="shared" si="13"/>
        <v>0</v>
      </c>
      <c r="K246" s="189">
        <f t="shared" si="14"/>
        <v>0</v>
      </c>
      <c r="L246" s="200">
        <v>0</v>
      </c>
      <c r="N246" s="184">
        <v>5894.5</v>
      </c>
      <c r="O246" s="190">
        <f t="shared" si="15"/>
        <v>0.98241666666666672</v>
      </c>
      <c r="Q246" s="1">
        <v>5949.8</v>
      </c>
    </row>
    <row r="247" spans="2:17" x14ac:dyDescent="0.3">
      <c r="B247" s="187">
        <v>43475.875</v>
      </c>
      <c r="D247" s="202">
        <v>0</v>
      </c>
      <c r="E247" s="178">
        <v>0</v>
      </c>
      <c r="F247" s="188">
        <f t="shared" si="12"/>
        <v>0</v>
      </c>
      <c r="G247" s="200"/>
      <c r="H247" s="202">
        <v>0</v>
      </c>
      <c r="I247" s="178">
        <v>-56.506999999999998</v>
      </c>
      <c r="J247">
        <f t="shared" si="13"/>
        <v>0</v>
      </c>
      <c r="K247" s="189">
        <f t="shared" si="14"/>
        <v>0</v>
      </c>
      <c r="L247" s="200">
        <v>0</v>
      </c>
      <c r="N247" s="184">
        <v>5993.4</v>
      </c>
      <c r="O247" s="190">
        <f t="shared" si="15"/>
        <v>0.9988999999999999</v>
      </c>
      <c r="Q247" s="1">
        <v>5949.7</v>
      </c>
    </row>
    <row r="248" spans="2:17" x14ac:dyDescent="0.3">
      <c r="B248" s="187">
        <v>43475.916666666664</v>
      </c>
      <c r="D248" s="202">
        <v>0</v>
      </c>
      <c r="E248" s="178">
        <v>0</v>
      </c>
      <c r="F248" s="188">
        <f t="shared" si="12"/>
        <v>0</v>
      </c>
      <c r="G248" s="200"/>
      <c r="H248" s="202">
        <v>0</v>
      </c>
      <c r="I248" s="178">
        <v>-56.506999999999998</v>
      </c>
      <c r="J248">
        <f t="shared" si="13"/>
        <v>0</v>
      </c>
      <c r="K248" s="189">
        <f t="shared" si="14"/>
        <v>0</v>
      </c>
      <c r="L248" s="200">
        <v>0</v>
      </c>
      <c r="N248" s="184">
        <v>5995.7</v>
      </c>
      <c r="O248" s="190">
        <f t="shared" si="15"/>
        <v>0.9992833333333333</v>
      </c>
      <c r="Q248" s="1">
        <v>5949.6</v>
      </c>
    </row>
    <row r="249" spans="2:17" x14ac:dyDescent="0.3">
      <c r="B249" s="187">
        <v>43475.958333333336</v>
      </c>
      <c r="D249" s="202">
        <v>0</v>
      </c>
      <c r="E249" s="178">
        <v>0</v>
      </c>
      <c r="F249" s="188">
        <f t="shared" si="12"/>
        <v>0</v>
      </c>
      <c r="G249" s="200"/>
      <c r="H249" s="202">
        <v>0</v>
      </c>
      <c r="I249" s="178">
        <v>-56.506999999999998</v>
      </c>
      <c r="J249">
        <f t="shared" si="13"/>
        <v>0</v>
      </c>
      <c r="K249" s="189">
        <f t="shared" si="14"/>
        <v>0</v>
      </c>
      <c r="L249" s="200">
        <v>0</v>
      </c>
      <c r="N249" s="184">
        <v>5991.2</v>
      </c>
      <c r="O249" s="190">
        <f t="shared" si="15"/>
        <v>0.99853333333333327</v>
      </c>
      <c r="Q249" s="1">
        <v>5949.4</v>
      </c>
    </row>
    <row r="250" spans="2:17" x14ac:dyDescent="0.3">
      <c r="B250" s="187">
        <v>43476</v>
      </c>
      <c r="D250" s="202">
        <v>0</v>
      </c>
      <c r="E250" s="178">
        <v>0</v>
      </c>
      <c r="F250" s="188">
        <f t="shared" si="12"/>
        <v>0</v>
      </c>
      <c r="G250" s="200"/>
      <c r="H250" s="202">
        <v>0</v>
      </c>
      <c r="I250" s="178">
        <v>-56.506999999999998</v>
      </c>
      <c r="J250">
        <f t="shared" si="13"/>
        <v>0</v>
      </c>
      <c r="K250" s="189">
        <f t="shared" si="14"/>
        <v>0</v>
      </c>
      <c r="L250" s="200">
        <v>0</v>
      </c>
      <c r="N250" s="184">
        <v>5991.9</v>
      </c>
      <c r="O250" s="190">
        <f t="shared" si="15"/>
        <v>0.99864999999999993</v>
      </c>
      <c r="Q250" s="1">
        <v>5948.9</v>
      </c>
    </row>
    <row r="251" spans="2:17" x14ac:dyDescent="0.3">
      <c r="B251" s="187">
        <v>43476.041666666664</v>
      </c>
      <c r="D251" s="202">
        <v>0</v>
      </c>
      <c r="E251" s="178">
        <v>0</v>
      </c>
      <c r="F251" s="188">
        <f t="shared" si="12"/>
        <v>0</v>
      </c>
      <c r="G251" s="200"/>
      <c r="H251" s="202">
        <v>0</v>
      </c>
      <c r="I251" s="178">
        <v>-56.506999999999998</v>
      </c>
      <c r="J251">
        <f t="shared" si="13"/>
        <v>0</v>
      </c>
      <c r="K251" s="189">
        <f t="shared" si="14"/>
        <v>0</v>
      </c>
      <c r="L251" s="200">
        <v>0</v>
      </c>
      <c r="N251" s="184">
        <v>5993.2</v>
      </c>
      <c r="O251" s="190">
        <f t="shared" si="15"/>
        <v>0.99886666666666668</v>
      </c>
      <c r="Q251" s="1">
        <v>5948.9</v>
      </c>
    </row>
    <row r="252" spans="2:17" x14ac:dyDescent="0.3">
      <c r="B252" s="187">
        <v>43476.083333333336</v>
      </c>
      <c r="D252" s="202">
        <v>0</v>
      </c>
      <c r="E252" s="178">
        <v>0</v>
      </c>
      <c r="F252" s="188">
        <f t="shared" si="12"/>
        <v>0</v>
      </c>
      <c r="G252" s="200"/>
      <c r="H252" s="202">
        <v>0</v>
      </c>
      <c r="I252" s="178">
        <v>-56.506999999999998</v>
      </c>
      <c r="J252">
        <f t="shared" si="13"/>
        <v>0</v>
      </c>
      <c r="K252" s="189">
        <f t="shared" si="14"/>
        <v>0</v>
      </c>
      <c r="L252" s="200">
        <v>0</v>
      </c>
      <c r="N252" s="184">
        <v>5984.8</v>
      </c>
      <c r="O252" s="190">
        <f t="shared" si="15"/>
        <v>0.99746666666666672</v>
      </c>
      <c r="Q252" s="1">
        <v>5948.9</v>
      </c>
    </row>
    <row r="253" spans="2:17" x14ac:dyDescent="0.3">
      <c r="B253" s="187">
        <v>43476.125</v>
      </c>
      <c r="D253" s="202">
        <v>0</v>
      </c>
      <c r="E253" s="178">
        <v>0</v>
      </c>
      <c r="F253" s="188">
        <f t="shared" si="12"/>
        <v>0</v>
      </c>
      <c r="G253" s="200"/>
      <c r="H253" s="202">
        <v>0</v>
      </c>
      <c r="I253" s="178">
        <v>-56.506999999999998</v>
      </c>
      <c r="J253">
        <f t="shared" si="13"/>
        <v>0</v>
      </c>
      <c r="K253" s="189">
        <f t="shared" si="14"/>
        <v>0</v>
      </c>
      <c r="L253" s="200">
        <v>0</v>
      </c>
      <c r="N253" s="184">
        <v>5909</v>
      </c>
      <c r="O253" s="190">
        <f t="shared" si="15"/>
        <v>0.98483333333333334</v>
      </c>
      <c r="Q253" s="1">
        <v>5948.7</v>
      </c>
    </row>
    <row r="254" spans="2:17" x14ac:dyDescent="0.3">
      <c r="B254" s="187">
        <v>43476.166666666664</v>
      </c>
      <c r="D254" s="202">
        <v>0</v>
      </c>
      <c r="E254" s="178">
        <v>0</v>
      </c>
      <c r="F254" s="188">
        <f t="shared" si="12"/>
        <v>0</v>
      </c>
      <c r="G254" s="200"/>
      <c r="H254" s="202">
        <v>0</v>
      </c>
      <c r="I254" s="178">
        <v>-56.506999999999998</v>
      </c>
      <c r="J254">
        <f t="shared" si="13"/>
        <v>0</v>
      </c>
      <c r="K254" s="189">
        <f t="shared" si="14"/>
        <v>0</v>
      </c>
      <c r="L254" s="200">
        <v>0</v>
      </c>
      <c r="N254" s="184">
        <v>5516.6</v>
      </c>
      <c r="O254" s="190">
        <f t="shared" si="15"/>
        <v>0.91943333333333344</v>
      </c>
      <c r="Q254" s="1">
        <v>5948.4</v>
      </c>
    </row>
    <row r="255" spans="2:17" x14ac:dyDescent="0.3">
      <c r="B255" s="187">
        <v>43476.208333333336</v>
      </c>
      <c r="D255" s="202">
        <v>128</v>
      </c>
      <c r="E255" s="178">
        <v>0</v>
      </c>
      <c r="F255" s="188">
        <f t="shared" si="12"/>
        <v>0</v>
      </c>
      <c r="G255" s="200"/>
      <c r="H255" s="202">
        <v>18</v>
      </c>
      <c r="I255" s="178">
        <v>312.36</v>
      </c>
      <c r="J255">
        <f t="shared" si="13"/>
        <v>312.36</v>
      </c>
      <c r="K255" s="189">
        <f t="shared" si="14"/>
        <v>1.2494400000000001E-2</v>
      </c>
      <c r="L255" s="200">
        <v>448.62</v>
      </c>
      <c r="N255" s="184">
        <v>5180.3999999999996</v>
      </c>
      <c r="O255" s="190">
        <f t="shared" si="15"/>
        <v>0.86339999999999995</v>
      </c>
      <c r="Q255" s="1">
        <v>5948.4</v>
      </c>
    </row>
    <row r="256" spans="2:17" x14ac:dyDescent="0.3">
      <c r="B256" s="187">
        <v>43476.25</v>
      </c>
      <c r="D256" s="202">
        <v>703</v>
      </c>
      <c r="E256" s="178">
        <v>113.94</v>
      </c>
      <c r="F256" s="188">
        <f t="shared" si="12"/>
        <v>0.15419697533579185</v>
      </c>
      <c r="G256" s="200"/>
      <c r="H256" s="202">
        <v>197</v>
      </c>
      <c r="I256" s="178">
        <v>8450.7000000000007</v>
      </c>
      <c r="J256">
        <f t="shared" si="13"/>
        <v>8450.7000000000007</v>
      </c>
      <c r="K256" s="189">
        <f t="shared" si="14"/>
        <v>0.33802800000000005</v>
      </c>
      <c r="L256" s="200">
        <v>8666.2000000000007</v>
      </c>
      <c r="N256" s="184">
        <v>4507.6000000000004</v>
      </c>
      <c r="O256" s="190">
        <f t="shared" si="15"/>
        <v>0.75126666666666675</v>
      </c>
      <c r="Q256" s="1">
        <v>5947.3</v>
      </c>
    </row>
    <row r="257" spans="2:17" x14ac:dyDescent="0.3">
      <c r="B257" s="187">
        <v>43476.291666666664</v>
      </c>
      <c r="D257" s="202">
        <v>872</v>
      </c>
      <c r="E257" s="178">
        <v>538.05200000000002</v>
      </c>
      <c r="F257" s="188">
        <f t="shared" si="12"/>
        <v>0.72815509016476643</v>
      </c>
      <c r="G257" s="200"/>
      <c r="H257" s="202">
        <v>437</v>
      </c>
      <c r="I257" s="178">
        <v>19198</v>
      </c>
      <c r="J257">
        <f t="shared" si="13"/>
        <v>19198</v>
      </c>
      <c r="K257" s="189">
        <f t="shared" si="14"/>
        <v>0.76792000000000005</v>
      </c>
      <c r="L257" s="200">
        <v>19829</v>
      </c>
      <c r="N257" s="184">
        <v>4500.8999999999996</v>
      </c>
      <c r="O257" s="190">
        <f t="shared" si="15"/>
        <v>0.75014999999999998</v>
      </c>
      <c r="Q257" s="1">
        <v>5947.1</v>
      </c>
    </row>
    <row r="258" spans="2:17" x14ac:dyDescent="0.3">
      <c r="B258" s="187">
        <v>43476.333333333336</v>
      </c>
      <c r="D258" s="202">
        <v>953</v>
      </c>
      <c r="E258" s="178">
        <v>674.13300000000004</v>
      </c>
      <c r="F258" s="188">
        <f t="shared" si="12"/>
        <v>0.91231586426227296</v>
      </c>
      <c r="G258" s="200"/>
      <c r="H258" s="202">
        <v>681</v>
      </c>
      <c r="I258" s="178">
        <v>23812</v>
      </c>
      <c r="J258">
        <f t="shared" si="13"/>
        <v>23812</v>
      </c>
      <c r="K258" s="189">
        <f t="shared" si="14"/>
        <v>0.95247999999999999</v>
      </c>
      <c r="L258" s="200">
        <v>24708</v>
      </c>
      <c r="N258" s="184">
        <v>4635.8</v>
      </c>
      <c r="O258" s="190">
        <f t="shared" si="15"/>
        <v>0.77263333333333339</v>
      </c>
      <c r="Q258" s="1">
        <v>5947.1</v>
      </c>
    </row>
    <row r="259" spans="2:17" x14ac:dyDescent="0.3">
      <c r="B259" s="187">
        <v>43476.375</v>
      </c>
      <c r="D259" s="202">
        <v>1000</v>
      </c>
      <c r="E259" s="178">
        <v>728.60699999999997</v>
      </c>
      <c r="F259" s="188">
        <f t="shared" si="12"/>
        <v>0.98603647190174915</v>
      </c>
      <c r="G259" s="200"/>
      <c r="H259" s="202">
        <v>874</v>
      </c>
      <c r="I259" s="178">
        <v>24359</v>
      </c>
      <c r="J259">
        <f t="shared" si="13"/>
        <v>24359</v>
      </c>
      <c r="K259" s="189">
        <f t="shared" si="14"/>
        <v>0.97436</v>
      </c>
      <c r="L259" s="200">
        <v>25289</v>
      </c>
      <c r="N259" s="184">
        <v>2643.2</v>
      </c>
      <c r="O259" s="190">
        <f t="shared" si="15"/>
        <v>0.44053333333333328</v>
      </c>
      <c r="Q259" s="1">
        <v>5946.8</v>
      </c>
    </row>
    <row r="260" spans="2:17" x14ac:dyDescent="0.3">
      <c r="B260" s="187">
        <v>43476.416666666664</v>
      </c>
      <c r="D260" s="202">
        <v>1032</v>
      </c>
      <c r="E260" s="178">
        <v>728.69500000000005</v>
      </c>
      <c r="F260" s="188">
        <f t="shared" si="12"/>
        <v>0.98615556382582814</v>
      </c>
      <c r="G260" s="200"/>
      <c r="H260" s="202">
        <v>1024</v>
      </c>
      <c r="I260" s="178">
        <v>24359</v>
      </c>
      <c r="J260">
        <f t="shared" si="13"/>
        <v>24359</v>
      </c>
      <c r="K260" s="189">
        <f t="shared" si="14"/>
        <v>0.97436</v>
      </c>
      <c r="L260" s="200">
        <v>25289</v>
      </c>
      <c r="N260" s="184">
        <v>798.8</v>
      </c>
      <c r="O260" s="190">
        <f t="shared" si="15"/>
        <v>0.13313333333333333</v>
      </c>
      <c r="Q260" s="1">
        <v>5946.7</v>
      </c>
    </row>
    <row r="261" spans="2:17" x14ac:dyDescent="0.3">
      <c r="B261" s="187">
        <v>43476.458333333336</v>
      </c>
      <c r="D261" s="202">
        <v>1048</v>
      </c>
      <c r="E261" s="178">
        <v>728.79600000000005</v>
      </c>
      <c r="F261" s="188">
        <f t="shared" si="12"/>
        <v>0.98629224887505507</v>
      </c>
      <c r="G261" s="200"/>
      <c r="H261" s="202">
        <v>1109</v>
      </c>
      <c r="I261" s="178">
        <v>24359</v>
      </c>
      <c r="J261">
        <f t="shared" si="13"/>
        <v>24359</v>
      </c>
      <c r="K261" s="189">
        <f t="shared" si="14"/>
        <v>0.97436</v>
      </c>
      <c r="L261" s="200">
        <v>25289</v>
      </c>
      <c r="N261" s="184">
        <v>19.5</v>
      </c>
      <c r="O261" s="190">
        <f t="shared" si="15"/>
        <v>3.2499999999999999E-3</v>
      </c>
      <c r="Q261" s="1">
        <v>5946.1</v>
      </c>
    </row>
    <row r="262" spans="2:17" x14ac:dyDescent="0.3">
      <c r="B262" s="187">
        <v>43476.5</v>
      </c>
      <c r="D262" s="202">
        <v>1050</v>
      </c>
      <c r="E262" s="178">
        <v>728.9</v>
      </c>
      <c r="F262" s="188">
        <f t="shared" si="12"/>
        <v>0.98643299387623917</v>
      </c>
      <c r="G262" s="200"/>
      <c r="H262" s="202">
        <v>1122</v>
      </c>
      <c r="I262" s="178">
        <v>24359</v>
      </c>
      <c r="J262">
        <f t="shared" si="13"/>
        <v>24359</v>
      </c>
      <c r="K262" s="189">
        <f t="shared" si="14"/>
        <v>0.97436</v>
      </c>
      <c r="L262" s="200">
        <v>25289</v>
      </c>
      <c r="N262" s="184">
        <v>0</v>
      </c>
      <c r="O262" s="190">
        <f t="shared" si="15"/>
        <v>0</v>
      </c>
      <c r="Q262" s="1">
        <v>5946</v>
      </c>
    </row>
    <row r="263" spans="2:17" x14ac:dyDescent="0.3">
      <c r="B263" s="187">
        <v>43476.541666666664</v>
      </c>
      <c r="D263" s="202">
        <v>1039</v>
      </c>
      <c r="E263" s="178">
        <v>728.87800000000004</v>
      </c>
      <c r="F263" s="188">
        <f t="shared" si="12"/>
        <v>0.98640322089521948</v>
      </c>
      <c r="G263" s="200"/>
      <c r="H263" s="202">
        <v>1061</v>
      </c>
      <c r="I263" s="178">
        <v>24359</v>
      </c>
      <c r="J263">
        <f t="shared" si="13"/>
        <v>24359</v>
      </c>
      <c r="K263" s="189">
        <f t="shared" si="14"/>
        <v>0.97436</v>
      </c>
      <c r="L263" s="200">
        <v>25289</v>
      </c>
      <c r="N263" s="184">
        <v>0</v>
      </c>
      <c r="O263" s="190">
        <f t="shared" si="15"/>
        <v>0</v>
      </c>
      <c r="Q263" s="1">
        <v>5946</v>
      </c>
    </row>
    <row r="264" spans="2:17" x14ac:dyDescent="0.3">
      <c r="B264" s="187">
        <v>43476.583333333336</v>
      </c>
      <c r="D264" s="202">
        <v>1013</v>
      </c>
      <c r="E264" s="178">
        <v>729.08600000000001</v>
      </c>
      <c r="F264" s="188">
        <f t="shared" si="12"/>
        <v>0.9866847108975878</v>
      </c>
      <c r="G264" s="200"/>
      <c r="H264" s="202">
        <v>932</v>
      </c>
      <c r="I264" s="178">
        <v>24351</v>
      </c>
      <c r="J264">
        <f t="shared" si="13"/>
        <v>24351</v>
      </c>
      <c r="K264" s="189">
        <f t="shared" si="14"/>
        <v>0.97404000000000002</v>
      </c>
      <c r="L264" s="200">
        <v>25280</v>
      </c>
      <c r="N264" s="184">
        <v>0</v>
      </c>
      <c r="O264" s="190">
        <f t="shared" si="15"/>
        <v>0</v>
      </c>
      <c r="Q264" s="1">
        <v>5945.7</v>
      </c>
    </row>
    <row r="265" spans="2:17" x14ac:dyDescent="0.3">
      <c r="B265" s="187">
        <v>43476.625</v>
      </c>
      <c r="D265" s="202">
        <v>969</v>
      </c>
      <c r="E265" s="178">
        <v>700.52</v>
      </c>
      <c r="F265" s="188">
        <f t="shared" si="12"/>
        <v>0.9480258483607944</v>
      </c>
      <c r="G265" s="200"/>
      <c r="H265" s="202">
        <v>744</v>
      </c>
      <c r="I265" s="178">
        <v>23385</v>
      </c>
      <c r="J265">
        <f t="shared" si="13"/>
        <v>23385</v>
      </c>
      <c r="K265" s="189">
        <f t="shared" si="14"/>
        <v>0.93540000000000001</v>
      </c>
      <c r="L265" s="200">
        <v>24254</v>
      </c>
      <c r="N265" s="184">
        <v>0</v>
      </c>
      <c r="O265" s="190">
        <f t="shared" si="15"/>
        <v>0</v>
      </c>
      <c r="Q265" s="1">
        <v>5945</v>
      </c>
    </row>
    <row r="266" spans="2:17" x14ac:dyDescent="0.3">
      <c r="B266" s="187">
        <v>43476.666666666664</v>
      </c>
      <c r="D266" s="202">
        <v>904</v>
      </c>
      <c r="E266" s="178">
        <v>594.48400000000004</v>
      </c>
      <c r="F266" s="188">
        <f t="shared" si="12"/>
        <v>0.80452549311499821</v>
      </c>
      <c r="G266" s="200"/>
      <c r="H266" s="202">
        <v>522</v>
      </c>
      <c r="I266" s="178">
        <v>21706</v>
      </c>
      <c r="J266">
        <f t="shared" si="13"/>
        <v>21706</v>
      </c>
      <c r="K266" s="189">
        <f t="shared" si="14"/>
        <v>0.86824000000000001</v>
      </c>
      <c r="L266" s="200">
        <v>22476</v>
      </c>
      <c r="N266" s="184">
        <v>0</v>
      </c>
      <c r="O266" s="190">
        <f t="shared" si="15"/>
        <v>0</v>
      </c>
      <c r="Q266" s="1">
        <v>5944.7</v>
      </c>
    </row>
    <row r="267" spans="2:17" x14ac:dyDescent="0.3">
      <c r="B267" s="187">
        <v>43476.708333333336</v>
      </c>
      <c r="D267" s="202">
        <v>785</v>
      </c>
      <c r="E267" s="178">
        <v>383.53699999999998</v>
      </c>
      <c r="F267" s="188">
        <f t="shared" ref="F267:F330" si="16">E267/$F$8</f>
        <v>0.51904726460736883</v>
      </c>
      <c r="G267" s="200"/>
      <c r="H267" s="202">
        <v>280</v>
      </c>
      <c r="I267" s="178">
        <v>11891</v>
      </c>
      <c r="J267">
        <f t="shared" ref="J267:J330" si="17">IF(I267&lt;0,0,I267)</f>
        <v>11891</v>
      </c>
      <c r="K267" s="189">
        <f t="shared" ref="K267:K330" si="18">J267/(1000*$K$8)</f>
        <v>0.47564000000000001</v>
      </c>
      <c r="L267" s="200">
        <v>12208</v>
      </c>
      <c r="N267" s="184">
        <v>0</v>
      </c>
      <c r="O267" s="190">
        <f t="shared" ref="O267:O330" si="19">N267/$O$8</f>
        <v>0</v>
      </c>
      <c r="Q267" s="1">
        <v>5944.6</v>
      </c>
    </row>
    <row r="268" spans="2:17" x14ac:dyDescent="0.3">
      <c r="B268" s="187">
        <v>43476.75</v>
      </c>
      <c r="D268" s="202">
        <v>229</v>
      </c>
      <c r="E268" s="178">
        <v>0</v>
      </c>
      <c r="F268" s="188">
        <f t="shared" si="16"/>
        <v>0</v>
      </c>
      <c r="G268" s="200"/>
      <c r="H268" s="202">
        <v>54</v>
      </c>
      <c r="I268" s="178">
        <v>1632.3</v>
      </c>
      <c r="J268">
        <f t="shared" si="17"/>
        <v>1632.3</v>
      </c>
      <c r="K268" s="189">
        <f t="shared" si="18"/>
        <v>6.5292000000000003E-2</v>
      </c>
      <c r="L268" s="200">
        <v>1735.6</v>
      </c>
      <c r="N268" s="184">
        <v>0</v>
      </c>
      <c r="O268" s="190">
        <f t="shared" si="19"/>
        <v>0</v>
      </c>
      <c r="Q268" s="1">
        <v>5944.1</v>
      </c>
    </row>
    <row r="269" spans="2:17" x14ac:dyDescent="0.3">
      <c r="B269" s="187">
        <v>43476.791666666664</v>
      </c>
      <c r="D269" s="202">
        <v>0</v>
      </c>
      <c r="E269" s="178">
        <v>0</v>
      </c>
      <c r="F269" s="188">
        <f t="shared" si="16"/>
        <v>0</v>
      </c>
      <c r="G269" s="200"/>
      <c r="H269" s="202">
        <v>0</v>
      </c>
      <c r="I269" s="178">
        <v>-56.506999999999998</v>
      </c>
      <c r="J269">
        <f t="shared" si="17"/>
        <v>0</v>
      </c>
      <c r="K269" s="189">
        <f t="shared" si="18"/>
        <v>0</v>
      </c>
      <c r="L269" s="200">
        <v>0</v>
      </c>
      <c r="N269" s="184">
        <v>39.200000000000003</v>
      </c>
      <c r="O269" s="190">
        <f t="shared" si="19"/>
        <v>6.5333333333333337E-3</v>
      </c>
      <c r="Q269" s="1">
        <v>5944.1</v>
      </c>
    </row>
    <row r="270" spans="2:17" x14ac:dyDescent="0.3">
      <c r="B270" s="187">
        <v>43476.833333333336</v>
      </c>
      <c r="D270" s="202">
        <v>0</v>
      </c>
      <c r="E270" s="178">
        <v>0</v>
      </c>
      <c r="F270" s="188">
        <f t="shared" si="16"/>
        <v>0</v>
      </c>
      <c r="G270" s="200"/>
      <c r="H270" s="202">
        <v>0</v>
      </c>
      <c r="I270" s="178">
        <v>-56.506999999999998</v>
      </c>
      <c r="J270">
        <f t="shared" si="17"/>
        <v>0</v>
      </c>
      <c r="K270" s="189">
        <f t="shared" si="18"/>
        <v>0</v>
      </c>
      <c r="L270" s="200">
        <v>0</v>
      </c>
      <c r="N270" s="184">
        <v>147.6</v>
      </c>
      <c r="O270" s="190">
        <f t="shared" si="19"/>
        <v>2.46E-2</v>
      </c>
      <c r="Q270" s="1">
        <v>5943.5</v>
      </c>
    </row>
    <row r="271" spans="2:17" x14ac:dyDescent="0.3">
      <c r="B271" s="187">
        <v>43476.875</v>
      </c>
      <c r="D271" s="202">
        <v>0</v>
      </c>
      <c r="E271" s="178">
        <v>0</v>
      </c>
      <c r="F271" s="188">
        <f t="shared" si="16"/>
        <v>0</v>
      </c>
      <c r="G271" s="200"/>
      <c r="H271" s="202">
        <v>0</v>
      </c>
      <c r="I271" s="178">
        <v>-56.506999999999998</v>
      </c>
      <c r="J271">
        <f t="shared" si="17"/>
        <v>0</v>
      </c>
      <c r="K271" s="189">
        <f t="shared" si="18"/>
        <v>0</v>
      </c>
      <c r="L271" s="200">
        <v>0</v>
      </c>
      <c r="N271" s="184">
        <v>1028.9000000000001</v>
      </c>
      <c r="O271" s="190">
        <f t="shared" si="19"/>
        <v>0.17148333333333335</v>
      </c>
      <c r="Q271" s="1">
        <v>5943.1</v>
      </c>
    </row>
    <row r="272" spans="2:17" x14ac:dyDescent="0.3">
      <c r="B272" s="187">
        <v>43476.916666666664</v>
      </c>
      <c r="D272" s="202">
        <v>0</v>
      </c>
      <c r="E272" s="178">
        <v>0</v>
      </c>
      <c r="F272" s="188">
        <f t="shared" si="16"/>
        <v>0</v>
      </c>
      <c r="G272" s="200"/>
      <c r="H272" s="202">
        <v>0</v>
      </c>
      <c r="I272" s="178">
        <v>-56.506999999999998</v>
      </c>
      <c r="J272">
        <f t="shared" si="17"/>
        <v>0</v>
      </c>
      <c r="K272" s="189">
        <f t="shared" si="18"/>
        <v>0</v>
      </c>
      <c r="L272" s="200">
        <v>0</v>
      </c>
      <c r="N272" s="184">
        <v>3029.9</v>
      </c>
      <c r="O272" s="190">
        <f t="shared" si="19"/>
        <v>0.50498333333333334</v>
      </c>
      <c r="Q272" s="1">
        <v>5943</v>
      </c>
    </row>
    <row r="273" spans="2:17" x14ac:dyDescent="0.3">
      <c r="B273" s="187">
        <v>43476.958333333336</v>
      </c>
      <c r="D273" s="202">
        <v>0</v>
      </c>
      <c r="E273" s="178">
        <v>0</v>
      </c>
      <c r="F273" s="188">
        <f t="shared" si="16"/>
        <v>0</v>
      </c>
      <c r="G273" s="200"/>
      <c r="H273" s="202">
        <v>0</v>
      </c>
      <c r="I273" s="178">
        <v>-56.506999999999998</v>
      </c>
      <c r="J273">
        <f t="shared" si="17"/>
        <v>0</v>
      </c>
      <c r="K273" s="189">
        <f t="shared" si="18"/>
        <v>0</v>
      </c>
      <c r="L273" s="200">
        <v>0</v>
      </c>
      <c r="N273" s="184">
        <v>1862.2</v>
      </c>
      <c r="O273" s="190">
        <f t="shared" si="19"/>
        <v>0.31036666666666668</v>
      </c>
      <c r="Q273" s="1">
        <v>5942.7</v>
      </c>
    </row>
    <row r="274" spans="2:17" x14ac:dyDescent="0.3">
      <c r="B274" s="187">
        <v>43477</v>
      </c>
      <c r="D274" s="202">
        <v>0</v>
      </c>
      <c r="E274" s="178">
        <v>0</v>
      </c>
      <c r="F274" s="188">
        <f t="shared" si="16"/>
        <v>0</v>
      </c>
      <c r="G274" s="200"/>
      <c r="H274" s="202">
        <v>0</v>
      </c>
      <c r="I274" s="178">
        <v>-56.506999999999998</v>
      </c>
      <c r="J274">
        <f t="shared" si="17"/>
        <v>0</v>
      </c>
      <c r="K274" s="189">
        <f t="shared" si="18"/>
        <v>0</v>
      </c>
      <c r="L274" s="200">
        <v>0</v>
      </c>
      <c r="N274" s="184">
        <v>203.9</v>
      </c>
      <c r="O274" s="190">
        <f t="shared" si="19"/>
        <v>3.3983333333333338E-2</v>
      </c>
      <c r="Q274" s="1">
        <v>5942.5</v>
      </c>
    </row>
    <row r="275" spans="2:17" x14ac:dyDescent="0.3">
      <c r="B275" s="187">
        <v>43477.041666666664</v>
      </c>
      <c r="D275" s="202">
        <v>0</v>
      </c>
      <c r="E275" s="178">
        <v>0</v>
      </c>
      <c r="F275" s="188">
        <f t="shared" si="16"/>
        <v>0</v>
      </c>
      <c r="G275" s="200"/>
      <c r="H275" s="202">
        <v>0</v>
      </c>
      <c r="I275" s="178">
        <v>-56.506999999999998</v>
      </c>
      <c r="J275">
        <f t="shared" si="17"/>
        <v>0</v>
      </c>
      <c r="K275" s="189">
        <f t="shared" si="18"/>
        <v>0</v>
      </c>
      <c r="L275" s="200">
        <v>0</v>
      </c>
      <c r="N275" s="184">
        <v>3444.2</v>
      </c>
      <c r="O275" s="190">
        <f t="shared" si="19"/>
        <v>0.57403333333333328</v>
      </c>
      <c r="Q275" s="1">
        <v>5942.3</v>
      </c>
    </row>
    <row r="276" spans="2:17" x14ac:dyDescent="0.3">
      <c r="B276" s="187">
        <v>43477.083333333336</v>
      </c>
      <c r="D276" s="202">
        <v>0</v>
      </c>
      <c r="E276" s="178">
        <v>0</v>
      </c>
      <c r="F276" s="188">
        <f t="shared" si="16"/>
        <v>0</v>
      </c>
      <c r="G276" s="200"/>
      <c r="H276" s="202">
        <v>0</v>
      </c>
      <c r="I276" s="178">
        <v>-56.506999999999998</v>
      </c>
      <c r="J276">
        <f t="shared" si="17"/>
        <v>0</v>
      </c>
      <c r="K276" s="189">
        <f t="shared" si="18"/>
        <v>0</v>
      </c>
      <c r="L276" s="200">
        <v>0</v>
      </c>
      <c r="N276" s="184">
        <v>3322.2</v>
      </c>
      <c r="O276" s="190">
        <f t="shared" si="19"/>
        <v>0.55369999999999997</v>
      </c>
      <c r="Q276" s="1">
        <v>5942.2</v>
      </c>
    </row>
    <row r="277" spans="2:17" x14ac:dyDescent="0.3">
      <c r="B277" s="187">
        <v>43477.125</v>
      </c>
      <c r="D277" s="202">
        <v>0</v>
      </c>
      <c r="E277" s="178">
        <v>0</v>
      </c>
      <c r="F277" s="188">
        <f t="shared" si="16"/>
        <v>0</v>
      </c>
      <c r="G277" s="200"/>
      <c r="H277" s="202">
        <v>0</v>
      </c>
      <c r="I277" s="178">
        <v>-56.506999999999998</v>
      </c>
      <c r="J277">
        <f t="shared" si="17"/>
        <v>0</v>
      </c>
      <c r="K277" s="189">
        <f t="shared" si="18"/>
        <v>0</v>
      </c>
      <c r="L277" s="200">
        <v>0</v>
      </c>
      <c r="N277" s="184">
        <v>2496.6</v>
      </c>
      <c r="O277" s="190">
        <f t="shared" si="19"/>
        <v>0.41609999999999997</v>
      </c>
      <c r="Q277" s="1">
        <v>5941.9</v>
      </c>
    </row>
    <row r="278" spans="2:17" x14ac:dyDescent="0.3">
      <c r="B278" s="187">
        <v>43477.166666666664</v>
      </c>
      <c r="D278" s="202">
        <v>0</v>
      </c>
      <c r="E278" s="178">
        <v>0</v>
      </c>
      <c r="F278" s="188">
        <f t="shared" si="16"/>
        <v>0</v>
      </c>
      <c r="G278" s="200"/>
      <c r="H278" s="202">
        <v>0</v>
      </c>
      <c r="I278" s="178">
        <v>-56.506999999999998</v>
      </c>
      <c r="J278">
        <f t="shared" si="17"/>
        <v>0</v>
      </c>
      <c r="K278" s="189">
        <f t="shared" si="18"/>
        <v>0</v>
      </c>
      <c r="L278" s="200">
        <v>0</v>
      </c>
      <c r="N278" s="184">
        <v>1967</v>
      </c>
      <c r="O278" s="190">
        <f t="shared" si="19"/>
        <v>0.32783333333333331</v>
      </c>
      <c r="Q278" s="1">
        <v>5941.6</v>
      </c>
    </row>
    <row r="279" spans="2:17" x14ac:dyDescent="0.3">
      <c r="B279" s="187">
        <v>43477.208333333336</v>
      </c>
      <c r="D279" s="202">
        <v>116</v>
      </c>
      <c r="E279" s="178">
        <v>0</v>
      </c>
      <c r="F279" s="188">
        <f t="shared" si="16"/>
        <v>0</v>
      </c>
      <c r="G279" s="200"/>
      <c r="H279" s="202">
        <v>16</v>
      </c>
      <c r="I279" s="178">
        <v>239.03</v>
      </c>
      <c r="J279">
        <f t="shared" si="17"/>
        <v>239.03</v>
      </c>
      <c r="K279" s="189">
        <f t="shared" si="18"/>
        <v>9.5612000000000006E-3</v>
      </c>
      <c r="L279" s="200">
        <v>383.85</v>
      </c>
      <c r="N279" s="184">
        <v>1194.5</v>
      </c>
      <c r="O279" s="190">
        <f t="shared" si="19"/>
        <v>0.19908333333333333</v>
      </c>
      <c r="Q279" s="1">
        <v>5941.2</v>
      </c>
    </row>
    <row r="280" spans="2:17" x14ac:dyDescent="0.3">
      <c r="B280" s="187">
        <v>43477.25</v>
      </c>
      <c r="D280" s="202">
        <v>660</v>
      </c>
      <c r="E280" s="178">
        <v>98.337599999999995</v>
      </c>
      <c r="F280" s="188">
        <f t="shared" si="16"/>
        <v>0.13308197719660317</v>
      </c>
      <c r="G280" s="200"/>
      <c r="H280" s="202">
        <v>187</v>
      </c>
      <c r="I280" s="178">
        <v>8053.5</v>
      </c>
      <c r="J280">
        <f t="shared" si="17"/>
        <v>8053.5</v>
      </c>
      <c r="K280" s="189">
        <f t="shared" si="18"/>
        <v>0.32213999999999998</v>
      </c>
      <c r="L280" s="200">
        <v>8258.9</v>
      </c>
      <c r="N280" s="184">
        <v>577.5</v>
      </c>
      <c r="O280" s="190">
        <f t="shared" si="19"/>
        <v>9.6250000000000002E-2</v>
      </c>
      <c r="Q280" s="1">
        <v>5941</v>
      </c>
    </row>
    <row r="281" spans="2:17" x14ac:dyDescent="0.3">
      <c r="B281" s="187">
        <v>43477.291666666664</v>
      </c>
      <c r="D281" s="202">
        <v>826</v>
      </c>
      <c r="E281" s="178">
        <v>513.89300000000003</v>
      </c>
      <c r="F281" s="188">
        <f t="shared" si="16"/>
        <v>0.6954602970531516</v>
      </c>
      <c r="G281" s="200"/>
      <c r="H281" s="202">
        <v>421</v>
      </c>
      <c r="I281" s="178">
        <v>18461</v>
      </c>
      <c r="J281">
        <f t="shared" si="17"/>
        <v>18461</v>
      </c>
      <c r="K281" s="189">
        <f t="shared" si="18"/>
        <v>0.73843999999999999</v>
      </c>
      <c r="L281" s="200">
        <v>19054</v>
      </c>
      <c r="N281" s="184">
        <v>768.9</v>
      </c>
      <c r="O281" s="190">
        <f t="shared" si="19"/>
        <v>0.12814999999999999</v>
      </c>
      <c r="Q281" s="1">
        <v>5940.9</v>
      </c>
    </row>
    <row r="282" spans="2:17" x14ac:dyDescent="0.3">
      <c r="B282" s="187">
        <v>43477.333333333336</v>
      </c>
      <c r="D282" s="202">
        <v>911</v>
      </c>
      <c r="E282" s="178">
        <v>648.30799999999999</v>
      </c>
      <c r="F282" s="188">
        <f t="shared" si="16"/>
        <v>0.87736644449707346</v>
      </c>
      <c r="G282" s="200"/>
      <c r="H282" s="202">
        <v>659</v>
      </c>
      <c r="I282" s="178">
        <v>23044</v>
      </c>
      <c r="J282">
        <f t="shared" si="17"/>
        <v>23044</v>
      </c>
      <c r="K282" s="189">
        <f t="shared" si="18"/>
        <v>0.92176000000000002</v>
      </c>
      <c r="L282" s="200">
        <v>23892</v>
      </c>
      <c r="N282" s="184">
        <v>1099.5</v>
      </c>
      <c r="O282" s="190">
        <f t="shared" si="19"/>
        <v>0.18325</v>
      </c>
      <c r="Q282" s="1">
        <v>5940.9</v>
      </c>
    </row>
    <row r="283" spans="2:17" x14ac:dyDescent="0.3">
      <c r="B283" s="187">
        <v>43477.375</v>
      </c>
      <c r="D283" s="202">
        <v>964</v>
      </c>
      <c r="E283" s="178">
        <v>712.30200000000002</v>
      </c>
      <c r="F283" s="188">
        <f t="shared" si="16"/>
        <v>0.96397063301417607</v>
      </c>
      <c r="G283" s="200"/>
      <c r="H283" s="202">
        <v>849</v>
      </c>
      <c r="I283" s="178">
        <v>23833</v>
      </c>
      <c r="J283">
        <f t="shared" si="17"/>
        <v>23833</v>
      </c>
      <c r="K283" s="189">
        <f t="shared" si="18"/>
        <v>0.95331999999999995</v>
      </c>
      <c r="L283" s="200">
        <v>24730</v>
      </c>
      <c r="N283" s="184">
        <v>1123.3</v>
      </c>
      <c r="O283" s="190">
        <f t="shared" si="19"/>
        <v>0.18721666666666667</v>
      </c>
      <c r="Q283" s="1">
        <v>5940.8</v>
      </c>
    </row>
    <row r="284" spans="2:17" x14ac:dyDescent="0.3">
      <c r="B284" s="187">
        <v>43477.416666666664</v>
      </c>
      <c r="D284" s="202">
        <v>1001</v>
      </c>
      <c r="E284" s="178">
        <v>729.22199999999998</v>
      </c>
      <c r="F284" s="188">
        <f t="shared" si="16"/>
        <v>0.98686876205298235</v>
      </c>
      <c r="G284" s="200"/>
      <c r="H284" s="202">
        <v>995</v>
      </c>
      <c r="I284" s="178">
        <v>24240</v>
      </c>
      <c r="J284">
        <f t="shared" si="17"/>
        <v>24240</v>
      </c>
      <c r="K284" s="189">
        <f t="shared" si="18"/>
        <v>0.96960000000000002</v>
      </c>
      <c r="L284" s="200">
        <v>25163</v>
      </c>
      <c r="N284" s="184">
        <v>694.4</v>
      </c>
      <c r="O284" s="190">
        <f t="shared" si="19"/>
        <v>0.11573333333333333</v>
      </c>
      <c r="Q284" s="1">
        <v>5940.4</v>
      </c>
    </row>
    <row r="285" spans="2:17" x14ac:dyDescent="0.3">
      <c r="B285" s="187">
        <v>43477.458333333336</v>
      </c>
      <c r="D285" s="202">
        <v>1018</v>
      </c>
      <c r="E285" s="178">
        <v>729.11699999999996</v>
      </c>
      <c r="F285" s="188">
        <f t="shared" si="16"/>
        <v>0.98672666373447915</v>
      </c>
      <c r="G285" s="200"/>
      <c r="H285" s="202">
        <v>1079</v>
      </c>
      <c r="I285" s="178">
        <v>24359</v>
      </c>
      <c r="J285">
        <f t="shared" si="17"/>
        <v>24359</v>
      </c>
      <c r="K285" s="189">
        <f t="shared" si="18"/>
        <v>0.97436</v>
      </c>
      <c r="L285" s="200">
        <v>25289</v>
      </c>
      <c r="N285" s="184">
        <v>439.4</v>
      </c>
      <c r="O285" s="190">
        <f t="shared" si="19"/>
        <v>7.3233333333333331E-2</v>
      </c>
      <c r="Q285" s="1">
        <v>5940.4</v>
      </c>
    </row>
    <row r="286" spans="2:17" x14ac:dyDescent="0.3">
      <c r="B286" s="187">
        <v>43477.5</v>
      </c>
      <c r="D286" s="202">
        <v>1021</v>
      </c>
      <c r="E286" s="178">
        <v>729.22299999999996</v>
      </c>
      <c r="F286" s="188">
        <f t="shared" si="16"/>
        <v>0.98687011537030145</v>
      </c>
      <c r="G286" s="200"/>
      <c r="H286" s="202">
        <v>1093</v>
      </c>
      <c r="I286" s="178">
        <v>24359</v>
      </c>
      <c r="J286">
        <f t="shared" si="17"/>
        <v>24359</v>
      </c>
      <c r="K286" s="189">
        <f t="shared" si="18"/>
        <v>0.97436</v>
      </c>
      <c r="L286" s="200">
        <v>25289</v>
      </c>
      <c r="N286" s="184">
        <v>196.1</v>
      </c>
      <c r="O286" s="190">
        <f t="shared" si="19"/>
        <v>3.2683333333333335E-2</v>
      </c>
      <c r="Q286" s="1">
        <v>5939.7</v>
      </c>
    </row>
    <row r="287" spans="2:17" x14ac:dyDescent="0.3">
      <c r="B287" s="187">
        <v>43477.541666666664</v>
      </c>
      <c r="D287" s="202">
        <v>1010</v>
      </c>
      <c r="E287" s="178">
        <v>729.20299999999997</v>
      </c>
      <c r="F287" s="188">
        <f t="shared" si="16"/>
        <v>0.98684304902391995</v>
      </c>
      <c r="G287" s="200"/>
      <c r="H287" s="202">
        <v>1033</v>
      </c>
      <c r="I287" s="178">
        <v>24079</v>
      </c>
      <c r="J287">
        <f t="shared" si="17"/>
        <v>24079</v>
      </c>
      <c r="K287" s="189">
        <f t="shared" si="18"/>
        <v>0.96316000000000002</v>
      </c>
      <c r="L287" s="200">
        <v>24992</v>
      </c>
      <c r="N287" s="184">
        <v>65.099999999999994</v>
      </c>
      <c r="O287" s="190">
        <f t="shared" si="19"/>
        <v>1.0849999999999999E-2</v>
      </c>
      <c r="Q287" s="1">
        <v>5939.3</v>
      </c>
    </row>
    <row r="288" spans="2:17" x14ac:dyDescent="0.3">
      <c r="B288" s="187">
        <v>43477.583333333336</v>
      </c>
      <c r="D288" s="202">
        <v>980</v>
      </c>
      <c r="E288" s="178">
        <v>725.44</v>
      </c>
      <c r="F288" s="188">
        <f t="shared" si="16"/>
        <v>0.98175051595222806</v>
      </c>
      <c r="G288" s="200"/>
      <c r="H288" s="202">
        <v>908</v>
      </c>
      <c r="I288" s="178">
        <v>23647</v>
      </c>
      <c r="J288">
        <f t="shared" si="17"/>
        <v>23647</v>
      </c>
      <c r="K288" s="189">
        <f t="shared" si="18"/>
        <v>0.94588000000000005</v>
      </c>
      <c r="L288" s="200">
        <v>24533</v>
      </c>
      <c r="N288" s="184">
        <v>258.60000000000002</v>
      </c>
      <c r="O288" s="190">
        <f t="shared" si="19"/>
        <v>4.3100000000000006E-2</v>
      </c>
      <c r="Q288" s="1">
        <v>5939.2</v>
      </c>
    </row>
    <row r="289" spans="2:17" x14ac:dyDescent="0.3">
      <c r="B289" s="187">
        <v>43477.625</v>
      </c>
      <c r="D289" s="202">
        <v>698</v>
      </c>
      <c r="E289" s="178">
        <v>495.50599999999997</v>
      </c>
      <c r="F289" s="188">
        <f t="shared" si="16"/>
        <v>0.67057685150725721</v>
      </c>
      <c r="G289" s="200"/>
      <c r="H289" s="202">
        <v>663</v>
      </c>
      <c r="I289" s="178">
        <v>20695</v>
      </c>
      <c r="J289">
        <f t="shared" si="17"/>
        <v>20695</v>
      </c>
      <c r="K289" s="189">
        <f t="shared" si="18"/>
        <v>0.82779999999999998</v>
      </c>
      <c r="L289" s="200">
        <v>21408</v>
      </c>
      <c r="N289" s="184">
        <v>627.9</v>
      </c>
      <c r="O289" s="190">
        <f t="shared" si="19"/>
        <v>0.10464999999999999</v>
      </c>
      <c r="Q289" s="1">
        <v>5938.2</v>
      </c>
    </row>
    <row r="290" spans="2:17" x14ac:dyDescent="0.3">
      <c r="B290" s="187">
        <v>43477.666666666664</v>
      </c>
      <c r="D290" s="202">
        <v>856</v>
      </c>
      <c r="E290" s="178">
        <v>559.42899999999997</v>
      </c>
      <c r="F290" s="188">
        <f t="shared" si="16"/>
        <v>0.75708495449470514</v>
      </c>
      <c r="G290" s="200"/>
      <c r="H290" s="202">
        <v>508</v>
      </c>
      <c r="I290" s="178">
        <v>20985</v>
      </c>
      <c r="J290">
        <f t="shared" si="17"/>
        <v>20985</v>
      </c>
      <c r="K290" s="189">
        <f t="shared" si="18"/>
        <v>0.83940000000000003</v>
      </c>
      <c r="L290" s="200">
        <v>21713</v>
      </c>
      <c r="N290" s="184">
        <v>735.6</v>
      </c>
      <c r="O290" s="190">
        <f t="shared" si="19"/>
        <v>0.1226</v>
      </c>
      <c r="Q290" s="1">
        <v>5938.1</v>
      </c>
    </row>
    <row r="291" spans="2:17" x14ac:dyDescent="0.3">
      <c r="B291" s="187">
        <v>43477.708333333336</v>
      </c>
      <c r="D291" s="202">
        <v>717</v>
      </c>
      <c r="E291" s="178">
        <v>347.23200000000003</v>
      </c>
      <c r="F291" s="188">
        <f t="shared" si="16"/>
        <v>0.4699150793382279</v>
      </c>
      <c r="G291" s="200"/>
      <c r="H291" s="202">
        <v>268</v>
      </c>
      <c r="I291" s="178">
        <v>11327</v>
      </c>
      <c r="J291">
        <f t="shared" si="17"/>
        <v>11327</v>
      </c>
      <c r="K291" s="189">
        <f t="shared" si="18"/>
        <v>0.45307999999999998</v>
      </c>
      <c r="L291" s="200">
        <v>11625</v>
      </c>
      <c r="N291" s="184">
        <v>410</v>
      </c>
      <c r="O291" s="190">
        <f t="shared" si="19"/>
        <v>6.8333333333333329E-2</v>
      </c>
      <c r="Q291" s="1">
        <v>5938</v>
      </c>
    </row>
    <row r="292" spans="2:17" x14ac:dyDescent="0.3">
      <c r="B292" s="187">
        <v>43477.75</v>
      </c>
      <c r="D292" s="202">
        <v>306</v>
      </c>
      <c r="E292" s="178">
        <v>0</v>
      </c>
      <c r="F292" s="188">
        <f t="shared" si="16"/>
        <v>0</v>
      </c>
      <c r="G292" s="200"/>
      <c r="H292" s="202">
        <v>56</v>
      </c>
      <c r="I292" s="178">
        <v>1716.2</v>
      </c>
      <c r="J292">
        <f t="shared" si="17"/>
        <v>1716.2</v>
      </c>
      <c r="K292" s="189">
        <f t="shared" si="18"/>
        <v>6.8648000000000001E-2</v>
      </c>
      <c r="L292" s="200">
        <v>1820.2</v>
      </c>
      <c r="N292" s="184">
        <v>13.4</v>
      </c>
      <c r="O292" s="190">
        <f t="shared" si="19"/>
        <v>2.2333333333333333E-3</v>
      </c>
      <c r="Q292" s="1">
        <v>5937.8</v>
      </c>
    </row>
    <row r="293" spans="2:17" x14ac:dyDescent="0.3">
      <c r="B293" s="187">
        <v>43477.791666666664</v>
      </c>
      <c r="D293" s="202">
        <v>0</v>
      </c>
      <c r="E293" s="178">
        <v>0</v>
      </c>
      <c r="F293" s="188">
        <f t="shared" si="16"/>
        <v>0</v>
      </c>
      <c r="G293" s="200"/>
      <c r="H293" s="202">
        <v>0</v>
      </c>
      <c r="I293" s="178">
        <v>-56.506999999999998</v>
      </c>
      <c r="J293">
        <f t="shared" si="17"/>
        <v>0</v>
      </c>
      <c r="K293" s="189">
        <f t="shared" si="18"/>
        <v>0</v>
      </c>
      <c r="L293" s="200">
        <v>0</v>
      </c>
      <c r="N293" s="184">
        <v>0</v>
      </c>
      <c r="O293" s="190">
        <f t="shared" si="19"/>
        <v>0</v>
      </c>
      <c r="Q293" s="1">
        <v>5937.5</v>
      </c>
    </row>
    <row r="294" spans="2:17" x14ac:dyDescent="0.3">
      <c r="B294" s="187">
        <v>43477.833333333336</v>
      </c>
      <c r="D294" s="202">
        <v>0</v>
      </c>
      <c r="E294" s="178">
        <v>0</v>
      </c>
      <c r="F294" s="188">
        <f t="shared" si="16"/>
        <v>0</v>
      </c>
      <c r="G294" s="200"/>
      <c r="H294" s="202">
        <v>0</v>
      </c>
      <c r="I294" s="178">
        <v>-56.506999999999998</v>
      </c>
      <c r="J294">
        <f t="shared" si="17"/>
        <v>0</v>
      </c>
      <c r="K294" s="189">
        <f t="shared" si="18"/>
        <v>0</v>
      </c>
      <c r="L294" s="200">
        <v>0</v>
      </c>
      <c r="N294" s="184">
        <v>1071</v>
      </c>
      <c r="O294" s="190">
        <f t="shared" si="19"/>
        <v>0.17849999999999999</v>
      </c>
      <c r="Q294" s="1">
        <v>5937.1</v>
      </c>
    </row>
    <row r="295" spans="2:17" x14ac:dyDescent="0.3">
      <c r="B295" s="187">
        <v>43477.875</v>
      </c>
      <c r="D295" s="202">
        <v>0</v>
      </c>
      <c r="E295" s="178">
        <v>0</v>
      </c>
      <c r="F295" s="188">
        <f t="shared" si="16"/>
        <v>0</v>
      </c>
      <c r="G295" s="200"/>
      <c r="H295" s="202">
        <v>0</v>
      </c>
      <c r="I295" s="178">
        <v>-56.506999999999998</v>
      </c>
      <c r="J295">
        <f t="shared" si="17"/>
        <v>0</v>
      </c>
      <c r="K295" s="189">
        <f t="shared" si="18"/>
        <v>0</v>
      </c>
      <c r="L295" s="200">
        <v>0</v>
      </c>
      <c r="N295" s="184">
        <v>1350</v>
      </c>
      <c r="O295" s="190">
        <f t="shared" si="19"/>
        <v>0.22500000000000001</v>
      </c>
      <c r="Q295" s="1">
        <v>5936.8</v>
      </c>
    </row>
    <row r="296" spans="2:17" x14ac:dyDescent="0.3">
      <c r="B296" s="187">
        <v>43477.916666666664</v>
      </c>
      <c r="D296" s="202">
        <v>0</v>
      </c>
      <c r="E296" s="178">
        <v>0</v>
      </c>
      <c r="F296" s="188">
        <f t="shared" si="16"/>
        <v>0</v>
      </c>
      <c r="G296" s="200"/>
      <c r="H296" s="202">
        <v>0</v>
      </c>
      <c r="I296" s="178">
        <v>-56.506999999999998</v>
      </c>
      <c r="J296">
        <f t="shared" si="17"/>
        <v>0</v>
      </c>
      <c r="K296" s="189">
        <f t="shared" si="18"/>
        <v>0</v>
      </c>
      <c r="L296" s="200">
        <v>0</v>
      </c>
      <c r="N296" s="184">
        <v>1270.5</v>
      </c>
      <c r="O296" s="190">
        <f t="shared" si="19"/>
        <v>0.21174999999999999</v>
      </c>
      <c r="Q296" s="1">
        <v>5936.8</v>
      </c>
    </row>
    <row r="297" spans="2:17" x14ac:dyDescent="0.3">
      <c r="B297" s="187">
        <v>43477.958333333336</v>
      </c>
      <c r="D297" s="202">
        <v>0</v>
      </c>
      <c r="E297" s="178">
        <v>0</v>
      </c>
      <c r="F297" s="188">
        <f t="shared" si="16"/>
        <v>0</v>
      </c>
      <c r="G297" s="200"/>
      <c r="H297" s="202">
        <v>0</v>
      </c>
      <c r="I297" s="178">
        <v>-56.506999999999998</v>
      </c>
      <c r="J297">
        <f t="shared" si="17"/>
        <v>0</v>
      </c>
      <c r="K297" s="189">
        <f t="shared" si="18"/>
        <v>0</v>
      </c>
      <c r="L297" s="200">
        <v>0</v>
      </c>
      <c r="N297" s="184">
        <v>436.1</v>
      </c>
      <c r="O297" s="190">
        <f t="shared" si="19"/>
        <v>7.2683333333333336E-2</v>
      </c>
      <c r="Q297" s="1">
        <v>5936.4</v>
      </c>
    </row>
    <row r="298" spans="2:17" x14ac:dyDescent="0.3">
      <c r="B298" s="187">
        <v>43478</v>
      </c>
      <c r="D298" s="202">
        <v>0</v>
      </c>
      <c r="E298" s="178">
        <v>0</v>
      </c>
      <c r="F298" s="188">
        <f t="shared" si="16"/>
        <v>0</v>
      </c>
      <c r="G298" s="200"/>
      <c r="H298" s="202">
        <v>0</v>
      </c>
      <c r="I298" s="178">
        <v>-56.506999999999998</v>
      </c>
      <c r="J298">
        <f t="shared" si="17"/>
        <v>0</v>
      </c>
      <c r="K298" s="189">
        <f t="shared" si="18"/>
        <v>0</v>
      </c>
      <c r="L298" s="200">
        <v>0</v>
      </c>
      <c r="N298" s="184">
        <v>5.9</v>
      </c>
      <c r="O298" s="190">
        <f t="shared" si="19"/>
        <v>9.8333333333333345E-4</v>
      </c>
      <c r="Q298" s="1">
        <v>5936.2</v>
      </c>
    </row>
    <row r="299" spans="2:17" x14ac:dyDescent="0.3">
      <c r="B299" s="187">
        <v>43478.041666666664</v>
      </c>
      <c r="D299" s="202">
        <v>0</v>
      </c>
      <c r="E299" s="178">
        <v>0</v>
      </c>
      <c r="F299" s="188">
        <f t="shared" si="16"/>
        <v>0</v>
      </c>
      <c r="G299" s="200"/>
      <c r="H299" s="202">
        <v>0</v>
      </c>
      <c r="I299" s="178">
        <v>-56.506999999999998</v>
      </c>
      <c r="J299">
        <f t="shared" si="17"/>
        <v>0</v>
      </c>
      <c r="K299" s="189">
        <f t="shared" si="18"/>
        <v>0</v>
      </c>
      <c r="L299" s="200">
        <v>0</v>
      </c>
      <c r="N299" s="184">
        <v>43.7</v>
      </c>
      <c r="O299" s="190">
        <f t="shared" si="19"/>
        <v>7.2833333333333335E-3</v>
      </c>
      <c r="Q299" s="1">
        <v>5935.9</v>
      </c>
    </row>
    <row r="300" spans="2:17" x14ac:dyDescent="0.3">
      <c r="B300" s="187">
        <v>43478.083333333336</v>
      </c>
      <c r="D300" s="202">
        <v>0</v>
      </c>
      <c r="E300" s="178">
        <v>0</v>
      </c>
      <c r="F300" s="188">
        <f t="shared" si="16"/>
        <v>0</v>
      </c>
      <c r="G300" s="200"/>
      <c r="H300" s="202">
        <v>0</v>
      </c>
      <c r="I300" s="178">
        <v>-56.506999999999998</v>
      </c>
      <c r="J300">
        <f t="shared" si="17"/>
        <v>0</v>
      </c>
      <c r="K300" s="189">
        <f t="shared" si="18"/>
        <v>0</v>
      </c>
      <c r="L300" s="200">
        <v>0</v>
      </c>
      <c r="N300" s="184">
        <v>398.3</v>
      </c>
      <c r="O300" s="190">
        <f t="shared" si="19"/>
        <v>6.6383333333333336E-2</v>
      </c>
      <c r="Q300" s="1">
        <v>5935.7</v>
      </c>
    </row>
    <row r="301" spans="2:17" x14ac:dyDescent="0.3">
      <c r="B301" s="187">
        <v>43478.125</v>
      </c>
      <c r="D301" s="202">
        <v>0</v>
      </c>
      <c r="E301" s="178">
        <v>0</v>
      </c>
      <c r="F301" s="188">
        <f t="shared" si="16"/>
        <v>0</v>
      </c>
      <c r="G301" s="200"/>
      <c r="H301" s="202">
        <v>0</v>
      </c>
      <c r="I301" s="178">
        <v>-56.506999999999998</v>
      </c>
      <c r="J301">
        <f t="shared" si="17"/>
        <v>0</v>
      </c>
      <c r="K301" s="189">
        <f t="shared" si="18"/>
        <v>0</v>
      </c>
      <c r="L301" s="200">
        <v>0</v>
      </c>
      <c r="N301" s="184">
        <v>3553.6</v>
      </c>
      <c r="O301" s="190">
        <f t="shared" si="19"/>
        <v>0.59226666666666661</v>
      </c>
      <c r="Q301" s="1">
        <v>5935.5</v>
      </c>
    </row>
    <row r="302" spans="2:17" x14ac:dyDescent="0.3">
      <c r="B302" s="187">
        <v>43478.166666666664</v>
      </c>
      <c r="D302" s="202">
        <v>0</v>
      </c>
      <c r="E302" s="178">
        <v>0</v>
      </c>
      <c r="F302" s="188">
        <f t="shared" si="16"/>
        <v>0</v>
      </c>
      <c r="G302" s="200"/>
      <c r="H302" s="202">
        <v>0</v>
      </c>
      <c r="I302" s="178">
        <v>-56.506999999999998</v>
      </c>
      <c r="J302">
        <f t="shared" si="17"/>
        <v>0</v>
      </c>
      <c r="K302" s="189">
        <f t="shared" si="18"/>
        <v>0</v>
      </c>
      <c r="L302" s="200">
        <v>0</v>
      </c>
      <c r="N302" s="184">
        <v>5644.7</v>
      </c>
      <c r="O302" s="190">
        <f t="shared" si="19"/>
        <v>0.9407833333333333</v>
      </c>
      <c r="Q302" s="1">
        <v>5935.2</v>
      </c>
    </row>
    <row r="303" spans="2:17" x14ac:dyDescent="0.3">
      <c r="B303" s="187">
        <v>43478.208333333336</v>
      </c>
      <c r="D303" s="202">
        <v>111</v>
      </c>
      <c r="E303" s="178">
        <v>0</v>
      </c>
      <c r="F303" s="188">
        <f t="shared" si="16"/>
        <v>0</v>
      </c>
      <c r="G303" s="200"/>
      <c r="H303" s="202">
        <v>15</v>
      </c>
      <c r="I303" s="178">
        <v>183.49</v>
      </c>
      <c r="J303">
        <f t="shared" si="17"/>
        <v>183.49</v>
      </c>
      <c r="K303" s="189">
        <f t="shared" si="18"/>
        <v>7.3395999999999999E-3</v>
      </c>
      <c r="L303" s="200">
        <v>334.79</v>
      </c>
      <c r="N303" s="184">
        <v>5562.3</v>
      </c>
      <c r="O303" s="190">
        <f t="shared" si="19"/>
        <v>0.92705000000000004</v>
      </c>
      <c r="Q303" s="1">
        <v>5935.2</v>
      </c>
    </row>
    <row r="304" spans="2:17" x14ac:dyDescent="0.3">
      <c r="B304" s="187">
        <v>43478.25</v>
      </c>
      <c r="D304" s="202">
        <v>645</v>
      </c>
      <c r="E304" s="178">
        <v>86.551900000000003</v>
      </c>
      <c r="F304" s="188">
        <f t="shared" si="16"/>
        <v>0.11713218526914099</v>
      </c>
      <c r="G304" s="200"/>
      <c r="H304" s="202">
        <v>183</v>
      </c>
      <c r="I304" s="178">
        <v>7742.1</v>
      </c>
      <c r="J304">
        <f t="shared" si="17"/>
        <v>7742.1</v>
      </c>
      <c r="K304" s="189">
        <f t="shared" si="18"/>
        <v>0.30968400000000001</v>
      </c>
      <c r="L304" s="200">
        <v>7939.8</v>
      </c>
      <c r="N304" s="184">
        <v>4216.2</v>
      </c>
      <c r="O304" s="190">
        <f t="shared" si="19"/>
        <v>0.70269999999999999</v>
      </c>
      <c r="Q304" s="1">
        <v>5934.8</v>
      </c>
    </row>
    <row r="305" spans="2:17" x14ac:dyDescent="0.3">
      <c r="B305" s="187">
        <v>43478.291666666664</v>
      </c>
      <c r="D305" s="202">
        <v>812</v>
      </c>
      <c r="E305" s="178">
        <v>501.096</v>
      </c>
      <c r="F305" s="188">
        <f t="shared" si="16"/>
        <v>0.67814189532090541</v>
      </c>
      <c r="G305" s="200"/>
      <c r="H305" s="202">
        <v>415</v>
      </c>
      <c r="I305" s="178">
        <v>18113</v>
      </c>
      <c r="J305">
        <f t="shared" si="17"/>
        <v>18113</v>
      </c>
      <c r="K305" s="189">
        <f t="shared" si="18"/>
        <v>0.72452000000000005</v>
      </c>
      <c r="L305" s="200">
        <v>18689</v>
      </c>
      <c r="N305" s="184">
        <v>2295.8000000000002</v>
      </c>
      <c r="O305" s="190">
        <f t="shared" si="19"/>
        <v>0.38263333333333338</v>
      </c>
      <c r="Q305" s="1">
        <v>5934.2</v>
      </c>
    </row>
    <row r="306" spans="2:17" x14ac:dyDescent="0.3">
      <c r="B306" s="187">
        <v>43478.333333333336</v>
      </c>
      <c r="D306" s="202">
        <v>897</v>
      </c>
      <c r="E306" s="178">
        <v>636.35400000000004</v>
      </c>
      <c r="F306" s="188">
        <f t="shared" si="16"/>
        <v>0.86118888926481052</v>
      </c>
      <c r="G306" s="200"/>
      <c r="H306" s="202">
        <v>652</v>
      </c>
      <c r="I306" s="178">
        <v>22572</v>
      </c>
      <c r="J306">
        <f t="shared" si="17"/>
        <v>22572</v>
      </c>
      <c r="K306" s="189">
        <f t="shared" si="18"/>
        <v>0.90288000000000002</v>
      </c>
      <c r="L306" s="200">
        <v>23392</v>
      </c>
      <c r="N306" s="184">
        <v>1500.7</v>
      </c>
      <c r="O306" s="190">
        <f t="shared" si="19"/>
        <v>0.25011666666666665</v>
      </c>
      <c r="Q306" s="1">
        <v>5933.6</v>
      </c>
    </row>
    <row r="307" spans="2:17" x14ac:dyDescent="0.3">
      <c r="B307" s="187">
        <v>43478.375</v>
      </c>
      <c r="D307" s="202">
        <v>953</v>
      </c>
      <c r="E307" s="178">
        <v>702.81399999999996</v>
      </c>
      <c r="F307" s="188">
        <f t="shared" si="16"/>
        <v>0.9511303582907602</v>
      </c>
      <c r="G307" s="200"/>
      <c r="H307" s="202">
        <v>841</v>
      </c>
      <c r="I307" s="178">
        <v>23383</v>
      </c>
      <c r="J307">
        <f t="shared" si="17"/>
        <v>23383</v>
      </c>
      <c r="K307" s="189">
        <f t="shared" si="18"/>
        <v>0.93532000000000004</v>
      </c>
      <c r="L307" s="200">
        <v>24252</v>
      </c>
      <c r="N307" s="184">
        <v>1295.8</v>
      </c>
      <c r="O307" s="190">
        <f t="shared" si="19"/>
        <v>0.21596666666666667</v>
      </c>
      <c r="Q307" s="1">
        <v>5933.5</v>
      </c>
    </row>
    <row r="308" spans="2:17" x14ac:dyDescent="0.3">
      <c r="B308" s="187">
        <v>43478.416666666664</v>
      </c>
      <c r="D308" s="202">
        <v>989</v>
      </c>
      <c r="E308" s="178">
        <v>729.19500000000005</v>
      </c>
      <c r="F308" s="188">
        <f t="shared" si="16"/>
        <v>0.98683222248536739</v>
      </c>
      <c r="G308" s="200"/>
      <c r="H308" s="202">
        <v>986</v>
      </c>
      <c r="I308" s="178">
        <v>23857</v>
      </c>
      <c r="J308">
        <f t="shared" si="17"/>
        <v>23857</v>
      </c>
      <c r="K308" s="189">
        <f t="shared" si="18"/>
        <v>0.95428000000000002</v>
      </c>
      <c r="L308" s="200">
        <v>24756</v>
      </c>
      <c r="N308" s="184">
        <v>986.5</v>
      </c>
      <c r="O308" s="190">
        <f t="shared" si="19"/>
        <v>0.16441666666666666</v>
      </c>
      <c r="Q308" s="1">
        <v>5933.4</v>
      </c>
    </row>
    <row r="309" spans="2:17" x14ac:dyDescent="0.3">
      <c r="B309" s="187">
        <v>43478.458333333336</v>
      </c>
      <c r="D309" s="202">
        <v>1009</v>
      </c>
      <c r="E309" s="178">
        <v>729.23</v>
      </c>
      <c r="F309" s="188">
        <f t="shared" si="16"/>
        <v>0.98687958859153513</v>
      </c>
      <c r="G309" s="200"/>
      <c r="H309" s="202">
        <v>1071</v>
      </c>
      <c r="I309" s="178">
        <v>24148</v>
      </c>
      <c r="J309">
        <f t="shared" si="17"/>
        <v>24148</v>
      </c>
      <c r="K309" s="189">
        <f t="shared" si="18"/>
        <v>0.96592</v>
      </c>
      <c r="L309" s="200">
        <v>25064</v>
      </c>
      <c r="N309" s="184">
        <v>385.2</v>
      </c>
      <c r="O309" s="190">
        <f t="shared" si="19"/>
        <v>6.4199999999999993E-2</v>
      </c>
      <c r="Q309" s="1">
        <v>5933.3</v>
      </c>
    </row>
    <row r="310" spans="2:17" x14ac:dyDescent="0.3">
      <c r="B310" s="187">
        <v>43478.5</v>
      </c>
      <c r="D310" s="202">
        <v>956</v>
      </c>
      <c r="E310" s="178">
        <v>729.46799999999996</v>
      </c>
      <c r="F310" s="188">
        <f t="shared" si="16"/>
        <v>0.9872016781134757</v>
      </c>
      <c r="G310" s="200"/>
      <c r="H310" s="202">
        <v>1066</v>
      </c>
      <c r="I310" s="178">
        <v>23706</v>
      </c>
      <c r="J310">
        <f t="shared" si="17"/>
        <v>23706</v>
      </c>
      <c r="K310" s="189">
        <f t="shared" si="18"/>
        <v>0.94823999999999997</v>
      </c>
      <c r="L310" s="200">
        <v>24595</v>
      </c>
      <c r="N310" s="184">
        <v>192</v>
      </c>
      <c r="O310" s="190">
        <f t="shared" si="19"/>
        <v>3.2000000000000001E-2</v>
      </c>
      <c r="Q310" s="1">
        <v>5933</v>
      </c>
    </row>
    <row r="311" spans="2:17" x14ac:dyDescent="0.3">
      <c r="B311" s="187">
        <v>43478.541666666664</v>
      </c>
      <c r="D311" s="202">
        <v>846</v>
      </c>
      <c r="E311" s="178">
        <v>639.65499999999997</v>
      </c>
      <c r="F311" s="188">
        <f t="shared" si="16"/>
        <v>0.86565618973508818</v>
      </c>
      <c r="G311" s="200"/>
      <c r="H311" s="202">
        <v>974</v>
      </c>
      <c r="I311" s="178">
        <v>22807</v>
      </c>
      <c r="J311">
        <f t="shared" si="17"/>
        <v>22807</v>
      </c>
      <c r="K311" s="189">
        <f t="shared" si="18"/>
        <v>0.91227999999999998</v>
      </c>
      <c r="L311" s="200">
        <v>23641</v>
      </c>
      <c r="N311" s="184">
        <v>144.80000000000001</v>
      </c>
      <c r="O311" s="190">
        <f t="shared" si="19"/>
        <v>2.4133333333333336E-2</v>
      </c>
      <c r="Q311" s="1">
        <v>5932.9</v>
      </c>
    </row>
    <row r="312" spans="2:17" x14ac:dyDescent="0.3">
      <c r="B312" s="187">
        <v>43478.583333333336</v>
      </c>
      <c r="D312" s="202">
        <v>850</v>
      </c>
      <c r="E312" s="178">
        <v>627.81600000000003</v>
      </c>
      <c r="F312" s="188">
        <f t="shared" si="16"/>
        <v>0.84963426599451919</v>
      </c>
      <c r="G312" s="200"/>
      <c r="H312" s="202">
        <v>869</v>
      </c>
      <c r="I312" s="178">
        <v>22647</v>
      </c>
      <c r="J312">
        <f t="shared" si="17"/>
        <v>22647</v>
      </c>
      <c r="K312" s="189">
        <f t="shared" si="18"/>
        <v>0.90588000000000002</v>
      </c>
      <c r="L312" s="200">
        <v>23472</v>
      </c>
      <c r="N312" s="184">
        <v>94.1</v>
      </c>
      <c r="O312" s="190">
        <f t="shared" si="19"/>
        <v>1.5683333333333334E-2</v>
      </c>
      <c r="Q312" s="1">
        <v>5932.3</v>
      </c>
    </row>
    <row r="313" spans="2:17" x14ac:dyDescent="0.3">
      <c r="B313" s="187">
        <v>43478.625</v>
      </c>
      <c r="D313" s="202">
        <v>646</v>
      </c>
      <c r="E313" s="178">
        <v>459.846</v>
      </c>
      <c r="F313" s="188">
        <f t="shared" si="16"/>
        <v>0.62231755590892179</v>
      </c>
      <c r="G313" s="200"/>
      <c r="H313" s="202">
        <v>628</v>
      </c>
      <c r="I313" s="178">
        <v>19494</v>
      </c>
      <c r="J313">
        <f t="shared" si="17"/>
        <v>19494</v>
      </c>
      <c r="K313" s="189">
        <f t="shared" si="18"/>
        <v>0.77976000000000001</v>
      </c>
      <c r="L313" s="200">
        <v>20141</v>
      </c>
      <c r="N313" s="184">
        <v>0</v>
      </c>
      <c r="O313" s="190">
        <f t="shared" si="19"/>
        <v>0</v>
      </c>
      <c r="Q313" s="1">
        <v>5932.2</v>
      </c>
    </row>
    <row r="314" spans="2:17" x14ac:dyDescent="0.3">
      <c r="B314" s="187">
        <v>43478.666666666664</v>
      </c>
      <c r="D314" s="202">
        <v>786</v>
      </c>
      <c r="E314" s="178">
        <v>515.40499999999997</v>
      </c>
      <c r="F314" s="188">
        <f t="shared" si="16"/>
        <v>0.69750651283959808</v>
      </c>
      <c r="G314" s="200"/>
      <c r="H314" s="202">
        <v>495</v>
      </c>
      <c r="I314" s="178">
        <v>20384</v>
      </c>
      <c r="J314">
        <f t="shared" si="17"/>
        <v>20384</v>
      </c>
      <c r="K314" s="189">
        <f t="shared" si="18"/>
        <v>0.81535999999999997</v>
      </c>
      <c r="L314" s="200">
        <v>21079</v>
      </c>
      <c r="N314" s="184">
        <v>0</v>
      </c>
      <c r="O314" s="190">
        <f t="shared" si="19"/>
        <v>0</v>
      </c>
      <c r="Q314" s="1">
        <v>5932.2</v>
      </c>
    </row>
    <row r="315" spans="2:17" x14ac:dyDescent="0.3">
      <c r="B315" s="187">
        <v>43478.708333333336</v>
      </c>
      <c r="D315" s="202">
        <v>54</v>
      </c>
      <c r="E315" s="178">
        <v>0</v>
      </c>
      <c r="F315" s="188">
        <f t="shared" si="16"/>
        <v>0</v>
      </c>
      <c r="G315" s="200"/>
      <c r="H315" s="202">
        <v>68</v>
      </c>
      <c r="I315" s="178">
        <v>1934.1</v>
      </c>
      <c r="J315">
        <f t="shared" si="17"/>
        <v>1934.1</v>
      </c>
      <c r="K315" s="189">
        <f t="shared" si="18"/>
        <v>7.7364000000000002E-2</v>
      </c>
      <c r="L315" s="200">
        <v>2039.9</v>
      </c>
      <c r="N315" s="184">
        <v>82.1</v>
      </c>
      <c r="O315" s="190">
        <f t="shared" si="19"/>
        <v>1.3683333333333332E-2</v>
      </c>
      <c r="Q315" s="1">
        <v>5929</v>
      </c>
    </row>
    <row r="316" spans="2:17" x14ac:dyDescent="0.3">
      <c r="B316" s="187">
        <v>43478.75</v>
      </c>
      <c r="D316" s="202">
        <v>118</v>
      </c>
      <c r="E316" s="178">
        <v>0</v>
      </c>
      <c r="F316" s="188">
        <f t="shared" si="16"/>
        <v>0</v>
      </c>
      <c r="G316" s="200"/>
      <c r="H316" s="202">
        <v>41</v>
      </c>
      <c r="I316" s="178">
        <v>1133.9000000000001</v>
      </c>
      <c r="J316">
        <f t="shared" si="17"/>
        <v>1133.9000000000001</v>
      </c>
      <c r="K316" s="189">
        <f t="shared" si="18"/>
        <v>4.5356E-2</v>
      </c>
      <c r="L316" s="200">
        <v>1233.5</v>
      </c>
      <c r="N316" s="184">
        <v>643.29999999999995</v>
      </c>
      <c r="O316" s="190">
        <f t="shared" si="19"/>
        <v>0.10721666666666665</v>
      </c>
      <c r="Q316" s="1">
        <v>5927.3</v>
      </c>
    </row>
    <row r="317" spans="2:17" x14ac:dyDescent="0.3">
      <c r="B317" s="187">
        <v>43478.791666666664</v>
      </c>
      <c r="D317" s="202">
        <v>0</v>
      </c>
      <c r="E317" s="178">
        <v>0</v>
      </c>
      <c r="F317" s="188">
        <f t="shared" si="16"/>
        <v>0</v>
      </c>
      <c r="G317" s="200"/>
      <c r="H317" s="202">
        <v>0</v>
      </c>
      <c r="I317" s="178">
        <v>-56.506999999999998</v>
      </c>
      <c r="J317">
        <f t="shared" si="17"/>
        <v>0</v>
      </c>
      <c r="K317" s="189">
        <f t="shared" si="18"/>
        <v>0</v>
      </c>
      <c r="L317" s="200">
        <v>0</v>
      </c>
      <c r="N317" s="184">
        <v>1761.9</v>
      </c>
      <c r="O317" s="190">
        <f t="shared" si="19"/>
        <v>0.29365000000000002</v>
      </c>
      <c r="Q317" s="1">
        <v>5927.2</v>
      </c>
    </row>
    <row r="318" spans="2:17" x14ac:dyDescent="0.3">
      <c r="B318" s="187">
        <v>43478.833333333336</v>
      </c>
      <c r="D318" s="202">
        <v>0</v>
      </c>
      <c r="E318" s="178">
        <v>0</v>
      </c>
      <c r="F318" s="188">
        <f t="shared" si="16"/>
        <v>0</v>
      </c>
      <c r="G318" s="200"/>
      <c r="H318" s="202">
        <v>0</v>
      </c>
      <c r="I318" s="178">
        <v>-56.506999999999998</v>
      </c>
      <c r="J318">
        <f t="shared" si="17"/>
        <v>0</v>
      </c>
      <c r="K318" s="189">
        <f t="shared" si="18"/>
        <v>0</v>
      </c>
      <c r="L318" s="200">
        <v>0</v>
      </c>
      <c r="N318" s="184">
        <v>921.1</v>
      </c>
      <c r="O318" s="190">
        <f t="shared" si="19"/>
        <v>0.15351666666666666</v>
      </c>
      <c r="Q318" s="1">
        <v>5926.1</v>
      </c>
    </row>
    <row r="319" spans="2:17" x14ac:dyDescent="0.3">
      <c r="B319" s="187">
        <v>43478.875</v>
      </c>
      <c r="D319" s="202">
        <v>0</v>
      </c>
      <c r="E319" s="178">
        <v>0</v>
      </c>
      <c r="F319" s="188">
        <f t="shared" si="16"/>
        <v>0</v>
      </c>
      <c r="G319" s="200"/>
      <c r="H319" s="202">
        <v>0</v>
      </c>
      <c r="I319" s="178">
        <v>-56.506999999999998</v>
      </c>
      <c r="J319">
        <f t="shared" si="17"/>
        <v>0</v>
      </c>
      <c r="K319" s="189">
        <f t="shared" si="18"/>
        <v>0</v>
      </c>
      <c r="L319" s="200">
        <v>0</v>
      </c>
      <c r="N319" s="184">
        <v>3334.2</v>
      </c>
      <c r="O319" s="190">
        <f t="shared" si="19"/>
        <v>0.55569999999999997</v>
      </c>
      <c r="Q319" s="1">
        <v>5924.1</v>
      </c>
    </row>
    <row r="320" spans="2:17" x14ac:dyDescent="0.3">
      <c r="B320" s="187">
        <v>43478.916666666664</v>
      </c>
      <c r="D320" s="202">
        <v>0</v>
      </c>
      <c r="E320" s="178">
        <v>0</v>
      </c>
      <c r="F320" s="188">
        <f t="shared" si="16"/>
        <v>0</v>
      </c>
      <c r="G320" s="200"/>
      <c r="H320" s="202">
        <v>0</v>
      </c>
      <c r="I320" s="178">
        <v>-56.506999999999998</v>
      </c>
      <c r="J320">
        <f t="shared" si="17"/>
        <v>0</v>
      </c>
      <c r="K320" s="189">
        <f t="shared" si="18"/>
        <v>0</v>
      </c>
      <c r="L320" s="200">
        <v>0</v>
      </c>
      <c r="N320" s="184">
        <v>4263.8999999999996</v>
      </c>
      <c r="O320" s="190">
        <f t="shared" si="19"/>
        <v>0.71064999999999989</v>
      </c>
      <c r="Q320" s="1">
        <v>5922.7</v>
      </c>
    </row>
    <row r="321" spans="2:17" x14ac:dyDescent="0.3">
      <c r="B321" s="187">
        <v>43478.958333333336</v>
      </c>
      <c r="D321" s="202">
        <v>0</v>
      </c>
      <c r="E321" s="178">
        <v>0</v>
      </c>
      <c r="F321" s="188">
        <f t="shared" si="16"/>
        <v>0</v>
      </c>
      <c r="G321" s="200"/>
      <c r="H321" s="202">
        <v>0</v>
      </c>
      <c r="I321" s="178">
        <v>-56.506999999999998</v>
      </c>
      <c r="J321">
        <f t="shared" si="17"/>
        <v>0</v>
      </c>
      <c r="K321" s="189">
        <f t="shared" si="18"/>
        <v>0</v>
      </c>
      <c r="L321" s="200">
        <v>0</v>
      </c>
      <c r="N321" s="184">
        <v>1794.6</v>
      </c>
      <c r="O321" s="190">
        <f t="shared" si="19"/>
        <v>0.29909999999999998</v>
      </c>
      <c r="Q321" s="1">
        <v>5922.6</v>
      </c>
    </row>
    <row r="322" spans="2:17" x14ac:dyDescent="0.3">
      <c r="B322" s="187">
        <v>43479</v>
      </c>
      <c r="D322" s="202">
        <v>0</v>
      </c>
      <c r="E322" s="178">
        <v>0</v>
      </c>
      <c r="F322" s="188">
        <f t="shared" si="16"/>
        <v>0</v>
      </c>
      <c r="G322" s="200"/>
      <c r="H322" s="202">
        <v>0</v>
      </c>
      <c r="I322" s="178">
        <v>-56.506999999999998</v>
      </c>
      <c r="J322">
        <f t="shared" si="17"/>
        <v>0</v>
      </c>
      <c r="K322" s="189">
        <f t="shared" si="18"/>
        <v>0</v>
      </c>
      <c r="L322" s="200">
        <v>0</v>
      </c>
      <c r="N322" s="184">
        <v>1309.7</v>
      </c>
      <c r="O322" s="190">
        <f t="shared" si="19"/>
        <v>0.21828333333333333</v>
      </c>
      <c r="Q322" s="1">
        <v>5922.2</v>
      </c>
    </row>
    <row r="323" spans="2:17" x14ac:dyDescent="0.3">
      <c r="B323" s="187">
        <v>43479.041666666664</v>
      </c>
      <c r="D323" s="202">
        <v>0</v>
      </c>
      <c r="E323" s="178">
        <v>0</v>
      </c>
      <c r="F323" s="188">
        <f t="shared" si="16"/>
        <v>0</v>
      </c>
      <c r="G323" s="200"/>
      <c r="H323" s="202">
        <v>0</v>
      </c>
      <c r="I323" s="178">
        <v>-56.506999999999998</v>
      </c>
      <c r="J323">
        <f t="shared" si="17"/>
        <v>0</v>
      </c>
      <c r="K323" s="189">
        <f t="shared" si="18"/>
        <v>0</v>
      </c>
      <c r="L323" s="200">
        <v>0</v>
      </c>
      <c r="N323" s="184">
        <v>1779</v>
      </c>
      <c r="O323" s="190">
        <f t="shared" si="19"/>
        <v>0.29649999999999999</v>
      </c>
      <c r="Q323" s="1">
        <v>5922.2</v>
      </c>
    </row>
    <row r="324" spans="2:17" x14ac:dyDescent="0.3">
      <c r="B324" s="187">
        <v>43479.083333333336</v>
      </c>
      <c r="D324" s="202">
        <v>0</v>
      </c>
      <c r="E324" s="178">
        <v>0</v>
      </c>
      <c r="F324" s="188">
        <f t="shared" si="16"/>
        <v>0</v>
      </c>
      <c r="G324" s="200"/>
      <c r="H324" s="202">
        <v>0</v>
      </c>
      <c r="I324" s="178">
        <v>-56.506999999999998</v>
      </c>
      <c r="J324">
        <f t="shared" si="17"/>
        <v>0</v>
      </c>
      <c r="K324" s="189">
        <f t="shared" si="18"/>
        <v>0</v>
      </c>
      <c r="L324" s="200">
        <v>0</v>
      </c>
      <c r="N324" s="184">
        <v>1701</v>
      </c>
      <c r="O324" s="190">
        <f t="shared" si="19"/>
        <v>0.28349999999999997</v>
      </c>
      <c r="Q324" s="1">
        <v>5921.6</v>
      </c>
    </row>
    <row r="325" spans="2:17" x14ac:dyDescent="0.3">
      <c r="B325" s="187">
        <v>43479.125</v>
      </c>
      <c r="D325" s="202">
        <v>0</v>
      </c>
      <c r="E325" s="178">
        <v>0</v>
      </c>
      <c r="F325" s="188">
        <f t="shared" si="16"/>
        <v>0</v>
      </c>
      <c r="G325" s="200"/>
      <c r="H325" s="202">
        <v>0</v>
      </c>
      <c r="I325" s="178">
        <v>-56.506999999999998</v>
      </c>
      <c r="J325">
        <f t="shared" si="17"/>
        <v>0</v>
      </c>
      <c r="K325" s="189">
        <f t="shared" si="18"/>
        <v>0</v>
      </c>
      <c r="L325" s="200">
        <v>0</v>
      </c>
      <c r="N325" s="184">
        <v>1430.5</v>
      </c>
      <c r="O325" s="190">
        <f t="shared" si="19"/>
        <v>0.23841666666666667</v>
      </c>
      <c r="Q325" s="1">
        <v>5919.8</v>
      </c>
    </row>
    <row r="326" spans="2:17" x14ac:dyDescent="0.3">
      <c r="B326" s="187">
        <v>43479.166666666664</v>
      </c>
      <c r="D326" s="202">
        <v>0</v>
      </c>
      <c r="E326" s="178">
        <v>0</v>
      </c>
      <c r="F326" s="188">
        <f t="shared" si="16"/>
        <v>0</v>
      </c>
      <c r="G326" s="200"/>
      <c r="H326" s="202">
        <v>0</v>
      </c>
      <c r="I326" s="178">
        <v>-56.506999999999998</v>
      </c>
      <c r="J326">
        <f t="shared" si="17"/>
        <v>0</v>
      </c>
      <c r="K326" s="189">
        <f t="shared" si="18"/>
        <v>0</v>
      </c>
      <c r="L326" s="200">
        <v>0</v>
      </c>
      <c r="N326" s="184">
        <v>1209.7</v>
      </c>
      <c r="O326" s="190">
        <f t="shared" si="19"/>
        <v>0.20161666666666667</v>
      </c>
      <c r="Q326" s="1">
        <v>5918.7</v>
      </c>
    </row>
    <row r="327" spans="2:17" x14ac:dyDescent="0.3">
      <c r="B327" s="187">
        <v>43479.208333333336</v>
      </c>
      <c r="D327" s="202">
        <v>1</v>
      </c>
      <c r="E327" s="178">
        <v>0</v>
      </c>
      <c r="F327" s="188">
        <f t="shared" si="16"/>
        <v>0</v>
      </c>
      <c r="G327" s="200"/>
      <c r="H327" s="202">
        <v>7</v>
      </c>
      <c r="I327" s="178">
        <v>-56.506999999999998</v>
      </c>
      <c r="J327">
        <f t="shared" si="17"/>
        <v>0</v>
      </c>
      <c r="K327" s="189">
        <f t="shared" si="18"/>
        <v>0</v>
      </c>
      <c r="L327" s="200">
        <v>0</v>
      </c>
      <c r="N327" s="184">
        <v>1416.5</v>
      </c>
      <c r="O327" s="190">
        <f t="shared" si="19"/>
        <v>0.23608333333333334</v>
      </c>
      <c r="Q327" s="1">
        <v>5917.7</v>
      </c>
    </row>
    <row r="328" spans="2:17" x14ac:dyDescent="0.3">
      <c r="B328" s="187">
        <v>43479.25</v>
      </c>
      <c r="D328" s="202">
        <v>136</v>
      </c>
      <c r="E328" s="178">
        <v>0</v>
      </c>
      <c r="F328" s="188">
        <f t="shared" si="16"/>
        <v>0</v>
      </c>
      <c r="G328" s="200"/>
      <c r="H328" s="202">
        <v>107</v>
      </c>
      <c r="I328" s="178">
        <v>3259.7</v>
      </c>
      <c r="J328">
        <f t="shared" si="17"/>
        <v>3259.7</v>
      </c>
      <c r="K328" s="189">
        <f t="shared" si="18"/>
        <v>0.130388</v>
      </c>
      <c r="L328" s="200">
        <v>3379.4</v>
      </c>
      <c r="N328" s="184">
        <v>1491.4</v>
      </c>
      <c r="O328" s="190">
        <f t="shared" si="19"/>
        <v>0.24856666666666669</v>
      </c>
      <c r="Q328" s="1">
        <v>5917.3</v>
      </c>
    </row>
    <row r="329" spans="2:17" x14ac:dyDescent="0.3">
      <c r="B329" s="187">
        <v>43479.291666666664</v>
      </c>
      <c r="D329" s="202">
        <v>190</v>
      </c>
      <c r="E329" s="178">
        <v>0</v>
      </c>
      <c r="F329" s="188">
        <f t="shared" si="16"/>
        <v>0</v>
      </c>
      <c r="G329" s="200"/>
      <c r="H329" s="202">
        <v>262</v>
      </c>
      <c r="I329" s="178">
        <v>8604.2999999999993</v>
      </c>
      <c r="J329">
        <f t="shared" si="17"/>
        <v>8604.2999999999993</v>
      </c>
      <c r="K329" s="189">
        <f t="shared" si="18"/>
        <v>0.34417199999999998</v>
      </c>
      <c r="L329" s="200">
        <v>8823.9</v>
      </c>
      <c r="N329" s="184">
        <v>480.6</v>
      </c>
      <c r="O329" s="190">
        <f t="shared" si="19"/>
        <v>8.0100000000000005E-2</v>
      </c>
      <c r="Q329" s="1">
        <v>5916.8</v>
      </c>
    </row>
    <row r="330" spans="2:17" x14ac:dyDescent="0.3">
      <c r="B330" s="187">
        <v>43479.333333333336</v>
      </c>
      <c r="D330" s="202">
        <v>478</v>
      </c>
      <c r="E330" s="178">
        <v>282.98700000000002</v>
      </c>
      <c r="F330" s="188">
        <f t="shared" si="16"/>
        <v>0.38297120817403668</v>
      </c>
      <c r="G330" s="200"/>
      <c r="H330" s="202">
        <v>535</v>
      </c>
      <c r="I330" s="178">
        <v>17817</v>
      </c>
      <c r="J330">
        <f t="shared" si="17"/>
        <v>17817</v>
      </c>
      <c r="K330" s="189">
        <f t="shared" si="18"/>
        <v>0.71267999999999998</v>
      </c>
      <c r="L330" s="200">
        <v>18378</v>
      </c>
      <c r="N330" s="184">
        <v>269.2</v>
      </c>
      <c r="O330" s="190">
        <f t="shared" si="19"/>
        <v>4.4866666666666666E-2</v>
      </c>
      <c r="Q330" s="1">
        <v>5915.9</v>
      </c>
    </row>
    <row r="331" spans="2:17" x14ac:dyDescent="0.3">
      <c r="B331" s="187">
        <v>43479.375</v>
      </c>
      <c r="D331" s="202">
        <v>691</v>
      </c>
      <c r="E331" s="178">
        <v>504.63900000000001</v>
      </c>
      <c r="F331" s="188">
        <f t="shared" ref="F331:F394" si="20">E331/$F$8</f>
        <v>0.68293669858240014</v>
      </c>
      <c r="G331" s="200"/>
      <c r="H331" s="202">
        <v>757</v>
      </c>
      <c r="I331" s="178">
        <v>21389</v>
      </c>
      <c r="J331">
        <f t="shared" ref="J331:J394" si="21">IF(I331&lt;0,0,I331)</f>
        <v>21389</v>
      </c>
      <c r="K331" s="189">
        <f t="shared" ref="K331:K394" si="22">J331/(1000*$K$8)</f>
        <v>0.85555999999999999</v>
      </c>
      <c r="L331" s="200">
        <v>22140</v>
      </c>
      <c r="N331" s="184">
        <v>227.4</v>
      </c>
      <c r="O331" s="190">
        <f t="shared" ref="O331:O394" si="23">N331/$O$8</f>
        <v>3.7900000000000003E-2</v>
      </c>
      <c r="Q331" s="1">
        <v>5914.4</v>
      </c>
    </row>
    <row r="332" spans="2:17" x14ac:dyDescent="0.3">
      <c r="B332" s="187">
        <v>43479.416666666664</v>
      </c>
      <c r="D332" s="202">
        <v>673</v>
      </c>
      <c r="E332" s="178">
        <v>496.63099999999997</v>
      </c>
      <c r="F332" s="188">
        <f t="shared" si="20"/>
        <v>0.67209933349122031</v>
      </c>
      <c r="G332" s="200"/>
      <c r="H332" s="202">
        <v>884</v>
      </c>
      <c r="I332" s="178">
        <v>21977</v>
      </c>
      <c r="J332">
        <f t="shared" si="21"/>
        <v>21977</v>
      </c>
      <c r="K332" s="189">
        <f t="shared" si="22"/>
        <v>0.87907999999999997</v>
      </c>
      <c r="L332" s="200">
        <v>22763</v>
      </c>
      <c r="N332" s="184">
        <v>354.5</v>
      </c>
      <c r="O332" s="190">
        <f t="shared" si="23"/>
        <v>5.9083333333333335E-2</v>
      </c>
      <c r="Q332" s="1">
        <v>5914.3</v>
      </c>
    </row>
    <row r="333" spans="2:17" x14ac:dyDescent="0.3">
      <c r="B333" s="187">
        <v>43479.458333333336</v>
      </c>
      <c r="D333" s="202">
        <v>572</v>
      </c>
      <c r="E333" s="178">
        <v>422.12299999999999</v>
      </c>
      <c r="F333" s="188">
        <f t="shared" si="20"/>
        <v>0.57126636668132758</v>
      </c>
      <c r="G333" s="200"/>
      <c r="H333" s="202">
        <v>898</v>
      </c>
      <c r="I333" s="178">
        <v>20924</v>
      </c>
      <c r="J333">
        <f t="shared" si="21"/>
        <v>20924</v>
      </c>
      <c r="K333" s="189">
        <f t="shared" si="22"/>
        <v>0.83696000000000004</v>
      </c>
      <c r="L333" s="200">
        <v>21649</v>
      </c>
      <c r="N333" s="184">
        <v>631.70000000000005</v>
      </c>
      <c r="O333" s="190">
        <f t="shared" si="23"/>
        <v>0.10528333333333334</v>
      </c>
      <c r="Q333" s="1">
        <v>5913.1</v>
      </c>
    </row>
    <row r="334" spans="2:17" x14ac:dyDescent="0.3">
      <c r="B334" s="187">
        <v>43479.5</v>
      </c>
      <c r="D334" s="202">
        <v>922</v>
      </c>
      <c r="E334" s="178">
        <v>720.33100000000002</v>
      </c>
      <c r="F334" s="188">
        <f t="shared" si="20"/>
        <v>0.9748364177690565</v>
      </c>
      <c r="G334" s="200"/>
      <c r="H334" s="202">
        <v>1058</v>
      </c>
      <c r="I334" s="178">
        <v>23791</v>
      </c>
      <c r="J334">
        <f t="shared" si="21"/>
        <v>23791</v>
      </c>
      <c r="K334" s="189">
        <f t="shared" si="22"/>
        <v>0.95164000000000004</v>
      </c>
      <c r="L334" s="200">
        <v>24685</v>
      </c>
      <c r="N334" s="184">
        <v>1389.3</v>
      </c>
      <c r="O334" s="190">
        <f t="shared" si="23"/>
        <v>0.23155000000000001</v>
      </c>
      <c r="Q334" s="1">
        <v>5913.1</v>
      </c>
    </row>
    <row r="335" spans="2:17" x14ac:dyDescent="0.3">
      <c r="B335" s="187">
        <v>43479.541666666664</v>
      </c>
      <c r="D335" s="202">
        <v>764</v>
      </c>
      <c r="E335" s="178">
        <v>569.053</v>
      </c>
      <c r="F335" s="188">
        <f t="shared" si="20"/>
        <v>0.77010928037351567</v>
      </c>
      <c r="G335" s="200"/>
      <c r="H335" s="202">
        <v>945</v>
      </c>
      <c r="I335" s="178">
        <v>22505</v>
      </c>
      <c r="J335">
        <f t="shared" si="21"/>
        <v>22505</v>
      </c>
      <c r="K335" s="189">
        <f t="shared" si="22"/>
        <v>0.9002</v>
      </c>
      <c r="L335" s="200">
        <v>23321</v>
      </c>
      <c r="N335" s="184">
        <v>1951.8</v>
      </c>
      <c r="O335" s="190">
        <f t="shared" si="23"/>
        <v>0.32529999999999998</v>
      </c>
      <c r="Q335" s="1">
        <v>5912.8</v>
      </c>
    </row>
    <row r="336" spans="2:17" x14ac:dyDescent="0.3">
      <c r="B336" s="187">
        <v>43479.583333333336</v>
      </c>
      <c r="D336" s="202">
        <v>680</v>
      </c>
      <c r="E336" s="178">
        <v>491.10300000000001</v>
      </c>
      <c r="F336" s="188">
        <f t="shared" si="20"/>
        <v>0.66461819535135502</v>
      </c>
      <c r="G336" s="200"/>
      <c r="H336" s="202">
        <v>814</v>
      </c>
      <c r="I336" s="178">
        <v>21470</v>
      </c>
      <c r="J336">
        <f t="shared" si="21"/>
        <v>21470</v>
      </c>
      <c r="K336" s="189">
        <f t="shared" si="22"/>
        <v>0.85880000000000001</v>
      </c>
      <c r="L336" s="200">
        <v>22226</v>
      </c>
      <c r="N336" s="184">
        <v>2193.4</v>
      </c>
      <c r="O336" s="190">
        <f t="shared" si="23"/>
        <v>0.36556666666666671</v>
      </c>
      <c r="Q336" s="1">
        <v>5912.5</v>
      </c>
    </row>
    <row r="337" spans="2:17" x14ac:dyDescent="0.3">
      <c r="B337" s="187">
        <v>43479.625</v>
      </c>
      <c r="D337" s="202">
        <v>297</v>
      </c>
      <c r="E337" s="178">
        <v>192.96899999999999</v>
      </c>
      <c r="F337" s="188">
        <f t="shared" si="20"/>
        <v>0.26114828974523802</v>
      </c>
      <c r="G337" s="200"/>
      <c r="H337" s="202">
        <v>518</v>
      </c>
      <c r="I337" s="178">
        <v>14642</v>
      </c>
      <c r="J337">
        <f t="shared" si="21"/>
        <v>14642</v>
      </c>
      <c r="K337" s="189">
        <f t="shared" si="22"/>
        <v>0.58567999999999998</v>
      </c>
      <c r="L337" s="200">
        <v>15057</v>
      </c>
      <c r="N337" s="184">
        <v>1959.1</v>
      </c>
      <c r="O337" s="190">
        <f t="shared" si="23"/>
        <v>0.32651666666666668</v>
      </c>
      <c r="Q337" s="1">
        <v>5912.4</v>
      </c>
    </row>
    <row r="338" spans="2:17" x14ac:dyDescent="0.3">
      <c r="B338" s="187">
        <v>43479.666666666664</v>
      </c>
      <c r="D338" s="202">
        <v>183</v>
      </c>
      <c r="E338" s="178">
        <v>0</v>
      </c>
      <c r="F338" s="188">
        <f t="shared" si="20"/>
        <v>0</v>
      </c>
      <c r="G338" s="200"/>
      <c r="H338" s="202">
        <v>315</v>
      </c>
      <c r="I338" s="178">
        <v>9849.7999999999993</v>
      </c>
      <c r="J338">
        <f t="shared" si="21"/>
        <v>9849.7999999999993</v>
      </c>
      <c r="K338" s="189">
        <f t="shared" si="22"/>
        <v>0.39399199999999995</v>
      </c>
      <c r="L338" s="200">
        <v>10104</v>
      </c>
      <c r="N338" s="184">
        <v>1848.8</v>
      </c>
      <c r="O338" s="190">
        <f t="shared" si="23"/>
        <v>0.30813333333333331</v>
      </c>
      <c r="Q338" s="1">
        <v>5909.6</v>
      </c>
    </row>
    <row r="339" spans="2:17" x14ac:dyDescent="0.3">
      <c r="B339" s="187">
        <v>43479.708333333336</v>
      </c>
      <c r="D339" s="202">
        <v>517</v>
      </c>
      <c r="E339" s="178">
        <v>60.057499999999997</v>
      </c>
      <c r="F339" s="188">
        <f t="shared" si="20"/>
        <v>8.1276854890550462E-2</v>
      </c>
      <c r="G339" s="200"/>
      <c r="H339" s="202">
        <v>243</v>
      </c>
      <c r="I339" s="178">
        <v>9698.2999999999993</v>
      </c>
      <c r="J339">
        <f t="shared" si="21"/>
        <v>9698.2999999999993</v>
      </c>
      <c r="K339" s="189">
        <f t="shared" si="22"/>
        <v>0.38793199999999994</v>
      </c>
      <c r="L339" s="200">
        <v>9947.7000000000007</v>
      </c>
      <c r="N339" s="184">
        <v>1626</v>
      </c>
      <c r="O339" s="190">
        <f t="shared" si="23"/>
        <v>0.27100000000000002</v>
      </c>
      <c r="Q339" s="1">
        <v>5909</v>
      </c>
    </row>
    <row r="340" spans="2:17" x14ac:dyDescent="0.3">
      <c r="B340" s="187">
        <v>43479.75</v>
      </c>
      <c r="D340" s="202">
        <v>168</v>
      </c>
      <c r="E340" s="178">
        <v>0</v>
      </c>
      <c r="F340" s="188">
        <f t="shared" si="20"/>
        <v>0</v>
      </c>
      <c r="G340" s="200"/>
      <c r="H340" s="202">
        <v>47</v>
      </c>
      <c r="I340" s="178">
        <v>1426.2</v>
      </c>
      <c r="J340">
        <f t="shared" si="21"/>
        <v>1426.2</v>
      </c>
      <c r="K340" s="189">
        <f t="shared" si="22"/>
        <v>5.7048000000000001E-2</v>
      </c>
      <c r="L340" s="200">
        <v>1527.9</v>
      </c>
      <c r="N340" s="184">
        <v>1688.7</v>
      </c>
      <c r="O340" s="190">
        <f t="shared" si="23"/>
        <v>0.28145000000000003</v>
      </c>
      <c r="Q340" s="1">
        <v>5908.7</v>
      </c>
    </row>
    <row r="341" spans="2:17" x14ac:dyDescent="0.3">
      <c r="B341" s="187">
        <v>43479.791666666664</v>
      </c>
      <c r="D341" s="202">
        <v>0</v>
      </c>
      <c r="E341" s="178">
        <v>0</v>
      </c>
      <c r="F341" s="188">
        <f t="shared" si="20"/>
        <v>0</v>
      </c>
      <c r="G341" s="200"/>
      <c r="H341" s="202">
        <v>0</v>
      </c>
      <c r="I341" s="178">
        <v>-56.506999999999998</v>
      </c>
      <c r="J341">
        <f t="shared" si="21"/>
        <v>0</v>
      </c>
      <c r="K341" s="189">
        <f t="shared" si="22"/>
        <v>0</v>
      </c>
      <c r="L341" s="200">
        <v>0</v>
      </c>
      <c r="N341" s="184">
        <v>1832.6</v>
      </c>
      <c r="O341" s="190">
        <f t="shared" si="23"/>
        <v>0.30543333333333333</v>
      </c>
      <c r="Q341" s="1">
        <v>5907.4</v>
      </c>
    </row>
    <row r="342" spans="2:17" x14ac:dyDescent="0.3">
      <c r="B342" s="187">
        <v>43479.833333333336</v>
      </c>
      <c r="D342" s="202">
        <v>0</v>
      </c>
      <c r="E342" s="178">
        <v>0</v>
      </c>
      <c r="F342" s="188">
        <f t="shared" si="20"/>
        <v>0</v>
      </c>
      <c r="G342" s="200"/>
      <c r="H342" s="202">
        <v>0</v>
      </c>
      <c r="I342" s="178">
        <v>-56.506999999999998</v>
      </c>
      <c r="J342">
        <f t="shared" si="21"/>
        <v>0</v>
      </c>
      <c r="K342" s="189">
        <f t="shared" si="22"/>
        <v>0</v>
      </c>
      <c r="L342" s="200">
        <v>0</v>
      </c>
      <c r="N342" s="184">
        <v>2266.1</v>
      </c>
      <c r="O342" s="190">
        <f t="shared" si="23"/>
        <v>0.37768333333333332</v>
      </c>
      <c r="Q342" s="1">
        <v>5907.3</v>
      </c>
    </row>
    <row r="343" spans="2:17" x14ac:dyDescent="0.3">
      <c r="B343" s="187">
        <v>43479.875</v>
      </c>
      <c r="D343" s="202">
        <v>0</v>
      </c>
      <c r="E343" s="178">
        <v>0</v>
      </c>
      <c r="F343" s="188">
        <f t="shared" si="20"/>
        <v>0</v>
      </c>
      <c r="G343" s="200"/>
      <c r="H343" s="202">
        <v>0</v>
      </c>
      <c r="I343" s="178">
        <v>-56.506999999999998</v>
      </c>
      <c r="J343">
        <f t="shared" si="21"/>
        <v>0</v>
      </c>
      <c r="K343" s="189">
        <f t="shared" si="22"/>
        <v>0</v>
      </c>
      <c r="L343" s="200">
        <v>0</v>
      </c>
      <c r="N343" s="184">
        <v>2452.6999999999998</v>
      </c>
      <c r="O343" s="190">
        <f t="shared" si="23"/>
        <v>0.40878333333333328</v>
      </c>
      <c r="Q343" s="1">
        <v>5907.3</v>
      </c>
    </row>
    <row r="344" spans="2:17" x14ac:dyDescent="0.3">
      <c r="B344" s="187">
        <v>43479.916666666664</v>
      </c>
      <c r="D344" s="202">
        <v>0</v>
      </c>
      <c r="E344" s="178">
        <v>0</v>
      </c>
      <c r="F344" s="188">
        <f t="shared" si="20"/>
        <v>0</v>
      </c>
      <c r="G344" s="200"/>
      <c r="H344" s="202">
        <v>0</v>
      </c>
      <c r="I344" s="178">
        <v>-56.506999999999998</v>
      </c>
      <c r="J344">
        <f t="shared" si="21"/>
        <v>0</v>
      </c>
      <c r="K344" s="189">
        <f t="shared" si="22"/>
        <v>0</v>
      </c>
      <c r="L344" s="200">
        <v>0</v>
      </c>
      <c r="N344" s="184">
        <v>1909.7</v>
      </c>
      <c r="O344" s="190">
        <f t="shared" si="23"/>
        <v>0.31828333333333336</v>
      </c>
      <c r="Q344" s="1">
        <v>5906.7</v>
      </c>
    </row>
    <row r="345" spans="2:17" x14ac:dyDescent="0.3">
      <c r="B345" s="187">
        <v>43479.958333333336</v>
      </c>
      <c r="D345" s="202">
        <v>0</v>
      </c>
      <c r="E345" s="178">
        <v>0</v>
      </c>
      <c r="F345" s="188">
        <f t="shared" si="20"/>
        <v>0</v>
      </c>
      <c r="G345" s="200"/>
      <c r="H345" s="202">
        <v>0</v>
      </c>
      <c r="I345" s="178">
        <v>-56.506999999999998</v>
      </c>
      <c r="J345">
        <f t="shared" si="21"/>
        <v>0</v>
      </c>
      <c r="K345" s="189">
        <f t="shared" si="22"/>
        <v>0</v>
      </c>
      <c r="L345" s="200">
        <v>0</v>
      </c>
      <c r="N345" s="184">
        <v>1239.9000000000001</v>
      </c>
      <c r="O345" s="190">
        <f t="shared" si="23"/>
        <v>0.20665000000000003</v>
      </c>
      <c r="Q345" s="1">
        <v>5906.4</v>
      </c>
    </row>
    <row r="346" spans="2:17" x14ac:dyDescent="0.3">
      <c r="B346" s="187">
        <v>43480</v>
      </c>
      <c r="D346" s="202">
        <v>0</v>
      </c>
      <c r="E346" s="178">
        <v>0</v>
      </c>
      <c r="F346" s="188">
        <f t="shared" si="20"/>
        <v>0</v>
      </c>
      <c r="G346" s="200"/>
      <c r="H346" s="202">
        <v>0</v>
      </c>
      <c r="I346" s="178">
        <v>-56.506999999999998</v>
      </c>
      <c r="J346">
        <f t="shared" si="21"/>
        <v>0</v>
      </c>
      <c r="K346" s="189">
        <f t="shared" si="22"/>
        <v>0</v>
      </c>
      <c r="L346" s="200">
        <v>0</v>
      </c>
      <c r="N346" s="184">
        <v>1435.1</v>
      </c>
      <c r="O346" s="190">
        <f t="shared" si="23"/>
        <v>0.23918333333333333</v>
      </c>
      <c r="Q346" s="1">
        <v>5902.1</v>
      </c>
    </row>
    <row r="347" spans="2:17" x14ac:dyDescent="0.3">
      <c r="B347" s="187">
        <v>43480.041666666664</v>
      </c>
      <c r="D347" s="202">
        <v>0</v>
      </c>
      <c r="E347" s="178">
        <v>0</v>
      </c>
      <c r="F347" s="188">
        <f t="shared" si="20"/>
        <v>0</v>
      </c>
      <c r="G347" s="200"/>
      <c r="H347" s="202">
        <v>0</v>
      </c>
      <c r="I347" s="178">
        <v>-56.506999999999998</v>
      </c>
      <c r="J347">
        <f t="shared" si="21"/>
        <v>0</v>
      </c>
      <c r="K347" s="189">
        <f t="shared" si="22"/>
        <v>0</v>
      </c>
      <c r="L347" s="200">
        <v>0</v>
      </c>
      <c r="N347" s="184">
        <v>2227.6999999999998</v>
      </c>
      <c r="O347" s="190">
        <f t="shared" si="23"/>
        <v>0.3712833333333333</v>
      </c>
      <c r="Q347" s="1">
        <v>5901</v>
      </c>
    </row>
    <row r="348" spans="2:17" x14ac:dyDescent="0.3">
      <c r="B348" s="187">
        <v>43480.083333333336</v>
      </c>
      <c r="D348" s="202">
        <v>0</v>
      </c>
      <c r="E348" s="178">
        <v>0</v>
      </c>
      <c r="F348" s="188">
        <f t="shared" si="20"/>
        <v>0</v>
      </c>
      <c r="G348" s="200"/>
      <c r="H348" s="202">
        <v>0</v>
      </c>
      <c r="I348" s="178">
        <v>-56.506999999999998</v>
      </c>
      <c r="J348">
        <f t="shared" si="21"/>
        <v>0</v>
      </c>
      <c r="K348" s="189">
        <f t="shared" si="22"/>
        <v>0</v>
      </c>
      <c r="L348" s="200">
        <v>0</v>
      </c>
      <c r="N348" s="184">
        <v>3096.6</v>
      </c>
      <c r="O348" s="190">
        <f t="shared" si="23"/>
        <v>0.5161</v>
      </c>
      <c r="Q348" s="1">
        <v>5900.5</v>
      </c>
    </row>
    <row r="349" spans="2:17" x14ac:dyDescent="0.3">
      <c r="B349" s="187">
        <v>43480.125</v>
      </c>
      <c r="D349" s="202">
        <v>0</v>
      </c>
      <c r="E349" s="178">
        <v>0</v>
      </c>
      <c r="F349" s="188">
        <f t="shared" si="20"/>
        <v>0</v>
      </c>
      <c r="G349" s="200"/>
      <c r="H349" s="202">
        <v>0</v>
      </c>
      <c r="I349" s="178">
        <v>-56.506999999999998</v>
      </c>
      <c r="J349">
        <f t="shared" si="21"/>
        <v>0</v>
      </c>
      <c r="K349" s="189">
        <f t="shared" si="22"/>
        <v>0</v>
      </c>
      <c r="L349" s="200">
        <v>0</v>
      </c>
      <c r="N349" s="184">
        <v>3724</v>
      </c>
      <c r="O349" s="190">
        <f t="shared" si="23"/>
        <v>0.6206666666666667</v>
      </c>
      <c r="Q349" s="1">
        <v>5899.9</v>
      </c>
    </row>
    <row r="350" spans="2:17" x14ac:dyDescent="0.3">
      <c r="B350" s="187">
        <v>43480.166666666664</v>
      </c>
      <c r="D350" s="202">
        <v>0</v>
      </c>
      <c r="E350" s="178">
        <v>0</v>
      </c>
      <c r="F350" s="188">
        <f t="shared" si="20"/>
        <v>0</v>
      </c>
      <c r="G350" s="200"/>
      <c r="H350" s="202">
        <v>0</v>
      </c>
      <c r="I350" s="178">
        <v>-56.506999999999998</v>
      </c>
      <c r="J350">
        <f t="shared" si="21"/>
        <v>0</v>
      </c>
      <c r="K350" s="189">
        <f t="shared" si="22"/>
        <v>0</v>
      </c>
      <c r="L350" s="200">
        <v>0</v>
      </c>
      <c r="N350" s="184">
        <v>3845.2</v>
      </c>
      <c r="O350" s="190">
        <f t="shared" si="23"/>
        <v>0.64086666666666658</v>
      </c>
      <c r="Q350" s="1">
        <v>5899.8</v>
      </c>
    </row>
    <row r="351" spans="2:17" x14ac:dyDescent="0.3">
      <c r="B351" s="187">
        <v>43480.208333333336</v>
      </c>
      <c r="D351" s="202">
        <v>107</v>
      </c>
      <c r="E351" s="178">
        <v>0</v>
      </c>
      <c r="F351" s="188">
        <f t="shared" si="20"/>
        <v>0</v>
      </c>
      <c r="G351" s="200"/>
      <c r="H351" s="202">
        <v>13</v>
      </c>
      <c r="I351" s="178">
        <v>125.71</v>
      </c>
      <c r="J351">
        <f t="shared" si="21"/>
        <v>125.71</v>
      </c>
      <c r="K351" s="189">
        <f t="shared" si="22"/>
        <v>5.0283999999999997E-3</v>
      </c>
      <c r="L351" s="200">
        <v>283.76</v>
      </c>
      <c r="N351" s="184">
        <v>3290.2</v>
      </c>
      <c r="O351" s="190">
        <f t="shared" si="23"/>
        <v>0.54836666666666667</v>
      </c>
      <c r="Q351" s="1">
        <v>5897.5</v>
      </c>
    </row>
    <row r="352" spans="2:17" x14ac:dyDescent="0.3">
      <c r="B352" s="187">
        <v>43480.25</v>
      </c>
      <c r="D352" s="202">
        <v>633</v>
      </c>
      <c r="E352" s="178">
        <v>80.816000000000003</v>
      </c>
      <c r="F352" s="188">
        <f t="shared" si="20"/>
        <v>0.10936969245863926</v>
      </c>
      <c r="G352" s="200"/>
      <c r="H352" s="202">
        <v>177</v>
      </c>
      <c r="I352" s="178">
        <v>7486.4</v>
      </c>
      <c r="J352">
        <f t="shared" si="21"/>
        <v>7486.4</v>
      </c>
      <c r="K352" s="189">
        <f t="shared" si="22"/>
        <v>0.299456</v>
      </c>
      <c r="L352" s="200">
        <v>7677.9</v>
      </c>
      <c r="N352" s="184">
        <v>1727</v>
      </c>
      <c r="O352" s="190">
        <f t="shared" si="23"/>
        <v>0.28783333333333333</v>
      </c>
      <c r="Q352" s="1">
        <v>5897.4</v>
      </c>
    </row>
    <row r="353" spans="2:17" x14ac:dyDescent="0.3">
      <c r="B353" s="187">
        <v>43480.291666666664</v>
      </c>
      <c r="D353" s="202">
        <v>803</v>
      </c>
      <c r="E353" s="178">
        <v>495.63099999999997</v>
      </c>
      <c r="F353" s="188">
        <f t="shared" si="20"/>
        <v>0.67074601617214191</v>
      </c>
      <c r="G353" s="200"/>
      <c r="H353" s="202">
        <v>408</v>
      </c>
      <c r="I353" s="178">
        <v>17891</v>
      </c>
      <c r="J353">
        <f t="shared" si="21"/>
        <v>17891</v>
      </c>
      <c r="K353" s="189">
        <f t="shared" si="22"/>
        <v>0.71564000000000005</v>
      </c>
      <c r="L353" s="200">
        <v>18455</v>
      </c>
      <c r="N353" s="184">
        <v>775.5</v>
      </c>
      <c r="O353" s="190">
        <f t="shared" si="23"/>
        <v>0.12925</v>
      </c>
      <c r="Q353" s="1">
        <v>5896.7</v>
      </c>
    </row>
    <row r="354" spans="2:17" x14ac:dyDescent="0.3">
      <c r="B354" s="187">
        <v>43480.333333333336</v>
      </c>
      <c r="D354" s="202">
        <v>889</v>
      </c>
      <c r="E354" s="178">
        <v>633.22400000000005</v>
      </c>
      <c r="F354" s="188">
        <f t="shared" si="20"/>
        <v>0.85695300605609515</v>
      </c>
      <c r="G354" s="200"/>
      <c r="H354" s="202">
        <v>645</v>
      </c>
      <c r="I354" s="178">
        <v>22559</v>
      </c>
      <c r="J354">
        <f t="shared" si="21"/>
        <v>22559</v>
      </c>
      <c r="K354" s="189">
        <f t="shared" si="22"/>
        <v>0.90236000000000005</v>
      </c>
      <c r="L354" s="200">
        <v>23379</v>
      </c>
      <c r="N354" s="184">
        <v>414.2</v>
      </c>
      <c r="O354" s="190">
        <f t="shared" si="23"/>
        <v>6.9033333333333335E-2</v>
      </c>
      <c r="Q354" s="1">
        <v>5896.6</v>
      </c>
    </row>
    <row r="355" spans="2:17" x14ac:dyDescent="0.3">
      <c r="B355" s="187">
        <v>43480.375</v>
      </c>
      <c r="D355" s="202">
        <v>947</v>
      </c>
      <c r="E355" s="178">
        <v>702.24699999999996</v>
      </c>
      <c r="F355" s="188">
        <f t="shared" si="20"/>
        <v>0.95036302737084277</v>
      </c>
      <c r="G355" s="200"/>
      <c r="H355" s="202">
        <v>834</v>
      </c>
      <c r="I355" s="178">
        <v>23374</v>
      </c>
      <c r="J355">
        <f t="shared" si="21"/>
        <v>23374</v>
      </c>
      <c r="K355" s="189">
        <f t="shared" si="22"/>
        <v>0.93496000000000001</v>
      </c>
      <c r="L355" s="200">
        <v>24243</v>
      </c>
      <c r="N355" s="184">
        <v>139</v>
      </c>
      <c r="O355" s="190">
        <f t="shared" si="23"/>
        <v>2.3166666666666665E-2</v>
      </c>
      <c r="Q355" s="1">
        <v>5896.2</v>
      </c>
    </row>
    <row r="356" spans="2:17" x14ac:dyDescent="0.3">
      <c r="B356" s="187">
        <v>43480.416666666664</v>
      </c>
      <c r="D356" s="202">
        <v>985</v>
      </c>
      <c r="E356" s="178">
        <v>729.41399999999999</v>
      </c>
      <c r="F356" s="188">
        <f t="shared" si="20"/>
        <v>0.98712859897824545</v>
      </c>
      <c r="G356" s="200"/>
      <c r="H356" s="202">
        <v>980</v>
      </c>
      <c r="I356" s="178">
        <v>23899</v>
      </c>
      <c r="J356">
        <f t="shared" si="21"/>
        <v>23899</v>
      </c>
      <c r="K356" s="189">
        <f t="shared" si="22"/>
        <v>0.95596000000000003</v>
      </c>
      <c r="L356" s="200">
        <v>24800</v>
      </c>
      <c r="N356" s="184">
        <v>0</v>
      </c>
      <c r="O356" s="190">
        <f t="shared" si="23"/>
        <v>0</v>
      </c>
      <c r="Q356" s="1">
        <v>5895.7</v>
      </c>
    </row>
    <row r="357" spans="2:17" x14ac:dyDescent="0.3">
      <c r="B357" s="187">
        <v>43480.458333333336</v>
      </c>
      <c r="D357" s="202">
        <v>915</v>
      </c>
      <c r="E357" s="178">
        <v>697.6</v>
      </c>
      <c r="F357" s="188">
        <f t="shared" si="20"/>
        <v>0.94407416178908554</v>
      </c>
      <c r="G357" s="200"/>
      <c r="H357" s="202">
        <v>1034</v>
      </c>
      <c r="I357" s="178">
        <v>23557</v>
      </c>
      <c r="J357">
        <f t="shared" si="21"/>
        <v>23557</v>
      </c>
      <c r="K357" s="189">
        <f t="shared" si="22"/>
        <v>0.94228000000000001</v>
      </c>
      <c r="L357" s="200">
        <v>24437</v>
      </c>
      <c r="N357" s="184">
        <v>0</v>
      </c>
      <c r="O357" s="190">
        <f t="shared" si="23"/>
        <v>0</v>
      </c>
      <c r="Q357" s="1">
        <v>5894.5</v>
      </c>
    </row>
    <row r="358" spans="2:17" x14ac:dyDescent="0.3">
      <c r="B358" s="187">
        <v>43480.5</v>
      </c>
      <c r="D358" s="202">
        <v>635</v>
      </c>
      <c r="E358" s="178">
        <v>494.48599999999999</v>
      </c>
      <c r="F358" s="188">
        <f t="shared" si="20"/>
        <v>0.6691964678417972</v>
      </c>
      <c r="G358" s="200"/>
      <c r="H358" s="202">
        <v>935</v>
      </c>
      <c r="I358" s="178">
        <v>21293</v>
      </c>
      <c r="J358">
        <f t="shared" si="21"/>
        <v>21293</v>
      </c>
      <c r="K358" s="189">
        <f t="shared" si="22"/>
        <v>0.85172000000000003</v>
      </c>
      <c r="L358" s="200">
        <v>22039</v>
      </c>
      <c r="N358" s="184">
        <v>0</v>
      </c>
      <c r="O358" s="190">
        <f t="shared" si="23"/>
        <v>0</v>
      </c>
      <c r="Q358" s="1">
        <v>5892.9</v>
      </c>
    </row>
    <row r="359" spans="2:17" x14ac:dyDescent="0.3">
      <c r="B359" s="187">
        <v>43480.541666666664</v>
      </c>
      <c r="D359" s="202">
        <v>699</v>
      </c>
      <c r="E359" s="178">
        <v>525.11599999999999</v>
      </c>
      <c r="F359" s="188">
        <f t="shared" si="20"/>
        <v>0.7106485773251684</v>
      </c>
      <c r="G359" s="200"/>
      <c r="H359" s="202">
        <v>897</v>
      </c>
      <c r="I359" s="178">
        <v>21446</v>
      </c>
      <c r="J359">
        <f t="shared" si="21"/>
        <v>21446</v>
      </c>
      <c r="K359" s="189">
        <f t="shared" si="22"/>
        <v>0.85784000000000005</v>
      </c>
      <c r="L359" s="200">
        <v>22201</v>
      </c>
      <c r="N359" s="184">
        <v>0</v>
      </c>
      <c r="O359" s="190">
        <f t="shared" si="23"/>
        <v>0</v>
      </c>
      <c r="Q359" s="1">
        <v>5891.2</v>
      </c>
    </row>
    <row r="360" spans="2:17" x14ac:dyDescent="0.3">
      <c r="B360" s="187">
        <v>43480.583333333336</v>
      </c>
      <c r="D360" s="202">
        <v>425</v>
      </c>
      <c r="E360" s="178">
        <v>301.839</v>
      </c>
      <c r="F360" s="188">
        <f t="shared" si="20"/>
        <v>0.40848394627330248</v>
      </c>
      <c r="G360" s="200"/>
      <c r="H360" s="202">
        <v>618</v>
      </c>
      <c r="I360" s="178">
        <v>16486</v>
      </c>
      <c r="J360">
        <f t="shared" si="21"/>
        <v>16486</v>
      </c>
      <c r="K360" s="189">
        <f t="shared" si="22"/>
        <v>0.65944000000000003</v>
      </c>
      <c r="L360" s="200">
        <v>16983</v>
      </c>
      <c r="N360" s="184">
        <v>86.5</v>
      </c>
      <c r="O360" s="190">
        <f t="shared" si="23"/>
        <v>1.4416666666666666E-2</v>
      </c>
      <c r="Q360" s="1">
        <v>5890.8</v>
      </c>
    </row>
    <row r="361" spans="2:17" x14ac:dyDescent="0.3">
      <c r="B361" s="187">
        <v>43480.625</v>
      </c>
      <c r="D361" s="202">
        <v>891</v>
      </c>
      <c r="E361" s="178">
        <v>641.05399999999997</v>
      </c>
      <c r="F361" s="188">
        <f t="shared" si="20"/>
        <v>0.86754948066447879</v>
      </c>
      <c r="G361" s="200"/>
      <c r="H361" s="202">
        <v>715</v>
      </c>
      <c r="I361" s="178">
        <v>22398</v>
      </c>
      <c r="J361">
        <f t="shared" si="21"/>
        <v>22398</v>
      </c>
      <c r="K361" s="189">
        <f t="shared" si="22"/>
        <v>0.89592000000000005</v>
      </c>
      <c r="L361" s="200">
        <v>23208</v>
      </c>
      <c r="N361" s="184">
        <v>272.3</v>
      </c>
      <c r="O361" s="190">
        <f t="shared" si="23"/>
        <v>4.5383333333333338E-2</v>
      </c>
      <c r="Q361" s="1">
        <v>5890.7</v>
      </c>
    </row>
    <row r="362" spans="2:17" x14ac:dyDescent="0.3">
      <c r="B362" s="187">
        <v>43480.666666666664</v>
      </c>
      <c r="D362" s="202">
        <v>375</v>
      </c>
      <c r="E362" s="178">
        <v>232.15100000000001</v>
      </c>
      <c r="F362" s="188">
        <f t="shared" si="20"/>
        <v>0.31417396894136757</v>
      </c>
      <c r="G362" s="200"/>
      <c r="H362" s="202">
        <v>365</v>
      </c>
      <c r="I362" s="178">
        <v>14109</v>
      </c>
      <c r="J362">
        <f t="shared" si="21"/>
        <v>14109</v>
      </c>
      <c r="K362" s="189">
        <f t="shared" si="22"/>
        <v>0.56435999999999997</v>
      </c>
      <c r="L362" s="200">
        <v>14503</v>
      </c>
      <c r="N362" s="184">
        <v>407.1</v>
      </c>
      <c r="O362" s="190">
        <f t="shared" si="23"/>
        <v>6.7850000000000008E-2</v>
      </c>
      <c r="Q362" s="1">
        <v>5889.3</v>
      </c>
    </row>
    <row r="363" spans="2:17" x14ac:dyDescent="0.3">
      <c r="B363" s="187">
        <v>43480.708333333336</v>
      </c>
      <c r="D363" s="202">
        <v>0</v>
      </c>
      <c r="E363" s="178">
        <v>0</v>
      </c>
      <c r="F363" s="188">
        <f t="shared" si="20"/>
        <v>0</v>
      </c>
      <c r="G363" s="200"/>
      <c r="H363" s="202">
        <v>21</v>
      </c>
      <c r="I363" s="178">
        <v>240.55</v>
      </c>
      <c r="J363">
        <f t="shared" si="21"/>
        <v>240.55</v>
      </c>
      <c r="K363" s="189">
        <f t="shared" si="22"/>
        <v>9.6220000000000003E-3</v>
      </c>
      <c r="L363" s="200">
        <v>385.19</v>
      </c>
      <c r="N363" s="184">
        <v>611.4</v>
      </c>
      <c r="O363" s="190">
        <f t="shared" si="23"/>
        <v>0.10189999999999999</v>
      </c>
      <c r="Q363" s="1">
        <v>5889.2</v>
      </c>
    </row>
    <row r="364" spans="2:17" x14ac:dyDescent="0.3">
      <c r="B364" s="187">
        <v>43480.75</v>
      </c>
      <c r="D364" s="202">
        <v>7</v>
      </c>
      <c r="E364" s="178">
        <v>0</v>
      </c>
      <c r="F364" s="188">
        <f t="shared" si="20"/>
        <v>0</v>
      </c>
      <c r="G364" s="200"/>
      <c r="H364" s="202">
        <v>18</v>
      </c>
      <c r="I364" s="178">
        <v>232.09</v>
      </c>
      <c r="J364">
        <f t="shared" si="21"/>
        <v>232.09</v>
      </c>
      <c r="K364" s="189">
        <f t="shared" si="22"/>
        <v>9.2835999999999995E-3</v>
      </c>
      <c r="L364" s="200">
        <v>377.71</v>
      </c>
      <c r="N364" s="184">
        <v>103.8</v>
      </c>
      <c r="O364" s="190">
        <f t="shared" si="23"/>
        <v>1.7299999999999999E-2</v>
      </c>
      <c r="Q364" s="1">
        <v>5889.2</v>
      </c>
    </row>
    <row r="365" spans="2:17" x14ac:dyDescent="0.3">
      <c r="B365" s="187">
        <v>43480.791666666664</v>
      </c>
      <c r="D365" s="202">
        <v>0</v>
      </c>
      <c r="E365" s="178">
        <v>0</v>
      </c>
      <c r="F365" s="188">
        <f t="shared" si="20"/>
        <v>0</v>
      </c>
      <c r="G365" s="200"/>
      <c r="H365" s="202">
        <v>0</v>
      </c>
      <c r="I365" s="178">
        <v>-56.506999999999998</v>
      </c>
      <c r="J365">
        <f t="shared" si="21"/>
        <v>0</v>
      </c>
      <c r="K365" s="189">
        <f t="shared" si="22"/>
        <v>0</v>
      </c>
      <c r="L365" s="200">
        <v>0</v>
      </c>
      <c r="N365" s="184">
        <v>319.89999999999998</v>
      </c>
      <c r="O365" s="190">
        <f t="shared" si="23"/>
        <v>5.3316666666666665E-2</v>
      </c>
      <c r="Q365" s="1">
        <v>5888.7</v>
      </c>
    </row>
    <row r="366" spans="2:17" x14ac:dyDescent="0.3">
      <c r="B366" s="187">
        <v>43480.833333333336</v>
      </c>
      <c r="D366" s="202">
        <v>0</v>
      </c>
      <c r="E366" s="178">
        <v>0</v>
      </c>
      <c r="F366" s="188">
        <f t="shared" si="20"/>
        <v>0</v>
      </c>
      <c r="G366" s="200"/>
      <c r="H366" s="202">
        <v>0</v>
      </c>
      <c r="I366" s="178">
        <v>-56.506999999999998</v>
      </c>
      <c r="J366">
        <f t="shared" si="21"/>
        <v>0</v>
      </c>
      <c r="K366" s="189">
        <f t="shared" si="22"/>
        <v>0</v>
      </c>
      <c r="L366" s="200">
        <v>0</v>
      </c>
      <c r="N366" s="184">
        <v>1031.9000000000001</v>
      </c>
      <c r="O366" s="190">
        <f t="shared" si="23"/>
        <v>0.17198333333333335</v>
      </c>
      <c r="Q366" s="1">
        <v>5887.5</v>
      </c>
    </row>
    <row r="367" spans="2:17" x14ac:dyDescent="0.3">
      <c r="B367" s="187">
        <v>43480.875</v>
      </c>
      <c r="D367" s="202">
        <v>0</v>
      </c>
      <c r="E367" s="178">
        <v>0</v>
      </c>
      <c r="F367" s="188">
        <f t="shared" si="20"/>
        <v>0</v>
      </c>
      <c r="G367" s="200"/>
      <c r="H367" s="202">
        <v>0</v>
      </c>
      <c r="I367" s="178">
        <v>-56.506999999999998</v>
      </c>
      <c r="J367">
        <f t="shared" si="21"/>
        <v>0</v>
      </c>
      <c r="K367" s="189">
        <f t="shared" si="22"/>
        <v>0</v>
      </c>
      <c r="L367" s="200">
        <v>0</v>
      </c>
      <c r="N367" s="184">
        <v>424.1</v>
      </c>
      <c r="O367" s="190">
        <f t="shared" si="23"/>
        <v>7.0683333333333334E-2</v>
      </c>
      <c r="Q367" s="1">
        <v>5887</v>
      </c>
    </row>
    <row r="368" spans="2:17" x14ac:dyDescent="0.3">
      <c r="B368" s="187">
        <v>43480.916666666664</v>
      </c>
      <c r="D368" s="202">
        <v>0</v>
      </c>
      <c r="E368" s="178">
        <v>0</v>
      </c>
      <c r="F368" s="188">
        <f t="shared" si="20"/>
        <v>0</v>
      </c>
      <c r="G368" s="200"/>
      <c r="H368" s="202">
        <v>0</v>
      </c>
      <c r="I368" s="178">
        <v>-56.506999999999998</v>
      </c>
      <c r="J368">
        <f t="shared" si="21"/>
        <v>0</v>
      </c>
      <c r="K368" s="189">
        <f t="shared" si="22"/>
        <v>0</v>
      </c>
      <c r="L368" s="200">
        <v>0</v>
      </c>
      <c r="N368" s="184">
        <v>594.29999999999995</v>
      </c>
      <c r="O368" s="190">
        <f t="shared" si="23"/>
        <v>9.9049999999999999E-2</v>
      </c>
      <c r="Q368" s="1">
        <v>5886.8</v>
      </c>
    </row>
    <row r="369" spans="2:17" x14ac:dyDescent="0.3">
      <c r="B369" s="187">
        <v>43480.958333333336</v>
      </c>
      <c r="D369" s="202">
        <v>0</v>
      </c>
      <c r="E369" s="178">
        <v>0</v>
      </c>
      <c r="F369" s="188">
        <f t="shared" si="20"/>
        <v>0</v>
      </c>
      <c r="G369" s="200"/>
      <c r="H369" s="202">
        <v>0</v>
      </c>
      <c r="I369" s="178">
        <v>-56.506999999999998</v>
      </c>
      <c r="J369">
        <f t="shared" si="21"/>
        <v>0</v>
      </c>
      <c r="K369" s="189">
        <f t="shared" si="22"/>
        <v>0</v>
      </c>
      <c r="L369" s="200">
        <v>0</v>
      </c>
      <c r="N369" s="184">
        <v>814.1</v>
      </c>
      <c r="O369" s="190">
        <f t="shared" si="23"/>
        <v>0.13568333333333335</v>
      </c>
      <c r="Q369" s="1">
        <v>5886.7</v>
      </c>
    </row>
    <row r="370" spans="2:17" x14ac:dyDescent="0.3">
      <c r="B370" s="187">
        <v>43481</v>
      </c>
      <c r="D370" s="202">
        <v>0</v>
      </c>
      <c r="E370" s="178">
        <v>0</v>
      </c>
      <c r="F370" s="188">
        <f t="shared" si="20"/>
        <v>0</v>
      </c>
      <c r="G370" s="200"/>
      <c r="H370" s="202">
        <v>0</v>
      </c>
      <c r="I370" s="178">
        <v>-56.506999999999998</v>
      </c>
      <c r="J370">
        <f t="shared" si="21"/>
        <v>0</v>
      </c>
      <c r="K370" s="189">
        <f t="shared" si="22"/>
        <v>0</v>
      </c>
      <c r="L370" s="200">
        <v>0</v>
      </c>
      <c r="N370" s="184">
        <v>752.4</v>
      </c>
      <c r="O370" s="190">
        <f t="shared" si="23"/>
        <v>0.12539999999999998</v>
      </c>
      <c r="Q370" s="1">
        <v>5886.6</v>
      </c>
    </row>
    <row r="371" spans="2:17" x14ac:dyDescent="0.3">
      <c r="B371" s="187">
        <v>43481.041666666664</v>
      </c>
      <c r="D371" s="202">
        <v>0</v>
      </c>
      <c r="E371" s="178">
        <v>0</v>
      </c>
      <c r="F371" s="188">
        <f t="shared" si="20"/>
        <v>0</v>
      </c>
      <c r="G371" s="200"/>
      <c r="H371" s="202">
        <v>0</v>
      </c>
      <c r="I371" s="178">
        <v>-56.506999999999998</v>
      </c>
      <c r="J371">
        <f t="shared" si="21"/>
        <v>0</v>
      </c>
      <c r="K371" s="189">
        <f t="shared" si="22"/>
        <v>0</v>
      </c>
      <c r="L371" s="200">
        <v>0</v>
      </c>
      <c r="N371" s="184">
        <v>2740</v>
      </c>
      <c r="O371" s="190">
        <f t="shared" si="23"/>
        <v>0.45666666666666667</v>
      </c>
      <c r="Q371" s="1">
        <v>5885.5</v>
      </c>
    </row>
    <row r="372" spans="2:17" x14ac:dyDescent="0.3">
      <c r="B372" s="187">
        <v>43481.083333333336</v>
      </c>
      <c r="D372" s="202">
        <v>0</v>
      </c>
      <c r="E372" s="178">
        <v>0</v>
      </c>
      <c r="F372" s="188">
        <f t="shared" si="20"/>
        <v>0</v>
      </c>
      <c r="G372" s="200"/>
      <c r="H372" s="202">
        <v>0</v>
      </c>
      <c r="I372" s="178">
        <v>-56.506999999999998</v>
      </c>
      <c r="J372">
        <f t="shared" si="21"/>
        <v>0</v>
      </c>
      <c r="K372" s="189">
        <f t="shared" si="22"/>
        <v>0</v>
      </c>
      <c r="L372" s="200">
        <v>0</v>
      </c>
      <c r="N372" s="184">
        <v>4778.3</v>
      </c>
      <c r="O372" s="190">
        <f t="shared" si="23"/>
        <v>0.79638333333333333</v>
      </c>
      <c r="Q372" s="1">
        <v>5885.4</v>
      </c>
    </row>
    <row r="373" spans="2:17" x14ac:dyDescent="0.3">
      <c r="B373" s="187">
        <v>43481.125</v>
      </c>
      <c r="D373" s="202">
        <v>0</v>
      </c>
      <c r="E373" s="178">
        <v>0</v>
      </c>
      <c r="F373" s="188">
        <f t="shared" si="20"/>
        <v>0</v>
      </c>
      <c r="G373" s="200"/>
      <c r="H373" s="202">
        <v>0</v>
      </c>
      <c r="I373" s="178">
        <v>-56.506999999999998</v>
      </c>
      <c r="J373">
        <f t="shared" si="21"/>
        <v>0</v>
      </c>
      <c r="K373" s="189">
        <f t="shared" si="22"/>
        <v>0</v>
      </c>
      <c r="L373" s="200">
        <v>0</v>
      </c>
      <c r="N373" s="184">
        <v>2811.6</v>
      </c>
      <c r="O373" s="190">
        <f t="shared" si="23"/>
        <v>0.46859999999999996</v>
      </c>
      <c r="Q373" s="1">
        <v>5885.2</v>
      </c>
    </row>
    <row r="374" spans="2:17" x14ac:dyDescent="0.3">
      <c r="B374" s="187">
        <v>43481.166666666664</v>
      </c>
      <c r="D374" s="202">
        <v>0</v>
      </c>
      <c r="E374" s="178">
        <v>0</v>
      </c>
      <c r="F374" s="188">
        <f t="shared" si="20"/>
        <v>0</v>
      </c>
      <c r="G374" s="200"/>
      <c r="H374" s="202">
        <v>0</v>
      </c>
      <c r="I374" s="178">
        <v>-56.506999999999998</v>
      </c>
      <c r="J374">
        <f t="shared" si="21"/>
        <v>0</v>
      </c>
      <c r="K374" s="189">
        <f t="shared" si="22"/>
        <v>0</v>
      </c>
      <c r="L374" s="200">
        <v>0</v>
      </c>
      <c r="N374" s="184">
        <v>1808.1</v>
      </c>
      <c r="O374" s="190">
        <f t="shared" si="23"/>
        <v>0.30135000000000001</v>
      </c>
      <c r="Q374" s="1">
        <v>5883.2</v>
      </c>
    </row>
    <row r="375" spans="2:17" x14ac:dyDescent="0.3">
      <c r="B375" s="187">
        <v>43481.208333333336</v>
      </c>
      <c r="D375" s="202">
        <v>8</v>
      </c>
      <c r="E375" s="178">
        <v>0</v>
      </c>
      <c r="F375" s="188">
        <f t="shared" si="20"/>
        <v>0</v>
      </c>
      <c r="G375" s="200"/>
      <c r="H375" s="202">
        <v>8</v>
      </c>
      <c r="I375" s="178">
        <v>-21.460999999999999</v>
      </c>
      <c r="J375">
        <f t="shared" si="21"/>
        <v>0</v>
      </c>
      <c r="K375" s="189">
        <f t="shared" si="22"/>
        <v>0</v>
      </c>
      <c r="L375" s="200">
        <v>153.81</v>
      </c>
      <c r="N375" s="184">
        <v>1404.2</v>
      </c>
      <c r="O375" s="190">
        <f t="shared" si="23"/>
        <v>0.23403333333333334</v>
      </c>
      <c r="Q375" s="1">
        <v>5882.8</v>
      </c>
    </row>
    <row r="376" spans="2:17" x14ac:dyDescent="0.3">
      <c r="B376" s="187">
        <v>43481.25</v>
      </c>
      <c r="D376" s="202">
        <v>336</v>
      </c>
      <c r="E376" s="178">
        <v>0</v>
      </c>
      <c r="F376" s="188">
        <f t="shared" si="20"/>
        <v>0</v>
      </c>
      <c r="G376" s="200"/>
      <c r="H376" s="202">
        <v>142</v>
      </c>
      <c r="I376" s="178">
        <v>5385.3</v>
      </c>
      <c r="J376">
        <f t="shared" si="21"/>
        <v>5385.3</v>
      </c>
      <c r="K376" s="189">
        <f t="shared" si="22"/>
        <v>0.21541200000000002</v>
      </c>
      <c r="L376" s="200">
        <v>5535.6</v>
      </c>
      <c r="N376" s="184">
        <v>1436.2</v>
      </c>
      <c r="O376" s="190">
        <f t="shared" si="23"/>
        <v>0.23936666666666667</v>
      </c>
      <c r="Q376" s="1">
        <v>5882.5</v>
      </c>
    </row>
    <row r="377" spans="2:17" x14ac:dyDescent="0.3">
      <c r="B377" s="187">
        <v>43481.291666666664</v>
      </c>
      <c r="D377" s="202">
        <v>744</v>
      </c>
      <c r="E377" s="178">
        <v>402.73399999999998</v>
      </c>
      <c r="F377" s="188">
        <f t="shared" si="20"/>
        <v>0.54502689718171671</v>
      </c>
      <c r="G377" s="200"/>
      <c r="H377" s="202">
        <v>396</v>
      </c>
      <c r="I377" s="178">
        <v>17187</v>
      </c>
      <c r="J377">
        <f t="shared" si="21"/>
        <v>17187</v>
      </c>
      <c r="K377" s="189">
        <f t="shared" si="22"/>
        <v>0.68747999999999998</v>
      </c>
      <c r="L377" s="200">
        <v>17717</v>
      </c>
      <c r="N377" s="184">
        <v>875</v>
      </c>
      <c r="O377" s="190">
        <f t="shared" si="23"/>
        <v>0.14583333333333334</v>
      </c>
      <c r="Q377" s="1">
        <v>5882.4</v>
      </c>
    </row>
    <row r="378" spans="2:17" x14ac:dyDescent="0.3">
      <c r="B378" s="187">
        <v>43481.333333333336</v>
      </c>
      <c r="D378" s="202">
        <v>880</v>
      </c>
      <c r="E378" s="178">
        <v>625.74300000000005</v>
      </c>
      <c r="F378" s="188">
        <f t="shared" si="20"/>
        <v>0.84682883919206964</v>
      </c>
      <c r="G378" s="200"/>
      <c r="H378" s="202">
        <v>638</v>
      </c>
      <c r="I378" s="178">
        <v>22362</v>
      </c>
      <c r="J378">
        <f t="shared" si="21"/>
        <v>22362</v>
      </c>
      <c r="K378" s="189">
        <f t="shared" si="22"/>
        <v>0.89448000000000005</v>
      </c>
      <c r="L378" s="200">
        <v>23170</v>
      </c>
      <c r="N378" s="184">
        <v>390.5</v>
      </c>
      <c r="O378" s="190">
        <f t="shared" si="23"/>
        <v>6.508333333333334E-2</v>
      </c>
      <c r="Q378" s="1">
        <v>5880.5</v>
      </c>
    </row>
    <row r="379" spans="2:17" x14ac:dyDescent="0.3">
      <c r="B379" s="187">
        <v>43481.375</v>
      </c>
      <c r="D379" s="202">
        <v>880</v>
      </c>
      <c r="E379" s="178">
        <v>649.72</v>
      </c>
      <c r="F379" s="188">
        <f t="shared" si="20"/>
        <v>0.87927732855161223</v>
      </c>
      <c r="G379" s="200"/>
      <c r="H379" s="202">
        <v>813</v>
      </c>
      <c r="I379" s="178">
        <v>22863</v>
      </c>
      <c r="J379">
        <f t="shared" si="21"/>
        <v>22863</v>
      </c>
      <c r="K379" s="189">
        <f t="shared" si="22"/>
        <v>0.91452</v>
      </c>
      <c r="L379" s="200">
        <v>23700</v>
      </c>
      <c r="N379" s="184">
        <v>281.2</v>
      </c>
      <c r="O379" s="190">
        <f t="shared" si="23"/>
        <v>4.6866666666666668E-2</v>
      </c>
      <c r="Q379" s="1">
        <v>5880.4</v>
      </c>
    </row>
    <row r="380" spans="2:17" x14ac:dyDescent="0.3">
      <c r="B380" s="187">
        <v>43481.416666666664</v>
      </c>
      <c r="D380" s="202">
        <v>977</v>
      </c>
      <c r="E380" s="178">
        <v>729.41700000000003</v>
      </c>
      <c r="F380" s="188">
        <f t="shared" si="20"/>
        <v>0.98713265893020274</v>
      </c>
      <c r="G380" s="200"/>
      <c r="H380" s="202">
        <v>973</v>
      </c>
      <c r="I380" s="178">
        <v>23871</v>
      </c>
      <c r="J380">
        <f t="shared" si="21"/>
        <v>23871</v>
      </c>
      <c r="K380" s="189">
        <f t="shared" si="22"/>
        <v>0.95484000000000002</v>
      </c>
      <c r="L380" s="200">
        <v>24770</v>
      </c>
      <c r="N380" s="184">
        <v>84.8</v>
      </c>
      <c r="O380" s="190">
        <f t="shared" si="23"/>
        <v>1.4133333333333333E-2</v>
      </c>
      <c r="Q380" s="1">
        <v>5880</v>
      </c>
    </row>
    <row r="381" spans="2:17" x14ac:dyDescent="0.3">
      <c r="B381" s="187">
        <v>43481.458333333336</v>
      </c>
      <c r="D381" s="202">
        <v>992</v>
      </c>
      <c r="E381" s="178">
        <v>729.505</v>
      </c>
      <c r="F381" s="188">
        <f t="shared" si="20"/>
        <v>0.98725175085428163</v>
      </c>
      <c r="G381" s="200"/>
      <c r="H381" s="202">
        <v>1057</v>
      </c>
      <c r="I381" s="178">
        <v>24112</v>
      </c>
      <c r="J381">
        <f t="shared" si="21"/>
        <v>24112</v>
      </c>
      <c r="K381" s="189">
        <f t="shared" si="22"/>
        <v>0.96448</v>
      </c>
      <c r="L381" s="200">
        <v>25027</v>
      </c>
      <c r="N381" s="184">
        <v>0</v>
      </c>
      <c r="O381" s="190">
        <f t="shared" si="23"/>
        <v>0</v>
      </c>
      <c r="Q381" s="1">
        <v>5879.8</v>
      </c>
    </row>
    <row r="382" spans="2:17" x14ac:dyDescent="0.3">
      <c r="B382" s="187">
        <v>43481.5</v>
      </c>
      <c r="D382" s="202">
        <v>686</v>
      </c>
      <c r="E382" s="178">
        <v>536.452</v>
      </c>
      <c r="F382" s="188">
        <f t="shared" si="20"/>
        <v>0.72598978245424095</v>
      </c>
      <c r="G382" s="200"/>
      <c r="H382" s="202">
        <v>943</v>
      </c>
      <c r="I382" s="178">
        <v>21514</v>
      </c>
      <c r="J382">
        <f t="shared" si="21"/>
        <v>21514</v>
      </c>
      <c r="K382" s="189">
        <f t="shared" si="22"/>
        <v>0.86055999999999999</v>
      </c>
      <c r="L382" s="200">
        <v>22273</v>
      </c>
      <c r="N382" s="184">
        <v>0</v>
      </c>
      <c r="O382" s="190">
        <f t="shared" si="23"/>
        <v>0</v>
      </c>
      <c r="Q382" s="1">
        <v>5879.7</v>
      </c>
    </row>
    <row r="383" spans="2:17" x14ac:dyDescent="0.3">
      <c r="B383" s="187">
        <v>43481.541666666664</v>
      </c>
      <c r="D383" s="202">
        <v>484</v>
      </c>
      <c r="E383" s="178">
        <v>356.92</v>
      </c>
      <c r="F383" s="188">
        <f t="shared" si="20"/>
        <v>0.48302601752545932</v>
      </c>
      <c r="G383" s="200"/>
      <c r="H383" s="202">
        <v>669</v>
      </c>
      <c r="I383" s="178">
        <v>16582</v>
      </c>
      <c r="J383">
        <f t="shared" si="21"/>
        <v>16582</v>
      </c>
      <c r="K383" s="189">
        <f t="shared" si="22"/>
        <v>0.66327999999999998</v>
      </c>
      <c r="L383" s="200">
        <v>17084</v>
      </c>
      <c r="N383" s="184">
        <v>0</v>
      </c>
      <c r="O383" s="190">
        <f t="shared" si="23"/>
        <v>0</v>
      </c>
      <c r="Q383" s="1">
        <v>5878.9</v>
      </c>
    </row>
    <row r="384" spans="2:17" x14ac:dyDescent="0.3">
      <c r="B384" s="187">
        <v>43481.583333333336</v>
      </c>
      <c r="D384" s="202">
        <v>86</v>
      </c>
      <c r="E384" s="178">
        <v>0</v>
      </c>
      <c r="F384" s="188">
        <f t="shared" si="20"/>
        <v>0</v>
      </c>
      <c r="G384" s="200"/>
      <c r="H384" s="202">
        <v>269</v>
      </c>
      <c r="I384" s="178">
        <v>6606.1</v>
      </c>
      <c r="J384">
        <f t="shared" si="21"/>
        <v>6606.1</v>
      </c>
      <c r="K384" s="189">
        <f t="shared" si="22"/>
        <v>0.26424400000000003</v>
      </c>
      <c r="L384" s="200">
        <v>6779.1</v>
      </c>
      <c r="N384" s="184">
        <v>27</v>
      </c>
      <c r="O384" s="190">
        <f t="shared" si="23"/>
        <v>4.4999999999999997E-3</v>
      </c>
      <c r="Q384" s="1">
        <v>5877.2</v>
      </c>
    </row>
    <row r="385" spans="2:17" x14ac:dyDescent="0.3">
      <c r="B385" s="187">
        <v>43481.625</v>
      </c>
      <c r="D385" s="202">
        <v>50</v>
      </c>
      <c r="E385" s="178">
        <v>0</v>
      </c>
      <c r="F385" s="188">
        <f t="shared" si="20"/>
        <v>0</v>
      </c>
      <c r="G385" s="200"/>
      <c r="H385" s="202">
        <v>240</v>
      </c>
      <c r="I385" s="178">
        <v>5462.4</v>
      </c>
      <c r="J385">
        <f t="shared" si="21"/>
        <v>5462.4</v>
      </c>
      <c r="K385" s="189">
        <f t="shared" si="22"/>
        <v>0.218496</v>
      </c>
      <c r="L385" s="200">
        <v>5614</v>
      </c>
      <c r="N385" s="184">
        <v>131</v>
      </c>
      <c r="O385" s="190">
        <f t="shared" si="23"/>
        <v>2.1833333333333333E-2</v>
      </c>
      <c r="Q385" s="1">
        <v>5876.4</v>
      </c>
    </row>
    <row r="386" spans="2:17" x14ac:dyDescent="0.3">
      <c r="B386" s="187">
        <v>43481.666666666664</v>
      </c>
      <c r="D386" s="202">
        <v>159</v>
      </c>
      <c r="E386" s="178">
        <v>0</v>
      </c>
      <c r="F386" s="188">
        <f t="shared" si="20"/>
        <v>0</v>
      </c>
      <c r="G386" s="200"/>
      <c r="H386" s="202">
        <v>290</v>
      </c>
      <c r="I386" s="178">
        <v>8996.7000000000007</v>
      </c>
      <c r="J386">
        <f t="shared" si="21"/>
        <v>8996.7000000000007</v>
      </c>
      <c r="K386" s="189">
        <f t="shared" si="22"/>
        <v>0.35986800000000002</v>
      </c>
      <c r="L386" s="200">
        <v>9226.6</v>
      </c>
      <c r="N386" s="184">
        <v>189.3</v>
      </c>
      <c r="O386" s="190">
        <f t="shared" si="23"/>
        <v>3.1550000000000002E-2</v>
      </c>
      <c r="Q386" s="1">
        <v>5876</v>
      </c>
    </row>
    <row r="387" spans="2:17" x14ac:dyDescent="0.3">
      <c r="B387" s="187">
        <v>43481.708333333336</v>
      </c>
      <c r="D387" s="202">
        <v>59</v>
      </c>
      <c r="E387" s="178">
        <v>0</v>
      </c>
      <c r="F387" s="188">
        <f t="shared" si="20"/>
        <v>0</v>
      </c>
      <c r="G387" s="200"/>
      <c r="H387" s="202">
        <v>102</v>
      </c>
      <c r="I387" s="178">
        <v>2910.7</v>
      </c>
      <c r="J387">
        <f t="shared" si="21"/>
        <v>2910.7</v>
      </c>
      <c r="K387" s="189">
        <f t="shared" si="22"/>
        <v>0.11642799999999999</v>
      </c>
      <c r="L387" s="200">
        <v>3026.3</v>
      </c>
      <c r="N387" s="184">
        <v>184.5</v>
      </c>
      <c r="O387" s="190">
        <f t="shared" si="23"/>
        <v>3.075E-2</v>
      </c>
      <c r="Q387" s="1">
        <v>5875.7</v>
      </c>
    </row>
    <row r="388" spans="2:17" x14ac:dyDescent="0.3">
      <c r="B388" s="187">
        <v>43481.75</v>
      </c>
      <c r="D388" s="202">
        <v>148</v>
      </c>
      <c r="E388" s="178">
        <v>0</v>
      </c>
      <c r="F388" s="188">
        <f t="shared" si="20"/>
        <v>0</v>
      </c>
      <c r="G388" s="200"/>
      <c r="H388" s="202">
        <v>43</v>
      </c>
      <c r="I388" s="178">
        <v>1218.7</v>
      </c>
      <c r="J388">
        <f t="shared" si="21"/>
        <v>1218.7</v>
      </c>
      <c r="K388" s="189">
        <f t="shared" si="22"/>
        <v>4.8748E-2</v>
      </c>
      <c r="L388" s="200">
        <v>1318.8</v>
      </c>
      <c r="N388" s="184">
        <v>154.6</v>
      </c>
      <c r="O388" s="190">
        <f t="shared" si="23"/>
        <v>2.5766666666666667E-2</v>
      </c>
      <c r="Q388" s="1">
        <v>5875.7</v>
      </c>
    </row>
    <row r="389" spans="2:17" x14ac:dyDescent="0.3">
      <c r="B389" s="187">
        <v>43481.791666666664</v>
      </c>
      <c r="D389" s="202">
        <v>0</v>
      </c>
      <c r="E389" s="178">
        <v>0</v>
      </c>
      <c r="F389" s="188">
        <f t="shared" si="20"/>
        <v>0</v>
      </c>
      <c r="G389" s="200"/>
      <c r="H389" s="202">
        <v>0</v>
      </c>
      <c r="I389" s="178">
        <v>-56.506999999999998</v>
      </c>
      <c r="J389">
        <f t="shared" si="21"/>
        <v>0</v>
      </c>
      <c r="K389" s="189">
        <f t="shared" si="22"/>
        <v>0</v>
      </c>
      <c r="L389" s="200">
        <v>0</v>
      </c>
      <c r="N389" s="184">
        <v>0</v>
      </c>
      <c r="O389" s="190">
        <f t="shared" si="23"/>
        <v>0</v>
      </c>
      <c r="Q389" s="1">
        <v>5874.4</v>
      </c>
    </row>
    <row r="390" spans="2:17" x14ac:dyDescent="0.3">
      <c r="B390" s="187">
        <v>43481.833333333336</v>
      </c>
      <c r="D390" s="202">
        <v>0</v>
      </c>
      <c r="E390" s="178">
        <v>0</v>
      </c>
      <c r="F390" s="188">
        <f t="shared" si="20"/>
        <v>0</v>
      </c>
      <c r="G390" s="200"/>
      <c r="H390" s="202">
        <v>0</v>
      </c>
      <c r="I390" s="178">
        <v>-56.506999999999998</v>
      </c>
      <c r="J390">
        <f t="shared" si="21"/>
        <v>0</v>
      </c>
      <c r="K390" s="189">
        <f t="shared" si="22"/>
        <v>0</v>
      </c>
      <c r="L390" s="200">
        <v>0</v>
      </c>
      <c r="N390" s="184">
        <v>249.8</v>
      </c>
      <c r="O390" s="190">
        <f t="shared" si="23"/>
        <v>4.1633333333333335E-2</v>
      </c>
      <c r="Q390" s="1">
        <v>5873.4</v>
      </c>
    </row>
    <row r="391" spans="2:17" x14ac:dyDescent="0.3">
      <c r="B391" s="187">
        <v>43481.875</v>
      </c>
      <c r="D391" s="202">
        <v>0</v>
      </c>
      <c r="E391" s="178">
        <v>0</v>
      </c>
      <c r="F391" s="188">
        <f t="shared" si="20"/>
        <v>0</v>
      </c>
      <c r="G391" s="200"/>
      <c r="H391" s="202">
        <v>0</v>
      </c>
      <c r="I391" s="178">
        <v>-56.506999999999998</v>
      </c>
      <c r="J391">
        <f t="shared" si="21"/>
        <v>0</v>
      </c>
      <c r="K391" s="189">
        <f t="shared" si="22"/>
        <v>0</v>
      </c>
      <c r="L391" s="200">
        <v>0</v>
      </c>
      <c r="N391" s="184">
        <v>895.8</v>
      </c>
      <c r="O391" s="190">
        <f t="shared" si="23"/>
        <v>0.14929999999999999</v>
      </c>
      <c r="Q391" s="1">
        <v>5873.2</v>
      </c>
    </row>
    <row r="392" spans="2:17" x14ac:dyDescent="0.3">
      <c r="B392" s="187">
        <v>43481.916666666664</v>
      </c>
      <c r="D392" s="202">
        <v>0</v>
      </c>
      <c r="E392" s="178">
        <v>0</v>
      </c>
      <c r="F392" s="188">
        <f t="shared" si="20"/>
        <v>0</v>
      </c>
      <c r="G392" s="200"/>
      <c r="H392" s="202">
        <v>0</v>
      </c>
      <c r="I392" s="178">
        <v>-56.506999999999998</v>
      </c>
      <c r="J392">
        <f t="shared" si="21"/>
        <v>0</v>
      </c>
      <c r="K392" s="189">
        <f t="shared" si="22"/>
        <v>0</v>
      </c>
      <c r="L392" s="200">
        <v>0</v>
      </c>
      <c r="N392" s="184">
        <v>357.7</v>
      </c>
      <c r="O392" s="190">
        <f t="shared" si="23"/>
        <v>5.9616666666666665E-2</v>
      </c>
      <c r="Q392" s="1">
        <v>5872.8</v>
      </c>
    </row>
    <row r="393" spans="2:17" x14ac:dyDescent="0.3">
      <c r="B393" s="187">
        <v>43481.958333333336</v>
      </c>
      <c r="D393" s="202">
        <v>0</v>
      </c>
      <c r="E393" s="178">
        <v>0</v>
      </c>
      <c r="F393" s="188">
        <f t="shared" si="20"/>
        <v>0</v>
      </c>
      <c r="G393" s="200"/>
      <c r="H393" s="202">
        <v>0</v>
      </c>
      <c r="I393" s="178">
        <v>-56.506999999999998</v>
      </c>
      <c r="J393">
        <f t="shared" si="21"/>
        <v>0</v>
      </c>
      <c r="K393" s="189">
        <f t="shared" si="22"/>
        <v>0</v>
      </c>
      <c r="L393" s="200">
        <v>0</v>
      </c>
      <c r="N393" s="184">
        <v>0</v>
      </c>
      <c r="O393" s="190">
        <f t="shared" si="23"/>
        <v>0</v>
      </c>
      <c r="Q393" s="1">
        <v>5872.5</v>
      </c>
    </row>
    <row r="394" spans="2:17" x14ac:dyDescent="0.3">
      <c r="B394" s="187">
        <v>43482</v>
      </c>
      <c r="D394" s="202">
        <v>0</v>
      </c>
      <c r="E394" s="178">
        <v>0</v>
      </c>
      <c r="F394" s="188">
        <f t="shared" si="20"/>
        <v>0</v>
      </c>
      <c r="G394" s="200"/>
      <c r="H394" s="202">
        <v>0</v>
      </c>
      <c r="I394" s="178">
        <v>-56.506999999999998</v>
      </c>
      <c r="J394">
        <f t="shared" si="21"/>
        <v>0</v>
      </c>
      <c r="K394" s="189">
        <f t="shared" si="22"/>
        <v>0</v>
      </c>
      <c r="L394" s="200">
        <v>0</v>
      </c>
      <c r="N394" s="184">
        <v>0</v>
      </c>
      <c r="O394" s="190">
        <f t="shared" si="23"/>
        <v>0</v>
      </c>
      <c r="Q394" s="1">
        <v>5871.6</v>
      </c>
    </row>
    <row r="395" spans="2:17" x14ac:dyDescent="0.3">
      <c r="B395" s="187">
        <v>43482.041666666664</v>
      </c>
      <c r="D395" s="202">
        <v>0</v>
      </c>
      <c r="E395" s="178">
        <v>0</v>
      </c>
      <c r="F395" s="188">
        <f t="shared" ref="F395:F458" si="24">E395/$F$8</f>
        <v>0</v>
      </c>
      <c r="G395" s="200"/>
      <c r="H395" s="202">
        <v>0</v>
      </c>
      <c r="I395" s="178">
        <v>-56.506999999999998</v>
      </c>
      <c r="J395">
        <f t="shared" ref="J395:J458" si="25">IF(I395&lt;0,0,I395)</f>
        <v>0</v>
      </c>
      <c r="K395" s="189">
        <f t="shared" ref="K395:K458" si="26">J395/(1000*$K$8)</f>
        <v>0</v>
      </c>
      <c r="L395" s="200">
        <v>0</v>
      </c>
      <c r="N395" s="184">
        <v>892.9</v>
      </c>
      <c r="O395" s="190">
        <f t="shared" ref="O395:O458" si="27">N395/$O$8</f>
        <v>0.14881666666666665</v>
      </c>
      <c r="Q395" s="1">
        <v>5870.8</v>
      </c>
    </row>
    <row r="396" spans="2:17" x14ac:dyDescent="0.3">
      <c r="B396" s="187">
        <v>43482.083333333336</v>
      </c>
      <c r="D396" s="202">
        <v>0</v>
      </c>
      <c r="E396" s="178">
        <v>0</v>
      </c>
      <c r="F396" s="188">
        <f t="shared" si="24"/>
        <v>0</v>
      </c>
      <c r="G396" s="200"/>
      <c r="H396" s="202">
        <v>0</v>
      </c>
      <c r="I396" s="178">
        <v>-56.506999999999998</v>
      </c>
      <c r="J396">
        <f t="shared" si="25"/>
        <v>0</v>
      </c>
      <c r="K396" s="189">
        <f t="shared" si="26"/>
        <v>0</v>
      </c>
      <c r="L396" s="200">
        <v>0</v>
      </c>
      <c r="N396" s="184">
        <v>673</v>
      </c>
      <c r="O396" s="190">
        <f t="shared" si="27"/>
        <v>0.11216666666666666</v>
      </c>
      <c r="Q396" s="1">
        <v>5870.7</v>
      </c>
    </row>
    <row r="397" spans="2:17" x14ac:dyDescent="0.3">
      <c r="B397" s="187">
        <v>43482.125</v>
      </c>
      <c r="D397" s="202">
        <v>0</v>
      </c>
      <c r="E397" s="178">
        <v>0</v>
      </c>
      <c r="F397" s="188">
        <f t="shared" si="24"/>
        <v>0</v>
      </c>
      <c r="G397" s="200"/>
      <c r="H397" s="202">
        <v>0</v>
      </c>
      <c r="I397" s="178">
        <v>-56.506999999999998</v>
      </c>
      <c r="J397">
        <f t="shared" si="25"/>
        <v>0</v>
      </c>
      <c r="K397" s="189">
        <f t="shared" si="26"/>
        <v>0</v>
      </c>
      <c r="L397" s="200">
        <v>0</v>
      </c>
      <c r="N397" s="184">
        <v>906</v>
      </c>
      <c r="O397" s="190">
        <f t="shared" si="27"/>
        <v>0.151</v>
      </c>
      <c r="Q397" s="1">
        <v>5870.4</v>
      </c>
    </row>
    <row r="398" spans="2:17" x14ac:dyDescent="0.3">
      <c r="B398" s="187">
        <v>43482.166666666664</v>
      </c>
      <c r="D398" s="202">
        <v>0</v>
      </c>
      <c r="E398" s="178">
        <v>0</v>
      </c>
      <c r="F398" s="188">
        <f t="shared" si="24"/>
        <v>0</v>
      </c>
      <c r="G398" s="200"/>
      <c r="H398" s="202">
        <v>0</v>
      </c>
      <c r="I398" s="178">
        <v>-56.506999999999998</v>
      </c>
      <c r="J398">
        <f t="shared" si="25"/>
        <v>0</v>
      </c>
      <c r="K398" s="189">
        <f t="shared" si="26"/>
        <v>0</v>
      </c>
      <c r="L398" s="200">
        <v>0</v>
      </c>
      <c r="N398" s="184">
        <v>713.1</v>
      </c>
      <c r="O398" s="190">
        <f t="shared" si="27"/>
        <v>0.11885</v>
      </c>
      <c r="Q398" s="1">
        <v>5870.2</v>
      </c>
    </row>
    <row r="399" spans="2:17" x14ac:dyDescent="0.3">
      <c r="B399" s="187">
        <v>43482.208333333336</v>
      </c>
      <c r="D399" s="202">
        <v>48</v>
      </c>
      <c r="E399" s="178">
        <v>0</v>
      </c>
      <c r="F399" s="188">
        <f t="shared" si="24"/>
        <v>0</v>
      </c>
      <c r="G399" s="200"/>
      <c r="H399" s="202">
        <v>11</v>
      </c>
      <c r="I399" s="178">
        <v>65.58</v>
      </c>
      <c r="J399">
        <f t="shared" si="25"/>
        <v>65.58</v>
      </c>
      <c r="K399" s="189">
        <f t="shared" si="26"/>
        <v>2.6232E-3</v>
      </c>
      <c r="L399" s="200">
        <v>230.66</v>
      </c>
      <c r="N399" s="184">
        <v>449.4</v>
      </c>
      <c r="O399" s="190">
        <f t="shared" si="27"/>
        <v>7.4899999999999994E-2</v>
      </c>
      <c r="Q399" s="1">
        <v>5869.7</v>
      </c>
    </row>
    <row r="400" spans="2:17" x14ac:dyDescent="0.3">
      <c r="B400" s="187">
        <v>43482.25</v>
      </c>
      <c r="D400" s="202">
        <v>163</v>
      </c>
      <c r="E400" s="178">
        <v>0</v>
      </c>
      <c r="F400" s="188">
        <f t="shared" si="24"/>
        <v>0</v>
      </c>
      <c r="G400" s="200"/>
      <c r="H400" s="202">
        <v>105</v>
      </c>
      <c r="I400" s="178">
        <v>3453.9</v>
      </c>
      <c r="J400">
        <f t="shared" si="25"/>
        <v>3453.9</v>
      </c>
      <c r="K400" s="189">
        <f t="shared" si="26"/>
        <v>0.138156</v>
      </c>
      <c r="L400" s="200">
        <v>3575.9</v>
      </c>
      <c r="N400" s="184">
        <v>1676.7</v>
      </c>
      <c r="O400" s="190">
        <f t="shared" si="27"/>
        <v>0.27945000000000003</v>
      </c>
      <c r="Q400" s="1">
        <v>5868.4</v>
      </c>
    </row>
    <row r="401" spans="2:17" x14ac:dyDescent="0.3">
      <c r="B401" s="187">
        <v>43482.291666666664</v>
      </c>
      <c r="D401" s="202">
        <v>447</v>
      </c>
      <c r="E401" s="178">
        <v>131.327</v>
      </c>
      <c r="F401" s="188">
        <f t="shared" si="24"/>
        <v>0.17772710356260785</v>
      </c>
      <c r="G401" s="200"/>
      <c r="H401" s="202">
        <v>341</v>
      </c>
      <c r="I401" s="178">
        <v>13894</v>
      </c>
      <c r="J401">
        <f t="shared" si="25"/>
        <v>13894</v>
      </c>
      <c r="K401" s="189">
        <f t="shared" si="26"/>
        <v>0.55576000000000003</v>
      </c>
      <c r="L401" s="200">
        <v>14280</v>
      </c>
      <c r="N401" s="184">
        <v>1089</v>
      </c>
      <c r="O401" s="190">
        <f t="shared" si="27"/>
        <v>0.18149999999999999</v>
      </c>
      <c r="Q401" s="1">
        <v>5866.2</v>
      </c>
    </row>
    <row r="402" spans="2:17" x14ac:dyDescent="0.3">
      <c r="B402" s="187">
        <v>43482.333333333336</v>
      </c>
      <c r="D402" s="202">
        <v>214</v>
      </c>
      <c r="E402" s="178">
        <v>0</v>
      </c>
      <c r="F402" s="188">
        <f t="shared" si="24"/>
        <v>0</v>
      </c>
      <c r="G402" s="200"/>
      <c r="H402" s="202">
        <v>369</v>
      </c>
      <c r="I402" s="178">
        <v>10808</v>
      </c>
      <c r="J402">
        <f t="shared" si="25"/>
        <v>10808</v>
      </c>
      <c r="K402" s="189">
        <f t="shared" si="26"/>
        <v>0.43231999999999998</v>
      </c>
      <c r="L402" s="200">
        <v>11090</v>
      </c>
      <c r="N402" s="184">
        <v>559.79999999999995</v>
      </c>
      <c r="O402" s="190">
        <f t="shared" si="27"/>
        <v>9.3299999999999994E-2</v>
      </c>
      <c r="Q402" s="1">
        <v>5865.6</v>
      </c>
    </row>
    <row r="403" spans="2:17" x14ac:dyDescent="0.3">
      <c r="B403" s="187">
        <v>43482.375</v>
      </c>
      <c r="D403" s="202">
        <v>559</v>
      </c>
      <c r="E403" s="178">
        <v>224.386</v>
      </c>
      <c r="F403" s="188">
        <f t="shared" si="24"/>
        <v>0.30366545995872385</v>
      </c>
      <c r="G403" s="200"/>
      <c r="H403" s="202">
        <v>706</v>
      </c>
      <c r="I403" s="178">
        <v>20051</v>
      </c>
      <c r="J403">
        <f t="shared" si="25"/>
        <v>20051</v>
      </c>
      <c r="K403" s="189">
        <f t="shared" si="26"/>
        <v>0.80203999999999998</v>
      </c>
      <c r="L403" s="200">
        <v>20728</v>
      </c>
      <c r="N403" s="184">
        <v>52.4</v>
      </c>
      <c r="O403" s="190">
        <f t="shared" si="27"/>
        <v>8.7333333333333325E-3</v>
      </c>
      <c r="Q403" s="1">
        <v>5865</v>
      </c>
    </row>
    <row r="404" spans="2:17" x14ac:dyDescent="0.3">
      <c r="B404" s="187">
        <v>43482.416666666664</v>
      </c>
      <c r="D404" s="202">
        <v>815</v>
      </c>
      <c r="E404" s="178">
        <v>609.90099999999995</v>
      </c>
      <c r="F404" s="188">
        <f t="shared" si="24"/>
        <v>0.82538958622322967</v>
      </c>
      <c r="G404" s="200"/>
      <c r="H404" s="202">
        <v>927</v>
      </c>
      <c r="I404" s="178">
        <v>23243</v>
      </c>
      <c r="J404">
        <f t="shared" si="25"/>
        <v>23243</v>
      </c>
      <c r="K404" s="189">
        <f t="shared" si="26"/>
        <v>0.92971999999999999</v>
      </c>
      <c r="L404" s="200">
        <v>24104</v>
      </c>
      <c r="N404" s="184">
        <v>47.9</v>
      </c>
      <c r="O404" s="190">
        <f t="shared" si="27"/>
        <v>7.9833333333333336E-3</v>
      </c>
      <c r="Q404" s="1">
        <v>5863.3</v>
      </c>
    </row>
    <row r="405" spans="2:17" x14ac:dyDescent="0.3">
      <c r="B405" s="187">
        <v>43482.458333333336</v>
      </c>
      <c r="D405" s="202">
        <v>962</v>
      </c>
      <c r="E405" s="178">
        <v>729.99599999999998</v>
      </c>
      <c r="F405" s="188">
        <f t="shared" si="24"/>
        <v>0.98791622965794912</v>
      </c>
      <c r="G405" s="200"/>
      <c r="H405" s="202">
        <v>1053</v>
      </c>
      <c r="I405" s="178">
        <v>24359</v>
      </c>
      <c r="J405">
        <f t="shared" si="25"/>
        <v>24359</v>
      </c>
      <c r="K405" s="189">
        <f t="shared" si="26"/>
        <v>0.97436</v>
      </c>
      <c r="L405" s="200">
        <v>25289</v>
      </c>
      <c r="N405" s="184">
        <v>115.5</v>
      </c>
      <c r="O405" s="190">
        <f t="shared" si="27"/>
        <v>1.925E-2</v>
      </c>
      <c r="Q405" s="1">
        <v>5863.2</v>
      </c>
    </row>
    <row r="406" spans="2:17" x14ac:dyDescent="0.3">
      <c r="B406" s="187">
        <v>43482.5</v>
      </c>
      <c r="D406" s="202">
        <v>524</v>
      </c>
      <c r="E406" s="178">
        <v>403.91199999999998</v>
      </c>
      <c r="F406" s="188">
        <f t="shared" si="24"/>
        <v>0.54662110498359107</v>
      </c>
      <c r="G406" s="200"/>
      <c r="H406" s="202">
        <v>871</v>
      </c>
      <c r="I406" s="178">
        <v>20265</v>
      </c>
      <c r="J406">
        <f t="shared" si="25"/>
        <v>20265</v>
      </c>
      <c r="K406" s="189">
        <f t="shared" si="26"/>
        <v>0.81059999999999999</v>
      </c>
      <c r="L406" s="200">
        <v>20954</v>
      </c>
      <c r="N406" s="184">
        <v>223</v>
      </c>
      <c r="O406" s="190">
        <f t="shared" si="27"/>
        <v>3.7166666666666667E-2</v>
      </c>
      <c r="Q406" s="1">
        <v>5861.9</v>
      </c>
    </row>
    <row r="407" spans="2:17" x14ac:dyDescent="0.3">
      <c r="B407" s="187">
        <v>43482.541666666664</v>
      </c>
      <c r="D407" s="202">
        <v>469</v>
      </c>
      <c r="E407" s="178">
        <v>344.87099999999998</v>
      </c>
      <c r="F407" s="188">
        <f t="shared" si="24"/>
        <v>0.46671989714788376</v>
      </c>
      <c r="G407" s="200"/>
      <c r="H407" s="202">
        <v>803</v>
      </c>
      <c r="I407" s="178">
        <v>19537</v>
      </c>
      <c r="J407">
        <f t="shared" si="25"/>
        <v>19537</v>
      </c>
      <c r="K407" s="189">
        <f t="shared" si="26"/>
        <v>0.78147999999999995</v>
      </c>
      <c r="L407" s="200">
        <v>20186</v>
      </c>
      <c r="N407" s="184">
        <v>0</v>
      </c>
      <c r="O407" s="190">
        <f t="shared" si="27"/>
        <v>0</v>
      </c>
      <c r="Q407" s="1">
        <v>5861.7</v>
      </c>
    </row>
    <row r="408" spans="2:17" x14ac:dyDescent="0.3">
      <c r="B408" s="187">
        <v>43482.583333333336</v>
      </c>
      <c r="D408" s="202">
        <v>155</v>
      </c>
      <c r="E408" s="178">
        <v>0</v>
      </c>
      <c r="F408" s="188">
        <f t="shared" si="24"/>
        <v>0</v>
      </c>
      <c r="G408" s="200"/>
      <c r="H408" s="202">
        <v>431</v>
      </c>
      <c r="I408" s="178">
        <v>10888</v>
      </c>
      <c r="J408">
        <f t="shared" si="25"/>
        <v>10888</v>
      </c>
      <c r="K408" s="189">
        <f t="shared" si="26"/>
        <v>0.43552000000000002</v>
      </c>
      <c r="L408" s="200">
        <v>11172</v>
      </c>
      <c r="N408" s="184">
        <v>0</v>
      </c>
      <c r="O408" s="190">
        <f t="shared" si="27"/>
        <v>0</v>
      </c>
      <c r="Q408" s="1">
        <v>5860.6</v>
      </c>
    </row>
    <row r="409" spans="2:17" x14ac:dyDescent="0.3">
      <c r="B409" s="187">
        <v>43482.625</v>
      </c>
      <c r="D409" s="202">
        <v>317</v>
      </c>
      <c r="E409" s="178">
        <v>33.534399999999998</v>
      </c>
      <c r="F409" s="188">
        <f t="shared" si="24"/>
        <v>4.5382684304902395E-2</v>
      </c>
      <c r="G409" s="200"/>
      <c r="H409" s="202">
        <v>525</v>
      </c>
      <c r="I409" s="178">
        <v>15409</v>
      </c>
      <c r="J409">
        <f t="shared" si="25"/>
        <v>15409</v>
      </c>
      <c r="K409" s="189">
        <f t="shared" si="26"/>
        <v>0.61636000000000002</v>
      </c>
      <c r="L409" s="200">
        <v>15857</v>
      </c>
      <c r="N409" s="184">
        <v>0</v>
      </c>
      <c r="O409" s="190">
        <f t="shared" si="27"/>
        <v>0</v>
      </c>
      <c r="Q409" s="1">
        <v>5859.5</v>
      </c>
    </row>
    <row r="410" spans="2:17" x14ac:dyDescent="0.3">
      <c r="B410" s="187">
        <v>43482.666666666664</v>
      </c>
      <c r="D410" s="202">
        <v>51</v>
      </c>
      <c r="E410" s="178">
        <v>0</v>
      </c>
      <c r="F410" s="188">
        <f t="shared" si="24"/>
        <v>0</v>
      </c>
      <c r="G410" s="200"/>
      <c r="H410" s="202">
        <v>157</v>
      </c>
      <c r="I410" s="178">
        <v>3987.9</v>
      </c>
      <c r="J410">
        <f t="shared" si="25"/>
        <v>3987.9</v>
      </c>
      <c r="K410" s="189">
        <f t="shared" si="26"/>
        <v>0.15951599999999999</v>
      </c>
      <c r="L410" s="200">
        <v>4116.8</v>
      </c>
      <c r="N410" s="184">
        <v>0</v>
      </c>
      <c r="O410" s="190">
        <f t="shared" si="27"/>
        <v>0</v>
      </c>
      <c r="Q410" s="1">
        <v>5859.4</v>
      </c>
    </row>
    <row r="411" spans="2:17" x14ac:dyDescent="0.3">
      <c r="B411" s="187">
        <v>43482.708333333336</v>
      </c>
      <c r="D411" s="202">
        <v>0</v>
      </c>
      <c r="E411" s="178">
        <v>0</v>
      </c>
      <c r="F411" s="188">
        <f t="shared" si="24"/>
        <v>0</v>
      </c>
      <c r="G411" s="200"/>
      <c r="H411" s="202">
        <v>33</v>
      </c>
      <c r="I411" s="178">
        <v>553.75</v>
      </c>
      <c r="J411">
        <f t="shared" si="25"/>
        <v>553.75</v>
      </c>
      <c r="K411" s="189">
        <f t="shared" si="26"/>
        <v>2.215E-2</v>
      </c>
      <c r="L411" s="200">
        <v>661.92</v>
      </c>
      <c r="N411" s="184">
        <v>957.3</v>
      </c>
      <c r="O411" s="190">
        <f t="shared" si="27"/>
        <v>0.15955</v>
      </c>
      <c r="Q411" s="1">
        <v>5858.3</v>
      </c>
    </row>
    <row r="412" spans="2:17" x14ac:dyDescent="0.3">
      <c r="B412" s="187">
        <v>43482.75</v>
      </c>
      <c r="D412" s="202">
        <v>0</v>
      </c>
      <c r="E412" s="178">
        <v>0</v>
      </c>
      <c r="F412" s="188">
        <f t="shared" si="24"/>
        <v>0</v>
      </c>
      <c r="G412" s="200"/>
      <c r="H412" s="202">
        <v>7</v>
      </c>
      <c r="I412" s="178">
        <v>-56.506999999999998</v>
      </c>
      <c r="J412">
        <f t="shared" si="25"/>
        <v>0</v>
      </c>
      <c r="K412" s="189">
        <f t="shared" si="26"/>
        <v>0</v>
      </c>
      <c r="L412" s="200">
        <v>0</v>
      </c>
      <c r="N412" s="184">
        <v>2694.9</v>
      </c>
      <c r="O412" s="190">
        <f t="shared" si="27"/>
        <v>0.44914999999999999</v>
      </c>
      <c r="Q412" s="1">
        <v>5857.7</v>
      </c>
    </row>
    <row r="413" spans="2:17" x14ac:dyDescent="0.3">
      <c r="B413" s="187">
        <v>43482.791666666664</v>
      </c>
      <c r="D413" s="202">
        <v>0</v>
      </c>
      <c r="E413" s="178">
        <v>0</v>
      </c>
      <c r="F413" s="188">
        <f t="shared" si="24"/>
        <v>0</v>
      </c>
      <c r="G413" s="200"/>
      <c r="H413" s="202">
        <v>0</v>
      </c>
      <c r="I413" s="178">
        <v>-56.506999999999998</v>
      </c>
      <c r="J413">
        <f t="shared" si="25"/>
        <v>0</v>
      </c>
      <c r="K413" s="189">
        <f t="shared" si="26"/>
        <v>0</v>
      </c>
      <c r="L413" s="200">
        <v>0</v>
      </c>
      <c r="N413" s="184">
        <v>1416.8</v>
      </c>
      <c r="O413" s="190">
        <f t="shared" si="27"/>
        <v>0.23613333333333333</v>
      </c>
      <c r="Q413" s="1">
        <v>5857.1</v>
      </c>
    </row>
    <row r="414" spans="2:17" x14ac:dyDescent="0.3">
      <c r="B414" s="187">
        <v>43482.833333333336</v>
      </c>
      <c r="D414" s="202">
        <v>0</v>
      </c>
      <c r="E414" s="178">
        <v>0</v>
      </c>
      <c r="F414" s="188">
        <f t="shared" si="24"/>
        <v>0</v>
      </c>
      <c r="G414" s="200"/>
      <c r="H414" s="202">
        <v>0</v>
      </c>
      <c r="I414" s="178">
        <v>-56.506999999999998</v>
      </c>
      <c r="J414">
        <f t="shared" si="25"/>
        <v>0</v>
      </c>
      <c r="K414" s="189">
        <f t="shared" si="26"/>
        <v>0</v>
      </c>
      <c r="L414" s="200">
        <v>0</v>
      </c>
      <c r="N414" s="184">
        <v>609.29999999999995</v>
      </c>
      <c r="O414" s="190">
        <f t="shared" si="27"/>
        <v>0.10154999999999999</v>
      </c>
      <c r="Q414" s="1">
        <v>5856.6</v>
      </c>
    </row>
    <row r="415" spans="2:17" x14ac:dyDescent="0.3">
      <c r="B415" s="187">
        <v>43482.875</v>
      </c>
      <c r="D415" s="202">
        <v>0</v>
      </c>
      <c r="E415" s="178">
        <v>0</v>
      </c>
      <c r="F415" s="188">
        <f t="shared" si="24"/>
        <v>0</v>
      </c>
      <c r="G415" s="200"/>
      <c r="H415" s="202">
        <v>0</v>
      </c>
      <c r="I415" s="178">
        <v>-56.506999999999998</v>
      </c>
      <c r="J415">
        <f t="shared" si="25"/>
        <v>0</v>
      </c>
      <c r="K415" s="189">
        <f t="shared" si="26"/>
        <v>0</v>
      </c>
      <c r="L415" s="200">
        <v>0</v>
      </c>
      <c r="N415" s="184">
        <v>224.5</v>
      </c>
      <c r="O415" s="190">
        <f t="shared" si="27"/>
        <v>3.7416666666666668E-2</v>
      </c>
      <c r="Q415" s="1">
        <v>5856.2</v>
      </c>
    </row>
    <row r="416" spans="2:17" x14ac:dyDescent="0.3">
      <c r="B416" s="187">
        <v>43482.916666666664</v>
      </c>
      <c r="D416" s="202">
        <v>0</v>
      </c>
      <c r="E416" s="178">
        <v>0</v>
      </c>
      <c r="F416" s="188">
        <f t="shared" si="24"/>
        <v>0</v>
      </c>
      <c r="G416" s="200"/>
      <c r="H416" s="202">
        <v>0</v>
      </c>
      <c r="I416" s="178">
        <v>-56.506999999999998</v>
      </c>
      <c r="J416">
        <f t="shared" si="25"/>
        <v>0</v>
      </c>
      <c r="K416" s="189">
        <f t="shared" si="26"/>
        <v>0</v>
      </c>
      <c r="L416" s="200">
        <v>0</v>
      </c>
      <c r="N416" s="184">
        <v>200.5</v>
      </c>
      <c r="O416" s="190">
        <f t="shared" si="27"/>
        <v>3.3416666666666664E-2</v>
      </c>
      <c r="Q416" s="1">
        <v>5856.1</v>
      </c>
    </row>
    <row r="417" spans="2:17" x14ac:dyDescent="0.3">
      <c r="B417" s="187">
        <v>43482.958333333336</v>
      </c>
      <c r="D417" s="202">
        <v>0</v>
      </c>
      <c r="E417" s="178">
        <v>0</v>
      </c>
      <c r="F417" s="188">
        <f t="shared" si="24"/>
        <v>0</v>
      </c>
      <c r="G417" s="200"/>
      <c r="H417" s="202">
        <v>0</v>
      </c>
      <c r="I417" s="178">
        <v>-56.506999999999998</v>
      </c>
      <c r="J417">
        <f t="shared" si="25"/>
        <v>0</v>
      </c>
      <c r="K417" s="189">
        <f t="shared" si="26"/>
        <v>0</v>
      </c>
      <c r="L417" s="200">
        <v>0</v>
      </c>
      <c r="N417" s="184">
        <v>332.6</v>
      </c>
      <c r="O417" s="190">
        <f t="shared" si="27"/>
        <v>5.5433333333333334E-2</v>
      </c>
      <c r="Q417" s="1">
        <v>5855.9</v>
      </c>
    </row>
    <row r="418" spans="2:17" x14ac:dyDescent="0.3">
      <c r="B418" s="187">
        <v>43483</v>
      </c>
      <c r="D418" s="202">
        <v>0</v>
      </c>
      <c r="E418" s="178">
        <v>0</v>
      </c>
      <c r="F418" s="188">
        <f t="shared" si="24"/>
        <v>0</v>
      </c>
      <c r="G418" s="200"/>
      <c r="H418" s="202">
        <v>0</v>
      </c>
      <c r="I418" s="178">
        <v>-56.506999999999998</v>
      </c>
      <c r="J418">
        <f t="shared" si="25"/>
        <v>0</v>
      </c>
      <c r="K418" s="189">
        <f t="shared" si="26"/>
        <v>0</v>
      </c>
      <c r="L418" s="200">
        <v>0</v>
      </c>
      <c r="N418" s="184">
        <v>610.5</v>
      </c>
      <c r="O418" s="190">
        <f t="shared" si="27"/>
        <v>0.10174999999999999</v>
      </c>
      <c r="Q418" s="1">
        <v>5855.1</v>
      </c>
    </row>
    <row r="419" spans="2:17" x14ac:dyDescent="0.3">
      <c r="B419" s="187">
        <v>43483.041666666664</v>
      </c>
      <c r="D419" s="202">
        <v>0</v>
      </c>
      <c r="E419" s="178">
        <v>0</v>
      </c>
      <c r="F419" s="188">
        <f t="shared" si="24"/>
        <v>0</v>
      </c>
      <c r="G419" s="200"/>
      <c r="H419" s="202">
        <v>0</v>
      </c>
      <c r="I419" s="178">
        <v>-56.506999999999998</v>
      </c>
      <c r="J419">
        <f t="shared" si="25"/>
        <v>0</v>
      </c>
      <c r="K419" s="189">
        <f t="shared" si="26"/>
        <v>0</v>
      </c>
      <c r="L419" s="200">
        <v>0</v>
      </c>
      <c r="N419" s="184">
        <v>671.6</v>
      </c>
      <c r="O419" s="190">
        <f t="shared" si="27"/>
        <v>0.11193333333333334</v>
      </c>
      <c r="Q419" s="1">
        <v>5855</v>
      </c>
    </row>
    <row r="420" spans="2:17" x14ac:dyDescent="0.3">
      <c r="B420" s="187">
        <v>43483.083333333336</v>
      </c>
      <c r="D420" s="202">
        <v>0</v>
      </c>
      <c r="E420" s="178">
        <v>0</v>
      </c>
      <c r="F420" s="188">
        <f t="shared" si="24"/>
        <v>0</v>
      </c>
      <c r="G420" s="200"/>
      <c r="H420" s="202">
        <v>0</v>
      </c>
      <c r="I420" s="178">
        <v>-56.506999999999998</v>
      </c>
      <c r="J420">
        <f t="shared" si="25"/>
        <v>0</v>
      </c>
      <c r="K420" s="189">
        <f t="shared" si="26"/>
        <v>0</v>
      </c>
      <c r="L420" s="200">
        <v>0</v>
      </c>
      <c r="N420" s="184">
        <v>521.5</v>
      </c>
      <c r="O420" s="190">
        <f t="shared" si="27"/>
        <v>8.691666666666667E-2</v>
      </c>
      <c r="Q420" s="1">
        <v>5854.9</v>
      </c>
    </row>
    <row r="421" spans="2:17" x14ac:dyDescent="0.3">
      <c r="B421" s="187">
        <v>43483.125</v>
      </c>
      <c r="D421" s="202">
        <v>0</v>
      </c>
      <c r="E421" s="178">
        <v>0</v>
      </c>
      <c r="F421" s="188">
        <f t="shared" si="24"/>
        <v>0</v>
      </c>
      <c r="G421" s="200"/>
      <c r="H421" s="202">
        <v>0</v>
      </c>
      <c r="I421" s="178">
        <v>-56.506999999999998</v>
      </c>
      <c r="J421">
        <f t="shared" si="25"/>
        <v>0</v>
      </c>
      <c r="K421" s="189">
        <f t="shared" si="26"/>
        <v>0</v>
      </c>
      <c r="L421" s="200">
        <v>0</v>
      </c>
      <c r="N421" s="184">
        <v>560.70000000000005</v>
      </c>
      <c r="O421" s="190">
        <f t="shared" si="27"/>
        <v>9.3450000000000005E-2</v>
      </c>
      <c r="Q421" s="1">
        <v>5854.5</v>
      </c>
    </row>
    <row r="422" spans="2:17" x14ac:dyDescent="0.3">
      <c r="B422" s="187">
        <v>43483.166666666664</v>
      </c>
      <c r="D422" s="202">
        <v>0</v>
      </c>
      <c r="E422" s="178">
        <v>0</v>
      </c>
      <c r="F422" s="188">
        <f t="shared" si="24"/>
        <v>0</v>
      </c>
      <c r="G422" s="200"/>
      <c r="H422" s="202">
        <v>0</v>
      </c>
      <c r="I422" s="178">
        <v>-56.506999999999998</v>
      </c>
      <c r="J422">
        <f t="shared" si="25"/>
        <v>0</v>
      </c>
      <c r="K422" s="189">
        <f t="shared" si="26"/>
        <v>0</v>
      </c>
      <c r="L422" s="200">
        <v>0</v>
      </c>
      <c r="N422" s="184">
        <v>728.1</v>
      </c>
      <c r="O422" s="190">
        <f t="shared" si="27"/>
        <v>0.12135</v>
      </c>
      <c r="Q422" s="1">
        <v>5854.4</v>
      </c>
    </row>
    <row r="423" spans="2:17" x14ac:dyDescent="0.3">
      <c r="B423" s="187">
        <v>43483.208333333336</v>
      </c>
      <c r="D423" s="202">
        <v>94</v>
      </c>
      <c r="E423" s="178">
        <v>0</v>
      </c>
      <c r="F423" s="188">
        <f t="shared" si="24"/>
        <v>0</v>
      </c>
      <c r="G423" s="200"/>
      <c r="H423" s="202">
        <v>11</v>
      </c>
      <c r="I423" s="178">
        <v>54.331000000000003</v>
      </c>
      <c r="J423">
        <f t="shared" si="25"/>
        <v>54.331000000000003</v>
      </c>
      <c r="K423" s="189">
        <f t="shared" si="26"/>
        <v>2.1732400000000003E-3</v>
      </c>
      <c r="L423" s="200">
        <v>220.73</v>
      </c>
      <c r="N423" s="184">
        <v>1371.3</v>
      </c>
      <c r="O423" s="190">
        <f t="shared" si="27"/>
        <v>0.22855</v>
      </c>
      <c r="Q423" s="1">
        <v>5854.2</v>
      </c>
    </row>
    <row r="424" spans="2:17" x14ac:dyDescent="0.3">
      <c r="B424" s="187">
        <v>43483.25</v>
      </c>
      <c r="D424" s="202">
        <v>641</v>
      </c>
      <c r="E424" s="178">
        <v>81.393600000000006</v>
      </c>
      <c r="F424" s="188">
        <f t="shared" si="24"/>
        <v>0.11015136854213893</v>
      </c>
      <c r="G424" s="200"/>
      <c r="H424" s="202">
        <v>174</v>
      </c>
      <c r="I424" s="178">
        <v>7382.5</v>
      </c>
      <c r="J424">
        <f t="shared" si="25"/>
        <v>7382.5</v>
      </c>
      <c r="K424" s="189">
        <f t="shared" si="26"/>
        <v>0.29530000000000001</v>
      </c>
      <c r="L424" s="200">
        <v>7571.5</v>
      </c>
      <c r="N424" s="184">
        <v>1528.3</v>
      </c>
      <c r="O424" s="190">
        <f t="shared" si="27"/>
        <v>0.25471666666666665</v>
      </c>
      <c r="Q424" s="1">
        <v>5853.6</v>
      </c>
    </row>
    <row r="425" spans="2:17" x14ac:dyDescent="0.3">
      <c r="B425" s="187">
        <v>43483.291666666664</v>
      </c>
      <c r="D425" s="202">
        <v>823</v>
      </c>
      <c r="E425" s="178">
        <v>506.524</v>
      </c>
      <c r="F425" s="188">
        <f t="shared" si="24"/>
        <v>0.68548770172886286</v>
      </c>
      <c r="G425" s="200"/>
      <c r="H425" s="202">
        <v>410</v>
      </c>
      <c r="I425" s="178">
        <v>18057</v>
      </c>
      <c r="J425">
        <f t="shared" si="25"/>
        <v>18057</v>
      </c>
      <c r="K425" s="189">
        <f t="shared" si="26"/>
        <v>0.72228000000000003</v>
      </c>
      <c r="L425" s="200">
        <v>18630</v>
      </c>
      <c r="N425" s="184">
        <v>752.3</v>
      </c>
      <c r="O425" s="190">
        <f t="shared" si="27"/>
        <v>0.12538333333333332</v>
      </c>
      <c r="Q425" s="1">
        <v>5852.7</v>
      </c>
    </row>
    <row r="426" spans="2:17" x14ac:dyDescent="0.3">
      <c r="B426" s="187">
        <v>43483.333333333336</v>
      </c>
      <c r="D426" s="202">
        <v>910</v>
      </c>
      <c r="E426" s="178">
        <v>647.49699999999996</v>
      </c>
      <c r="F426" s="188">
        <f t="shared" si="24"/>
        <v>0.87626890415130088</v>
      </c>
      <c r="G426" s="200"/>
      <c r="H426" s="202">
        <v>651</v>
      </c>
      <c r="I426" s="178">
        <v>23202</v>
      </c>
      <c r="J426">
        <f t="shared" si="25"/>
        <v>23202</v>
      </c>
      <c r="K426" s="189">
        <f t="shared" si="26"/>
        <v>0.92808000000000002</v>
      </c>
      <c r="L426" s="200">
        <v>24061</v>
      </c>
      <c r="N426" s="184">
        <v>532</v>
      </c>
      <c r="O426" s="190">
        <f t="shared" si="27"/>
        <v>8.8666666666666671E-2</v>
      </c>
      <c r="Q426" s="1">
        <v>5852.6</v>
      </c>
    </row>
    <row r="427" spans="2:17" x14ac:dyDescent="0.3">
      <c r="B427" s="187">
        <v>43483.375</v>
      </c>
      <c r="D427" s="202">
        <v>965</v>
      </c>
      <c r="E427" s="178">
        <v>715.303</v>
      </c>
      <c r="F427" s="188">
        <f t="shared" si="24"/>
        <v>0.96803193828873035</v>
      </c>
      <c r="G427" s="200"/>
      <c r="H427" s="202">
        <v>845</v>
      </c>
      <c r="I427" s="178">
        <v>24089</v>
      </c>
      <c r="J427">
        <f t="shared" si="25"/>
        <v>24089</v>
      </c>
      <c r="K427" s="189">
        <f t="shared" si="26"/>
        <v>0.96355999999999997</v>
      </c>
      <c r="L427" s="200">
        <v>25003</v>
      </c>
      <c r="N427" s="184">
        <v>353.4</v>
      </c>
      <c r="O427" s="190">
        <f t="shared" si="27"/>
        <v>5.8899999999999994E-2</v>
      </c>
      <c r="Q427" s="1">
        <v>5852.2</v>
      </c>
    </row>
    <row r="428" spans="2:17" x14ac:dyDescent="0.3">
      <c r="B428" s="187">
        <v>43483.416666666664</v>
      </c>
      <c r="D428" s="202">
        <v>1002</v>
      </c>
      <c r="E428" s="178">
        <v>730.16499999999996</v>
      </c>
      <c r="F428" s="188">
        <f t="shared" si="24"/>
        <v>0.98814494028487332</v>
      </c>
      <c r="G428" s="200"/>
      <c r="H428" s="202">
        <v>995</v>
      </c>
      <c r="I428" s="178">
        <v>24359</v>
      </c>
      <c r="J428">
        <f t="shared" si="25"/>
        <v>24359</v>
      </c>
      <c r="K428" s="189">
        <f t="shared" si="26"/>
        <v>0.97436</v>
      </c>
      <c r="L428" s="200">
        <v>25289</v>
      </c>
      <c r="N428" s="184">
        <v>0</v>
      </c>
      <c r="O428" s="190">
        <f t="shared" si="27"/>
        <v>0</v>
      </c>
      <c r="Q428" s="1">
        <v>5851.1</v>
      </c>
    </row>
    <row r="429" spans="2:17" x14ac:dyDescent="0.3">
      <c r="B429" s="187">
        <v>43483.458333333336</v>
      </c>
      <c r="D429" s="202">
        <v>1020</v>
      </c>
      <c r="E429" s="178">
        <v>730.02099999999996</v>
      </c>
      <c r="F429" s="188">
        <f t="shared" si="24"/>
        <v>0.98795006259092599</v>
      </c>
      <c r="G429" s="200"/>
      <c r="H429" s="202">
        <v>1082</v>
      </c>
      <c r="I429" s="178">
        <v>24359</v>
      </c>
      <c r="J429">
        <f t="shared" si="25"/>
        <v>24359</v>
      </c>
      <c r="K429" s="189">
        <f t="shared" si="26"/>
        <v>0.97436</v>
      </c>
      <c r="L429" s="200">
        <v>25289</v>
      </c>
      <c r="N429" s="184">
        <v>0</v>
      </c>
      <c r="O429" s="190">
        <f t="shared" si="27"/>
        <v>0</v>
      </c>
      <c r="Q429" s="1">
        <v>5849.9</v>
      </c>
    </row>
    <row r="430" spans="2:17" x14ac:dyDescent="0.3">
      <c r="B430" s="187">
        <v>43483.5</v>
      </c>
      <c r="D430" s="202">
        <v>1017</v>
      </c>
      <c r="E430" s="178">
        <v>730.12599999999998</v>
      </c>
      <c r="F430" s="188">
        <f t="shared" si="24"/>
        <v>0.98809216090942931</v>
      </c>
      <c r="G430" s="200"/>
      <c r="H430" s="202">
        <v>1098</v>
      </c>
      <c r="I430" s="178">
        <v>24359</v>
      </c>
      <c r="J430">
        <f t="shared" si="25"/>
        <v>24359</v>
      </c>
      <c r="K430" s="189">
        <f t="shared" si="26"/>
        <v>0.97436</v>
      </c>
      <c r="L430" s="200">
        <v>25289</v>
      </c>
      <c r="N430" s="184">
        <v>0</v>
      </c>
      <c r="O430" s="190">
        <f t="shared" si="27"/>
        <v>0</v>
      </c>
      <c r="Q430" s="1">
        <v>5847.6</v>
      </c>
    </row>
    <row r="431" spans="2:17" x14ac:dyDescent="0.3">
      <c r="B431" s="187">
        <v>43483.541666666664</v>
      </c>
      <c r="D431" s="202">
        <v>749</v>
      </c>
      <c r="E431" s="178">
        <v>565.49900000000002</v>
      </c>
      <c r="F431" s="188">
        <f t="shared" si="24"/>
        <v>0.76529959062151109</v>
      </c>
      <c r="G431" s="200"/>
      <c r="H431" s="202">
        <v>942</v>
      </c>
      <c r="I431" s="178">
        <v>22584</v>
      </c>
      <c r="J431">
        <f t="shared" si="25"/>
        <v>22584</v>
      </c>
      <c r="K431" s="189">
        <f t="shared" si="26"/>
        <v>0.90336000000000005</v>
      </c>
      <c r="L431" s="200">
        <v>23405</v>
      </c>
      <c r="N431" s="184">
        <v>0</v>
      </c>
      <c r="O431" s="190">
        <f t="shared" si="27"/>
        <v>0</v>
      </c>
      <c r="Q431" s="1">
        <v>5847.4</v>
      </c>
    </row>
    <row r="432" spans="2:17" x14ac:dyDescent="0.3">
      <c r="B432" s="187">
        <v>43483.583333333336</v>
      </c>
      <c r="D432" s="202">
        <v>966</v>
      </c>
      <c r="E432" s="178">
        <v>717.65</v>
      </c>
      <c r="F432" s="188">
        <f t="shared" si="24"/>
        <v>0.97120817403660731</v>
      </c>
      <c r="G432" s="200"/>
      <c r="H432" s="202">
        <v>912</v>
      </c>
      <c r="I432" s="178">
        <v>23948</v>
      </c>
      <c r="J432">
        <f t="shared" si="25"/>
        <v>23948</v>
      </c>
      <c r="K432" s="189">
        <f t="shared" si="26"/>
        <v>0.95791999999999999</v>
      </c>
      <c r="L432" s="200">
        <v>24852</v>
      </c>
      <c r="N432" s="184">
        <v>0</v>
      </c>
      <c r="O432" s="190">
        <f t="shared" si="27"/>
        <v>0</v>
      </c>
      <c r="Q432" s="1">
        <v>5847</v>
      </c>
    </row>
    <row r="433" spans="2:17" x14ac:dyDescent="0.3">
      <c r="B433" s="187">
        <v>43483.625</v>
      </c>
      <c r="D433" s="202">
        <v>935</v>
      </c>
      <c r="E433" s="178">
        <v>676.21500000000003</v>
      </c>
      <c r="F433" s="188">
        <f t="shared" si="24"/>
        <v>0.91513347092059416</v>
      </c>
      <c r="G433" s="200"/>
      <c r="H433" s="202">
        <v>732</v>
      </c>
      <c r="I433" s="178">
        <v>23101</v>
      </c>
      <c r="J433">
        <f t="shared" si="25"/>
        <v>23101</v>
      </c>
      <c r="K433" s="189">
        <f t="shared" si="26"/>
        <v>0.92403999999999997</v>
      </c>
      <c r="L433" s="200">
        <v>23953</v>
      </c>
      <c r="N433" s="184">
        <v>0</v>
      </c>
      <c r="O433" s="190">
        <f t="shared" si="27"/>
        <v>0</v>
      </c>
      <c r="Q433" s="1">
        <v>5846.6</v>
      </c>
    </row>
    <row r="434" spans="2:17" x14ac:dyDescent="0.3">
      <c r="B434" s="187">
        <v>43483.666666666664</v>
      </c>
      <c r="D434" s="202">
        <v>866</v>
      </c>
      <c r="E434" s="178">
        <v>571.52700000000004</v>
      </c>
      <c r="F434" s="188">
        <f t="shared" si="24"/>
        <v>0.77345738742091563</v>
      </c>
      <c r="G434" s="200"/>
      <c r="H434" s="202">
        <v>514</v>
      </c>
      <c r="I434" s="178">
        <v>21443</v>
      </c>
      <c r="J434">
        <f t="shared" si="25"/>
        <v>21443</v>
      </c>
      <c r="K434" s="189">
        <f t="shared" si="26"/>
        <v>0.85772000000000004</v>
      </c>
      <c r="L434" s="200">
        <v>22198</v>
      </c>
      <c r="N434" s="184">
        <v>0</v>
      </c>
      <c r="O434" s="190">
        <f t="shared" si="27"/>
        <v>0</v>
      </c>
      <c r="Q434" s="1">
        <v>5846.2</v>
      </c>
    </row>
    <row r="435" spans="2:17" x14ac:dyDescent="0.3">
      <c r="B435" s="187">
        <v>43483.708333333336</v>
      </c>
      <c r="D435" s="202">
        <v>746</v>
      </c>
      <c r="E435" s="178">
        <v>366.577</v>
      </c>
      <c r="F435" s="188">
        <f t="shared" si="24"/>
        <v>0.49609500287579933</v>
      </c>
      <c r="G435" s="200"/>
      <c r="H435" s="202">
        <v>275</v>
      </c>
      <c r="I435" s="178">
        <v>11672</v>
      </c>
      <c r="J435">
        <f t="shared" si="25"/>
        <v>11672</v>
      </c>
      <c r="K435" s="189">
        <f t="shared" si="26"/>
        <v>0.46688000000000002</v>
      </c>
      <c r="L435" s="200">
        <v>11982</v>
      </c>
      <c r="N435" s="184">
        <v>0</v>
      </c>
      <c r="O435" s="190">
        <f t="shared" si="27"/>
        <v>0</v>
      </c>
      <c r="Q435" s="1">
        <v>5845.7</v>
      </c>
    </row>
    <row r="436" spans="2:17" x14ac:dyDescent="0.3">
      <c r="B436" s="187">
        <v>43483.75</v>
      </c>
      <c r="D436" s="202">
        <v>326</v>
      </c>
      <c r="E436" s="178">
        <v>0</v>
      </c>
      <c r="F436" s="188">
        <f t="shared" si="24"/>
        <v>0</v>
      </c>
      <c r="G436" s="200"/>
      <c r="H436" s="202">
        <v>58</v>
      </c>
      <c r="I436" s="178">
        <v>1801.5</v>
      </c>
      <c r="J436">
        <f t="shared" si="25"/>
        <v>1801.5</v>
      </c>
      <c r="K436" s="189">
        <f t="shared" si="26"/>
        <v>7.2059999999999999E-2</v>
      </c>
      <c r="L436" s="200">
        <v>1906.2</v>
      </c>
      <c r="N436" s="184">
        <v>0</v>
      </c>
      <c r="O436" s="190">
        <f t="shared" si="27"/>
        <v>0</v>
      </c>
      <c r="Q436" s="1">
        <v>5845.4</v>
      </c>
    </row>
    <row r="437" spans="2:17" x14ac:dyDescent="0.3">
      <c r="B437" s="187">
        <v>43483.791666666664</v>
      </c>
      <c r="D437" s="202">
        <v>0</v>
      </c>
      <c r="E437" s="178">
        <v>0</v>
      </c>
      <c r="F437" s="188">
        <f t="shared" si="24"/>
        <v>0</v>
      </c>
      <c r="G437" s="200"/>
      <c r="H437" s="202">
        <v>0</v>
      </c>
      <c r="I437" s="178">
        <v>-56.506999999999998</v>
      </c>
      <c r="J437">
        <f t="shared" si="25"/>
        <v>0</v>
      </c>
      <c r="K437" s="189">
        <f t="shared" si="26"/>
        <v>0</v>
      </c>
      <c r="L437" s="200">
        <v>0</v>
      </c>
      <c r="N437" s="184">
        <v>0</v>
      </c>
      <c r="O437" s="190">
        <f t="shared" si="27"/>
        <v>0</v>
      </c>
      <c r="Q437" s="1">
        <v>5844.4</v>
      </c>
    </row>
    <row r="438" spans="2:17" x14ac:dyDescent="0.3">
      <c r="B438" s="187">
        <v>43483.833333333336</v>
      </c>
      <c r="D438" s="202">
        <v>0</v>
      </c>
      <c r="E438" s="178">
        <v>0</v>
      </c>
      <c r="F438" s="188">
        <f t="shared" si="24"/>
        <v>0</v>
      </c>
      <c r="G438" s="200"/>
      <c r="H438" s="202">
        <v>0</v>
      </c>
      <c r="I438" s="178">
        <v>-56.506999999999998</v>
      </c>
      <c r="J438">
        <f t="shared" si="25"/>
        <v>0</v>
      </c>
      <c r="K438" s="189">
        <f t="shared" si="26"/>
        <v>0</v>
      </c>
      <c r="L438" s="200">
        <v>0</v>
      </c>
      <c r="N438" s="184">
        <v>0</v>
      </c>
      <c r="O438" s="190">
        <f t="shared" si="27"/>
        <v>0</v>
      </c>
      <c r="Q438" s="1">
        <v>5843.6</v>
      </c>
    </row>
    <row r="439" spans="2:17" x14ac:dyDescent="0.3">
      <c r="B439" s="187">
        <v>43483.875</v>
      </c>
      <c r="D439" s="202">
        <v>0</v>
      </c>
      <c r="E439" s="178">
        <v>0</v>
      </c>
      <c r="F439" s="188">
        <f t="shared" si="24"/>
        <v>0</v>
      </c>
      <c r="G439" s="200"/>
      <c r="H439" s="202">
        <v>0</v>
      </c>
      <c r="I439" s="178">
        <v>-56.506999999999998</v>
      </c>
      <c r="J439">
        <f t="shared" si="25"/>
        <v>0</v>
      </c>
      <c r="K439" s="189">
        <f t="shared" si="26"/>
        <v>0</v>
      </c>
      <c r="L439" s="200">
        <v>0</v>
      </c>
      <c r="N439" s="184">
        <v>489.3</v>
      </c>
      <c r="O439" s="190">
        <f t="shared" si="27"/>
        <v>8.1549999999999997E-2</v>
      </c>
      <c r="Q439" s="1">
        <v>5842.4</v>
      </c>
    </row>
    <row r="440" spans="2:17" x14ac:dyDescent="0.3">
      <c r="B440" s="187">
        <v>43483.916666666664</v>
      </c>
      <c r="D440" s="202">
        <v>0</v>
      </c>
      <c r="E440" s="178">
        <v>0</v>
      </c>
      <c r="F440" s="188">
        <f t="shared" si="24"/>
        <v>0</v>
      </c>
      <c r="G440" s="200"/>
      <c r="H440" s="202">
        <v>0</v>
      </c>
      <c r="I440" s="178">
        <v>-56.506999999999998</v>
      </c>
      <c r="J440">
        <f t="shared" si="25"/>
        <v>0</v>
      </c>
      <c r="K440" s="189">
        <f t="shared" si="26"/>
        <v>0</v>
      </c>
      <c r="L440" s="200">
        <v>0</v>
      </c>
      <c r="N440" s="184">
        <v>3267.1</v>
      </c>
      <c r="O440" s="190">
        <f t="shared" si="27"/>
        <v>0.54451666666666665</v>
      </c>
      <c r="Q440" s="1">
        <v>5842</v>
      </c>
    </row>
    <row r="441" spans="2:17" x14ac:dyDescent="0.3">
      <c r="B441" s="187">
        <v>43483.958333333336</v>
      </c>
      <c r="D441" s="202">
        <v>0</v>
      </c>
      <c r="E441" s="178">
        <v>0</v>
      </c>
      <c r="F441" s="188">
        <f t="shared" si="24"/>
        <v>0</v>
      </c>
      <c r="G441" s="200"/>
      <c r="H441" s="202">
        <v>0</v>
      </c>
      <c r="I441" s="178">
        <v>-56.506999999999998</v>
      </c>
      <c r="J441">
        <f t="shared" si="25"/>
        <v>0</v>
      </c>
      <c r="K441" s="189">
        <f t="shared" si="26"/>
        <v>0</v>
      </c>
      <c r="L441" s="200">
        <v>0</v>
      </c>
      <c r="N441" s="184">
        <v>5959.9</v>
      </c>
      <c r="O441" s="190">
        <f t="shared" si="27"/>
        <v>0.99331666666666663</v>
      </c>
      <c r="Q441" s="1">
        <v>5841.6</v>
      </c>
    </row>
    <row r="442" spans="2:17" x14ac:dyDescent="0.3">
      <c r="B442" s="187">
        <v>43484</v>
      </c>
      <c r="D442" s="202">
        <v>0</v>
      </c>
      <c r="E442" s="178">
        <v>0</v>
      </c>
      <c r="F442" s="188">
        <f t="shared" si="24"/>
        <v>0</v>
      </c>
      <c r="G442" s="200"/>
      <c r="H442" s="202">
        <v>0</v>
      </c>
      <c r="I442" s="178">
        <v>-56.506999999999998</v>
      </c>
      <c r="J442">
        <f t="shared" si="25"/>
        <v>0</v>
      </c>
      <c r="K442" s="189">
        <f t="shared" si="26"/>
        <v>0</v>
      </c>
      <c r="L442" s="200">
        <v>0</v>
      </c>
      <c r="N442" s="184">
        <v>6000</v>
      </c>
      <c r="O442" s="190">
        <f t="shared" si="27"/>
        <v>1</v>
      </c>
      <c r="Q442" s="1">
        <v>5841.6</v>
      </c>
    </row>
    <row r="443" spans="2:17" x14ac:dyDescent="0.3">
      <c r="B443" s="187">
        <v>43484.041666666664</v>
      </c>
      <c r="D443" s="202">
        <v>0</v>
      </c>
      <c r="E443" s="178">
        <v>0</v>
      </c>
      <c r="F443" s="188">
        <f t="shared" si="24"/>
        <v>0</v>
      </c>
      <c r="G443" s="200"/>
      <c r="H443" s="202">
        <v>0</v>
      </c>
      <c r="I443" s="178">
        <v>-56.506999999999998</v>
      </c>
      <c r="J443">
        <f t="shared" si="25"/>
        <v>0</v>
      </c>
      <c r="K443" s="189">
        <f t="shared" si="26"/>
        <v>0</v>
      </c>
      <c r="L443" s="200">
        <v>0</v>
      </c>
      <c r="N443" s="184">
        <v>5999.3</v>
      </c>
      <c r="O443" s="190">
        <f t="shared" si="27"/>
        <v>0.99988333333333335</v>
      </c>
      <c r="Q443" s="1">
        <v>5841.1</v>
      </c>
    </row>
    <row r="444" spans="2:17" x14ac:dyDescent="0.3">
      <c r="B444" s="187">
        <v>43484.083333333336</v>
      </c>
      <c r="D444" s="202">
        <v>0</v>
      </c>
      <c r="E444" s="178">
        <v>0</v>
      </c>
      <c r="F444" s="188">
        <f t="shared" si="24"/>
        <v>0</v>
      </c>
      <c r="G444" s="200"/>
      <c r="H444" s="202">
        <v>0</v>
      </c>
      <c r="I444" s="178">
        <v>-56.506999999999998</v>
      </c>
      <c r="J444">
        <f t="shared" si="25"/>
        <v>0</v>
      </c>
      <c r="K444" s="189">
        <f t="shared" si="26"/>
        <v>0</v>
      </c>
      <c r="L444" s="200">
        <v>0</v>
      </c>
      <c r="N444" s="184">
        <v>5987.4</v>
      </c>
      <c r="O444" s="190">
        <f t="shared" si="27"/>
        <v>0.9978999999999999</v>
      </c>
      <c r="Q444" s="1">
        <v>5839.2</v>
      </c>
    </row>
    <row r="445" spans="2:17" x14ac:dyDescent="0.3">
      <c r="B445" s="187">
        <v>43484.125</v>
      </c>
      <c r="D445" s="202">
        <v>0</v>
      </c>
      <c r="E445" s="178">
        <v>0</v>
      </c>
      <c r="F445" s="188">
        <f t="shared" si="24"/>
        <v>0</v>
      </c>
      <c r="G445" s="200"/>
      <c r="H445" s="202">
        <v>0</v>
      </c>
      <c r="I445" s="178">
        <v>-56.506999999999998</v>
      </c>
      <c r="J445">
        <f t="shared" si="25"/>
        <v>0</v>
      </c>
      <c r="K445" s="189">
        <f t="shared" si="26"/>
        <v>0</v>
      </c>
      <c r="L445" s="200">
        <v>0</v>
      </c>
      <c r="N445" s="184">
        <v>5963.7</v>
      </c>
      <c r="O445" s="190">
        <f t="shared" si="27"/>
        <v>0.99395</v>
      </c>
      <c r="Q445" s="1">
        <v>5838.9</v>
      </c>
    </row>
    <row r="446" spans="2:17" x14ac:dyDescent="0.3">
      <c r="B446" s="187">
        <v>43484.166666666664</v>
      </c>
      <c r="D446" s="202">
        <v>0</v>
      </c>
      <c r="E446" s="178">
        <v>0</v>
      </c>
      <c r="F446" s="188">
        <f t="shared" si="24"/>
        <v>0</v>
      </c>
      <c r="G446" s="200"/>
      <c r="H446" s="202">
        <v>0</v>
      </c>
      <c r="I446" s="178">
        <v>-56.506999999999998</v>
      </c>
      <c r="J446">
        <f t="shared" si="25"/>
        <v>0</v>
      </c>
      <c r="K446" s="189">
        <f t="shared" si="26"/>
        <v>0</v>
      </c>
      <c r="L446" s="200">
        <v>0</v>
      </c>
      <c r="N446" s="184">
        <v>5846.2</v>
      </c>
      <c r="O446" s="190">
        <f t="shared" si="27"/>
        <v>0.9743666666666666</v>
      </c>
      <c r="Q446" s="1">
        <v>5838.9</v>
      </c>
    </row>
    <row r="447" spans="2:17" x14ac:dyDescent="0.3">
      <c r="B447" s="187">
        <v>43484.208333333336</v>
      </c>
      <c r="D447" s="202">
        <v>56</v>
      </c>
      <c r="E447" s="178">
        <v>0</v>
      </c>
      <c r="F447" s="188">
        <f t="shared" si="24"/>
        <v>0</v>
      </c>
      <c r="G447" s="200"/>
      <c r="H447" s="202">
        <v>10</v>
      </c>
      <c r="I447" s="178">
        <v>33.392000000000003</v>
      </c>
      <c r="J447">
        <f t="shared" si="25"/>
        <v>33.392000000000003</v>
      </c>
      <c r="K447" s="189">
        <f t="shared" si="26"/>
        <v>1.3356800000000001E-3</v>
      </c>
      <c r="L447" s="200">
        <v>202.24</v>
      </c>
      <c r="N447" s="184">
        <v>5660.1</v>
      </c>
      <c r="O447" s="190">
        <f t="shared" si="27"/>
        <v>0.94335000000000002</v>
      </c>
      <c r="Q447" s="1">
        <v>5836.6</v>
      </c>
    </row>
    <row r="448" spans="2:17" x14ac:dyDescent="0.3">
      <c r="B448" s="187">
        <v>43484.25</v>
      </c>
      <c r="D448" s="202">
        <v>568</v>
      </c>
      <c r="E448" s="178">
        <v>41.741100000000003</v>
      </c>
      <c r="F448" s="188">
        <f t="shared" si="24"/>
        <v>5.6488953547383029E-2</v>
      </c>
      <c r="G448" s="200"/>
      <c r="H448" s="202">
        <v>166</v>
      </c>
      <c r="I448" s="178">
        <v>6831.7</v>
      </c>
      <c r="J448">
        <f t="shared" si="25"/>
        <v>6831.7</v>
      </c>
      <c r="K448" s="189">
        <f t="shared" si="26"/>
        <v>0.27326800000000001</v>
      </c>
      <c r="L448" s="200">
        <v>7009.1</v>
      </c>
      <c r="N448" s="184">
        <v>5203.1000000000004</v>
      </c>
      <c r="O448" s="190">
        <f t="shared" si="27"/>
        <v>0.86718333333333342</v>
      </c>
      <c r="Q448" s="1">
        <v>5835.9</v>
      </c>
    </row>
    <row r="449" spans="2:17" x14ac:dyDescent="0.3">
      <c r="B449" s="187">
        <v>43484.291666666664</v>
      </c>
      <c r="D449" s="202">
        <v>761</v>
      </c>
      <c r="E449" s="178">
        <v>456.43700000000001</v>
      </c>
      <c r="F449" s="188">
        <f t="shared" si="24"/>
        <v>0.61770409716818353</v>
      </c>
      <c r="G449" s="200"/>
      <c r="H449" s="202">
        <v>398</v>
      </c>
      <c r="I449" s="178">
        <v>17347</v>
      </c>
      <c r="J449">
        <f t="shared" si="25"/>
        <v>17347</v>
      </c>
      <c r="K449" s="189">
        <f t="shared" si="26"/>
        <v>0.69388000000000005</v>
      </c>
      <c r="L449" s="200">
        <v>17885</v>
      </c>
      <c r="N449" s="184">
        <v>5675.7</v>
      </c>
      <c r="O449" s="190">
        <f t="shared" si="27"/>
        <v>0.94594999999999996</v>
      </c>
      <c r="Q449" s="1">
        <v>5835.8</v>
      </c>
    </row>
    <row r="450" spans="2:17" x14ac:dyDescent="0.3">
      <c r="B450" s="187">
        <v>43484.333333333336</v>
      </c>
      <c r="D450" s="202">
        <v>859</v>
      </c>
      <c r="E450" s="178">
        <v>598.85299999999995</v>
      </c>
      <c r="F450" s="188">
        <f t="shared" si="24"/>
        <v>0.81043813648205165</v>
      </c>
      <c r="G450" s="200"/>
      <c r="H450" s="202">
        <v>638</v>
      </c>
      <c r="I450" s="178">
        <v>22792</v>
      </c>
      <c r="J450">
        <f t="shared" si="25"/>
        <v>22792</v>
      </c>
      <c r="K450" s="189">
        <f t="shared" si="26"/>
        <v>0.91168000000000005</v>
      </c>
      <c r="L450" s="200">
        <v>23626</v>
      </c>
      <c r="N450" s="184">
        <v>5963.7</v>
      </c>
      <c r="O450" s="190">
        <f t="shared" si="27"/>
        <v>0.99395</v>
      </c>
      <c r="Q450" s="1">
        <v>5833.3</v>
      </c>
    </row>
    <row r="451" spans="2:17" x14ac:dyDescent="0.3">
      <c r="B451" s="187">
        <v>43484.375</v>
      </c>
      <c r="D451" s="202">
        <v>922</v>
      </c>
      <c r="E451" s="178">
        <v>671.47500000000002</v>
      </c>
      <c r="F451" s="188">
        <f t="shared" si="24"/>
        <v>0.90871874682816267</v>
      </c>
      <c r="G451" s="200"/>
      <c r="H451" s="202">
        <v>832</v>
      </c>
      <c r="I451" s="178">
        <v>23647</v>
      </c>
      <c r="J451">
        <f t="shared" si="25"/>
        <v>23647</v>
      </c>
      <c r="K451" s="189">
        <f t="shared" si="26"/>
        <v>0.94588000000000005</v>
      </c>
      <c r="L451" s="200">
        <v>24533</v>
      </c>
      <c r="N451" s="184">
        <v>5784</v>
      </c>
      <c r="O451" s="190">
        <f t="shared" si="27"/>
        <v>0.96399999999999997</v>
      </c>
      <c r="Q451" s="1">
        <v>5831.6</v>
      </c>
    </row>
    <row r="452" spans="2:17" x14ac:dyDescent="0.3">
      <c r="B452" s="187">
        <v>43484.416666666664</v>
      </c>
      <c r="D452" s="202">
        <v>964</v>
      </c>
      <c r="E452" s="178">
        <v>715.76800000000003</v>
      </c>
      <c r="F452" s="188">
        <f t="shared" si="24"/>
        <v>0.96866123084210176</v>
      </c>
      <c r="G452" s="200"/>
      <c r="H452" s="202">
        <v>982</v>
      </c>
      <c r="I452" s="178">
        <v>24286</v>
      </c>
      <c r="J452">
        <f t="shared" si="25"/>
        <v>24286</v>
      </c>
      <c r="K452" s="189">
        <f t="shared" si="26"/>
        <v>0.97143999999999997</v>
      </c>
      <c r="L452" s="200">
        <v>25211</v>
      </c>
      <c r="N452" s="184">
        <v>4965</v>
      </c>
      <c r="O452" s="190">
        <f t="shared" si="27"/>
        <v>0.82750000000000001</v>
      </c>
      <c r="Q452" s="1">
        <v>5831.1</v>
      </c>
    </row>
    <row r="453" spans="2:17" x14ac:dyDescent="0.3">
      <c r="B453" s="187">
        <v>43484.458333333336</v>
      </c>
      <c r="D453" s="202">
        <v>938</v>
      </c>
      <c r="E453" s="178">
        <v>707.55100000000004</v>
      </c>
      <c r="F453" s="188">
        <f t="shared" si="24"/>
        <v>0.95754102243123473</v>
      </c>
      <c r="G453" s="200"/>
      <c r="H453" s="202">
        <v>1054</v>
      </c>
      <c r="I453" s="178">
        <v>24274</v>
      </c>
      <c r="J453">
        <f t="shared" si="25"/>
        <v>24274</v>
      </c>
      <c r="K453" s="189">
        <f t="shared" si="26"/>
        <v>0.97096000000000005</v>
      </c>
      <c r="L453" s="200">
        <v>25199</v>
      </c>
      <c r="N453" s="184">
        <v>3479.7</v>
      </c>
      <c r="O453" s="190">
        <f t="shared" si="27"/>
        <v>0.57994999999999997</v>
      </c>
      <c r="Q453" s="1">
        <v>5830.9</v>
      </c>
    </row>
    <row r="454" spans="2:17" x14ac:dyDescent="0.3">
      <c r="B454" s="187">
        <v>43484.5</v>
      </c>
      <c r="D454" s="202">
        <v>892</v>
      </c>
      <c r="E454" s="178">
        <v>700.89599999999996</v>
      </c>
      <c r="F454" s="188">
        <f t="shared" si="24"/>
        <v>0.94853469567276782</v>
      </c>
      <c r="G454" s="200"/>
      <c r="H454" s="202">
        <v>1062</v>
      </c>
      <c r="I454" s="178">
        <v>24097</v>
      </c>
      <c r="J454">
        <f t="shared" si="25"/>
        <v>24097</v>
      </c>
      <c r="K454" s="189">
        <f t="shared" si="26"/>
        <v>0.96387999999999996</v>
      </c>
      <c r="L454" s="200">
        <v>25011</v>
      </c>
      <c r="N454" s="184">
        <v>1991.9</v>
      </c>
      <c r="O454" s="190">
        <f t="shared" si="27"/>
        <v>0.33198333333333335</v>
      </c>
      <c r="Q454" s="1">
        <v>5830.7</v>
      </c>
    </row>
    <row r="455" spans="2:17" x14ac:dyDescent="0.3">
      <c r="B455" s="187">
        <v>43484.541666666664</v>
      </c>
      <c r="D455" s="202">
        <v>681</v>
      </c>
      <c r="E455" s="178">
        <v>508.01</v>
      </c>
      <c r="F455" s="188">
        <f t="shared" si="24"/>
        <v>0.68749873126501337</v>
      </c>
      <c r="G455" s="200"/>
      <c r="H455" s="202">
        <v>930</v>
      </c>
      <c r="I455" s="178">
        <v>22323</v>
      </c>
      <c r="J455">
        <f t="shared" si="25"/>
        <v>22323</v>
      </c>
      <c r="K455" s="189">
        <f t="shared" si="26"/>
        <v>0.89292000000000005</v>
      </c>
      <c r="L455" s="200">
        <v>23128</v>
      </c>
      <c r="N455" s="184">
        <v>1135.5</v>
      </c>
      <c r="O455" s="190">
        <f t="shared" si="27"/>
        <v>0.18925</v>
      </c>
      <c r="Q455" s="1">
        <v>5830.5</v>
      </c>
    </row>
    <row r="456" spans="2:17" x14ac:dyDescent="0.3">
      <c r="B456" s="187">
        <v>43484.583333333336</v>
      </c>
      <c r="D456" s="202">
        <v>708</v>
      </c>
      <c r="E456" s="178">
        <v>516.61199999999997</v>
      </c>
      <c r="F456" s="188">
        <f t="shared" si="24"/>
        <v>0.6991399668437257</v>
      </c>
      <c r="G456" s="200"/>
      <c r="H456" s="202">
        <v>839</v>
      </c>
      <c r="I456" s="178">
        <v>22238</v>
      </c>
      <c r="J456">
        <f t="shared" si="25"/>
        <v>22238</v>
      </c>
      <c r="K456" s="189">
        <f t="shared" si="26"/>
        <v>0.88951999999999998</v>
      </c>
      <c r="L456" s="200">
        <v>23038</v>
      </c>
      <c r="N456" s="184">
        <v>658.8</v>
      </c>
      <c r="O456" s="190">
        <f t="shared" si="27"/>
        <v>0.10979999999999999</v>
      </c>
      <c r="Q456" s="1">
        <v>5830.1</v>
      </c>
    </row>
    <row r="457" spans="2:17" x14ac:dyDescent="0.3">
      <c r="B457" s="187">
        <v>43484.625</v>
      </c>
      <c r="D457" s="202">
        <v>745</v>
      </c>
      <c r="E457" s="178">
        <v>531.24300000000005</v>
      </c>
      <c r="F457" s="188">
        <f t="shared" si="24"/>
        <v>0.71894035253916178</v>
      </c>
      <c r="G457" s="200"/>
      <c r="H457" s="202">
        <v>687</v>
      </c>
      <c r="I457" s="178">
        <v>21694</v>
      </c>
      <c r="J457">
        <f t="shared" si="25"/>
        <v>21694</v>
      </c>
      <c r="K457" s="189">
        <f t="shared" si="26"/>
        <v>0.86775999999999998</v>
      </c>
      <c r="L457" s="200">
        <v>22463</v>
      </c>
      <c r="N457" s="184">
        <v>585.79999999999995</v>
      </c>
      <c r="O457" s="190">
        <f t="shared" si="27"/>
        <v>9.7633333333333322E-2</v>
      </c>
      <c r="Q457" s="1">
        <v>5829.9</v>
      </c>
    </row>
    <row r="458" spans="2:17" x14ac:dyDescent="0.3">
      <c r="B458" s="187">
        <v>43484.666666666664</v>
      </c>
      <c r="D458" s="202">
        <v>805</v>
      </c>
      <c r="E458" s="178">
        <v>527.17399999999998</v>
      </c>
      <c r="F458" s="188">
        <f t="shared" si="24"/>
        <v>0.71343370436783171</v>
      </c>
      <c r="G458" s="200"/>
      <c r="H458" s="202">
        <v>503</v>
      </c>
      <c r="I458" s="178">
        <v>21118</v>
      </c>
      <c r="J458">
        <f t="shared" si="25"/>
        <v>21118</v>
      </c>
      <c r="K458" s="189">
        <f t="shared" si="26"/>
        <v>0.84472000000000003</v>
      </c>
      <c r="L458" s="200">
        <v>21854</v>
      </c>
      <c r="N458" s="184">
        <v>483.7</v>
      </c>
      <c r="O458" s="190">
        <f t="shared" si="27"/>
        <v>8.061666666666667E-2</v>
      </c>
      <c r="Q458" s="1">
        <v>5827.4</v>
      </c>
    </row>
    <row r="459" spans="2:17" x14ac:dyDescent="0.3">
      <c r="B459" s="187">
        <v>43484.708333333336</v>
      </c>
      <c r="D459" s="202">
        <v>619</v>
      </c>
      <c r="E459" s="178">
        <v>298.161</v>
      </c>
      <c r="F459" s="188">
        <f t="shared" ref="F459:F522" si="28">E459/$F$8</f>
        <v>0.40350644517373213</v>
      </c>
      <c r="G459" s="200"/>
      <c r="H459" s="202">
        <v>262</v>
      </c>
      <c r="I459" s="178">
        <v>10997</v>
      </c>
      <c r="J459">
        <f t="shared" ref="J459:J522" si="29">IF(I459&lt;0,0,I459)</f>
        <v>10997</v>
      </c>
      <c r="K459" s="189">
        <f t="shared" ref="K459:K522" si="30">J459/(1000*$K$8)</f>
        <v>0.43987999999999999</v>
      </c>
      <c r="L459" s="200">
        <v>11285</v>
      </c>
      <c r="N459" s="184">
        <v>638.4</v>
      </c>
      <c r="O459" s="190">
        <f t="shared" ref="O459:O522" si="31">N459/$O$8</f>
        <v>0.10639999999999999</v>
      </c>
      <c r="Q459" s="1">
        <v>5825.4</v>
      </c>
    </row>
    <row r="460" spans="2:17" x14ac:dyDescent="0.3">
      <c r="B460" s="187">
        <v>43484.75</v>
      </c>
      <c r="D460" s="202">
        <v>269</v>
      </c>
      <c r="E460" s="178">
        <v>0</v>
      </c>
      <c r="F460" s="188">
        <f t="shared" si="28"/>
        <v>0</v>
      </c>
      <c r="G460" s="200"/>
      <c r="H460" s="202">
        <v>55</v>
      </c>
      <c r="I460" s="178">
        <v>1710.6</v>
      </c>
      <c r="J460">
        <f t="shared" si="29"/>
        <v>1710.6</v>
      </c>
      <c r="K460" s="189">
        <f t="shared" si="30"/>
        <v>6.8423999999999999E-2</v>
      </c>
      <c r="L460" s="200">
        <v>1814.6</v>
      </c>
      <c r="N460" s="184">
        <v>458.6</v>
      </c>
      <c r="O460" s="190">
        <f t="shared" si="31"/>
        <v>7.6433333333333339E-2</v>
      </c>
      <c r="Q460" s="1">
        <v>5824.8</v>
      </c>
    </row>
    <row r="461" spans="2:17" x14ac:dyDescent="0.3">
      <c r="B461" s="187">
        <v>43484.791666666664</v>
      </c>
      <c r="D461" s="202">
        <v>0</v>
      </c>
      <c r="E461" s="178">
        <v>0</v>
      </c>
      <c r="F461" s="188">
        <f t="shared" si="28"/>
        <v>0</v>
      </c>
      <c r="G461" s="200"/>
      <c r="H461" s="202">
        <v>0</v>
      </c>
      <c r="I461" s="178">
        <v>-56.506999999999998</v>
      </c>
      <c r="J461">
        <f t="shared" si="29"/>
        <v>0</v>
      </c>
      <c r="K461" s="189">
        <f t="shared" si="30"/>
        <v>0</v>
      </c>
      <c r="L461" s="200">
        <v>0</v>
      </c>
      <c r="N461" s="184">
        <v>351.8</v>
      </c>
      <c r="O461" s="190">
        <f t="shared" si="31"/>
        <v>5.8633333333333336E-2</v>
      </c>
      <c r="Q461" s="1">
        <v>5824</v>
      </c>
    </row>
    <row r="462" spans="2:17" x14ac:dyDescent="0.3">
      <c r="B462" s="187">
        <v>43484.833333333336</v>
      </c>
      <c r="D462" s="202">
        <v>0</v>
      </c>
      <c r="E462" s="178">
        <v>0</v>
      </c>
      <c r="F462" s="188">
        <f t="shared" si="28"/>
        <v>0</v>
      </c>
      <c r="G462" s="200"/>
      <c r="H462" s="202">
        <v>0</v>
      </c>
      <c r="I462" s="178">
        <v>-56.506999999999998</v>
      </c>
      <c r="J462">
        <f t="shared" si="29"/>
        <v>0</v>
      </c>
      <c r="K462" s="189">
        <f t="shared" si="30"/>
        <v>0</v>
      </c>
      <c r="L462" s="200">
        <v>0</v>
      </c>
      <c r="N462" s="184">
        <v>993.1</v>
      </c>
      <c r="O462" s="190">
        <f t="shared" si="31"/>
        <v>0.16551666666666667</v>
      </c>
      <c r="Q462" s="1">
        <v>5823.6</v>
      </c>
    </row>
    <row r="463" spans="2:17" x14ac:dyDescent="0.3">
      <c r="B463" s="187">
        <v>43484.875</v>
      </c>
      <c r="D463" s="202">
        <v>0</v>
      </c>
      <c r="E463" s="178">
        <v>0</v>
      </c>
      <c r="F463" s="188">
        <f t="shared" si="28"/>
        <v>0</v>
      </c>
      <c r="G463" s="200"/>
      <c r="H463" s="202">
        <v>0</v>
      </c>
      <c r="I463" s="178">
        <v>-56.506999999999998</v>
      </c>
      <c r="J463">
        <f t="shared" si="29"/>
        <v>0</v>
      </c>
      <c r="K463" s="189">
        <f t="shared" si="30"/>
        <v>0</v>
      </c>
      <c r="L463" s="200">
        <v>0</v>
      </c>
      <c r="N463" s="184">
        <v>3519.6</v>
      </c>
      <c r="O463" s="190">
        <f t="shared" si="31"/>
        <v>0.58660000000000001</v>
      </c>
      <c r="Q463" s="1">
        <v>5823.2</v>
      </c>
    </row>
    <row r="464" spans="2:17" x14ac:dyDescent="0.3">
      <c r="B464" s="187">
        <v>43484.916666666664</v>
      </c>
      <c r="D464" s="202">
        <v>0</v>
      </c>
      <c r="E464" s="178">
        <v>0</v>
      </c>
      <c r="F464" s="188">
        <f t="shared" si="28"/>
        <v>0</v>
      </c>
      <c r="G464" s="200"/>
      <c r="H464" s="202">
        <v>0</v>
      </c>
      <c r="I464" s="178">
        <v>-56.506999999999998</v>
      </c>
      <c r="J464">
        <f t="shared" si="29"/>
        <v>0</v>
      </c>
      <c r="K464" s="189">
        <f t="shared" si="30"/>
        <v>0</v>
      </c>
      <c r="L464" s="200">
        <v>0</v>
      </c>
      <c r="N464" s="184">
        <v>5512.1</v>
      </c>
      <c r="O464" s="190">
        <f t="shared" si="31"/>
        <v>0.91868333333333341</v>
      </c>
      <c r="Q464" s="1">
        <v>5819</v>
      </c>
    </row>
    <row r="465" spans="2:17" x14ac:dyDescent="0.3">
      <c r="B465" s="187">
        <v>43484.958333333336</v>
      </c>
      <c r="D465" s="202">
        <v>0</v>
      </c>
      <c r="E465" s="178">
        <v>0</v>
      </c>
      <c r="F465" s="188">
        <f t="shared" si="28"/>
        <v>0</v>
      </c>
      <c r="G465" s="200"/>
      <c r="H465" s="202">
        <v>0</v>
      </c>
      <c r="I465" s="178">
        <v>-56.506999999999998</v>
      </c>
      <c r="J465">
        <f t="shared" si="29"/>
        <v>0</v>
      </c>
      <c r="K465" s="189">
        <f t="shared" si="30"/>
        <v>0</v>
      </c>
      <c r="L465" s="200">
        <v>0</v>
      </c>
      <c r="N465" s="184">
        <v>5759.7</v>
      </c>
      <c r="O465" s="190">
        <f t="shared" si="31"/>
        <v>0.95994999999999997</v>
      </c>
      <c r="Q465" s="1">
        <v>5818.1</v>
      </c>
    </row>
    <row r="466" spans="2:17" x14ac:dyDescent="0.3">
      <c r="B466" s="187">
        <v>43485</v>
      </c>
      <c r="D466" s="202">
        <v>0</v>
      </c>
      <c r="E466" s="178">
        <v>0</v>
      </c>
      <c r="F466" s="188">
        <f t="shared" si="28"/>
        <v>0</v>
      </c>
      <c r="G466" s="200"/>
      <c r="H466" s="202">
        <v>0</v>
      </c>
      <c r="I466" s="178">
        <v>-56.506999999999998</v>
      </c>
      <c r="J466">
        <f t="shared" si="29"/>
        <v>0</v>
      </c>
      <c r="K466" s="189">
        <f t="shared" si="30"/>
        <v>0</v>
      </c>
      <c r="L466" s="200">
        <v>0</v>
      </c>
      <c r="N466" s="184">
        <v>5631.2</v>
      </c>
      <c r="O466" s="190">
        <f t="shared" si="31"/>
        <v>0.93853333333333333</v>
      </c>
      <c r="Q466" s="1">
        <v>5817</v>
      </c>
    </row>
    <row r="467" spans="2:17" x14ac:dyDescent="0.3">
      <c r="B467" s="187">
        <v>43485.041666666664</v>
      </c>
      <c r="D467" s="202">
        <v>0</v>
      </c>
      <c r="E467" s="178">
        <v>0</v>
      </c>
      <c r="F467" s="188">
        <f t="shared" si="28"/>
        <v>0</v>
      </c>
      <c r="G467" s="200"/>
      <c r="H467" s="202">
        <v>0</v>
      </c>
      <c r="I467" s="178">
        <v>-56.506999999999998</v>
      </c>
      <c r="J467">
        <f t="shared" si="29"/>
        <v>0</v>
      </c>
      <c r="K467" s="189">
        <f t="shared" si="30"/>
        <v>0</v>
      </c>
      <c r="L467" s="200">
        <v>0</v>
      </c>
      <c r="N467" s="184">
        <v>5525.6</v>
      </c>
      <c r="O467" s="190">
        <f t="shared" si="31"/>
        <v>0.92093333333333338</v>
      </c>
      <c r="Q467" s="1">
        <v>5817</v>
      </c>
    </row>
    <row r="468" spans="2:17" x14ac:dyDescent="0.3">
      <c r="B468" s="187">
        <v>43485.083333333336</v>
      </c>
      <c r="D468" s="202">
        <v>0</v>
      </c>
      <c r="E468" s="178">
        <v>0</v>
      </c>
      <c r="F468" s="188">
        <f t="shared" si="28"/>
        <v>0</v>
      </c>
      <c r="G468" s="200"/>
      <c r="H468" s="202">
        <v>0</v>
      </c>
      <c r="I468" s="178">
        <v>-56.506999999999998</v>
      </c>
      <c r="J468">
        <f t="shared" si="29"/>
        <v>0</v>
      </c>
      <c r="K468" s="189">
        <f t="shared" si="30"/>
        <v>0</v>
      </c>
      <c r="L468" s="200">
        <v>0</v>
      </c>
      <c r="N468" s="184">
        <v>5477.2</v>
      </c>
      <c r="O468" s="190">
        <f t="shared" si="31"/>
        <v>0.9128666666666666</v>
      </c>
      <c r="Q468" s="1">
        <v>5816.6</v>
      </c>
    </row>
    <row r="469" spans="2:17" x14ac:dyDescent="0.3">
      <c r="B469" s="187">
        <v>43485.125</v>
      </c>
      <c r="D469" s="202">
        <v>0</v>
      </c>
      <c r="E469" s="178">
        <v>0</v>
      </c>
      <c r="F469" s="188">
        <f t="shared" si="28"/>
        <v>0</v>
      </c>
      <c r="G469" s="200"/>
      <c r="H469" s="202">
        <v>0</v>
      </c>
      <c r="I469" s="178">
        <v>-56.506999999999998</v>
      </c>
      <c r="J469">
        <f t="shared" si="29"/>
        <v>0</v>
      </c>
      <c r="K469" s="189">
        <f t="shared" si="30"/>
        <v>0</v>
      </c>
      <c r="L469" s="200">
        <v>0</v>
      </c>
      <c r="N469" s="184">
        <v>5476.8</v>
      </c>
      <c r="O469" s="190">
        <f t="shared" si="31"/>
        <v>0.91280000000000006</v>
      </c>
      <c r="Q469" s="1">
        <v>5816.1</v>
      </c>
    </row>
    <row r="470" spans="2:17" x14ac:dyDescent="0.3">
      <c r="B470" s="187">
        <v>43485.166666666664</v>
      </c>
      <c r="D470" s="202">
        <v>0</v>
      </c>
      <c r="E470" s="178">
        <v>0</v>
      </c>
      <c r="F470" s="188">
        <f t="shared" si="28"/>
        <v>0</v>
      </c>
      <c r="G470" s="200"/>
      <c r="H470" s="202">
        <v>0</v>
      </c>
      <c r="I470" s="178">
        <v>-56.506999999999998</v>
      </c>
      <c r="J470">
        <f t="shared" si="29"/>
        <v>0</v>
      </c>
      <c r="K470" s="189">
        <f t="shared" si="30"/>
        <v>0</v>
      </c>
      <c r="L470" s="200">
        <v>0</v>
      </c>
      <c r="N470" s="184">
        <v>5485</v>
      </c>
      <c r="O470" s="190">
        <f t="shared" si="31"/>
        <v>0.91416666666666668</v>
      </c>
      <c r="Q470" s="1">
        <v>5815.6</v>
      </c>
    </row>
    <row r="471" spans="2:17" x14ac:dyDescent="0.3">
      <c r="B471" s="187">
        <v>43485.208333333336</v>
      </c>
      <c r="D471" s="202">
        <v>46</v>
      </c>
      <c r="E471" s="178">
        <v>0</v>
      </c>
      <c r="F471" s="188">
        <f t="shared" si="28"/>
        <v>0</v>
      </c>
      <c r="G471" s="200"/>
      <c r="H471" s="202">
        <v>9</v>
      </c>
      <c r="I471" s="178">
        <v>0.35870000000000002</v>
      </c>
      <c r="J471">
        <f t="shared" si="29"/>
        <v>0.35870000000000002</v>
      </c>
      <c r="K471" s="189">
        <f t="shared" si="30"/>
        <v>1.4348000000000001E-5</v>
      </c>
      <c r="L471" s="200">
        <v>173.07</v>
      </c>
      <c r="N471" s="184">
        <v>5079.3999999999996</v>
      </c>
      <c r="O471" s="190">
        <f t="shared" si="31"/>
        <v>0.84656666666666658</v>
      </c>
      <c r="Q471" s="1">
        <v>5814.4</v>
      </c>
    </row>
    <row r="472" spans="2:17" x14ac:dyDescent="0.3">
      <c r="B472" s="187">
        <v>43485.25</v>
      </c>
      <c r="D472" s="202">
        <v>562</v>
      </c>
      <c r="E472" s="178">
        <v>41.103499999999997</v>
      </c>
      <c r="F472" s="188">
        <f t="shared" si="28"/>
        <v>5.5626078424738643E-2</v>
      </c>
      <c r="G472" s="200"/>
      <c r="H472" s="202">
        <v>164</v>
      </c>
      <c r="I472" s="178">
        <v>6790.1</v>
      </c>
      <c r="J472">
        <f t="shared" si="29"/>
        <v>6790.1</v>
      </c>
      <c r="K472" s="189">
        <f t="shared" si="30"/>
        <v>0.27160400000000001</v>
      </c>
      <c r="L472" s="200">
        <v>6966.7</v>
      </c>
      <c r="N472" s="184">
        <v>2813.1</v>
      </c>
      <c r="O472" s="190">
        <f t="shared" si="31"/>
        <v>0.46884999999999999</v>
      </c>
      <c r="Q472" s="1">
        <v>5814.4</v>
      </c>
    </row>
    <row r="473" spans="2:17" x14ac:dyDescent="0.3">
      <c r="B473" s="187">
        <v>43485.291666666664</v>
      </c>
      <c r="D473" s="202">
        <v>759</v>
      </c>
      <c r="E473" s="178">
        <v>459.78699999999998</v>
      </c>
      <c r="F473" s="188">
        <f t="shared" si="28"/>
        <v>0.62223771018709617</v>
      </c>
      <c r="G473" s="200"/>
      <c r="H473" s="202">
        <v>397</v>
      </c>
      <c r="I473" s="178">
        <v>17449</v>
      </c>
      <c r="J473">
        <f t="shared" si="29"/>
        <v>17449</v>
      </c>
      <c r="K473" s="189">
        <f t="shared" si="30"/>
        <v>0.69796000000000002</v>
      </c>
      <c r="L473" s="200">
        <v>17992</v>
      </c>
      <c r="N473" s="184">
        <v>2691.6</v>
      </c>
      <c r="O473" s="190">
        <f t="shared" si="31"/>
        <v>0.4486</v>
      </c>
      <c r="Q473" s="1">
        <v>5811.8</v>
      </c>
    </row>
    <row r="474" spans="2:17" x14ac:dyDescent="0.3">
      <c r="B474" s="187">
        <v>43485.333333333336</v>
      </c>
      <c r="D474" s="202">
        <v>858</v>
      </c>
      <c r="E474" s="178">
        <v>605.04399999999998</v>
      </c>
      <c r="F474" s="188">
        <f t="shared" si="28"/>
        <v>0.81881652400446603</v>
      </c>
      <c r="G474" s="200"/>
      <c r="H474" s="202">
        <v>638</v>
      </c>
      <c r="I474" s="178">
        <v>23060</v>
      </c>
      <c r="J474">
        <f t="shared" si="29"/>
        <v>23060</v>
      </c>
      <c r="K474" s="189">
        <f t="shared" si="30"/>
        <v>0.9224</v>
      </c>
      <c r="L474" s="200">
        <v>23909</v>
      </c>
      <c r="N474" s="184">
        <v>2733.7</v>
      </c>
      <c r="O474" s="190">
        <f t="shared" si="31"/>
        <v>0.45561666666666661</v>
      </c>
      <c r="Q474" s="1">
        <v>5811.2</v>
      </c>
    </row>
    <row r="475" spans="2:17" x14ac:dyDescent="0.3">
      <c r="B475" s="187">
        <v>43485.375</v>
      </c>
      <c r="D475" s="202">
        <v>921</v>
      </c>
      <c r="E475" s="178">
        <v>677.65899999999999</v>
      </c>
      <c r="F475" s="188">
        <f t="shared" si="28"/>
        <v>0.91708766112934337</v>
      </c>
      <c r="G475" s="200"/>
      <c r="H475" s="202">
        <v>832</v>
      </c>
      <c r="I475" s="178">
        <v>23884</v>
      </c>
      <c r="J475">
        <f t="shared" si="29"/>
        <v>23884</v>
      </c>
      <c r="K475" s="189">
        <f t="shared" si="30"/>
        <v>0.95535999999999999</v>
      </c>
      <c r="L475" s="200">
        <v>24784</v>
      </c>
      <c r="N475" s="184">
        <v>2061.6999999999998</v>
      </c>
      <c r="O475" s="190">
        <f t="shared" si="31"/>
        <v>0.34361666666666663</v>
      </c>
      <c r="Q475" s="1">
        <v>5810.8</v>
      </c>
    </row>
    <row r="476" spans="2:17" x14ac:dyDescent="0.3">
      <c r="B476" s="187">
        <v>43485.416666666664</v>
      </c>
      <c r="D476" s="202">
        <v>963</v>
      </c>
      <c r="E476" s="178">
        <v>721.65200000000004</v>
      </c>
      <c r="F476" s="188">
        <f t="shared" si="28"/>
        <v>0.97662414994755908</v>
      </c>
      <c r="G476" s="200"/>
      <c r="H476" s="202">
        <v>983</v>
      </c>
      <c r="I476" s="178">
        <v>24359</v>
      </c>
      <c r="J476">
        <f t="shared" si="29"/>
        <v>24359</v>
      </c>
      <c r="K476" s="189">
        <f t="shared" si="30"/>
        <v>0.97436</v>
      </c>
      <c r="L476" s="200">
        <v>25289</v>
      </c>
      <c r="N476" s="184">
        <v>1240.0999999999999</v>
      </c>
      <c r="O476" s="190">
        <f t="shared" si="31"/>
        <v>0.20668333333333333</v>
      </c>
      <c r="Q476" s="1">
        <v>5810.7</v>
      </c>
    </row>
    <row r="477" spans="2:17" x14ac:dyDescent="0.3">
      <c r="B477" s="187">
        <v>43485.458333333336</v>
      </c>
      <c r="D477" s="202">
        <v>984</v>
      </c>
      <c r="E477" s="178">
        <v>730.38800000000003</v>
      </c>
      <c r="F477" s="188">
        <f t="shared" si="28"/>
        <v>0.98844673004702788</v>
      </c>
      <c r="G477" s="200"/>
      <c r="H477" s="202">
        <v>1072</v>
      </c>
      <c r="I477" s="178">
        <v>24359</v>
      </c>
      <c r="J477">
        <f t="shared" si="29"/>
        <v>24359</v>
      </c>
      <c r="K477" s="189">
        <f t="shared" si="30"/>
        <v>0.97436</v>
      </c>
      <c r="L477" s="200">
        <v>25289</v>
      </c>
      <c r="N477" s="184">
        <v>379.6</v>
      </c>
      <c r="O477" s="190">
        <f t="shared" si="31"/>
        <v>6.3266666666666665E-2</v>
      </c>
      <c r="Q477" s="1">
        <v>5809.1</v>
      </c>
    </row>
    <row r="478" spans="2:17" x14ac:dyDescent="0.3">
      <c r="B478" s="187">
        <v>43485.5</v>
      </c>
      <c r="D478" s="202">
        <v>970</v>
      </c>
      <c r="E478" s="178">
        <v>730.33100000000002</v>
      </c>
      <c r="F478" s="188">
        <f t="shared" si="28"/>
        <v>0.98836959095984034</v>
      </c>
      <c r="G478" s="200"/>
      <c r="H478" s="202">
        <v>1084</v>
      </c>
      <c r="I478" s="178">
        <v>24359</v>
      </c>
      <c r="J478">
        <f t="shared" si="29"/>
        <v>24359</v>
      </c>
      <c r="K478" s="189">
        <f t="shared" si="30"/>
        <v>0.97436</v>
      </c>
      <c r="L478" s="200">
        <v>25289</v>
      </c>
      <c r="N478" s="184">
        <v>220.1</v>
      </c>
      <c r="O478" s="190">
        <f t="shared" si="31"/>
        <v>3.6683333333333332E-2</v>
      </c>
      <c r="Q478" s="1">
        <v>5808</v>
      </c>
    </row>
    <row r="479" spans="2:17" x14ac:dyDescent="0.3">
      <c r="B479" s="187">
        <v>43485.541666666664</v>
      </c>
      <c r="D479" s="202">
        <v>845</v>
      </c>
      <c r="E479" s="178">
        <v>638.89700000000005</v>
      </c>
      <c r="F479" s="188">
        <f t="shared" si="28"/>
        <v>0.86463037520722685</v>
      </c>
      <c r="G479" s="200"/>
      <c r="H479" s="202">
        <v>987</v>
      </c>
      <c r="I479" s="178">
        <v>23534</v>
      </c>
      <c r="J479">
        <f t="shared" si="29"/>
        <v>23534</v>
      </c>
      <c r="K479" s="189">
        <f t="shared" si="30"/>
        <v>0.94135999999999997</v>
      </c>
      <c r="L479" s="200">
        <v>24412</v>
      </c>
      <c r="N479" s="184">
        <v>268.7</v>
      </c>
      <c r="O479" s="190">
        <f t="shared" si="31"/>
        <v>4.4783333333333335E-2</v>
      </c>
      <c r="Q479" s="1">
        <v>5807.7</v>
      </c>
    </row>
    <row r="480" spans="2:17" x14ac:dyDescent="0.3">
      <c r="B480" s="187">
        <v>43485.583333333336</v>
      </c>
      <c r="D480" s="202">
        <v>736</v>
      </c>
      <c r="E480" s="178">
        <v>538.93799999999999</v>
      </c>
      <c r="F480" s="188">
        <f t="shared" si="28"/>
        <v>0.72935412930946986</v>
      </c>
      <c r="G480" s="200"/>
      <c r="H480" s="202">
        <v>846</v>
      </c>
      <c r="I480" s="178">
        <v>22465</v>
      </c>
      <c r="J480">
        <f t="shared" si="29"/>
        <v>22465</v>
      </c>
      <c r="K480" s="189">
        <f t="shared" si="30"/>
        <v>0.89859999999999995</v>
      </c>
      <c r="L480" s="200">
        <v>23279</v>
      </c>
      <c r="N480" s="184">
        <v>437.4</v>
      </c>
      <c r="O480" s="190">
        <f t="shared" si="31"/>
        <v>7.2899999999999993E-2</v>
      </c>
      <c r="Q480" s="1">
        <v>5807.6</v>
      </c>
    </row>
    <row r="481" spans="2:17" x14ac:dyDescent="0.3">
      <c r="B481" s="187">
        <v>43485.625</v>
      </c>
      <c r="D481" s="202">
        <v>553</v>
      </c>
      <c r="E481" s="178">
        <v>388.51900000000001</v>
      </c>
      <c r="F481" s="188">
        <f t="shared" si="28"/>
        <v>0.52578949149101739</v>
      </c>
      <c r="G481" s="200"/>
      <c r="H481" s="202">
        <v>615</v>
      </c>
      <c r="I481" s="178">
        <v>19048</v>
      </c>
      <c r="J481">
        <f t="shared" si="29"/>
        <v>19048</v>
      </c>
      <c r="K481" s="189">
        <f t="shared" si="30"/>
        <v>0.76192000000000004</v>
      </c>
      <c r="L481" s="200">
        <v>19672</v>
      </c>
      <c r="N481" s="184">
        <v>455.3</v>
      </c>
      <c r="O481" s="190">
        <f t="shared" si="31"/>
        <v>7.588333333333333E-2</v>
      </c>
      <c r="Q481" s="1">
        <v>5806.5</v>
      </c>
    </row>
    <row r="482" spans="2:17" x14ac:dyDescent="0.3">
      <c r="B482" s="187">
        <v>43485.666666666664</v>
      </c>
      <c r="D482" s="202">
        <v>219</v>
      </c>
      <c r="E482" s="178">
        <v>0</v>
      </c>
      <c r="F482" s="188">
        <f t="shared" si="28"/>
        <v>0</v>
      </c>
      <c r="G482" s="200"/>
      <c r="H482" s="202">
        <v>311</v>
      </c>
      <c r="I482" s="178">
        <v>10666</v>
      </c>
      <c r="J482">
        <f t="shared" si="29"/>
        <v>10666</v>
      </c>
      <c r="K482" s="189">
        <f t="shared" si="30"/>
        <v>0.42664000000000002</v>
      </c>
      <c r="L482" s="200">
        <v>10944</v>
      </c>
      <c r="N482" s="184">
        <v>440.8</v>
      </c>
      <c r="O482" s="190">
        <f t="shared" si="31"/>
        <v>7.3466666666666666E-2</v>
      </c>
      <c r="Q482" s="1">
        <v>5806.4</v>
      </c>
    </row>
    <row r="483" spans="2:17" x14ac:dyDescent="0.3">
      <c r="B483" s="187">
        <v>43485.708333333336</v>
      </c>
      <c r="D483" s="202">
        <v>141</v>
      </c>
      <c r="E483" s="178">
        <v>0</v>
      </c>
      <c r="F483" s="188">
        <f t="shared" si="28"/>
        <v>0</v>
      </c>
      <c r="G483" s="200"/>
      <c r="H483" s="202">
        <v>145</v>
      </c>
      <c r="I483" s="178">
        <v>4450.8999999999996</v>
      </c>
      <c r="J483">
        <f t="shared" si="29"/>
        <v>4450.8999999999996</v>
      </c>
      <c r="K483" s="189">
        <f t="shared" si="30"/>
        <v>0.17803599999999997</v>
      </c>
      <c r="L483" s="200">
        <v>4586.3</v>
      </c>
      <c r="N483" s="184">
        <v>459</v>
      </c>
      <c r="O483" s="190">
        <f t="shared" si="31"/>
        <v>7.6499999999999999E-2</v>
      </c>
      <c r="Q483" s="1">
        <v>5806.2</v>
      </c>
    </row>
    <row r="484" spans="2:17" x14ac:dyDescent="0.3">
      <c r="B484" s="187">
        <v>43485.75</v>
      </c>
      <c r="D484" s="202">
        <v>133</v>
      </c>
      <c r="E484" s="178">
        <v>0</v>
      </c>
      <c r="F484" s="188">
        <f t="shared" si="28"/>
        <v>0</v>
      </c>
      <c r="G484" s="200"/>
      <c r="H484" s="202">
        <v>45</v>
      </c>
      <c r="I484" s="178">
        <v>1314.3</v>
      </c>
      <c r="J484">
        <f t="shared" si="29"/>
        <v>1314.3</v>
      </c>
      <c r="K484" s="189">
        <f t="shared" si="30"/>
        <v>5.2572000000000001E-2</v>
      </c>
      <c r="L484" s="200">
        <v>1415.2</v>
      </c>
      <c r="N484" s="184">
        <v>410</v>
      </c>
      <c r="O484" s="190">
        <f t="shared" si="31"/>
        <v>6.8333333333333329E-2</v>
      </c>
      <c r="Q484" s="1">
        <v>5805.7</v>
      </c>
    </row>
    <row r="485" spans="2:17" x14ac:dyDescent="0.3">
      <c r="B485" s="187">
        <v>43485.791666666664</v>
      </c>
      <c r="D485" s="202">
        <v>0</v>
      </c>
      <c r="E485" s="178">
        <v>0</v>
      </c>
      <c r="F485" s="188">
        <f t="shared" si="28"/>
        <v>0</v>
      </c>
      <c r="G485" s="200"/>
      <c r="H485" s="202">
        <v>0</v>
      </c>
      <c r="I485" s="178">
        <v>-56.506999999999998</v>
      </c>
      <c r="J485">
        <f t="shared" si="29"/>
        <v>0</v>
      </c>
      <c r="K485" s="189">
        <f t="shared" si="30"/>
        <v>0</v>
      </c>
      <c r="L485" s="200">
        <v>0</v>
      </c>
      <c r="N485" s="184">
        <v>614.9</v>
      </c>
      <c r="O485" s="190">
        <f t="shared" si="31"/>
        <v>0.10248333333333333</v>
      </c>
      <c r="Q485" s="1">
        <v>5804.1</v>
      </c>
    </row>
    <row r="486" spans="2:17" x14ac:dyDescent="0.3">
      <c r="B486" s="187">
        <v>43485.833333333336</v>
      </c>
      <c r="D486" s="202">
        <v>0</v>
      </c>
      <c r="E486" s="178">
        <v>0</v>
      </c>
      <c r="F486" s="188">
        <f t="shared" si="28"/>
        <v>0</v>
      </c>
      <c r="G486" s="200"/>
      <c r="H486" s="202">
        <v>0</v>
      </c>
      <c r="I486" s="178">
        <v>-56.506999999999998</v>
      </c>
      <c r="J486">
        <f t="shared" si="29"/>
        <v>0</v>
      </c>
      <c r="K486" s="189">
        <f t="shared" si="30"/>
        <v>0</v>
      </c>
      <c r="L486" s="200">
        <v>0</v>
      </c>
      <c r="N486" s="184">
        <v>822.6</v>
      </c>
      <c r="O486" s="190">
        <f t="shared" si="31"/>
        <v>0.1371</v>
      </c>
      <c r="Q486" s="1">
        <v>5803.1</v>
      </c>
    </row>
    <row r="487" spans="2:17" x14ac:dyDescent="0.3">
      <c r="B487" s="187">
        <v>43485.875</v>
      </c>
      <c r="D487" s="202">
        <v>0</v>
      </c>
      <c r="E487" s="178">
        <v>0</v>
      </c>
      <c r="F487" s="188">
        <f t="shared" si="28"/>
        <v>0</v>
      </c>
      <c r="G487" s="200"/>
      <c r="H487" s="202">
        <v>0</v>
      </c>
      <c r="I487" s="178">
        <v>-56.506999999999998</v>
      </c>
      <c r="J487">
        <f t="shared" si="29"/>
        <v>0</v>
      </c>
      <c r="K487" s="189">
        <f t="shared" si="30"/>
        <v>0</v>
      </c>
      <c r="L487" s="200">
        <v>0</v>
      </c>
      <c r="N487" s="184">
        <v>1585.2</v>
      </c>
      <c r="O487" s="190">
        <f t="shared" si="31"/>
        <v>0.26419999999999999</v>
      </c>
      <c r="Q487" s="1">
        <v>5802.8</v>
      </c>
    </row>
    <row r="488" spans="2:17" x14ac:dyDescent="0.3">
      <c r="B488" s="187">
        <v>43485.916666666664</v>
      </c>
      <c r="D488" s="202">
        <v>0</v>
      </c>
      <c r="E488" s="178">
        <v>0</v>
      </c>
      <c r="F488" s="188">
        <f t="shared" si="28"/>
        <v>0</v>
      </c>
      <c r="G488" s="200"/>
      <c r="H488" s="202">
        <v>0</v>
      </c>
      <c r="I488" s="178">
        <v>-56.506999999999998</v>
      </c>
      <c r="J488">
        <f t="shared" si="29"/>
        <v>0</v>
      </c>
      <c r="K488" s="189">
        <f t="shared" si="30"/>
        <v>0</v>
      </c>
      <c r="L488" s="200">
        <v>0</v>
      </c>
      <c r="N488" s="184">
        <v>2333.5</v>
      </c>
      <c r="O488" s="190">
        <f t="shared" si="31"/>
        <v>0.38891666666666669</v>
      </c>
      <c r="Q488" s="1">
        <v>5802.8</v>
      </c>
    </row>
    <row r="489" spans="2:17" x14ac:dyDescent="0.3">
      <c r="B489" s="187">
        <v>43485.958333333336</v>
      </c>
      <c r="D489" s="202">
        <v>0</v>
      </c>
      <c r="E489" s="178">
        <v>0</v>
      </c>
      <c r="F489" s="188">
        <f t="shared" si="28"/>
        <v>0</v>
      </c>
      <c r="G489" s="200"/>
      <c r="H489" s="202">
        <v>0</v>
      </c>
      <c r="I489" s="178">
        <v>-56.506999999999998</v>
      </c>
      <c r="J489">
        <f t="shared" si="29"/>
        <v>0</v>
      </c>
      <c r="K489" s="189">
        <f t="shared" si="30"/>
        <v>0</v>
      </c>
      <c r="L489" s="200">
        <v>0</v>
      </c>
      <c r="N489" s="184">
        <v>2655.4</v>
      </c>
      <c r="O489" s="190">
        <f t="shared" si="31"/>
        <v>0.44256666666666666</v>
      </c>
      <c r="Q489" s="1">
        <v>5802.5</v>
      </c>
    </row>
    <row r="490" spans="2:17" x14ac:dyDescent="0.3">
      <c r="B490" s="187">
        <v>43486</v>
      </c>
      <c r="D490" s="202">
        <v>0</v>
      </c>
      <c r="E490" s="178">
        <v>0</v>
      </c>
      <c r="F490" s="188">
        <f t="shared" si="28"/>
        <v>0</v>
      </c>
      <c r="G490" s="200"/>
      <c r="H490" s="202">
        <v>0</v>
      </c>
      <c r="I490" s="178">
        <v>-56.506999999999998</v>
      </c>
      <c r="J490">
        <f t="shared" si="29"/>
        <v>0</v>
      </c>
      <c r="K490" s="189">
        <f t="shared" si="30"/>
        <v>0</v>
      </c>
      <c r="L490" s="200">
        <v>0</v>
      </c>
      <c r="N490" s="184">
        <v>2314.3000000000002</v>
      </c>
      <c r="O490" s="190">
        <f t="shared" si="31"/>
        <v>0.38571666666666671</v>
      </c>
      <c r="Q490" s="1">
        <v>5801.9</v>
      </c>
    </row>
    <row r="491" spans="2:17" x14ac:dyDescent="0.3">
      <c r="B491" s="187">
        <v>43486.041666666664</v>
      </c>
      <c r="D491" s="202">
        <v>0</v>
      </c>
      <c r="E491" s="178">
        <v>0</v>
      </c>
      <c r="F491" s="188">
        <f t="shared" si="28"/>
        <v>0</v>
      </c>
      <c r="G491" s="200"/>
      <c r="H491" s="202">
        <v>0</v>
      </c>
      <c r="I491" s="178">
        <v>-56.506999999999998</v>
      </c>
      <c r="J491">
        <f t="shared" si="29"/>
        <v>0</v>
      </c>
      <c r="K491" s="189">
        <f t="shared" si="30"/>
        <v>0</v>
      </c>
      <c r="L491" s="200">
        <v>0</v>
      </c>
      <c r="N491" s="184">
        <v>1499.6</v>
      </c>
      <c r="O491" s="190">
        <f t="shared" si="31"/>
        <v>0.24993333333333331</v>
      </c>
      <c r="Q491" s="1">
        <v>5801.9</v>
      </c>
    </row>
    <row r="492" spans="2:17" x14ac:dyDescent="0.3">
      <c r="B492" s="187">
        <v>43486.083333333336</v>
      </c>
      <c r="D492" s="202">
        <v>0</v>
      </c>
      <c r="E492" s="178">
        <v>0</v>
      </c>
      <c r="F492" s="188">
        <f t="shared" si="28"/>
        <v>0</v>
      </c>
      <c r="G492" s="200"/>
      <c r="H492" s="202">
        <v>0</v>
      </c>
      <c r="I492" s="178">
        <v>-56.506999999999998</v>
      </c>
      <c r="J492">
        <f t="shared" si="29"/>
        <v>0</v>
      </c>
      <c r="K492" s="189">
        <f t="shared" si="30"/>
        <v>0</v>
      </c>
      <c r="L492" s="200">
        <v>0</v>
      </c>
      <c r="N492" s="184">
        <v>856.7</v>
      </c>
      <c r="O492" s="190">
        <f t="shared" si="31"/>
        <v>0.14278333333333335</v>
      </c>
      <c r="Q492" s="1">
        <v>5801.6</v>
      </c>
    </row>
    <row r="493" spans="2:17" x14ac:dyDescent="0.3">
      <c r="B493" s="187">
        <v>43486.125</v>
      </c>
      <c r="D493" s="202">
        <v>0</v>
      </c>
      <c r="E493" s="178">
        <v>0</v>
      </c>
      <c r="F493" s="188">
        <f t="shared" si="28"/>
        <v>0</v>
      </c>
      <c r="G493" s="200"/>
      <c r="H493" s="202">
        <v>0</v>
      </c>
      <c r="I493" s="178">
        <v>-56.506999999999998</v>
      </c>
      <c r="J493">
        <f t="shared" si="29"/>
        <v>0</v>
      </c>
      <c r="K493" s="189">
        <f t="shared" si="30"/>
        <v>0</v>
      </c>
      <c r="L493" s="200">
        <v>0</v>
      </c>
      <c r="N493" s="184">
        <v>1003.3</v>
      </c>
      <c r="O493" s="190">
        <f t="shared" si="31"/>
        <v>0.16721666666666665</v>
      </c>
      <c r="Q493" s="1">
        <v>5800.5</v>
      </c>
    </row>
    <row r="494" spans="2:17" x14ac:dyDescent="0.3">
      <c r="B494" s="187">
        <v>43486.166666666664</v>
      </c>
      <c r="D494" s="202">
        <v>0</v>
      </c>
      <c r="E494" s="178">
        <v>0</v>
      </c>
      <c r="F494" s="188">
        <f t="shared" si="28"/>
        <v>0</v>
      </c>
      <c r="G494" s="200"/>
      <c r="H494" s="202">
        <v>0</v>
      </c>
      <c r="I494" s="178">
        <v>-56.506999999999998</v>
      </c>
      <c r="J494">
        <f t="shared" si="29"/>
        <v>0</v>
      </c>
      <c r="K494" s="189">
        <f t="shared" si="30"/>
        <v>0</v>
      </c>
      <c r="L494" s="200">
        <v>0</v>
      </c>
      <c r="N494" s="184">
        <v>1789</v>
      </c>
      <c r="O494" s="190">
        <f t="shared" si="31"/>
        <v>0.29816666666666669</v>
      </c>
      <c r="Q494" s="1">
        <v>5800.2</v>
      </c>
    </row>
    <row r="495" spans="2:17" x14ac:dyDescent="0.3">
      <c r="B495" s="187">
        <v>43486.208333333336</v>
      </c>
      <c r="D495" s="202">
        <v>47</v>
      </c>
      <c r="E495" s="178">
        <v>0</v>
      </c>
      <c r="F495" s="188">
        <f t="shared" si="28"/>
        <v>0</v>
      </c>
      <c r="G495" s="200"/>
      <c r="H495" s="202">
        <v>10</v>
      </c>
      <c r="I495" s="178">
        <v>18.459</v>
      </c>
      <c r="J495">
        <f t="shared" si="29"/>
        <v>18.459</v>
      </c>
      <c r="K495" s="189">
        <f t="shared" si="30"/>
        <v>7.3835999999999997E-4</v>
      </c>
      <c r="L495" s="200">
        <v>189.05</v>
      </c>
      <c r="N495" s="184">
        <v>2076.5</v>
      </c>
      <c r="O495" s="190">
        <f t="shared" si="31"/>
        <v>0.34608333333333335</v>
      </c>
      <c r="Q495" s="1">
        <v>5800</v>
      </c>
    </row>
    <row r="496" spans="2:17" x14ac:dyDescent="0.3">
      <c r="B496" s="187">
        <v>43486.25</v>
      </c>
      <c r="D496" s="202">
        <v>610</v>
      </c>
      <c r="E496" s="178">
        <v>64.075999999999993</v>
      </c>
      <c r="F496" s="188">
        <f t="shared" si="28"/>
        <v>8.6715160537266966E-2</v>
      </c>
      <c r="G496" s="200"/>
      <c r="H496" s="202">
        <v>163</v>
      </c>
      <c r="I496" s="178">
        <v>6782.5</v>
      </c>
      <c r="J496">
        <f t="shared" si="29"/>
        <v>6782.5</v>
      </c>
      <c r="K496" s="189">
        <f t="shared" si="30"/>
        <v>0.27129999999999999</v>
      </c>
      <c r="L496" s="200">
        <v>6959</v>
      </c>
      <c r="N496" s="184">
        <v>1105.8</v>
      </c>
      <c r="O496" s="190">
        <f t="shared" si="31"/>
        <v>0.18429999999999999</v>
      </c>
      <c r="Q496" s="1">
        <v>5799.9</v>
      </c>
    </row>
    <row r="497" spans="2:17" x14ac:dyDescent="0.3">
      <c r="B497" s="187">
        <v>43486.291666666664</v>
      </c>
      <c r="D497" s="202">
        <v>798</v>
      </c>
      <c r="E497" s="178">
        <v>487.21499999999997</v>
      </c>
      <c r="F497" s="188">
        <f t="shared" si="28"/>
        <v>0.65935649761477821</v>
      </c>
      <c r="G497" s="200"/>
      <c r="H497" s="202">
        <v>396</v>
      </c>
      <c r="I497" s="178">
        <v>17359</v>
      </c>
      <c r="J497">
        <f t="shared" si="29"/>
        <v>17359</v>
      </c>
      <c r="K497" s="189">
        <f t="shared" si="30"/>
        <v>0.69435999999999998</v>
      </c>
      <c r="L497" s="200">
        <v>17898</v>
      </c>
      <c r="N497" s="184">
        <v>574.9</v>
      </c>
      <c r="O497" s="190">
        <f t="shared" si="31"/>
        <v>9.5816666666666661E-2</v>
      </c>
      <c r="Q497" s="1">
        <v>5799.6</v>
      </c>
    </row>
    <row r="498" spans="2:17" x14ac:dyDescent="0.3">
      <c r="B498" s="187">
        <v>43486.333333333336</v>
      </c>
      <c r="D498" s="202">
        <v>885</v>
      </c>
      <c r="E498" s="178">
        <v>627.28599999999994</v>
      </c>
      <c r="F498" s="188">
        <f t="shared" si="28"/>
        <v>0.84891700781540747</v>
      </c>
      <c r="G498" s="200"/>
      <c r="H498" s="202">
        <v>636</v>
      </c>
      <c r="I498" s="178">
        <v>22590</v>
      </c>
      <c r="J498">
        <f t="shared" si="29"/>
        <v>22590</v>
      </c>
      <c r="K498" s="189">
        <f t="shared" si="30"/>
        <v>0.90359999999999996</v>
      </c>
      <c r="L498" s="200">
        <v>23412</v>
      </c>
      <c r="N498" s="184">
        <v>746.7</v>
      </c>
      <c r="O498" s="190">
        <f t="shared" si="31"/>
        <v>0.12445000000000001</v>
      </c>
      <c r="Q498" s="1">
        <v>5799.2</v>
      </c>
    </row>
    <row r="499" spans="2:17" x14ac:dyDescent="0.3">
      <c r="B499" s="187">
        <v>43486.375</v>
      </c>
      <c r="D499" s="202">
        <v>948</v>
      </c>
      <c r="E499" s="178">
        <v>700.77099999999996</v>
      </c>
      <c r="F499" s="188">
        <f t="shared" si="28"/>
        <v>0.94836553100788312</v>
      </c>
      <c r="G499" s="200"/>
      <c r="H499" s="202">
        <v>831</v>
      </c>
      <c r="I499" s="178">
        <v>23570</v>
      </c>
      <c r="J499">
        <f t="shared" si="29"/>
        <v>23570</v>
      </c>
      <c r="K499" s="189">
        <f t="shared" si="30"/>
        <v>0.94279999999999997</v>
      </c>
      <c r="L499" s="200">
        <v>24451</v>
      </c>
      <c r="N499" s="184">
        <v>757.3</v>
      </c>
      <c r="O499" s="190">
        <f t="shared" si="31"/>
        <v>0.12621666666666667</v>
      </c>
      <c r="Q499" s="1">
        <v>5799.1</v>
      </c>
    </row>
    <row r="500" spans="2:17" x14ac:dyDescent="0.3">
      <c r="B500" s="187">
        <v>43486.416666666664</v>
      </c>
      <c r="D500" s="202">
        <v>987</v>
      </c>
      <c r="E500" s="178">
        <v>730.34500000000003</v>
      </c>
      <c r="F500" s="188">
        <f t="shared" si="28"/>
        <v>0.98838853740230748</v>
      </c>
      <c r="G500" s="200"/>
      <c r="H500" s="202">
        <v>981</v>
      </c>
      <c r="I500" s="178">
        <v>24132</v>
      </c>
      <c r="J500">
        <f t="shared" si="29"/>
        <v>24132</v>
      </c>
      <c r="K500" s="189">
        <f t="shared" si="30"/>
        <v>0.96528000000000003</v>
      </c>
      <c r="L500" s="200">
        <v>25048</v>
      </c>
      <c r="N500" s="184">
        <v>130.1</v>
      </c>
      <c r="O500" s="190">
        <f t="shared" si="31"/>
        <v>2.1683333333333332E-2</v>
      </c>
      <c r="Q500" s="1">
        <v>5799</v>
      </c>
    </row>
    <row r="501" spans="2:17" x14ac:dyDescent="0.3">
      <c r="B501" s="187">
        <v>43486.458333333336</v>
      </c>
      <c r="D501" s="202">
        <v>997</v>
      </c>
      <c r="E501" s="178">
        <v>730.351</v>
      </c>
      <c r="F501" s="188">
        <f t="shared" si="28"/>
        <v>0.98839665730622195</v>
      </c>
      <c r="G501" s="200"/>
      <c r="H501" s="202">
        <v>1067</v>
      </c>
      <c r="I501" s="178">
        <v>24359</v>
      </c>
      <c r="J501">
        <f t="shared" si="29"/>
        <v>24359</v>
      </c>
      <c r="K501" s="189">
        <f t="shared" si="30"/>
        <v>0.97436</v>
      </c>
      <c r="L501" s="200">
        <v>25289</v>
      </c>
      <c r="N501" s="184">
        <v>0</v>
      </c>
      <c r="O501" s="190">
        <f t="shared" si="31"/>
        <v>0</v>
      </c>
      <c r="Q501" s="1">
        <v>5798.9</v>
      </c>
    </row>
    <row r="502" spans="2:17" x14ac:dyDescent="0.3">
      <c r="B502" s="187">
        <v>43486.5</v>
      </c>
      <c r="D502" s="202">
        <v>716</v>
      </c>
      <c r="E502" s="178">
        <v>563.66399999999999</v>
      </c>
      <c r="F502" s="188">
        <f t="shared" si="28"/>
        <v>0.76281625334100212</v>
      </c>
      <c r="G502" s="200"/>
      <c r="H502" s="202">
        <v>966</v>
      </c>
      <c r="I502" s="178">
        <v>22034</v>
      </c>
      <c r="J502">
        <f t="shared" si="29"/>
        <v>22034</v>
      </c>
      <c r="K502" s="189">
        <f t="shared" si="30"/>
        <v>0.88136000000000003</v>
      </c>
      <c r="L502" s="200">
        <v>22822</v>
      </c>
      <c r="N502" s="184">
        <v>0</v>
      </c>
      <c r="O502" s="190">
        <f t="shared" si="31"/>
        <v>0</v>
      </c>
      <c r="Q502" s="1">
        <v>5796.9</v>
      </c>
    </row>
    <row r="503" spans="2:17" x14ac:dyDescent="0.3">
      <c r="B503" s="187">
        <v>43486.541666666664</v>
      </c>
      <c r="D503" s="202">
        <v>529</v>
      </c>
      <c r="E503" s="178">
        <v>393.012</v>
      </c>
      <c r="F503" s="188">
        <f t="shared" si="28"/>
        <v>0.53186994620563655</v>
      </c>
      <c r="G503" s="200"/>
      <c r="H503" s="202">
        <v>812</v>
      </c>
      <c r="I503" s="178">
        <v>19599</v>
      </c>
      <c r="J503">
        <f t="shared" si="29"/>
        <v>19599</v>
      </c>
      <c r="K503" s="189">
        <f t="shared" si="30"/>
        <v>0.78395999999999999</v>
      </c>
      <c r="L503" s="200">
        <v>20251</v>
      </c>
      <c r="N503" s="184">
        <v>0</v>
      </c>
      <c r="O503" s="190">
        <f t="shared" si="31"/>
        <v>0</v>
      </c>
      <c r="Q503" s="1">
        <v>5795.4</v>
      </c>
    </row>
    <row r="504" spans="2:17" x14ac:dyDescent="0.3">
      <c r="B504" s="187">
        <v>43486.583333333336</v>
      </c>
      <c r="D504" s="202">
        <v>671</v>
      </c>
      <c r="E504" s="178">
        <v>491.779</v>
      </c>
      <c r="F504" s="188">
        <f t="shared" si="28"/>
        <v>0.66553303785905205</v>
      </c>
      <c r="G504" s="200"/>
      <c r="H504" s="202">
        <v>786</v>
      </c>
      <c r="I504" s="178">
        <v>20939</v>
      </c>
      <c r="J504">
        <f t="shared" si="29"/>
        <v>20939</v>
      </c>
      <c r="K504" s="189">
        <f t="shared" si="30"/>
        <v>0.83755999999999997</v>
      </c>
      <c r="L504" s="200">
        <v>21664</v>
      </c>
      <c r="N504" s="184">
        <v>0</v>
      </c>
      <c r="O504" s="190">
        <f t="shared" si="31"/>
        <v>0</v>
      </c>
      <c r="Q504" s="1">
        <v>5795.2</v>
      </c>
    </row>
    <row r="505" spans="2:17" x14ac:dyDescent="0.3">
      <c r="B505" s="187">
        <v>43486.625</v>
      </c>
      <c r="D505" s="202">
        <v>228</v>
      </c>
      <c r="E505" s="178">
        <v>0</v>
      </c>
      <c r="F505" s="188">
        <f t="shared" si="28"/>
        <v>0</v>
      </c>
      <c r="G505" s="200"/>
      <c r="H505" s="202">
        <v>469</v>
      </c>
      <c r="I505" s="178">
        <v>12597</v>
      </c>
      <c r="J505">
        <f t="shared" si="29"/>
        <v>12597</v>
      </c>
      <c r="K505" s="189">
        <f t="shared" si="30"/>
        <v>0.50387999999999999</v>
      </c>
      <c r="L505" s="200">
        <v>12937</v>
      </c>
      <c r="N505" s="184">
        <v>0</v>
      </c>
      <c r="O505" s="190">
        <f t="shared" si="31"/>
        <v>0</v>
      </c>
      <c r="Q505" s="1">
        <v>5794.5</v>
      </c>
    </row>
    <row r="506" spans="2:17" x14ac:dyDescent="0.3">
      <c r="B506" s="187">
        <v>43486.666666666664</v>
      </c>
      <c r="D506" s="202">
        <v>257</v>
      </c>
      <c r="E506" s="178">
        <v>0</v>
      </c>
      <c r="F506" s="188">
        <f t="shared" si="28"/>
        <v>0</v>
      </c>
      <c r="G506" s="200"/>
      <c r="H506" s="202">
        <v>342</v>
      </c>
      <c r="I506" s="178">
        <v>11724</v>
      </c>
      <c r="J506">
        <f t="shared" si="29"/>
        <v>11724</v>
      </c>
      <c r="K506" s="189">
        <f t="shared" si="30"/>
        <v>0.46895999999999999</v>
      </c>
      <c r="L506" s="200">
        <v>12035</v>
      </c>
      <c r="N506" s="184">
        <v>0</v>
      </c>
      <c r="O506" s="190">
        <f t="shared" si="31"/>
        <v>0</v>
      </c>
      <c r="Q506" s="1">
        <v>5792.6</v>
      </c>
    </row>
    <row r="507" spans="2:17" x14ac:dyDescent="0.3">
      <c r="B507" s="187">
        <v>43486.708333333336</v>
      </c>
      <c r="D507" s="202">
        <v>355</v>
      </c>
      <c r="E507" s="178">
        <v>0</v>
      </c>
      <c r="F507" s="188">
        <f t="shared" si="28"/>
        <v>0</v>
      </c>
      <c r="G507" s="200"/>
      <c r="H507" s="202">
        <v>203</v>
      </c>
      <c r="I507" s="178">
        <v>7714.6</v>
      </c>
      <c r="J507">
        <f t="shared" si="29"/>
        <v>7714.6</v>
      </c>
      <c r="K507" s="189">
        <f t="shared" si="30"/>
        <v>0.30858400000000002</v>
      </c>
      <c r="L507" s="200">
        <v>7911.7</v>
      </c>
      <c r="N507" s="184">
        <v>0</v>
      </c>
      <c r="O507" s="190">
        <f t="shared" si="31"/>
        <v>0</v>
      </c>
      <c r="Q507" s="1">
        <v>5792.4</v>
      </c>
    </row>
    <row r="508" spans="2:17" x14ac:dyDescent="0.3">
      <c r="B508" s="187">
        <v>43486.75</v>
      </c>
      <c r="D508" s="202">
        <v>159</v>
      </c>
      <c r="E508" s="178">
        <v>0</v>
      </c>
      <c r="F508" s="188">
        <f t="shared" si="28"/>
        <v>0</v>
      </c>
      <c r="G508" s="200"/>
      <c r="H508" s="202">
        <v>47</v>
      </c>
      <c r="I508" s="178">
        <v>1350.4</v>
      </c>
      <c r="J508">
        <f t="shared" si="29"/>
        <v>1350.4</v>
      </c>
      <c r="K508" s="189">
        <f t="shared" si="30"/>
        <v>5.4016000000000002E-2</v>
      </c>
      <c r="L508" s="200">
        <v>1451.5</v>
      </c>
      <c r="N508" s="184">
        <v>0</v>
      </c>
      <c r="O508" s="190">
        <f t="shared" si="31"/>
        <v>0</v>
      </c>
      <c r="Q508" s="1">
        <v>5792.3</v>
      </c>
    </row>
    <row r="509" spans="2:17" x14ac:dyDescent="0.3">
      <c r="B509" s="187">
        <v>43486.791666666664</v>
      </c>
      <c r="D509" s="202">
        <v>0</v>
      </c>
      <c r="E509" s="178">
        <v>0</v>
      </c>
      <c r="F509" s="188">
        <f t="shared" si="28"/>
        <v>0</v>
      </c>
      <c r="G509" s="200"/>
      <c r="H509" s="202">
        <v>0</v>
      </c>
      <c r="I509" s="178">
        <v>-56.506999999999998</v>
      </c>
      <c r="J509">
        <f t="shared" si="29"/>
        <v>0</v>
      </c>
      <c r="K509" s="189">
        <f t="shared" si="30"/>
        <v>0</v>
      </c>
      <c r="L509" s="200">
        <v>0</v>
      </c>
      <c r="N509" s="184">
        <v>0</v>
      </c>
      <c r="O509" s="190">
        <f t="shared" si="31"/>
        <v>0</v>
      </c>
      <c r="Q509" s="1">
        <v>5792</v>
      </c>
    </row>
    <row r="510" spans="2:17" x14ac:dyDescent="0.3">
      <c r="B510" s="187">
        <v>43486.833333333336</v>
      </c>
      <c r="D510" s="202">
        <v>0</v>
      </c>
      <c r="E510" s="178">
        <v>0</v>
      </c>
      <c r="F510" s="188">
        <f t="shared" si="28"/>
        <v>0</v>
      </c>
      <c r="G510" s="200"/>
      <c r="H510" s="202">
        <v>0</v>
      </c>
      <c r="I510" s="178">
        <v>-56.506999999999998</v>
      </c>
      <c r="J510">
        <f t="shared" si="29"/>
        <v>0</v>
      </c>
      <c r="K510" s="189">
        <f t="shared" si="30"/>
        <v>0</v>
      </c>
      <c r="L510" s="200">
        <v>0</v>
      </c>
      <c r="N510" s="184">
        <v>0</v>
      </c>
      <c r="O510" s="190">
        <f t="shared" si="31"/>
        <v>0</v>
      </c>
      <c r="Q510" s="1">
        <v>5791.3</v>
      </c>
    </row>
    <row r="511" spans="2:17" x14ac:dyDescent="0.3">
      <c r="B511" s="187">
        <v>43486.875</v>
      </c>
      <c r="D511" s="202">
        <v>0</v>
      </c>
      <c r="E511" s="178">
        <v>0</v>
      </c>
      <c r="F511" s="188">
        <f t="shared" si="28"/>
        <v>0</v>
      </c>
      <c r="G511" s="200"/>
      <c r="H511" s="202">
        <v>0</v>
      </c>
      <c r="I511" s="178">
        <v>-56.506999999999998</v>
      </c>
      <c r="J511">
        <f t="shared" si="29"/>
        <v>0</v>
      </c>
      <c r="K511" s="189">
        <f t="shared" si="30"/>
        <v>0</v>
      </c>
      <c r="L511" s="200">
        <v>0</v>
      </c>
      <c r="N511" s="184">
        <v>0</v>
      </c>
      <c r="O511" s="190">
        <f t="shared" si="31"/>
        <v>0</v>
      </c>
      <c r="Q511" s="1">
        <v>5790.2</v>
      </c>
    </row>
    <row r="512" spans="2:17" x14ac:dyDescent="0.3">
      <c r="B512" s="187">
        <v>43486.916666666664</v>
      </c>
      <c r="D512" s="202">
        <v>0</v>
      </c>
      <c r="E512" s="178">
        <v>0</v>
      </c>
      <c r="F512" s="188">
        <f t="shared" si="28"/>
        <v>0</v>
      </c>
      <c r="G512" s="200"/>
      <c r="H512" s="202">
        <v>0</v>
      </c>
      <c r="I512" s="178">
        <v>-56.506999999999998</v>
      </c>
      <c r="J512">
        <f t="shared" si="29"/>
        <v>0</v>
      </c>
      <c r="K512" s="189">
        <f t="shared" si="30"/>
        <v>0</v>
      </c>
      <c r="L512" s="200">
        <v>0</v>
      </c>
      <c r="N512" s="184">
        <v>0</v>
      </c>
      <c r="O512" s="190">
        <f t="shared" si="31"/>
        <v>0</v>
      </c>
      <c r="Q512" s="1">
        <v>5788.7</v>
      </c>
    </row>
    <row r="513" spans="2:17" x14ac:dyDescent="0.3">
      <c r="B513" s="187">
        <v>43486.958333333336</v>
      </c>
      <c r="D513" s="202">
        <v>0</v>
      </c>
      <c r="E513" s="178">
        <v>0</v>
      </c>
      <c r="F513" s="188">
        <f t="shared" si="28"/>
        <v>0</v>
      </c>
      <c r="G513" s="200"/>
      <c r="H513" s="202">
        <v>0</v>
      </c>
      <c r="I513" s="178">
        <v>-56.506999999999998</v>
      </c>
      <c r="J513">
        <f t="shared" si="29"/>
        <v>0</v>
      </c>
      <c r="K513" s="189">
        <f t="shared" si="30"/>
        <v>0</v>
      </c>
      <c r="L513" s="200">
        <v>0</v>
      </c>
      <c r="N513" s="184">
        <v>531.70000000000005</v>
      </c>
      <c r="O513" s="190">
        <f t="shared" si="31"/>
        <v>8.8616666666666677E-2</v>
      </c>
      <c r="Q513" s="1">
        <v>5788.5</v>
      </c>
    </row>
    <row r="514" spans="2:17" x14ac:dyDescent="0.3">
      <c r="B514" s="187">
        <v>43487</v>
      </c>
      <c r="D514" s="202">
        <v>0</v>
      </c>
      <c r="E514" s="178">
        <v>0</v>
      </c>
      <c r="F514" s="188">
        <f t="shared" si="28"/>
        <v>0</v>
      </c>
      <c r="G514" s="200"/>
      <c r="H514" s="202">
        <v>0</v>
      </c>
      <c r="I514" s="178">
        <v>-56.506999999999998</v>
      </c>
      <c r="J514">
        <f t="shared" si="29"/>
        <v>0</v>
      </c>
      <c r="K514" s="189">
        <f t="shared" si="30"/>
        <v>0</v>
      </c>
      <c r="L514" s="200">
        <v>0</v>
      </c>
      <c r="N514" s="184">
        <v>1103.0999999999999</v>
      </c>
      <c r="O514" s="190">
        <f t="shared" si="31"/>
        <v>0.18384999999999999</v>
      </c>
      <c r="Q514" s="1">
        <v>5788</v>
      </c>
    </row>
    <row r="515" spans="2:17" x14ac:dyDescent="0.3">
      <c r="B515" s="187">
        <v>43487.041666666664</v>
      </c>
      <c r="D515" s="202">
        <v>0</v>
      </c>
      <c r="E515" s="178">
        <v>0</v>
      </c>
      <c r="F515" s="188">
        <f t="shared" si="28"/>
        <v>0</v>
      </c>
      <c r="G515" s="200"/>
      <c r="H515" s="202">
        <v>0</v>
      </c>
      <c r="I515" s="178">
        <v>-56.506999999999998</v>
      </c>
      <c r="J515">
        <f t="shared" si="29"/>
        <v>0</v>
      </c>
      <c r="K515" s="189">
        <f t="shared" si="30"/>
        <v>0</v>
      </c>
      <c r="L515" s="200">
        <v>0</v>
      </c>
      <c r="N515" s="184">
        <v>1575.9</v>
      </c>
      <c r="O515" s="190">
        <f t="shared" si="31"/>
        <v>0.26264999999999999</v>
      </c>
      <c r="Q515" s="1">
        <v>5786.6</v>
      </c>
    </row>
    <row r="516" spans="2:17" x14ac:dyDescent="0.3">
      <c r="B516" s="187">
        <v>43487.083333333336</v>
      </c>
      <c r="D516" s="202">
        <v>0</v>
      </c>
      <c r="E516" s="178">
        <v>0</v>
      </c>
      <c r="F516" s="188">
        <f t="shared" si="28"/>
        <v>0</v>
      </c>
      <c r="G516" s="200"/>
      <c r="H516" s="202">
        <v>0</v>
      </c>
      <c r="I516" s="178">
        <v>-56.506999999999998</v>
      </c>
      <c r="J516">
        <f t="shared" si="29"/>
        <v>0</v>
      </c>
      <c r="K516" s="189">
        <f t="shared" si="30"/>
        <v>0</v>
      </c>
      <c r="L516" s="200">
        <v>0</v>
      </c>
      <c r="N516" s="184">
        <v>1865.8</v>
      </c>
      <c r="O516" s="190">
        <f t="shared" si="31"/>
        <v>0.31096666666666667</v>
      </c>
      <c r="Q516" s="1">
        <v>5785.8</v>
      </c>
    </row>
    <row r="517" spans="2:17" x14ac:dyDescent="0.3">
      <c r="B517" s="187">
        <v>43487.125</v>
      </c>
      <c r="D517" s="202">
        <v>0</v>
      </c>
      <c r="E517" s="178">
        <v>0</v>
      </c>
      <c r="F517" s="188">
        <f t="shared" si="28"/>
        <v>0</v>
      </c>
      <c r="G517" s="200"/>
      <c r="H517" s="202">
        <v>0</v>
      </c>
      <c r="I517" s="178">
        <v>-56.506999999999998</v>
      </c>
      <c r="J517">
        <f t="shared" si="29"/>
        <v>0</v>
      </c>
      <c r="K517" s="189">
        <f t="shared" si="30"/>
        <v>0</v>
      </c>
      <c r="L517" s="200">
        <v>0</v>
      </c>
      <c r="N517" s="184">
        <v>1420.8</v>
      </c>
      <c r="O517" s="190">
        <f t="shared" si="31"/>
        <v>0.23679999999999998</v>
      </c>
      <c r="Q517" s="1">
        <v>5785.8</v>
      </c>
    </row>
    <row r="518" spans="2:17" x14ac:dyDescent="0.3">
      <c r="B518" s="187">
        <v>43487.166666666664</v>
      </c>
      <c r="D518" s="202">
        <v>0</v>
      </c>
      <c r="E518" s="178">
        <v>0</v>
      </c>
      <c r="F518" s="188">
        <f t="shared" si="28"/>
        <v>0</v>
      </c>
      <c r="G518" s="200"/>
      <c r="H518" s="202">
        <v>0</v>
      </c>
      <c r="I518" s="178">
        <v>-56.506999999999998</v>
      </c>
      <c r="J518">
        <f t="shared" si="29"/>
        <v>0</v>
      </c>
      <c r="K518" s="189">
        <f t="shared" si="30"/>
        <v>0</v>
      </c>
      <c r="L518" s="200">
        <v>0</v>
      </c>
      <c r="N518" s="184">
        <v>1526.8</v>
      </c>
      <c r="O518" s="190">
        <f t="shared" si="31"/>
        <v>0.25446666666666667</v>
      </c>
      <c r="Q518" s="1">
        <v>5785.4</v>
      </c>
    </row>
    <row r="519" spans="2:17" x14ac:dyDescent="0.3">
      <c r="B519" s="187">
        <v>43487.208333333336</v>
      </c>
      <c r="D519" s="202">
        <v>26</v>
      </c>
      <c r="E519" s="178">
        <v>0</v>
      </c>
      <c r="F519" s="188">
        <f t="shared" si="28"/>
        <v>0</v>
      </c>
      <c r="G519" s="200"/>
      <c r="H519" s="202">
        <v>8</v>
      </c>
      <c r="I519" s="178">
        <v>-31.338999999999999</v>
      </c>
      <c r="J519">
        <f t="shared" si="29"/>
        <v>0</v>
      </c>
      <c r="K519" s="189">
        <f t="shared" si="30"/>
        <v>0</v>
      </c>
      <c r="L519" s="200">
        <v>145.09</v>
      </c>
      <c r="N519" s="184">
        <v>1660.9</v>
      </c>
      <c r="O519" s="190">
        <f t="shared" si="31"/>
        <v>0.27681666666666666</v>
      </c>
      <c r="Q519" s="1">
        <v>5784.6</v>
      </c>
    </row>
    <row r="520" spans="2:17" x14ac:dyDescent="0.3">
      <c r="B520" s="187">
        <v>43487.25</v>
      </c>
      <c r="D520" s="202">
        <v>406</v>
      </c>
      <c r="E520" s="178">
        <v>0</v>
      </c>
      <c r="F520" s="188">
        <f t="shared" si="28"/>
        <v>0</v>
      </c>
      <c r="G520" s="200"/>
      <c r="H520" s="202">
        <v>137</v>
      </c>
      <c r="I520" s="178">
        <v>5304.4</v>
      </c>
      <c r="J520">
        <f t="shared" si="29"/>
        <v>5304.4</v>
      </c>
      <c r="K520" s="189">
        <f t="shared" si="30"/>
        <v>0.21217599999999998</v>
      </c>
      <c r="L520" s="200">
        <v>5453.3</v>
      </c>
      <c r="N520" s="184">
        <v>5402.6</v>
      </c>
      <c r="O520" s="190">
        <f t="shared" si="31"/>
        <v>0.90043333333333342</v>
      </c>
      <c r="Q520" s="1">
        <v>5784</v>
      </c>
    </row>
    <row r="521" spans="2:17" x14ac:dyDescent="0.3">
      <c r="B521" s="187">
        <v>43487.291666666664</v>
      </c>
      <c r="D521" s="202">
        <v>457</v>
      </c>
      <c r="E521" s="178">
        <v>232.148</v>
      </c>
      <c r="F521" s="188">
        <f t="shared" si="28"/>
        <v>0.31416990898941033</v>
      </c>
      <c r="G521" s="200"/>
      <c r="H521" s="202">
        <v>331</v>
      </c>
      <c r="I521" s="178">
        <v>13442</v>
      </c>
      <c r="J521">
        <f t="shared" si="29"/>
        <v>13442</v>
      </c>
      <c r="K521" s="189">
        <f t="shared" si="30"/>
        <v>0.53768000000000005</v>
      </c>
      <c r="L521" s="200">
        <v>13812</v>
      </c>
      <c r="N521" s="184">
        <v>3525.8</v>
      </c>
      <c r="O521" s="190">
        <f t="shared" si="31"/>
        <v>0.58763333333333334</v>
      </c>
      <c r="Q521" s="1">
        <v>5783.5</v>
      </c>
    </row>
    <row r="522" spans="2:17" x14ac:dyDescent="0.3">
      <c r="B522" s="187">
        <v>43487.333333333336</v>
      </c>
      <c r="D522" s="202">
        <v>853</v>
      </c>
      <c r="E522" s="178">
        <v>600.23299999999995</v>
      </c>
      <c r="F522" s="188">
        <f t="shared" si="28"/>
        <v>0.81230571438237975</v>
      </c>
      <c r="G522" s="200"/>
      <c r="H522" s="202">
        <v>621</v>
      </c>
      <c r="I522" s="178">
        <v>22040</v>
      </c>
      <c r="J522">
        <f t="shared" si="29"/>
        <v>22040</v>
      </c>
      <c r="K522" s="189">
        <f t="shared" si="30"/>
        <v>0.88160000000000005</v>
      </c>
      <c r="L522" s="200">
        <v>22828</v>
      </c>
      <c r="N522" s="184">
        <v>2459.8000000000002</v>
      </c>
      <c r="O522" s="190">
        <f t="shared" si="31"/>
        <v>0.4099666666666667</v>
      </c>
      <c r="Q522" s="1">
        <v>5783.2</v>
      </c>
    </row>
    <row r="523" spans="2:17" x14ac:dyDescent="0.3">
      <c r="B523" s="187">
        <v>43487.375</v>
      </c>
      <c r="D523" s="202">
        <v>929</v>
      </c>
      <c r="E523" s="178">
        <v>685.05</v>
      </c>
      <c r="F523" s="188">
        <f t="shared" ref="F523:F586" si="32">E523/$F$8</f>
        <v>0.92709002943465169</v>
      </c>
      <c r="G523" s="200"/>
      <c r="H523" s="202">
        <v>816</v>
      </c>
      <c r="I523" s="178">
        <v>23144</v>
      </c>
      <c r="J523">
        <f t="shared" ref="J523:J586" si="33">IF(I523&lt;0,0,I523)</f>
        <v>23144</v>
      </c>
      <c r="K523" s="189">
        <f t="shared" ref="K523:K586" si="34">J523/(1000*$K$8)</f>
        <v>0.92576000000000003</v>
      </c>
      <c r="L523" s="200">
        <v>23999</v>
      </c>
      <c r="N523" s="184">
        <v>1117.3</v>
      </c>
      <c r="O523" s="190">
        <f t="shared" ref="O523:O586" si="35">N523/$O$8</f>
        <v>0.18621666666666667</v>
      </c>
      <c r="Q523" s="1">
        <v>5783.2</v>
      </c>
    </row>
    <row r="524" spans="2:17" x14ac:dyDescent="0.3">
      <c r="B524" s="187">
        <v>43487.416666666664</v>
      </c>
      <c r="D524" s="202">
        <v>971</v>
      </c>
      <c r="E524" s="178">
        <v>730.32399999999996</v>
      </c>
      <c r="F524" s="188">
        <f t="shared" si="32"/>
        <v>0.98836011773860677</v>
      </c>
      <c r="G524" s="200"/>
      <c r="H524" s="202">
        <v>965</v>
      </c>
      <c r="I524" s="178">
        <v>23737</v>
      </c>
      <c r="J524">
        <f t="shared" si="33"/>
        <v>23737</v>
      </c>
      <c r="K524" s="189">
        <f t="shared" si="34"/>
        <v>0.94947999999999999</v>
      </c>
      <c r="L524" s="200">
        <v>24628</v>
      </c>
      <c r="N524" s="184">
        <v>75.900000000000006</v>
      </c>
      <c r="O524" s="190">
        <f t="shared" si="35"/>
        <v>1.2650000000000002E-2</v>
      </c>
      <c r="Q524" s="1">
        <v>5782.9</v>
      </c>
    </row>
    <row r="525" spans="2:17" x14ac:dyDescent="0.3">
      <c r="B525" s="187">
        <v>43487.458333333336</v>
      </c>
      <c r="D525" s="202">
        <v>984</v>
      </c>
      <c r="E525" s="178">
        <v>730.40200000000004</v>
      </c>
      <c r="F525" s="188">
        <f t="shared" si="32"/>
        <v>0.98846567648949502</v>
      </c>
      <c r="G525" s="200"/>
      <c r="H525" s="202">
        <v>1051</v>
      </c>
      <c r="I525" s="178">
        <v>23984</v>
      </c>
      <c r="J525">
        <f t="shared" si="33"/>
        <v>23984</v>
      </c>
      <c r="K525" s="189">
        <f t="shared" si="34"/>
        <v>0.95935999999999999</v>
      </c>
      <c r="L525" s="200">
        <v>24891</v>
      </c>
      <c r="N525" s="184">
        <v>0</v>
      </c>
      <c r="O525" s="190">
        <f t="shared" si="35"/>
        <v>0</v>
      </c>
      <c r="Q525" s="1">
        <v>5782.7</v>
      </c>
    </row>
    <row r="526" spans="2:17" x14ac:dyDescent="0.3">
      <c r="B526" s="187">
        <v>43487.5</v>
      </c>
      <c r="D526" s="202">
        <v>929</v>
      </c>
      <c r="E526" s="178">
        <v>730.28200000000004</v>
      </c>
      <c r="F526" s="188">
        <f t="shared" si="32"/>
        <v>0.98830327841120558</v>
      </c>
      <c r="G526" s="200"/>
      <c r="H526" s="202">
        <v>1054</v>
      </c>
      <c r="I526" s="178">
        <v>23649</v>
      </c>
      <c r="J526">
        <f t="shared" si="33"/>
        <v>23649</v>
      </c>
      <c r="K526" s="189">
        <f t="shared" si="34"/>
        <v>0.94596000000000002</v>
      </c>
      <c r="L526" s="200">
        <v>24535</v>
      </c>
      <c r="N526" s="184">
        <v>85.2</v>
      </c>
      <c r="O526" s="190">
        <f t="shared" si="35"/>
        <v>1.4200000000000001E-2</v>
      </c>
      <c r="Q526" s="1">
        <v>5779.2</v>
      </c>
    </row>
    <row r="527" spans="2:17" x14ac:dyDescent="0.3">
      <c r="B527" s="187">
        <v>43487.541666666664</v>
      </c>
      <c r="D527" s="202">
        <v>503</v>
      </c>
      <c r="E527" s="178">
        <v>371.16199999999998</v>
      </c>
      <c r="F527" s="188">
        <f t="shared" si="32"/>
        <v>0.50229996278377376</v>
      </c>
      <c r="G527" s="200"/>
      <c r="H527" s="202">
        <v>792</v>
      </c>
      <c r="I527" s="178">
        <v>19097</v>
      </c>
      <c r="J527">
        <f t="shared" si="33"/>
        <v>19097</v>
      </c>
      <c r="K527" s="189">
        <f t="shared" si="34"/>
        <v>0.76388</v>
      </c>
      <c r="L527" s="200">
        <v>19723</v>
      </c>
      <c r="N527" s="184">
        <v>258.7</v>
      </c>
      <c r="O527" s="190">
        <f t="shared" si="35"/>
        <v>4.3116666666666664E-2</v>
      </c>
      <c r="Q527" s="1">
        <v>5777.9</v>
      </c>
    </row>
    <row r="528" spans="2:17" x14ac:dyDescent="0.3">
      <c r="B528" s="187">
        <v>43487.583333333336</v>
      </c>
      <c r="D528" s="202">
        <v>53</v>
      </c>
      <c r="E528" s="178">
        <v>0</v>
      </c>
      <c r="F528" s="188">
        <f t="shared" si="32"/>
        <v>0</v>
      </c>
      <c r="G528" s="200"/>
      <c r="H528" s="202">
        <v>243</v>
      </c>
      <c r="I528" s="178">
        <v>5593.6</v>
      </c>
      <c r="J528">
        <f t="shared" si="33"/>
        <v>5593.6</v>
      </c>
      <c r="K528" s="189">
        <f t="shared" si="34"/>
        <v>0.22374400000000003</v>
      </c>
      <c r="L528" s="200">
        <v>5747.5</v>
      </c>
      <c r="N528" s="184">
        <v>258.7</v>
      </c>
      <c r="O528" s="190">
        <f t="shared" si="35"/>
        <v>4.3116666666666664E-2</v>
      </c>
      <c r="Q528" s="1">
        <v>5777.7</v>
      </c>
    </row>
    <row r="529" spans="2:17" x14ac:dyDescent="0.3">
      <c r="B529" s="187">
        <v>43487.625</v>
      </c>
      <c r="D529" s="202">
        <v>22</v>
      </c>
      <c r="E529" s="178">
        <v>0</v>
      </c>
      <c r="F529" s="188">
        <f t="shared" si="32"/>
        <v>0</v>
      </c>
      <c r="G529" s="200"/>
      <c r="H529" s="202">
        <v>196</v>
      </c>
      <c r="I529" s="178">
        <v>4234.1000000000004</v>
      </c>
      <c r="J529">
        <f t="shared" si="33"/>
        <v>4234.1000000000004</v>
      </c>
      <c r="K529" s="189">
        <f t="shared" si="34"/>
        <v>0.16936400000000001</v>
      </c>
      <c r="L529" s="200">
        <v>4366.5</v>
      </c>
      <c r="N529" s="184">
        <v>265.3</v>
      </c>
      <c r="O529" s="190">
        <f t="shared" si="35"/>
        <v>4.4216666666666668E-2</v>
      </c>
      <c r="Q529" s="1">
        <v>5777.5</v>
      </c>
    </row>
    <row r="530" spans="2:17" x14ac:dyDescent="0.3">
      <c r="B530" s="187">
        <v>43487.666666666664</v>
      </c>
      <c r="D530" s="202">
        <v>60</v>
      </c>
      <c r="E530" s="178">
        <v>0</v>
      </c>
      <c r="F530" s="188">
        <f t="shared" si="32"/>
        <v>0</v>
      </c>
      <c r="G530" s="200"/>
      <c r="H530" s="202">
        <v>209</v>
      </c>
      <c r="I530" s="178">
        <v>5268.9</v>
      </c>
      <c r="J530">
        <f t="shared" si="33"/>
        <v>5268.9</v>
      </c>
      <c r="K530" s="189">
        <f t="shared" si="34"/>
        <v>0.210756</v>
      </c>
      <c r="L530" s="200">
        <v>5417.1</v>
      </c>
      <c r="N530" s="184">
        <v>249.7</v>
      </c>
      <c r="O530" s="190">
        <f t="shared" si="35"/>
        <v>4.1616666666666663E-2</v>
      </c>
      <c r="Q530" s="1">
        <v>5777.2</v>
      </c>
    </row>
    <row r="531" spans="2:17" x14ac:dyDescent="0.3">
      <c r="B531" s="187">
        <v>43487.708333333336</v>
      </c>
      <c r="D531" s="202">
        <v>79</v>
      </c>
      <c r="E531" s="178">
        <v>0</v>
      </c>
      <c r="F531" s="188">
        <f t="shared" si="32"/>
        <v>0</v>
      </c>
      <c r="G531" s="200"/>
      <c r="H531" s="202">
        <v>124</v>
      </c>
      <c r="I531" s="178">
        <v>3714.1</v>
      </c>
      <c r="J531">
        <f t="shared" si="33"/>
        <v>3714.1</v>
      </c>
      <c r="K531" s="189">
        <f t="shared" si="34"/>
        <v>0.148564</v>
      </c>
      <c r="L531" s="200">
        <v>3839.4</v>
      </c>
      <c r="N531" s="184">
        <v>458.3</v>
      </c>
      <c r="O531" s="190">
        <f t="shared" si="35"/>
        <v>7.6383333333333331E-2</v>
      </c>
      <c r="Q531" s="1">
        <v>5776.9</v>
      </c>
    </row>
    <row r="532" spans="2:17" x14ac:dyDescent="0.3">
      <c r="B532" s="187">
        <v>43487.75</v>
      </c>
      <c r="D532" s="202">
        <v>44</v>
      </c>
      <c r="E532" s="178">
        <v>0</v>
      </c>
      <c r="F532" s="188">
        <f t="shared" si="32"/>
        <v>0</v>
      </c>
      <c r="G532" s="200"/>
      <c r="H532" s="202">
        <v>32</v>
      </c>
      <c r="I532" s="178">
        <v>770.38</v>
      </c>
      <c r="J532">
        <f t="shared" si="33"/>
        <v>770.38</v>
      </c>
      <c r="K532" s="189">
        <f t="shared" si="34"/>
        <v>3.0815200000000001E-2</v>
      </c>
      <c r="L532" s="200">
        <v>867.66</v>
      </c>
      <c r="N532" s="184">
        <v>1170.9000000000001</v>
      </c>
      <c r="O532" s="190">
        <f t="shared" si="35"/>
        <v>0.19515000000000002</v>
      </c>
      <c r="Q532" s="1">
        <v>5776.6</v>
      </c>
    </row>
    <row r="533" spans="2:17" x14ac:dyDescent="0.3">
      <c r="B533" s="187">
        <v>43487.791666666664</v>
      </c>
      <c r="D533" s="202">
        <v>0</v>
      </c>
      <c r="E533" s="178">
        <v>0</v>
      </c>
      <c r="F533" s="188">
        <f t="shared" si="32"/>
        <v>0</v>
      </c>
      <c r="G533" s="200"/>
      <c r="H533" s="202">
        <v>0</v>
      </c>
      <c r="I533" s="178">
        <v>-56.506999999999998</v>
      </c>
      <c r="J533">
        <f t="shared" si="33"/>
        <v>0</v>
      </c>
      <c r="K533" s="189">
        <f t="shared" si="34"/>
        <v>0</v>
      </c>
      <c r="L533" s="200">
        <v>0</v>
      </c>
      <c r="N533" s="184">
        <v>1273.2</v>
      </c>
      <c r="O533" s="190">
        <f t="shared" si="35"/>
        <v>0.2122</v>
      </c>
      <c r="Q533" s="1">
        <v>5776.4</v>
      </c>
    </row>
    <row r="534" spans="2:17" x14ac:dyDescent="0.3">
      <c r="B534" s="187">
        <v>43487.833333333336</v>
      </c>
      <c r="D534" s="202">
        <v>0</v>
      </c>
      <c r="E534" s="178">
        <v>0</v>
      </c>
      <c r="F534" s="188">
        <f t="shared" si="32"/>
        <v>0</v>
      </c>
      <c r="G534" s="200"/>
      <c r="H534" s="202">
        <v>0</v>
      </c>
      <c r="I534" s="178">
        <v>-56.506999999999998</v>
      </c>
      <c r="J534">
        <f t="shared" si="33"/>
        <v>0</v>
      </c>
      <c r="K534" s="189">
        <f t="shared" si="34"/>
        <v>0</v>
      </c>
      <c r="L534" s="200">
        <v>0</v>
      </c>
      <c r="N534" s="184">
        <v>5751.3</v>
      </c>
      <c r="O534" s="190">
        <f t="shared" si="35"/>
        <v>0.95855000000000001</v>
      </c>
      <c r="Q534" s="1">
        <v>5776.1</v>
      </c>
    </row>
    <row r="535" spans="2:17" x14ac:dyDescent="0.3">
      <c r="B535" s="187">
        <v>43487.875</v>
      </c>
      <c r="D535" s="202">
        <v>0</v>
      </c>
      <c r="E535" s="178">
        <v>0</v>
      </c>
      <c r="F535" s="188">
        <f t="shared" si="32"/>
        <v>0</v>
      </c>
      <c r="G535" s="200"/>
      <c r="H535" s="202">
        <v>0</v>
      </c>
      <c r="I535" s="178">
        <v>-56.506999999999998</v>
      </c>
      <c r="J535">
        <f t="shared" si="33"/>
        <v>0</v>
      </c>
      <c r="K535" s="189">
        <f t="shared" si="34"/>
        <v>0</v>
      </c>
      <c r="L535" s="200">
        <v>0</v>
      </c>
      <c r="N535" s="184">
        <v>3935.9</v>
      </c>
      <c r="O535" s="190">
        <f t="shared" si="35"/>
        <v>0.65598333333333336</v>
      </c>
      <c r="Q535" s="1">
        <v>5775.4</v>
      </c>
    </row>
    <row r="536" spans="2:17" x14ac:dyDescent="0.3">
      <c r="B536" s="187">
        <v>43487.916666666664</v>
      </c>
      <c r="D536" s="202">
        <v>0</v>
      </c>
      <c r="E536" s="178">
        <v>0</v>
      </c>
      <c r="F536" s="188">
        <f t="shared" si="32"/>
        <v>0</v>
      </c>
      <c r="G536" s="200"/>
      <c r="H536" s="202">
        <v>0</v>
      </c>
      <c r="I536" s="178">
        <v>-56.506999999999998</v>
      </c>
      <c r="J536">
        <f t="shared" si="33"/>
        <v>0</v>
      </c>
      <c r="K536" s="189">
        <f t="shared" si="34"/>
        <v>0</v>
      </c>
      <c r="L536" s="200">
        <v>0</v>
      </c>
      <c r="N536" s="184">
        <v>1263.2</v>
      </c>
      <c r="O536" s="190">
        <f t="shared" si="35"/>
        <v>0.21053333333333335</v>
      </c>
      <c r="Q536" s="1">
        <v>5773.8</v>
      </c>
    </row>
    <row r="537" spans="2:17" x14ac:dyDescent="0.3">
      <c r="B537" s="187">
        <v>43487.958333333336</v>
      </c>
      <c r="D537" s="202">
        <v>0</v>
      </c>
      <c r="E537" s="178">
        <v>0</v>
      </c>
      <c r="F537" s="188">
        <f t="shared" si="32"/>
        <v>0</v>
      </c>
      <c r="G537" s="200"/>
      <c r="H537" s="202">
        <v>0</v>
      </c>
      <c r="I537" s="178">
        <v>-56.506999999999998</v>
      </c>
      <c r="J537">
        <f t="shared" si="33"/>
        <v>0</v>
      </c>
      <c r="K537" s="189">
        <f t="shared" si="34"/>
        <v>0</v>
      </c>
      <c r="L537" s="200">
        <v>0</v>
      </c>
      <c r="N537" s="184">
        <v>1000.2</v>
      </c>
      <c r="O537" s="190">
        <f t="shared" si="35"/>
        <v>0.16670000000000001</v>
      </c>
      <c r="Q537" s="1">
        <v>5773.6</v>
      </c>
    </row>
    <row r="538" spans="2:17" x14ac:dyDescent="0.3">
      <c r="B538" s="187">
        <v>43488</v>
      </c>
      <c r="D538" s="202">
        <v>0</v>
      </c>
      <c r="E538" s="178">
        <v>0</v>
      </c>
      <c r="F538" s="188">
        <f t="shared" si="32"/>
        <v>0</v>
      </c>
      <c r="G538" s="200"/>
      <c r="H538" s="202">
        <v>0</v>
      </c>
      <c r="I538" s="178">
        <v>-56.506999999999998</v>
      </c>
      <c r="J538">
        <f t="shared" si="33"/>
        <v>0</v>
      </c>
      <c r="K538" s="189">
        <f t="shared" si="34"/>
        <v>0</v>
      </c>
      <c r="L538" s="200">
        <v>0</v>
      </c>
      <c r="N538" s="184">
        <v>1304.4000000000001</v>
      </c>
      <c r="O538" s="190">
        <f t="shared" si="35"/>
        <v>0.21740000000000001</v>
      </c>
      <c r="Q538" s="1">
        <v>5773.3</v>
      </c>
    </row>
    <row r="539" spans="2:17" x14ac:dyDescent="0.3">
      <c r="B539" s="187">
        <v>43488.041666666664</v>
      </c>
      <c r="D539" s="202">
        <v>0</v>
      </c>
      <c r="E539" s="178">
        <v>0</v>
      </c>
      <c r="F539" s="188">
        <f t="shared" si="32"/>
        <v>0</v>
      </c>
      <c r="G539" s="200"/>
      <c r="H539" s="202">
        <v>0</v>
      </c>
      <c r="I539" s="178">
        <v>-56.506999999999998</v>
      </c>
      <c r="J539">
        <f t="shared" si="33"/>
        <v>0</v>
      </c>
      <c r="K539" s="189">
        <f t="shared" si="34"/>
        <v>0</v>
      </c>
      <c r="L539" s="200">
        <v>0</v>
      </c>
      <c r="N539" s="184">
        <v>2148.6</v>
      </c>
      <c r="O539" s="190">
        <f t="shared" si="35"/>
        <v>0.35809999999999997</v>
      </c>
      <c r="Q539" s="1">
        <v>5773.1</v>
      </c>
    </row>
    <row r="540" spans="2:17" x14ac:dyDescent="0.3">
      <c r="B540" s="187">
        <v>43488.083333333336</v>
      </c>
      <c r="D540" s="202">
        <v>0</v>
      </c>
      <c r="E540" s="178">
        <v>0</v>
      </c>
      <c r="F540" s="188">
        <f t="shared" si="32"/>
        <v>0</v>
      </c>
      <c r="G540" s="200"/>
      <c r="H540" s="202">
        <v>0</v>
      </c>
      <c r="I540" s="178">
        <v>-56.506999999999998</v>
      </c>
      <c r="J540">
        <f t="shared" si="33"/>
        <v>0</v>
      </c>
      <c r="K540" s="189">
        <f t="shared" si="34"/>
        <v>0</v>
      </c>
      <c r="L540" s="200">
        <v>0</v>
      </c>
      <c r="N540" s="184">
        <v>2645.5</v>
      </c>
      <c r="O540" s="190">
        <f t="shared" si="35"/>
        <v>0.44091666666666668</v>
      </c>
      <c r="Q540" s="1">
        <v>5772.8</v>
      </c>
    </row>
    <row r="541" spans="2:17" x14ac:dyDescent="0.3">
      <c r="B541" s="187">
        <v>43488.125</v>
      </c>
      <c r="D541" s="202">
        <v>0</v>
      </c>
      <c r="E541" s="178">
        <v>0</v>
      </c>
      <c r="F541" s="188">
        <f t="shared" si="32"/>
        <v>0</v>
      </c>
      <c r="G541" s="200"/>
      <c r="H541" s="202">
        <v>0</v>
      </c>
      <c r="I541" s="178">
        <v>-56.506999999999998</v>
      </c>
      <c r="J541">
        <f t="shared" si="33"/>
        <v>0</v>
      </c>
      <c r="K541" s="189">
        <f t="shared" si="34"/>
        <v>0</v>
      </c>
      <c r="L541" s="200">
        <v>0</v>
      </c>
      <c r="N541" s="184">
        <v>2530</v>
      </c>
      <c r="O541" s="190">
        <f t="shared" si="35"/>
        <v>0.42166666666666669</v>
      </c>
      <c r="Q541" s="1">
        <v>5772.8</v>
      </c>
    </row>
    <row r="542" spans="2:17" x14ac:dyDescent="0.3">
      <c r="B542" s="187">
        <v>43488.166666666664</v>
      </c>
      <c r="D542" s="202">
        <v>0</v>
      </c>
      <c r="E542" s="178">
        <v>0</v>
      </c>
      <c r="F542" s="188">
        <f t="shared" si="32"/>
        <v>0</v>
      </c>
      <c r="G542" s="200"/>
      <c r="H542" s="202">
        <v>0</v>
      </c>
      <c r="I542" s="178">
        <v>-56.506999999999998</v>
      </c>
      <c r="J542">
        <f t="shared" si="33"/>
        <v>0</v>
      </c>
      <c r="K542" s="189">
        <f t="shared" si="34"/>
        <v>0</v>
      </c>
      <c r="L542" s="200">
        <v>0</v>
      </c>
      <c r="N542" s="184">
        <v>1462.6</v>
      </c>
      <c r="O542" s="190">
        <f t="shared" si="35"/>
        <v>0.24376666666666666</v>
      </c>
      <c r="Q542" s="1">
        <v>5771.6</v>
      </c>
    </row>
    <row r="543" spans="2:17" x14ac:dyDescent="0.3">
      <c r="B543" s="187">
        <v>43488.208333333336</v>
      </c>
      <c r="D543" s="202">
        <v>18</v>
      </c>
      <c r="E543" s="178">
        <v>0</v>
      </c>
      <c r="F543" s="188">
        <f t="shared" si="32"/>
        <v>0</v>
      </c>
      <c r="G543" s="200"/>
      <c r="H543" s="202">
        <v>7</v>
      </c>
      <c r="I543" s="178">
        <v>-56.506999999999998</v>
      </c>
      <c r="J543">
        <f t="shared" si="33"/>
        <v>0</v>
      </c>
      <c r="K543" s="189">
        <f t="shared" si="34"/>
        <v>0</v>
      </c>
      <c r="L543" s="200">
        <v>118.87</v>
      </c>
      <c r="N543" s="184">
        <v>676.1</v>
      </c>
      <c r="O543" s="190">
        <f t="shared" si="35"/>
        <v>0.11268333333333334</v>
      </c>
      <c r="Q543" s="1">
        <v>5770.6</v>
      </c>
    </row>
    <row r="544" spans="2:17" x14ac:dyDescent="0.3">
      <c r="B544" s="187">
        <v>43488.25</v>
      </c>
      <c r="D544" s="202">
        <v>61</v>
      </c>
      <c r="E544" s="178">
        <v>0</v>
      </c>
      <c r="F544" s="188">
        <f t="shared" si="32"/>
        <v>0</v>
      </c>
      <c r="G544" s="200"/>
      <c r="H544" s="202">
        <v>74</v>
      </c>
      <c r="I544" s="178">
        <v>1937.1</v>
      </c>
      <c r="J544">
        <f t="shared" si="33"/>
        <v>1937.1</v>
      </c>
      <c r="K544" s="189">
        <f t="shared" si="34"/>
        <v>7.7483999999999997E-2</v>
      </c>
      <c r="L544" s="200">
        <v>2043</v>
      </c>
      <c r="N544" s="184">
        <v>0</v>
      </c>
      <c r="O544" s="190">
        <f t="shared" si="35"/>
        <v>0</v>
      </c>
      <c r="Q544" s="1">
        <v>5770.5</v>
      </c>
    </row>
    <row r="545" spans="2:17" x14ac:dyDescent="0.3">
      <c r="B545" s="187">
        <v>43488.291666666664</v>
      </c>
      <c r="D545" s="202">
        <v>165</v>
      </c>
      <c r="E545" s="178">
        <v>0</v>
      </c>
      <c r="F545" s="188">
        <f t="shared" si="32"/>
        <v>0</v>
      </c>
      <c r="G545" s="200"/>
      <c r="H545" s="202">
        <v>237</v>
      </c>
      <c r="I545" s="178">
        <v>7923.5</v>
      </c>
      <c r="J545">
        <f t="shared" si="33"/>
        <v>7923.5</v>
      </c>
      <c r="K545" s="189">
        <f t="shared" si="34"/>
        <v>0.31694</v>
      </c>
      <c r="L545" s="200">
        <v>8125.7</v>
      </c>
      <c r="N545" s="184">
        <v>0</v>
      </c>
      <c r="O545" s="190">
        <f t="shared" si="35"/>
        <v>0</v>
      </c>
      <c r="Q545" s="1">
        <v>5767.9</v>
      </c>
    </row>
    <row r="546" spans="2:17" x14ac:dyDescent="0.3">
      <c r="B546" s="187">
        <v>43488.333333333336</v>
      </c>
      <c r="D546" s="202">
        <v>41</v>
      </c>
      <c r="E546" s="178">
        <v>0</v>
      </c>
      <c r="F546" s="188">
        <f t="shared" si="32"/>
        <v>0</v>
      </c>
      <c r="G546" s="200"/>
      <c r="H546" s="202">
        <v>184</v>
      </c>
      <c r="I546" s="178">
        <v>4255.3</v>
      </c>
      <c r="J546">
        <f t="shared" si="33"/>
        <v>4255.3</v>
      </c>
      <c r="K546" s="189">
        <f t="shared" si="34"/>
        <v>0.170212</v>
      </c>
      <c r="L546" s="200">
        <v>4387.8999999999996</v>
      </c>
      <c r="N546" s="184">
        <v>0</v>
      </c>
      <c r="O546" s="190">
        <f t="shared" si="35"/>
        <v>0</v>
      </c>
      <c r="Q546" s="1">
        <v>5767.5</v>
      </c>
    </row>
    <row r="547" spans="2:17" x14ac:dyDescent="0.3">
      <c r="B547" s="187">
        <v>43488.375</v>
      </c>
      <c r="D547" s="202">
        <v>6</v>
      </c>
      <c r="E547" s="178">
        <v>0</v>
      </c>
      <c r="F547" s="188">
        <f t="shared" si="32"/>
        <v>0</v>
      </c>
      <c r="G547" s="200"/>
      <c r="H547" s="202">
        <v>190</v>
      </c>
      <c r="I547" s="178">
        <v>3944.7</v>
      </c>
      <c r="J547">
        <f t="shared" si="33"/>
        <v>3944.7</v>
      </c>
      <c r="K547" s="189">
        <f t="shared" si="34"/>
        <v>0.15778799999999998</v>
      </c>
      <c r="L547" s="200">
        <v>4073.1</v>
      </c>
      <c r="N547" s="184">
        <v>92.6</v>
      </c>
      <c r="O547" s="190">
        <f t="shared" si="35"/>
        <v>1.5433333333333332E-2</v>
      </c>
      <c r="Q547" s="1">
        <v>5767.2</v>
      </c>
    </row>
    <row r="548" spans="2:17" x14ac:dyDescent="0.3">
      <c r="B548" s="187">
        <v>43488.416666666664</v>
      </c>
      <c r="D548" s="202">
        <v>23</v>
      </c>
      <c r="E548" s="178">
        <v>0</v>
      </c>
      <c r="F548" s="188">
        <f t="shared" si="32"/>
        <v>0</v>
      </c>
      <c r="G548" s="200"/>
      <c r="H548" s="202">
        <v>327</v>
      </c>
      <c r="I548" s="178">
        <v>7504.7</v>
      </c>
      <c r="J548">
        <f t="shared" si="33"/>
        <v>7504.7</v>
      </c>
      <c r="K548" s="189">
        <f t="shared" si="34"/>
        <v>0.30018800000000001</v>
      </c>
      <c r="L548" s="200">
        <v>7696.7</v>
      </c>
      <c r="N548" s="184">
        <v>482.9</v>
      </c>
      <c r="O548" s="190">
        <f t="shared" si="35"/>
        <v>8.0483333333333323E-2</v>
      </c>
      <c r="Q548" s="1">
        <v>5766</v>
      </c>
    </row>
    <row r="549" spans="2:17" x14ac:dyDescent="0.3">
      <c r="B549" s="187">
        <v>43488.458333333336</v>
      </c>
      <c r="D549" s="202">
        <v>177</v>
      </c>
      <c r="E549" s="178">
        <v>0</v>
      </c>
      <c r="F549" s="188">
        <f t="shared" si="32"/>
        <v>0</v>
      </c>
      <c r="G549" s="200"/>
      <c r="H549" s="202">
        <v>620</v>
      </c>
      <c r="I549" s="178">
        <v>14877</v>
      </c>
      <c r="J549">
        <f t="shared" si="33"/>
        <v>14877</v>
      </c>
      <c r="K549" s="189">
        <f t="shared" si="34"/>
        <v>0.59508000000000005</v>
      </c>
      <c r="L549" s="200">
        <v>15301</v>
      </c>
      <c r="N549" s="184">
        <v>1450.8</v>
      </c>
      <c r="O549" s="190">
        <f t="shared" si="35"/>
        <v>0.24179999999999999</v>
      </c>
      <c r="Q549" s="1">
        <v>5765.8</v>
      </c>
    </row>
    <row r="550" spans="2:17" x14ac:dyDescent="0.3">
      <c r="B550" s="187">
        <v>43488.5</v>
      </c>
      <c r="D550" s="202">
        <v>199</v>
      </c>
      <c r="E550" s="178">
        <v>0</v>
      </c>
      <c r="F550" s="188">
        <f t="shared" si="32"/>
        <v>0</v>
      </c>
      <c r="G550" s="200"/>
      <c r="H550" s="202">
        <v>651</v>
      </c>
      <c r="I550" s="178">
        <v>15414</v>
      </c>
      <c r="J550">
        <f t="shared" si="33"/>
        <v>15414</v>
      </c>
      <c r="K550" s="189">
        <f t="shared" si="34"/>
        <v>0.61656</v>
      </c>
      <c r="L550" s="200">
        <v>15862</v>
      </c>
      <c r="N550" s="184">
        <v>1955.2</v>
      </c>
      <c r="O550" s="190">
        <f t="shared" si="35"/>
        <v>0.32586666666666669</v>
      </c>
      <c r="Q550" s="1">
        <v>5765.8</v>
      </c>
    </row>
    <row r="551" spans="2:17" x14ac:dyDescent="0.3">
      <c r="B551" s="187">
        <v>43488.541666666664</v>
      </c>
      <c r="D551" s="202">
        <v>512</v>
      </c>
      <c r="E551" s="178">
        <v>192.80600000000001</v>
      </c>
      <c r="F551" s="188">
        <f t="shared" si="32"/>
        <v>0.26092769902222829</v>
      </c>
      <c r="G551" s="200"/>
      <c r="H551" s="202">
        <v>797</v>
      </c>
      <c r="I551" s="178">
        <v>19549</v>
      </c>
      <c r="J551">
        <f t="shared" si="33"/>
        <v>19549</v>
      </c>
      <c r="K551" s="189">
        <f t="shared" si="34"/>
        <v>0.78195999999999999</v>
      </c>
      <c r="L551" s="200">
        <v>20199</v>
      </c>
      <c r="N551" s="184">
        <v>1902.9</v>
      </c>
      <c r="O551" s="190">
        <f t="shared" si="35"/>
        <v>0.31714999999999999</v>
      </c>
      <c r="Q551" s="1">
        <v>5765.7</v>
      </c>
    </row>
    <row r="552" spans="2:17" x14ac:dyDescent="0.3">
      <c r="B552" s="187">
        <v>43488.583333333336</v>
      </c>
      <c r="D552" s="202">
        <v>24</v>
      </c>
      <c r="E552" s="178">
        <v>0</v>
      </c>
      <c r="F552" s="188">
        <f t="shared" si="32"/>
        <v>0</v>
      </c>
      <c r="G552" s="200"/>
      <c r="H552" s="202">
        <v>183</v>
      </c>
      <c r="I552" s="178">
        <v>4144.3999999999996</v>
      </c>
      <c r="J552">
        <f t="shared" si="33"/>
        <v>4144.3999999999996</v>
      </c>
      <c r="K552" s="189">
        <f t="shared" si="34"/>
        <v>0.16577599999999998</v>
      </c>
      <c r="L552" s="200">
        <v>4275.5</v>
      </c>
      <c r="N552" s="184">
        <v>1878.2</v>
      </c>
      <c r="O552" s="190">
        <f t="shared" si="35"/>
        <v>0.31303333333333333</v>
      </c>
      <c r="Q552" s="1">
        <v>5765.1</v>
      </c>
    </row>
    <row r="553" spans="2:17" x14ac:dyDescent="0.3">
      <c r="B553" s="187">
        <v>43488.625</v>
      </c>
      <c r="D553" s="202">
        <v>1</v>
      </c>
      <c r="E553" s="178">
        <v>0</v>
      </c>
      <c r="F553" s="188">
        <f t="shared" si="32"/>
        <v>0</v>
      </c>
      <c r="G553" s="200"/>
      <c r="H553" s="202">
        <v>94</v>
      </c>
      <c r="I553" s="178">
        <v>1650.8</v>
      </c>
      <c r="J553">
        <f t="shared" si="33"/>
        <v>1650.8</v>
      </c>
      <c r="K553" s="189">
        <f t="shared" si="34"/>
        <v>6.6031999999999993E-2</v>
      </c>
      <c r="L553" s="200">
        <v>1754.3</v>
      </c>
      <c r="N553" s="184">
        <v>1787.6</v>
      </c>
      <c r="O553" s="190">
        <f t="shared" si="35"/>
        <v>0.29793333333333333</v>
      </c>
      <c r="Q553" s="1">
        <v>5764.8</v>
      </c>
    </row>
    <row r="554" spans="2:17" x14ac:dyDescent="0.3">
      <c r="B554" s="187">
        <v>43488.666666666664</v>
      </c>
      <c r="D554" s="202">
        <v>28</v>
      </c>
      <c r="E554" s="178">
        <v>0</v>
      </c>
      <c r="F554" s="188">
        <f t="shared" si="32"/>
        <v>0</v>
      </c>
      <c r="G554" s="200"/>
      <c r="H554" s="202">
        <v>147</v>
      </c>
      <c r="I554" s="178">
        <v>3406</v>
      </c>
      <c r="J554">
        <f t="shared" si="33"/>
        <v>3406</v>
      </c>
      <c r="K554" s="189">
        <f t="shared" si="34"/>
        <v>0.13624</v>
      </c>
      <c r="L554" s="200">
        <v>3527.4</v>
      </c>
      <c r="N554" s="184">
        <v>1269</v>
      </c>
      <c r="O554" s="190">
        <f t="shared" si="35"/>
        <v>0.21149999999999999</v>
      </c>
      <c r="Q554" s="1">
        <v>5764.7</v>
      </c>
    </row>
    <row r="555" spans="2:17" x14ac:dyDescent="0.3">
      <c r="B555" s="187">
        <v>43488.708333333336</v>
      </c>
      <c r="D555" s="202">
        <v>6</v>
      </c>
      <c r="E555" s="178">
        <v>0</v>
      </c>
      <c r="F555" s="188">
        <f t="shared" si="32"/>
        <v>0</v>
      </c>
      <c r="G555" s="200"/>
      <c r="H555" s="202">
        <v>43</v>
      </c>
      <c r="I555" s="178">
        <v>854.96</v>
      </c>
      <c r="J555">
        <f t="shared" si="33"/>
        <v>854.96</v>
      </c>
      <c r="K555" s="189">
        <f t="shared" si="34"/>
        <v>3.4198400000000004E-2</v>
      </c>
      <c r="L555" s="200">
        <v>952.75</v>
      </c>
      <c r="N555" s="184">
        <v>2467.6</v>
      </c>
      <c r="O555" s="190">
        <f t="shared" si="35"/>
        <v>0.41126666666666667</v>
      </c>
      <c r="Q555" s="1">
        <v>5764.6</v>
      </c>
    </row>
    <row r="556" spans="2:17" x14ac:dyDescent="0.3">
      <c r="B556" s="187">
        <v>43488.75</v>
      </c>
      <c r="D556" s="202">
        <v>0</v>
      </c>
      <c r="E556" s="178">
        <v>0</v>
      </c>
      <c r="F556" s="188">
        <f t="shared" si="32"/>
        <v>0</v>
      </c>
      <c r="G556" s="200"/>
      <c r="H556" s="202">
        <v>18</v>
      </c>
      <c r="I556" s="178">
        <v>221.83</v>
      </c>
      <c r="J556">
        <f t="shared" si="33"/>
        <v>221.83</v>
      </c>
      <c r="K556" s="189">
        <f t="shared" si="34"/>
        <v>8.8732000000000012E-3</v>
      </c>
      <c r="L556" s="200">
        <v>368.65</v>
      </c>
      <c r="N556" s="184">
        <v>3912.2</v>
      </c>
      <c r="O556" s="190">
        <f t="shared" si="35"/>
        <v>0.65203333333333335</v>
      </c>
      <c r="Q556" s="1">
        <v>5764.6</v>
      </c>
    </row>
    <row r="557" spans="2:17" x14ac:dyDescent="0.3">
      <c r="B557" s="187">
        <v>43488.791666666664</v>
      </c>
      <c r="D557" s="202">
        <v>0</v>
      </c>
      <c r="E557" s="178">
        <v>0</v>
      </c>
      <c r="F557" s="188">
        <f t="shared" si="32"/>
        <v>0</v>
      </c>
      <c r="G557" s="200"/>
      <c r="H557" s="202">
        <v>0</v>
      </c>
      <c r="I557" s="178">
        <v>-56.506999999999998</v>
      </c>
      <c r="J557">
        <f t="shared" si="33"/>
        <v>0</v>
      </c>
      <c r="K557" s="189">
        <f t="shared" si="34"/>
        <v>0</v>
      </c>
      <c r="L557" s="200">
        <v>0</v>
      </c>
      <c r="N557" s="184">
        <v>1078.5999999999999</v>
      </c>
      <c r="O557" s="190">
        <f t="shared" si="35"/>
        <v>0.17976666666666666</v>
      </c>
      <c r="Q557" s="1">
        <v>5763.8</v>
      </c>
    </row>
    <row r="558" spans="2:17" x14ac:dyDescent="0.3">
      <c r="B558" s="187">
        <v>43488.833333333336</v>
      </c>
      <c r="D558" s="202">
        <v>0</v>
      </c>
      <c r="E558" s="178">
        <v>0</v>
      </c>
      <c r="F558" s="188">
        <f t="shared" si="32"/>
        <v>0</v>
      </c>
      <c r="G558" s="200"/>
      <c r="H558" s="202">
        <v>0</v>
      </c>
      <c r="I558" s="178">
        <v>-56.506999999999998</v>
      </c>
      <c r="J558">
        <f t="shared" si="33"/>
        <v>0</v>
      </c>
      <c r="K558" s="189">
        <f t="shared" si="34"/>
        <v>0</v>
      </c>
      <c r="L558" s="200">
        <v>0</v>
      </c>
      <c r="N558" s="184">
        <v>912.1</v>
      </c>
      <c r="O558" s="190">
        <f t="shared" si="35"/>
        <v>0.15201666666666666</v>
      </c>
      <c r="Q558" s="1">
        <v>5763.7</v>
      </c>
    </row>
    <row r="559" spans="2:17" x14ac:dyDescent="0.3">
      <c r="B559" s="187">
        <v>43488.875</v>
      </c>
      <c r="D559" s="202">
        <v>0</v>
      </c>
      <c r="E559" s="178">
        <v>0</v>
      </c>
      <c r="F559" s="188">
        <f t="shared" si="32"/>
        <v>0</v>
      </c>
      <c r="G559" s="200"/>
      <c r="H559" s="202">
        <v>0</v>
      </c>
      <c r="I559" s="178">
        <v>-56.506999999999998</v>
      </c>
      <c r="J559">
        <f t="shared" si="33"/>
        <v>0</v>
      </c>
      <c r="K559" s="189">
        <f t="shared" si="34"/>
        <v>0</v>
      </c>
      <c r="L559" s="200">
        <v>0</v>
      </c>
      <c r="N559" s="184">
        <v>322</v>
      </c>
      <c r="O559" s="190">
        <f t="shared" si="35"/>
        <v>5.3666666666666668E-2</v>
      </c>
      <c r="Q559" s="1">
        <v>5763</v>
      </c>
    </row>
    <row r="560" spans="2:17" x14ac:dyDescent="0.3">
      <c r="B560" s="187">
        <v>43488.916666666664</v>
      </c>
      <c r="D560" s="202">
        <v>0</v>
      </c>
      <c r="E560" s="178">
        <v>0</v>
      </c>
      <c r="F560" s="188">
        <f t="shared" si="32"/>
        <v>0</v>
      </c>
      <c r="G560" s="200"/>
      <c r="H560" s="202">
        <v>0</v>
      </c>
      <c r="I560" s="178">
        <v>-56.506999999999998</v>
      </c>
      <c r="J560">
        <f t="shared" si="33"/>
        <v>0</v>
      </c>
      <c r="K560" s="189">
        <f t="shared" si="34"/>
        <v>0</v>
      </c>
      <c r="L560" s="200">
        <v>0</v>
      </c>
      <c r="N560" s="184">
        <v>0</v>
      </c>
      <c r="O560" s="190">
        <f t="shared" si="35"/>
        <v>0</v>
      </c>
      <c r="Q560" s="1">
        <v>5762.7</v>
      </c>
    </row>
    <row r="561" spans="2:17" x14ac:dyDescent="0.3">
      <c r="B561" s="187">
        <v>43488.958333333336</v>
      </c>
      <c r="D561" s="202">
        <v>0</v>
      </c>
      <c r="E561" s="178">
        <v>0</v>
      </c>
      <c r="F561" s="188">
        <f t="shared" si="32"/>
        <v>0</v>
      </c>
      <c r="G561" s="200"/>
      <c r="H561" s="202">
        <v>0</v>
      </c>
      <c r="I561" s="178">
        <v>-56.506999999999998</v>
      </c>
      <c r="J561">
        <f t="shared" si="33"/>
        <v>0</v>
      </c>
      <c r="K561" s="189">
        <f t="shared" si="34"/>
        <v>0</v>
      </c>
      <c r="L561" s="200">
        <v>0</v>
      </c>
      <c r="N561" s="184">
        <v>0</v>
      </c>
      <c r="O561" s="190">
        <f t="shared" si="35"/>
        <v>0</v>
      </c>
      <c r="Q561" s="1">
        <v>5762.6</v>
      </c>
    </row>
    <row r="562" spans="2:17" x14ac:dyDescent="0.3">
      <c r="B562" s="187">
        <v>43489</v>
      </c>
      <c r="D562" s="202">
        <v>0</v>
      </c>
      <c r="E562" s="178">
        <v>0</v>
      </c>
      <c r="F562" s="188">
        <f t="shared" si="32"/>
        <v>0</v>
      </c>
      <c r="G562" s="200"/>
      <c r="H562" s="202">
        <v>0</v>
      </c>
      <c r="I562" s="178">
        <v>-56.506999999999998</v>
      </c>
      <c r="J562">
        <f t="shared" si="33"/>
        <v>0</v>
      </c>
      <c r="K562" s="189">
        <f t="shared" si="34"/>
        <v>0</v>
      </c>
      <c r="L562" s="200">
        <v>0</v>
      </c>
      <c r="N562" s="184">
        <v>0</v>
      </c>
      <c r="O562" s="190">
        <f t="shared" si="35"/>
        <v>0</v>
      </c>
      <c r="Q562" s="1">
        <v>5762.3</v>
      </c>
    </row>
    <row r="563" spans="2:17" x14ac:dyDescent="0.3">
      <c r="B563" s="187">
        <v>43489.041666666664</v>
      </c>
      <c r="D563" s="202">
        <v>0</v>
      </c>
      <c r="E563" s="178">
        <v>0</v>
      </c>
      <c r="F563" s="188">
        <f t="shared" si="32"/>
        <v>0</v>
      </c>
      <c r="G563" s="200"/>
      <c r="H563" s="202">
        <v>0</v>
      </c>
      <c r="I563" s="178">
        <v>-56.506999999999998</v>
      </c>
      <c r="J563">
        <f t="shared" si="33"/>
        <v>0</v>
      </c>
      <c r="K563" s="189">
        <f t="shared" si="34"/>
        <v>0</v>
      </c>
      <c r="L563" s="200">
        <v>0</v>
      </c>
      <c r="N563" s="184">
        <v>0</v>
      </c>
      <c r="O563" s="190">
        <f t="shared" si="35"/>
        <v>0</v>
      </c>
      <c r="Q563" s="1">
        <v>5762.2</v>
      </c>
    </row>
    <row r="564" spans="2:17" x14ac:dyDescent="0.3">
      <c r="B564" s="187">
        <v>43489.083333333336</v>
      </c>
      <c r="D564" s="202">
        <v>0</v>
      </c>
      <c r="E564" s="178">
        <v>0</v>
      </c>
      <c r="F564" s="188">
        <f t="shared" si="32"/>
        <v>0</v>
      </c>
      <c r="G564" s="200"/>
      <c r="H564" s="202">
        <v>0</v>
      </c>
      <c r="I564" s="178">
        <v>-56.506999999999998</v>
      </c>
      <c r="J564">
        <f t="shared" si="33"/>
        <v>0</v>
      </c>
      <c r="K564" s="189">
        <f t="shared" si="34"/>
        <v>0</v>
      </c>
      <c r="L564" s="200">
        <v>0</v>
      </c>
      <c r="N564" s="184">
        <v>0</v>
      </c>
      <c r="O564" s="190">
        <f t="shared" si="35"/>
        <v>0</v>
      </c>
      <c r="Q564" s="1">
        <v>5762</v>
      </c>
    </row>
    <row r="565" spans="2:17" x14ac:dyDescent="0.3">
      <c r="B565" s="187">
        <v>43489.125</v>
      </c>
      <c r="D565" s="202">
        <v>0</v>
      </c>
      <c r="E565" s="178">
        <v>0</v>
      </c>
      <c r="F565" s="188">
        <f t="shared" si="32"/>
        <v>0</v>
      </c>
      <c r="G565" s="200"/>
      <c r="H565" s="202">
        <v>0</v>
      </c>
      <c r="I565" s="178">
        <v>-56.506999999999998</v>
      </c>
      <c r="J565">
        <f t="shared" si="33"/>
        <v>0</v>
      </c>
      <c r="K565" s="189">
        <f t="shared" si="34"/>
        <v>0</v>
      </c>
      <c r="L565" s="200">
        <v>0</v>
      </c>
      <c r="N565" s="184">
        <v>0</v>
      </c>
      <c r="O565" s="190">
        <f t="shared" si="35"/>
        <v>0</v>
      </c>
      <c r="Q565" s="1">
        <v>5761.9</v>
      </c>
    </row>
    <row r="566" spans="2:17" x14ac:dyDescent="0.3">
      <c r="B566" s="187">
        <v>43489.166666666664</v>
      </c>
      <c r="D566" s="202">
        <v>0</v>
      </c>
      <c r="E566" s="178">
        <v>0</v>
      </c>
      <c r="F566" s="188">
        <f t="shared" si="32"/>
        <v>0</v>
      </c>
      <c r="G566" s="200"/>
      <c r="H566" s="202">
        <v>0</v>
      </c>
      <c r="I566" s="178">
        <v>-56.506999999999998</v>
      </c>
      <c r="J566">
        <f t="shared" si="33"/>
        <v>0</v>
      </c>
      <c r="K566" s="189">
        <f t="shared" si="34"/>
        <v>0</v>
      </c>
      <c r="L566" s="200">
        <v>0</v>
      </c>
      <c r="N566" s="184">
        <v>0</v>
      </c>
      <c r="O566" s="190">
        <f t="shared" si="35"/>
        <v>0</v>
      </c>
      <c r="Q566" s="1">
        <v>5761.7</v>
      </c>
    </row>
    <row r="567" spans="2:17" x14ac:dyDescent="0.3">
      <c r="B567" s="187">
        <v>43489.208333333336</v>
      </c>
      <c r="D567" s="202">
        <v>0</v>
      </c>
      <c r="E567" s="178">
        <v>0</v>
      </c>
      <c r="F567" s="188">
        <f t="shared" si="32"/>
        <v>0</v>
      </c>
      <c r="G567" s="200"/>
      <c r="H567" s="202">
        <v>4</v>
      </c>
      <c r="I567" s="178">
        <v>-56.506999999999998</v>
      </c>
      <c r="J567">
        <f t="shared" si="33"/>
        <v>0</v>
      </c>
      <c r="K567" s="189">
        <f t="shared" si="34"/>
        <v>0</v>
      </c>
      <c r="L567" s="200">
        <v>0</v>
      </c>
      <c r="N567" s="184">
        <v>0</v>
      </c>
      <c r="O567" s="190">
        <f t="shared" si="35"/>
        <v>0</v>
      </c>
      <c r="Q567" s="1">
        <v>5760.6</v>
      </c>
    </row>
    <row r="568" spans="2:17" x14ac:dyDescent="0.3">
      <c r="B568" s="187">
        <v>43489.25</v>
      </c>
      <c r="D568" s="202">
        <v>21</v>
      </c>
      <c r="E568" s="178">
        <v>0</v>
      </c>
      <c r="F568" s="188">
        <f t="shared" si="32"/>
        <v>0</v>
      </c>
      <c r="G568" s="200"/>
      <c r="H568" s="202">
        <v>61</v>
      </c>
      <c r="I568" s="178">
        <v>1471.9</v>
      </c>
      <c r="J568">
        <f t="shared" si="33"/>
        <v>1471.9</v>
      </c>
      <c r="K568" s="189">
        <f t="shared" si="34"/>
        <v>5.8876000000000005E-2</v>
      </c>
      <c r="L568" s="200">
        <v>1573.9</v>
      </c>
      <c r="N568" s="184">
        <v>0</v>
      </c>
      <c r="O568" s="190">
        <f t="shared" si="35"/>
        <v>0</v>
      </c>
      <c r="Q568" s="1">
        <v>5760.1</v>
      </c>
    </row>
    <row r="569" spans="2:17" x14ac:dyDescent="0.3">
      <c r="B569" s="187">
        <v>43489.291666666664</v>
      </c>
      <c r="D569" s="202">
        <v>2</v>
      </c>
      <c r="E569" s="178">
        <v>0</v>
      </c>
      <c r="F569" s="188">
        <f t="shared" si="32"/>
        <v>0</v>
      </c>
      <c r="G569" s="200"/>
      <c r="H569" s="202">
        <v>79</v>
      </c>
      <c r="I569" s="178">
        <v>1584</v>
      </c>
      <c r="J569">
        <f t="shared" si="33"/>
        <v>1584</v>
      </c>
      <c r="K569" s="189">
        <f t="shared" si="34"/>
        <v>6.336E-2</v>
      </c>
      <c r="L569" s="200">
        <v>1686.9</v>
      </c>
      <c r="N569" s="184">
        <v>97.1</v>
      </c>
      <c r="O569" s="190">
        <f t="shared" si="35"/>
        <v>1.6183333333333331E-2</v>
      </c>
      <c r="Q569" s="1">
        <v>5759.7</v>
      </c>
    </row>
    <row r="570" spans="2:17" x14ac:dyDescent="0.3">
      <c r="B570" s="187">
        <v>43489.333333333336</v>
      </c>
      <c r="D570" s="202">
        <v>389</v>
      </c>
      <c r="E570" s="178">
        <v>81.163600000000002</v>
      </c>
      <c r="F570" s="188">
        <f t="shared" si="32"/>
        <v>0.1098401055587509</v>
      </c>
      <c r="G570" s="200"/>
      <c r="H570" s="202">
        <v>479</v>
      </c>
      <c r="I570" s="178">
        <v>16501</v>
      </c>
      <c r="J570">
        <f t="shared" si="33"/>
        <v>16501</v>
      </c>
      <c r="K570" s="189">
        <f t="shared" si="34"/>
        <v>0.66003999999999996</v>
      </c>
      <c r="L570" s="200">
        <v>16999</v>
      </c>
      <c r="N570" s="184">
        <v>433.4</v>
      </c>
      <c r="O570" s="190">
        <f t="shared" si="35"/>
        <v>7.223333333333333E-2</v>
      </c>
      <c r="Q570" s="1">
        <v>5759.4</v>
      </c>
    </row>
    <row r="571" spans="2:17" x14ac:dyDescent="0.3">
      <c r="B571" s="187">
        <v>43489.375</v>
      </c>
      <c r="D571" s="202">
        <v>745</v>
      </c>
      <c r="E571" s="178">
        <v>545.33399999999995</v>
      </c>
      <c r="F571" s="188">
        <f t="shared" si="32"/>
        <v>0.73800994688229515</v>
      </c>
      <c r="G571" s="200"/>
      <c r="H571" s="202">
        <v>761</v>
      </c>
      <c r="I571" s="178">
        <v>22382</v>
      </c>
      <c r="J571">
        <f t="shared" si="33"/>
        <v>22382</v>
      </c>
      <c r="K571" s="189">
        <f t="shared" si="34"/>
        <v>0.89527999999999996</v>
      </c>
      <c r="L571" s="200">
        <v>23191</v>
      </c>
      <c r="N571" s="184">
        <v>415.7</v>
      </c>
      <c r="O571" s="190">
        <f t="shared" si="35"/>
        <v>6.9283333333333336E-2</v>
      </c>
      <c r="Q571" s="1">
        <v>5759.3</v>
      </c>
    </row>
    <row r="572" spans="2:17" x14ac:dyDescent="0.3">
      <c r="B572" s="187">
        <v>43489.416666666664</v>
      </c>
      <c r="D572" s="202">
        <v>789</v>
      </c>
      <c r="E572" s="178">
        <v>587.96900000000005</v>
      </c>
      <c r="F572" s="188">
        <f t="shared" si="32"/>
        <v>0.79570863078120257</v>
      </c>
      <c r="G572" s="200"/>
      <c r="H572" s="202">
        <v>901</v>
      </c>
      <c r="I572" s="178">
        <v>22986</v>
      </c>
      <c r="J572">
        <f t="shared" si="33"/>
        <v>22986</v>
      </c>
      <c r="K572" s="189">
        <f t="shared" si="34"/>
        <v>0.91944000000000004</v>
      </c>
      <c r="L572" s="200">
        <v>23831</v>
      </c>
      <c r="N572" s="184">
        <v>220.2</v>
      </c>
      <c r="O572" s="190">
        <f t="shared" si="35"/>
        <v>3.6699999999999997E-2</v>
      </c>
      <c r="Q572" s="1">
        <v>5757.8</v>
      </c>
    </row>
    <row r="573" spans="2:17" x14ac:dyDescent="0.3">
      <c r="B573" s="187">
        <v>43489.458333333336</v>
      </c>
      <c r="D573" s="202">
        <v>675</v>
      </c>
      <c r="E573" s="178">
        <v>506.93</v>
      </c>
      <c r="F573" s="188">
        <f t="shared" si="32"/>
        <v>0.68603714856040876</v>
      </c>
      <c r="G573" s="200"/>
      <c r="H573" s="202">
        <v>938</v>
      </c>
      <c r="I573" s="178">
        <v>22306</v>
      </c>
      <c r="J573">
        <f t="shared" si="33"/>
        <v>22306</v>
      </c>
      <c r="K573" s="189">
        <f t="shared" si="34"/>
        <v>0.89224000000000003</v>
      </c>
      <c r="L573" s="200">
        <v>23110</v>
      </c>
      <c r="N573" s="184">
        <v>94.5</v>
      </c>
      <c r="O573" s="190">
        <f t="shared" si="35"/>
        <v>1.575E-2</v>
      </c>
      <c r="Q573" s="1">
        <v>5757.8</v>
      </c>
    </row>
    <row r="574" spans="2:17" x14ac:dyDescent="0.3">
      <c r="B574" s="187">
        <v>43489.5</v>
      </c>
      <c r="D574" s="202">
        <v>628</v>
      </c>
      <c r="E574" s="178">
        <v>491.697</v>
      </c>
      <c r="F574" s="188">
        <f t="shared" si="32"/>
        <v>0.66542206583888763</v>
      </c>
      <c r="G574" s="200"/>
      <c r="H574" s="202">
        <v>932</v>
      </c>
      <c r="I574" s="178">
        <v>21690</v>
      </c>
      <c r="J574">
        <f t="shared" si="33"/>
        <v>21690</v>
      </c>
      <c r="K574" s="189">
        <f t="shared" si="34"/>
        <v>0.86760000000000004</v>
      </c>
      <c r="L574" s="200">
        <v>22459</v>
      </c>
      <c r="N574" s="184">
        <v>0</v>
      </c>
      <c r="O574" s="190">
        <f t="shared" si="35"/>
        <v>0</v>
      </c>
      <c r="Q574" s="1">
        <v>5756.7</v>
      </c>
    </row>
    <row r="575" spans="2:17" x14ac:dyDescent="0.3">
      <c r="B575" s="187">
        <v>43489.541666666664</v>
      </c>
      <c r="D575" s="202">
        <v>700</v>
      </c>
      <c r="E575" s="178">
        <v>527.10299999999995</v>
      </c>
      <c r="F575" s="188">
        <f t="shared" si="32"/>
        <v>0.71333761883817703</v>
      </c>
      <c r="G575" s="200"/>
      <c r="H575" s="202">
        <v>920</v>
      </c>
      <c r="I575" s="178">
        <v>22363</v>
      </c>
      <c r="J575">
        <f t="shared" si="33"/>
        <v>22363</v>
      </c>
      <c r="K575" s="189">
        <f t="shared" si="34"/>
        <v>0.89451999999999998</v>
      </c>
      <c r="L575" s="200">
        <v>23171</v>
      </c>
      <c r="N575" s="184">
        <v>0</v>
      </c>
      <c r="O575" s="190">
        <f t="shared" si="35"/>
        <v>0</v>
      </c>
      <c r="Q575" s="1">
        <v>5756.2</v>
      </c>
    </row>
    <row r="576" spans="2:17" x14ac:dyDescent="0.3">
      <c r="B576" s="187">
        <v>43489.583333333336</v>
      </c>
      <c r="D576" s="202">
        <v>658</v>
      </c>
      <c r="E576" s="178">
        <v>481.27</v>
      </c>
      <c r="F576" s="188">
        <f t="shared" si="32"/>
        <v>0.65131102615285719</v>
      </c>
      <c r="G576" s="200"/>
      <c r="H576" s="202">
        <v>809</v>
      </c>
      <c r="I576" s="178">
        <v>21698</v>
      </c>
      <c r="J576">
        <f t="shared" si="33"/>
        <v>21698</v>
      </c>
      <c r="K576" s="189">
        <f t="shared" si="34"/>
        <v>0.86792000000000002</v>
      </c>
      <c r="L576" s="200">
        <v>22467</v>
      </c>
      <c r="N576" s="184">
        <v>0</v>
      </c>
      <c r="O576" s="190">
        <f t="shared" si="35"/>
        <v>0</v>
      </c>
      <c r="Q576" s="1">
        <v>5756</v>
      </c>
    </row>
    <row r="577" spans="2:17" x14ac:dyDescent="0.3">
      <c r="B577" s="187">
        <v>43489.625</v>
      </c>
      <c r="D577" s="202">
        <v>316</v>
      </c>
      <c r="E577" s="178">
        <v>213.244</v>
      </c>
      <c r="F577" s="188">
        <f t="shared" si="32"/>
        <v>0.28858679838955242</v>
      </c>
      <c r="G577" s="200"/>
      <c r="H577" s="202">
        <v>442</v>
      </c>
      <c r="I577" s="178">
        <v>13202</v>
      </c>
      <c r="J577">
        <f t="shared" si="33"/>
        <v>13202</v>
      </c>
      <c r="K577" s="189">
        <f t="shared" si="34"/>
        <v>0.52807999999999999</v>
      </c>
      <c r="L577" s="200">
        <v>13564</v>
      </c>
      <c r="N577" s="184">
        <v>0</v>
      </c>
      <c r="O577" s="190">
        <f t="shared" si="35"/>
        <v>0</v>
      </c>
      <c r="Q577" s="1">
        <v>5754.9</v>
      </c>
    </row>
    <row r="578" spans="2:17" x14ac:dyDescent="0.3">
      <c r="B578" s="187">
        <v>43489.666666666664</v>
      </c>
      <c r="D578" s="202">
        <v>92</v>
      </c>
      <c r="E578" s="178">
        <v>0</v>
      </c>
      <c r="F578" s="188">
        <f t="shared" si="32"/>
        <v>0</v>
      </c>
      <c r="G578" s="200"/>
      <c r="H578" s="202">
        <v>129</v>
      </c>
      <c r="I578" s="178">
        <v>4533.8</v>
      </c>
      <c r="J578">
        <f t="shared" si="33"/>
        <v>4533.8</v>
      </c>
      <c r="K578" s="189">
        <f t="shared" si="34"/>
        <v>0.18135200000000001</v>
      </c>
      <c r="L578" s="200">
        <v>4670.3999999999996</v>
      </c>
      <c r="N578" s="184">
        <v>0</v>
      </c>
      <c r="O578" s="190">
        <f t="shared" si="35"/>
        <v>0</v>
      </c>
      <c r="Q578" s="1">
        <v>5753.9</v>
      </c>
    </row>
    <row r="579" spans="2:17" x14ac:dyDescent="0.3">
      <c r="B579" s="187">
        <v>43489.708333333336</v>
      </c>
      <c r="D579" s="202">
        <v>47</v>
      </c>
      <c r="E579" s="178">
        <v>0</v>
      </c>
      <c r="F579" s="188">
        <f t="shared" si="32"/>
        <v>0</v>
      </c>
      <c r="G579" s="200"/>
      <c r="H579" s="202">
        <v>104</v>
      </c>
      <c r="I579" s="178">
        <v>2708.6</v>
      </c>
      <c r="J579">
        <f t="shared" si="33"/>
        <v>2708.6</v>
      </c>
      <c r="K579" s="189">
        <f t="shared" si="34"/>
        <v>0.108344</v>
      </c>
      <c r="L579" s="200">
        <v>2822</v>
      </c>
      <c r="N579" s="184">
        <v>126.7</v>
      </c>
      <c r="O579" s="190">
        <f t="shared" si="35"/>
        <v>2.1116666666666666E-2</v>
      </c>
      <c r="Q579" s="1">
        <v>5753</v>
      </c>
    </row>
    <row r="580" spans="2:17" x14ac:dyDescent="0.3">
      <c r="B580" s="187">
        <v>43489.75</v>
      </c>
      <c r="D580" s="202">
        <v>73</v>
      </c>
      <c r="E580" s="178">
        <v>0</v>
      </c>
      <c r="F580" s="188">
        <f t="shared" si="32"/>
        <v>0</v>
      </c>
      <c r="G580" s="200"/>
      <c r="H580" s="202">
        <v>34</v>
      </c>
      <c r="I580" s="178">
        <v>861.14</v>
      </c>
      <c r="J580">
        <f t="shared" si="33"/>
        <v>861.14</v>
      </c>
      <c r="K580" s="189">
        <f t="shared" si="34"/>
        <v>3.44456E-2</v>
      </c>
      <c r="L580" s="200">
        <v>958.97</v>
      </c>
      <c r="N580" s="184">
        <v>271.10000000000002</v>
      </c>
      <c r="O580" s="190">
        <f t="shared" si="35"/>
        <v>4.5183333333333339E-2</v>
      </c>
      <c r="Q580" s="1">
        <v>5752.1</v>
      </c>
    </row>
    <row r="581" spans="2:17" x14ac:dyDescent="0.3">
      <c r="B581" s="187">
        <v>43489.791666666664</v>
      </c>
      <c r="D581" s="202">
        <v>0</v>
      </c>
      <c r="E581" s="178">
        <v>0</v>
      </c>
      <c r="F581" s="188">
        <f t="shared" si="32"/>
        <v>0</v>
      </c>
      <c r="G581" s="200"/>
      <c r="H581" s="202">
        <v>0</v>
      </c>
      <c r="I581" s="178">
        <v>-56.506999999999998</v>
      </c>
      <c r="J581">
        <f t="shared" si="33"/>
        <v>0</v>
      </c>
      <c r="K581" s="189">
        <f t="shared" si="34"/>
        <v>0</v>
      </c>
      <c r="L581" s="200">
        <v>0</v>
      </c>
      <c r="N581" s="184">
        <v>305.7</v>
      </c>
      <c r="O581" s="190">
        <f t="shared" si="35"/>
        <v>5.0949999999999995E-2</v>
      </c>
      <c r="Q581" s="1">
        <v>5751.7</v>
      </c>
    </row>
    <row r="582" spans="2:17" x14ac:dyDescent="0.3">
      <c r="B582" s="187">
        <v>43489.833333333336</v>
      </c>
      <c r="D582" s="202">
        <v>0</v>
      </c>
      <c r="E582" s="178">
        <v>0</v>
      </c>
      <c r="F582" s="188">
        <f t="shared" si="32"/>
        <v>0</v>
      </c>
      <c r="G582" s="200"/>
      <c r="H582" s="202">
        <v>0</v>
      </c>
      <c r="I582" s="178">
        <v>-56.506999999999998</v>
      </c>
      <c r="J582">
        <f t="shared" si="33"/>
        <v>0</v>
      </c>
      <c r="K582" s="189">
        <f t="shared" si="34"/>
        <v>0</v>
      </c>
      <c r="L582" s="200">
        <v>0</v>
      </c>
      <c r="N582" s="184">
        <v>704.9</v>
      </c>
      <c r="O582" s="190">
        <f t="shared" si="35"/>
        <v>0.11748333333333333</v>
      </c>
      <c r="Q582" s="1">
        <v>5751.3</v>
      </c>
    </row>
    <row r="583" spans="2:17" x14ac:dyDescent="0.3">
      <c r="B583" s="187">
        <v>43489.875</v>
      </c>
      <c r="D583" s="202">
        <v>0</v>
      </c>
      <c r="E583" s="178">
        <v>0</v>
      </c>
      <c r="F583" s="188">
        <f t="shared" si="32"/>
        <v>0</v>
      </c>
      <c r="G583" s="200"/>
      <c r="H583" s="202">
        <v>0</v>
      </c>
      <c r="I583" s="178">
        <v>-56.506999999999998</v>
      </c>
      <c r="J583">
        <f t="shared" si="33"/>
        <v>0</v>
      </c>
      <c r="K583" s="189">
        <f t="shared" si="34"/>
        <v>0</v>
      </c>
      <c r="L583" s="200">
        <v>0</v>
      </c>
      <c r="N583" s="184">
        <v>316.60000000000002</v>
      </c>
      <c r="O583" s="190">
        <f t="shared" si="35"/>
        <v>5.276666666666667E-2</v>
      </c>
      <c r="Q583" s="1">
        <v>5751.1</v>
      </c>
    </row>
    <row r="584" spans="2:17" x14ac:dyDescent="0.3">
      <c r="B584" s="187">
        <v>43489.916666666664</v>
      </c>
      <c r="D584" s="202">
        <v>0</v>
      </c>
      <c r="E584" s="178">
        <v>0</v>
      </c>
      <c r="F584" s="188">
        <f t="shared" si="32"/>
        <v>0</v>
      </c>
      <c r="G584" s="200"/>
      <c r="H584" s="202">
        <v>0</v>
      </c>
      <c r="I584" s="178">
        <v>-56.506999999999998</v>
      </c>
      <c r="J584">
        <f t="shared" si="33"/>
        <v>0</v>
      </c>
      <c r="K584" s="189">
        <f t="shared" si="34"/>
        <v>0</v>
      </c>
      <c r="L584" s="200">
        <v>0</v>
      </c>
      <c r="N584" s="184">
        <v>111.3</v>
      </c>
      <c r="O584" s="190">
        <f t="shared" si="35"/>
        <v>1.8550000000000001E-2</v>
      </c>
      <c r="Q584" s="1">
        <v>5751</v>
      </c>
    </row>
    <row r="585" spans="2:17" x14ac:dyDescent="0.3">
      <c r="B585" s="187">
        <v>43489.958333333336</v>
      </c>
      <c r="D585" s="202">
        <v>0</v>
      </c>
      <c r="E585" s="178">
        <v>0</v>
      </c>
      <c r="F585" s="188">
        <f t="shared" si="32"/>
        <v>0</v>
      </c>
      <c r="G585" s="200"/>
      <c r="H585" s="202">
        <v>0</v>
      </c>
      <c r="I585" s="178">
        <v>-56.506999999999998</v>
      </c>
      <c r="J585">
        <f t="shared" si="33"/>
        <v>0</v>
      </c>
      <c r="K585" s="189">
        <f t="shared" si="34"/>
        <v>0</v>
      </c>
      <c r="L585" s="200">
        <v>0</v>
      </c>
      <c r="N585" s="184">
        <v>816.3</v>
      </c>
      <c r="O585" s="190">
        <f t="shared" si="35"/>
        <v>0.13605</v>
      </c>
      <c r="Q585" s="1">
        <v>5751</v>
      </c>
    </row>
    <row r="586" spans="2:17" x14ac:dyDescent="0.3">
      <c r="B586" s="187">
        <v>43490</v>
      </c>
      <c r="D586" s="202">
        <v>0</v>
      </c>
      <c r="E586" s="178">
        <v>0</v>
      </c>
      <c r="F586" s="188">
        <f t="shared" si="32"/>
        <v>0</v>
      </c>
      <c r="G586" s="200"/>
      <c r="H586" s="202">
        <v>0</v>
      </c>
      <c r="I586" s="178">
        <v>-56.506999999999998</v>
      </c>
      <c r="J586">
        <f t="shared" si="33"/>
        <v>0</v>
      </c>
      <c r="K586" s="189">
        <f t="shared" si="34"/>
        <v>0</v>
      </c>
      <c r="L586" s="200">
        <v>0</v>
      </c>
      <c r="N586" s="184">
        <v>2122.4</v>
      </c>
      <c r="O586" s="190">
        <f t="shared" si="35"/>
        <v>0.35373333333333334</v>
      </c>
      <c r="Q586" s="1">
        <v>5750.5</v>
      </c>
    </row>
    <row r="587" spans="2:17" x14ac:dyDescent="0.3">
      <c r="B587" s="187">
        <v>43490.041666666664</v>
      </c>
      <c r="D587" s="202">
        <v>0</v>
      </c>
      <c r="E587" s="178">
        <v>0</v>
      </c>
      <c r="F587" s="188">
        <f t="shared" ref="F587:F650" si="36">E587/$F$8</f>
        <v>0</v>
      </c>
      <c r="G587" s="200"/>
      <c r="H587" s="202">
        <v>0</v>
      </c>
      <c r="I587" s="178">
        <v>-56.506999999999998</v>
      </c>
      <c r="J587">
        <f t="shared" ref="J587:J650" si="37">IF(I587&lt;0,0,I587)</f>
        <v>0</v>
      </c>
      <c r="K587" s="189">
        <f t="shared" ref="K587:K650" si="38">J587/(1000*$K$8)</f>
        <v>0</v>
      </c>
      <c r="L587" s="200">
        <v>0</v>
      </c>
      <c r="N587" s="184">
        <v>2536.4</v>
      </c>
      <c r="O587" s="190">
        <f t="shared" ref="O587:O650" si="39">N587/$O$8</f>
        <v>0.42273333333333335</v>
      </c>
      <c r="Q587" s="1">
        <v>5750.2</v>
      </c>
    </row>
    <row r="588" spans="2:17" x14ac:dyDescent="0.3">
      <c r="B588" s="187">
        <v>43490.083333333336</v>
      </c>
      <c r="D588" s="202">
        <v>0</v>
      </c>
      <c r="E588" s="178">
        <v>0</v>
      </c>
      <c r="F588" s="188">
        <f t="shared" si="36"/>
        <v>0</v>
      </c>
      <c r="G588" s="200"/>
      <c r="H588" s="202">
        <v>0</v>
      </c>
      <c r="I588" s="178">
        <v>-56.506999999999998</v>
      </c>
      <c r="J588">
        <f t="shared" si="37"/>
        <v>0</v>
      </c>
      <c r="K588" s="189">
        <f t="shared" si="38"/>
        <v>0</v>
      </c>
      <c r="L588" s="200">
        <v>0</v>
      </c>
      <c r="N588" s="184">
        <v>2848.6</v>
      </c>
      <c r="O588" s="190">
        <f t="shared" si="39"/>
        <v>0.47476666666666667</v>
      </c>
      <c r="Q588" s="1">
        <v>5749.7</v>
      </c>
    </row>
    <row r="589" spans="2:17" x14ac:dyDescent="0.3">
      <c r="B589" s="187">
        <v>43490.125</v>
      </c>
      <c r="D589" s="202">
        <v>0</v>
      </c>
      <c r="E589" s="178">
        <v>0</v>
      </c>
      <c r="F589" s="188">
        <f t="shared" si="36"/>
        <v>0</v>
      </c>
      <c r="G589" s="200"/>
      <c r="H589" s="202">
        <v>0</v>
      </c>
      <c r="I589" s="178">
        <v>-56.506999999999998</v>
      </c>
      <c r="J589">
        <f t="shared" si="37"/>
        <v>0</v>
      </c>
      <c r="K589" s="189">
        <f t="shared" si="38"/>
        <v>0</v>
      </c>
      <c r="L589" s="200">
        <v>0</v>
      </c>
      <c r="N589" s="184">
        <v>3536.3</v>
      </c>
      <c r="O589" s="190">
        <f t="shared" si="39"/>
        <v>0.58938333333333337</v>
      </c>
      <c r="Q589" s="1">
        <v>5748.7</v>
      </c>
    </row>
    <row r="590" spans="2:17" x14ac:dyDescent="0.3">
      <c r="B590" s="187">
        <v>43490.166666666664</v>
      </c>
      <c r="D590" s="202">
        <v>0</v>
      </c>
      <c r="E590" s="178">
        <v>0</v>
      </c>
      <c r="F590" s="188">
        <f t="shared" si="36"/>
        <v>0</v>
      </c>
      <c r="G590" s="200"/>
      <c r="H590" s="202">
        <v>0</v>
      </c>
      <c r="I590" s="178">
        <v>-56.506999999999998</v>
      </c>
      <c r="J590">
        <f t="shared" si="37"/>
        <v>0</v>
      </c>
      <c r="K590" s="189">
        <f t="shared" si="38"/>
        <v>0</v>
      </c>
      <c r="L590" s="200">
        <v>0</v>
      </c>
      <c r="N590" s="184">
        <v>5015</v>
      </c>
      <c r="O590" s="190">
        <f t="shared" si="39"/>
        <v>0.83583333333333332</v>
      </c>
      <c r="Q590" s="1">
        <v>5748.6</v>
      </c>
    </row>
    <row r="591" spans="2:17" x14ac:dyDescent="0.3">
      <c r="B591" s="187">
        <v>43490.208333333336</v>
      </c>
      <c r="D591" s="202">
        <v>0</v>
      </c>
      <c r="E591" s="178">
        <v>0</v>
      </c>
      <c r="F591" s="188">
        <f t="shared" si="36"/>
        <v>0</v>
      </c>
      <c r="G591" s="200"/>
      <c r="H591" s="202">
        <v>4</v>
      </c>
      <c r="I591" s="178">
        <v>-56.506999999999998</v>
      </c>
      <c r="J591">
        <f t="shared" si="37"/>
        <v>0</v>
      </c>
      <c r="K591" s="189">
        <f t="shared" si="38"/>
        <v>0</v>
      </c>
      <c r="L591" s="200">
        <v>0</v>
      </c>
      <c r="N591" s="184">
        <v>5263.6</v>
      </c>
      <c r="O591" s="190">
        <f t="shared" si="39"/>
        <v>0.87726666666666675</v>
      </c>
      <c r="Q591" s="1">
        <v>5748.4</v>
      </c>
    </row>
    <row r="592" spans="2:17" x14ac:dyDescent="0.3">
      <c r="B592" s="187">
        <v>43490.25</v>
      </c>
      <c r="D592" s="202">
        <v>65</v>
      </c>
      <c r="E592" s="178">
        <v>0</v>
      </c>
      <c r="F592" s="188">
        <f t="shared" si="36"/>
        <v>0</v>
      </c>
      <c r="G592" s="200"/>
      <c r="H592" s="202">
        <v>83</v>
      </c>
      <c r="I592" s="178">
        <v>2371.5</v>
      </c>
      <c r="J592">
        <f t="shared" si="37"/>
        <v>2371.5</v>
      </c>
      <c r="K592" s="189">
        <f t="shared" si="38"/>
        <v>9.486E-2</v>
      </c>
      <c r="L592" s="200">
        <v>2481.3000000000002</v>
      </c>
      <c r="N592" s="184">
        <v>3818.1</v>
      </c>
      <c r="O592" s="190">
        <f t="shared" si="39"/>
        <v>0.63634999999999997</v>
      </c>
      <c r="Q592" s="1">
        <v>5747.4</v>
      </c>
    </row>
    <row r="593" spans="2:17" x14ac:dyDescent="0.3">
      <c r="B593" s="187">
        <v>43490.291666666664</v>
      </c>
      <c r="D593" s="202">
        <v>31</v>
      </c>
      <c r="E593" s="178">
        <v>0</v>
      </c>
      <c r="F593" s="188">
        <f t="shared" si="36"/>
        <v>0</v>
      </c>
      <c r="G593" s="200"/>
      <c r="H593" s="202">
        <v>182</v>
      </c>
      <c r="I593" s="178">
        <v>4550.1000000000004</v>
      </c>
      <c r="J593">
        <f t="shared" si="37"/>
        <v>4550.1000000000004</v>
      </c>
      <c r="K593" s="189">
        <f t="shared" si="38"/>
        <v>0.18200400000000003</v>
      </c>
      <c r="L593" s="200">
        <v>4686.8999999999996</v>
      </c>
      <c r="N593" s="184">
        <v>4023</v>
      </c>
      <c r="O593" s="190">
        <f t="shared" si="39"/>
        <v>0.67049999999999998</v>
      </c>
      <c r="Q593" s="1">
        <v>5745.5</v>
      </c>
    </row>
    <row r="594" spans="2:17" x14ac:dyDescent="0.3">
      <c r="B594" s="187">
        <v>43490.333333333336</v>
      </c>
      <c r="D594" s="202">
        <v>80</v>
      </c>
      <c r="E594" s="178">
        <v>0</v>
      </c>
      <c r="F594" s="188">
        <f t="shared" si="36"/>
        <v>0</v>
      </c>
      <c r="G594" s="200"/>
      <c r="H594" s="202">
        <v>335</v>
      </c>
      <c r="I594" s="178">
        <v>8600</v>
      </c>
      <c r="J594">
        <f t="shared" si="37"/>
        <v>8600</v>
      </c>
      <c r="K594" s="189">
        <f t="shared" si="38"/>
        <v>0.34399999999999997</v>
      </c>
      <c r="L594" s="200">
        <v>8819.5</v>
      </c>
      <c r="N594" s="184">
        <v>4461.6000000000004</v>
      </c>
      <c r="O594" s="190">
        <f t="shared" si="39"/>
        <v>0.74360000000000004</v>
      </c>
      <c r="Q594" s="1">
        <v>5745.5</v>
      </c>
    </row>
    <row r="595" spans="2:17" x14ac:dyDescent="0.3">
      <c r="B595" s="187">
        <v>43490.375</v>
      </c>
      <c r="D595" s="202">
        <v>299</v>
      </c>
      <c r="E595" s="178">
        <v>42.731699999999996</v>
      </c>
      <c r="F595" s="188">
        <f t="shared" si="36"/>
        <v>5.7829549683662072E-2</v>
      </c>
      <c r="G595" s="200"/>
      <c r="H595" s="202">
        <v>588</v>
      </c>
      <c r="I595" s="178">
        <v>16105</v>
      </c>
      <c r="J595">
        <f t="shared" si="37"/>
        <v>16105</v>
      </c>
      <c r="K595" s="189">
        <f t="shared" si="38"/>
        <v>0.64419999999999999</v>
      </c>
      <c r="L595" s="200">
        <v>16584</v>
      </c>
      <c r="N595" s="184">
        <v>4002.7</v>
      </c>
      <c r="O595" s="190">
        <f t="shared" si="39"/>
        <v>0.66711666666666669</v>
      </c>
      <c r="Q595" s="1">
        <v>5744.1</v>
      </c>
    </row>
    <row r="596" spans="2:17" x14ac:dyDescent="0.3">
      <c r="B596" s="187">
        <v>43490.416666666664</v>
      </c>
      <c r="D596" s="202">
        <v>723</v>
      </c>
      <c r="E596" s="178">
        <v>530.63300000000004</v>
      </c>
      <c r="F596" s="188">
        <f t="shared" si="36"/>
        <v>0.71811482897452394</v>
      </c>
      <c r="G596" s="200"/>
      <c r="H596" s="202">
        <v>886</v>
      </c>
      <c r="I596" s="178">
        <v>22442</v>
      </c>
      <c r="J596">
        <f t="shared" si="37"/>
        <v>22442</v>
      </c>
      <c r="K596" s="189">
        <f t="shared" si="38"/>
        <v>0.89768000000000003</v>
      </c>
      <c r="L596" s="200">
        <v>23255</v>
      </c>
      <c r="N596" s="184">
        <v>3099.9</v>
      </c>
      <c r="O596" s="190">
        <f t="shared" si="39"/>
        <v>0.51665000000000005</v>
      </c>
      <c r="Q596" s="1">
        <v>5743.9</v>
      </c>
    </row>
    <row r="597" spans="2:17" x14ac:dyDescent="0.3">
      <c r="B597" s="187">
        <v>43490.458333333336</v>
      </c>
      <c r="D597" s="202">
        <v>763</v>
      </c>
      <c r="E597" s="178">
        <v>569.67100000000005</v>
      </c>
      <c r="F597" s="188">
        <f t="shared" si="36"/>
        <v>0.77094563047670617</v>
      </c>
      <c r="G597" s="200"/>
      <c r="H597" s="202">
        <v>982</v>
      </c>
      <c r="I597" s="178">
        <v>22987</v>
      </c>
      <c r="J597">
        <f t="shared" si="37"/>
        <v>22987</v>
      </c>
      <c r="K597" s="189">
        <f t="shared" si="38"/>
        <v>0.91947999999999996</v>
      </c>
      <c r="L597" s="200">
        <v>23833</v>
      </c>
      <c r="N597" s="184">
        <v>2867.1</v>
      </c>
      <c r="O597" s="190">
        <f t="shared" si="39"/>
        <v>0.47785</v>
      </c>
      <c r="Q597" s="1">
        <v>5742.6</v>
      </c>
    </row>
    <row r="598" spans="2:17" x14ac:dyDescent="0.3">
      <c r="B598" s="187">
        <v>43490.5</v>
      </c>
      <c r="D598" s="202">
        <v>583</v>
      </c>
      <c r="E598" s="178">
        <v>447.89100000000002</v>
      </c>
      <c r="F598" s="188">
        <f t="shared" si="36"/>
        <v>0.60613864735933964</v>
      </c>
      <c r="G598" s="200"/>
      <c r="H598" s="202">
        <v>899</v>
      </c>
      <c r="I598" s="178">
        <v>20853</v>
      </c>
      <c r="J598">
        <f t="shared" si="37"/>
        <v>20853</v>
      </c>
      <c r="K598" s="189">
        <f t="shared" si="38"/>
        <v>0.83411999999999997</v>
      </c>
      <c r="L598" s="200">
        <v>21574</v>
      </c>
      <c r="N598" s="184">
        <v>2949.9</v>
      </c>
      <c r="O598" s="190">
        <f t="shared" si="39"/>
        <v>0.49165000000000003</v>
      </c>
      <c r="Q598" s="1">
        <v>5742.4</v>
      </c>
    </row>
    <row r="599" spans="2:17" x14ac:dyDescent="0.3">
      <c r="B599" s="187">
        <v>43490.541666666664</v>
      </c>
      <c r="D599" s="202">
        <v>522</v>
      </c>
      <c r="E599" s="178">
        <v>380.04</v>
      </c>
      <c r="F599" s="188">
        <f t="shared" si="36"/>
        <v>0.51431471394255179</v>
      </c>
      <c r="G599" s="200"/>
      <c r="H599" s="202">
        <v>833</v>
      </c>
      <c r="I599" s="178">
        <v>20179</v>
      </c>
      <c r="J599">
        <f t="shared" si="37"/>
        <v>20179</v>
      </c>
      <c r="K599" s="189">
        <f t="shared" si="38"/>
        <v>0.80715999999999999</v>
      </c>
      <c r="L599" s="200">
        <v>20863</v>
      </c>
      <c r="N599" s="184">
        <v>3003.2</v>
      </c>
      <c r="O599" s="190">
        <f t="shared" si="39"/>
        <v>0.50053333333333327</v>
      </c>
      <c r="Q599" s="1">
        <v>5742.4</v>
      </c>
    </row>
    <row r="600" spans="2:17" x14ac:dyDescent="0.3">
      <c r="B600" s="187">
        <v>43490.583333333336</v>
      </c>
      <c r="D600" s="202">
        <v>366</v>
      </c>
      <c r="E600" s="178">
        <v>250.05199999999999</v>
      </c>
      <c r="F600" s="188">
        <f t="shared" si="36"/>
        <v>0.33839970227018984</v>
      </c>
      <c r="G600" s="200"/>
      <c r="H600" s="202">
        <v>644</v>
      </c>
      <c r="I600" s="178">
        <v>16731</v>
      </c>
      <c r="J600">
        <f t="shared" si="37"/>
        <v>16731</v>
      </c>
      <c r="K600" s="189">
        <f t="shared" si="38"/>
        <v>0.66923999999999995</v>
      </c>
      <c r="L600" s="200">
        <v>17239</v>
      </c>
      <c r="N600" s="184">
        <v>3056.8</v>
      </c>
      <c r="O600" s="190">
        <f t="shared" si="39"/>
        <v>0.50946666666666673</v>
      </c>
      <c r="Q600" s="1">
        <v>5742.2</v>
      </c>
    </row>
    <row r="601" spans="2:17" x14ac:dyDescent="0.3">
      <c r="B601" s="187">
        <v>43490.625</v>
      </c>
      <c r="D601" s="202">
        <v>333</v>
      </c>
      <c r="E601" s="178">
        <v>217.673</v>
      </c>
      <c r="F601" s="188">
        <f t="shared" si="36"/>
        <v>0.29458064079575058</v>
      </c>
      <c r="G601" s="200"/>
      <c r="H601" s="202">
        <v>472</v>
      </c>
      <c r="I601" s="178">
        <v>13861</v>
      </c>
      <c r="J601">
        <f t="shared" si="37"/>
        <v>13861</v>
      </c>
      <c r="K601" s="189">
        <f t="shared" si="38"/>
        <v>0.55444000000000004</v>
      </c>
      <c r="L601" s="200">
        <v>14246</v>
      </c>
      <c r="N601" s="184">
        <v>3753.1</v>
      </c>
      <c r="O601" s="190">
        <f t="shared" si="39"/>
        <v>0.62551666666666661</v>
      </c>
      <c r="Q601" s="1">
        <v>5741.6</v>
      </c>
    </row>
    <row r="602" spans="2:17" x14ac:dyDescent="0.3">
      <c r="B602" s="187">
        <v>43490.666666666664</v>
      </c>
      <c r="D602" s="202">
        <v>397</v>
      </c>
      <c r="E602" s="178">
        <v>240.96899999999999</v>
      </c>
      <c r="F602" s="188">
        <f t="shared" si="36"/>
        <v>0.32610752106100077</v>
      </c>
      <c r="G602" s="200"/>
      <c r="H602" s="202">
        <v>409</v>
      </c>
      <c r="I602" s="178">
        <v>15557</v>
      </c>
      <c r="J602">
        <f t="shared" si="37"/>
        <v>15557</v>
      </c>
      <c r="K602" s="189">
        <f t="shared" si="38"/>
        <v>0.62228000000000006</v>
      </c>
      <c r="L602" s="200">
        <v>16012</v>
      </c>
      <c r="N602" s="184">
        <v>5148.5</v>
      </c>
      <c r="O602" s="190">
        <f t="shared" si="39"/>
        <v>0.85808333333333331</v>
      </c>
      <c r="Q602" s="1">
        <v>5741.3</v>
      </c>
    </row>
    <row r="603" spans="2:17" x14ac:dyDescent="0.3">
      <c r="B603" s="187">
        <v>43490.708333333336</v>
      </c>
      <c r="D603" s="202">
        <v>145</v>
      </c>
      <c r="E603" s="178">
        <v>0</v>
      </c>
      <c r="F603" s="188">
        <f t="shared" si="36"/>
        <v>0</v>
      </c>
      <c r="G603" s="200"/>
      <c r="H603" s="202">
        <v>132</v>
      </c>
      <c r="I603" s="178">
        <v>4496.2</v>
      </c>
      <c r="J603">
        <f t="shared" si="37"/>
        <v>4496.2</v>
      </c>
      <c r="K603" s="189">
        <f t="shared" si="38"/>
        <v>0.17984799999999998</v>
      </c>
      <c r="L603" s="200">
        <v>4632.2</v>
      </c>
      <c r="N603" s="184">
        <v>4184.3999999999996</v>
      </c>
      <c r="O603" s="190">
        <f t="shared" si="39"/>
        <v>0.69739999999999991</v>
      </c>
      <c r="Q603" s="1">
        <v>5740.6</v>
      </c>
    </row>
    <row r="604" spans="2:17" x14ac:dyDescent="0.3">
      <c r="B604" s="187">
        <v>43490.75</v>
      </c>
      <c r="D604" s="202">
        <v>172</v>
      </c>
      <c r="E604" s="178">
        <v>0</v>
      </c>
      <c r="F604" s="188">
        <f t="shared" si="36"/>
        <v>0</v>
      </c>
      <c r="G604" s="200"/>
      <c r="H604" s="202">
        <v>47</v>
      </c>
      <c r="I604" s="178">
        <v>1415.1</v>
      </c>
      <c r="J604">
        <f t="shared" si="37"/>
        <v>1415.1</v>
      </c>
      <c r="K604" s="189">
        <f t="shared" si="38"/>
        <v>5.6603999999999995E-2</v>
      </c>
      <c r="L604" s="200">
        <v>1516.7</v>
      </c>
      <c r="N604" s="184">
        <v>3744.7</v>
      </c>
      <c r="O604" s="190">
        <f t="shared" si="39"/>
        <v>0.62411666666666665</v>
      </c>
      <c r="Q604" s="1">
        <v>5740.4</v>
      </c>
    </row>
    <row r="605" spans="2:17" x14ac:dyDescent="0.3">
      <c r="B605" s="187">
        <v>43490.791666666664</v>
      </c>
      <c r="D605" s="202">
        <v>0</v>
      </c>
      <c r="E605" s="178">
        <v>0</v>
      </c>
      <c r="F605" s="188">
        <f t="shared" si="36"/>
        <v>0</v>
      </c>
      <c r="G605" s="200"/>
      <c r="H605" s="202">
        <v>0</v>
      </c>
      <c r="I605" s="178">
        <v>-56.506999999999998</v>
      </c>
      <c r="J605">
        <f t="shared" si="37"/>
        <v>0</v>
      </c>
      <c r="K605" s="189">
        <f t="shared" si="38"/>
        <v>0</v>
      </c>
      <c r="L605" s="200">
        <v>0</v>
      </c>
      <c r="N605" s="184">
        <v>4513.8999999999996</v>
      </c>
      <c r="O605" s="190">
        <f t="shared" si="39"/>
        <v>0.75231666666666663</v>
      </c>
      <c r="Q605" s="1">
        <v>5740.4</v>
      </c>
    </row>
    <row r="606" spans="2:17" x14ac:dyDescent="0.3">
      <c r="B606" s="187">
        <v>43490.833333333336</v>
      </c>
      <c r="D606" s="202">
        <v>0</v>
      </c>
      <c r="E606" s="178">
        <v>0</v>
      </c>
      <c r="F606" s="188">
        <f t="shared" si="36"/>
        <v>0</v>
      </c>
      <c r="G606" s="200"/>
      <c r="H606" s="202">
        <v>0</v>
      </c>
      <c r="I606" s="178">
        <v>-56.506999999999998</v>
      </c>
      <c r="J606">
        <f t="shared" si="37"/>
        <v>0</v>
      </c>
      <c r="K606" s="189">
        <f t="shared" si="38"/>
        <v>0</v>
      </c>
      <c r="L606" s="200">
        <v>0</v>
      </c>
      <c r="N606" s="184">
        <v>4115</v>
      </c>
      <c r="O606" s="190">
        <f t="shared" si="39"/>
        <v>0.68583333333333329</v>
      </c>
      <c r="Q606" s="1">
        <v>5740.3</v>
      </c>
    </row>
    <row r="607" spans="2:17" x14ac:dyDescent="0.3">
      <c r="B607" s="187">
        <v>43490.875</v>
      </c>
      <c r="D607" s="202">
        <v>0</v>
      </c>
      <c r="E607" s="178">
        <v>0</v>
      </c>
      <c r="F607" s="188">
        <f t="shared" si="36"/>
        <v>0</v>
      </c>
      <c r="G607" s="200"/>
      <c r="H607" s="202">
        <v>0</v>
      </c>
      <c r="I607" s="178">
        <v>-56.506999999999998</v>
      </c>
      <c r="J607">
        <f t="shared" si="37"/>
        <v>0</v>
      </c>
      <c r="K607" s="189">
        <f t="shared" si="38"/>
        <v>0</v>
      </c>
      <c r="L607" s="200">
        <v>0</v>
      </c>
      <c r="N607" s="184">
        <v>3101.6</v>
      </c>
      <c r="O607" s="190">
        <f t="shared" si="39"/>
        <v>0.51693333333333336</v>
      </c>
      <c r="Q607" s="1">
        <v>5739.7</v>
      </c>
    </row>
    <row r="608" spans="2:17" x14ac:dyDescent="0.3">
      <c r="B608" s="187">
        <v>43490.916666666664</v>
      </c>
      <c r="D608" s="202">
        <v>0</v>
      </c>
      <c r="E608" s="178">
        <v>0</v>
      </c>
      <c r="F608" s="188">
        <f t="shared" si="36"/>
        <v>0</v>
      </c>
      <c r="G608" s="200"/>
      <c r="H608" s="202">
        <v>0</v>
      </c>
      <c r="I608" s="178">
        <v>-56.506999999999998</v>
      </c>
      <c r="J608">
        <f t="shared" si="37"/>
        <v>0</v>
      </c>
      <c r="K608" s="189">
        <f t="shared" si="38"/>
        <v>0</v>
      </c>
      <c r="L608" s="200">
        <v>0</v>
      </c>
      <c r="N608" s="184">
        <v>1789.6</v>
      </c>
      <c r="O608" s="190">
        <f t="shared" si="39"/>
        <v>0.29826666666666662</v>
      </c>
      <c r="Q608" s="1">
        <v>5738.7</v>
      </c>
    </row>
    <row r="609" spans="2:17" x14ac:dyDescent="0.3">
      <c r="B609" s="187">
        <v>43490.958333333336</v>
      </c>
      <c r="D609" s="202">
        <v>0</v>
      </c>
      <c r="E609" s="178">
        <v>0</v>
      </c>
      <c r="F609" s="188">
        <f t="shared" si="36"/>
        <v>0</v>
      </c>
      <c r="G609" s="200"/>
      <c r="H609" s="202">
        <v>0</v>
      </c>
      <c r="I609" s="178">
        <v>-56.506999999999998</v>
      </c>
      <c r="J609">
        <f t="shared" si="37"/>
        <v>0</v>
      </c>
      <c r="K609" s="189">
        <f t="shared" si="38"/>
        <v>0</v>
      </c>
      <c r="L609" s="200">
        <v>0</v>
      </c>
      <c r="N609" s="184">
        <v>1088.9000000000001</v>
      </c>
      <c r="O609" s="190">
        <f t="shared" si="39"/>
        <v>0.18148333333333336</v>
      </c>
      <c r="Q609" s="1">
        <v>5738.5</v>
      </c>
    </row>
    <row r="610" spans="2:17" x14ac:dyDescent="0.3">
      <c r="B610" s="187">
        <v>43491</v>
      </c>
      <c r="D610" s="202">
        <v>0</v>
      </c>
      <c r="E610" s="178">
        <v>0</v>
      </c>
      <c r="F610" s="188">
        <f t="shared" si="36"/>
        <v>0</v>
      </c>
      <c r="G610" s="200"/>
      <c r="H610" s="202">
        <v>0</v>
      </c>
      <c r="I610" s="178">
        <v>-56.506999999999998</v>
      </c>
      <c r="J610">
        <f t="shared" si="37"/>
        <v>0</v>
      </c>
      <c r="K610" s="189">
        <f t="shared" si="38"/>
        <v>0</v>
      </c>
      <c r="L610" s="200">
        <v>0</v>
      </c>
      <c r="N610" s="184">
        <v>1047.3</v>
      </c>
      <c r="O610" s="190">
        <f t="shared" si="39"/>
        <v>0.17454999999999998</v>
      </c>
      <c r="Q610" s="1">
        <v>5738.5</v>
      </c>
    </row>
    <row r="611" spans="2:17" x14ac:dyDescent="0.3">
      <c r="B611" s="187">
        <v>43491.041666666664</v>
      </c>
      <c r="D611" s="202">
        <v>0</v>
      </c>
      <c r="E611" s="178">
        <v>0</v>
      </c>
      <c r="F611" s="188">
        <f t="shared" si="36"/>
        <v>0</v>
      </c>
      <c r="G611" s="200"/>
      <c r="H611" s="202">
        <v>0</v>
      </c>
      <c r="I611" s="178">
        <v>-56.506999999999998</v>
      </c>
      <c r="J611">
        <f t="shared" si="37"/>
        <v>0</v>
      </c>
      <c r="K611" s="189">
        <f t="shared" si="38"/>
        <v>0</v>
      </c>
      <c r="L611" s="200">
        <v>0</v>
      </c>
      <c r="N611" s="184">
        <v>2421.9</v>
      </c>
      <c r="O611" s="190">
        <f t="shared" si="39"/>
        <v>0.40365000000000001</v>
      </c>
      <c r="Q611" s="1">
        <v>5738.3</v>
      </c>
    </row>
    <row r="612" spans="2:17" x14ac:dyDescent="0.3">
      <c r="B612" s="187">
        <v>43491.083333333336</v>
      </c>
      <c r="D612" s="202">
        <v>0</v>
      </c>
      <c r="E612" s="178">
        <v>0</v>
      </c>
      <c r="F612" s="188">
        <f t="shared" si="36"/>
        <v>0</v>
      </c>
      <c r="G612" s="200"/>
      <c r="H612" s="202">
        <v>0</v>
      </c>
      <c r="I612" s="178">
        <v>-56.506999999999998</v>
      </c>
      <c r="J612">
        <f t="shared" si="37"/>
        <v>0</v>
      </c>
      <c r="K612" s="189">
        <f t="shared" si="38"/>
        <v>0</v>
      </c>
      <c r="L612" s="200">
        <v>0</v>
      </c>
      <c r="N612" s="184">
        <v>3160.3</v>
      </c>
      <c r="O612" s="190">
        <f t="shared" si="39"/>
        <v>0.52671666666666672</v>
      </c>
      <c r="Q612" s="1">
        <v>5737.7</v>
      </c>
    </row>
    <row r="613" spans="2:17" x14ac:dyDescent="0.3">
      <c r="B613" s="187">
        <v>43491.125</v>
      </c>
      <c r="D613" s="202">
        <v>0</v>
      </c>
      <c r="E613" s="178">
        <v>0</v>
      </c>
      <c r="F613" s="188">
        <f t="shared" si="36"/>
        <v>0</v>
      </c>
      <c r="G613" s="200"/>
      <c r="H613" s="202">
        <v>0</v>
      </c>
      <c r="I613" s="178">
        <v>-56.506999999999998</v>
      </c>
      <c r="J613">
        <f t="shared" si="37"/>
        <v>0</v>
      </c>
      <c r="K613" s="189">
        <f t="shared" si="38"/>
        <v>0</v>
      </c>
      <c r="L613" s="200">
        <v>0</v>
      </c>
      <c r="N613" s="184">
        <v>3476.8</v>
      </c>
      <c r="O613" s="190">
        <f t="shared" si="39"/>
        <v>0.57946666666666669</v>
      </c>
      <c r="Q613" s="1">
        <v>5737.7</v>
      </c>
    </row>
    <row r="614" spans="2:17" x14ac:dyDescent="0.3">
      <c r="B614" s="187">
        <v>43491.166666666664</v>
      </c>
      <c r="D614" s="202">
        <v>0</v>
      </c>
      <c r="E614" s="178">
        <v>0</v>
      </c>
      <c r="F614" s="188">
        <f t="shared" si="36"/>
        <v>0</v>
      </c>
      <c r="G614" s="200"/>
      <c r="H614" s="202">
        <v>0</v>
      </c>
      <c r="I614" s="178">
        <v>-56.506999999999998</v>
      </c>
      <c r="J614">
        <f t="shared" si="37"/>
        <v>0</v>
      </c>
      <c r="K614" s="189">
        <f t="shared" si="38"/>
        <v>0</v>
      </c>
      <c r="L614" s="200">
        <v>0</v>
      </c>
      <c r="N614" s="184">
        <v>3486.8</v>
      </c>
      <c r="O614" s="190">
        <f t="shared" si="39"/>
        <v>0.58113333333333339</v>
      </c>
      <c r="Q614" s="1">
        <v>5737.6</v>
      </c>
    </row>
    <row r="615" spans="2:17" x14ac:dyDescent="0.3">
      <c r="B615" s="187">
        <v>43491.208333333336</v>
      </c>
      <c r="D615" s="202">
        <v>16</v>
      </c>
      <c r="E615" s="178">
        <v>0</v>
      </c>
      <c r="F615" s="188">
        <f t="shared" si="36"/>
        <v>0</v>
      </c>
      <c r="G615" s="200"/>
      <c r="H615" s="202">
        <v>5</v>
      </c>
      <c r="I615" s="178">
        <v>-56.506999999999998</v>
      </c>
      <c r="J615">
        <f t="shared" si="37"/>
        <v>0</v>
      </c>
      <c r="K615" s="189">
        <f t="shared" si="38"/>
        <v>0</v>
      </c>
      <c r="L615" s="200">
        <v>0</v>
      </c>
      <c r="N615" s="184">
        <v>3521.7</v>
      </c>
      <c r="O615" s="190">
        <f t="shared" si="39"/>
        <v>0.58694999999999997</v>
      </c>
      <c r="Q615" s="1">
        <v>5737.4</v>
      </c>
    </row>
    <row r="616" spans="2:17" x14ac:dyDescent="0.3">
      <c r="B616" s="187">
        <v>43491.25</v>
      </c>
      <c r="D616" s="202">
        <v>200</v>
      </c>
      <c r="E616" s="178">
        <v>0</v>
      </c>
      <c r="F616" s="188">
        <f t="shared" si="36"/>
        <v>0</v>
      </c>
      <c r="G616" s="200"/>
      <c r="H616" s="202">
        <v>106</v>
      </c>
      <c r="I616" s="178">
        <v>3631.5</v>
      </c>
      <c r="J616">
        <f t="shared" si="37"/>
        <v>3631.5</v>
      </c>
      <c r="K616" s="189">
        <f t="shared" si="38"/>
        <v>0.14526</v>
      </c>
      <c r="L616" s="200">
        <v>3755.8</v>
      </c>
      <c r="N616" s="184">
        <v>3110.9</v>
      </c>
      <c r="O616" s="190">
        <f t="shared" si="39"/>
        <v>0.5184833333333333</v>
      </c>
      <c r="Q616" s="1">
        <v>5736.2</v>
      </c>
    </row>
    <row r="617" spans="2:17" x14ac:dyDescent="0.3">
      <c r="B617" s="187">
        <v>43491.291666666664</v>
      </c>
      <c r="D617" s="202">
        <v>428</v>
      </c>
      <c r="E617" s="178">
        <v>120.04</v>
      </c>
      <c r="F617" s="188">
        <f t="shared" si="36"/>
        <v>0.16245221098217005</v>
      </c>
      <c r="G617" s="200"/>
      <c r="H617" s="202">
        <v>310</v>
      </c>
      <c r="I617" s="178">
        <v>12556</v>
      </c>
      <c r="J617">
        <f t="shared" si="37"/>
        <v>12556</v>
      </c>
      <c r="K617" s="189">
        <f t="shared" si="38"/>
        <v>0.50224000000000002</v>
      </c>
      <c r="L617" s="200">
        <v>12895</v>
      </c>
      <c r="N617" s="184">
        <v>2945.8</v>
      </c>
      <c r="O617" s="190">
        <f t="shared" si="39"/>
        <v>0.49096666666666672</v>
      </c>
      <c r="Q617" s="1">
        <v>5735</v>
      </c>
    </row>
    <row r="618" spans="2:17" x14ac:dyDescent="0.3">
      <c r="B618" s="187">
        <v>43491.333333333336</v>
      </c>
      <c r="D618" s="202">
        <v>231</v>
      </c>
      <c r="E618" s="178">
        <v>0</v>
      </c>
      <c r="F618" s="188">
        <f t="shared" si="36"/>
        <v>0</v>
      </c>
      <c r="G618" s="200"/>
      <c r="H618" s="202">
        <v>421</v>
      </c>
      <c r="I618" s="178">
        <v>12725</v>
      </c>
      <c r="J618">
        <f t="shared" si="37"/>
        <v>12725</v>
      </c>
      <c r="K618" s="189">
        <f t="shared" si="38"/>
        <v>0.50900000000000001</v>
      </c>
      <c r="L618" s="200">
        <v>13070</v>
      </c>
      <c r="N618" s="184">
        <v>3763.9</v>
      </c>
      <c r="O618" s="190">
        <f t="shared" si="39"/>
        <v>0.62731666666666663</v>
      </c>
      <c r="Q618" s="1">
        <v>5734.3</v>
      </c>
    </row>
    <row r="619" spans="2:17" x14ac:dyDescent="0.3">
      <c r="B619" s="187">
        <v>43491.375</v>
      </c>
      <c r="D619" s="202">
        <v>225</v>
      </c>
      <c r="E619" s="178">
        <v>0</v>
      </c>
      <c r="F619" s="188">
        <f t="shared" si="36"/>
        <v>0</v>
      </c>
      <c r="G619" s="200"/>
      <c r="H619" s="202">
        <v>463</v>
      </c>
      <c r="I619" s="178">
        <v>12883</v>
      </c>
      <c r="J619">
        <f t="shared" si="37"/>
        <v>12883</v>
      </c>
      <c r="K619" s="189">
        <f t="shared" si="38"/>
        <v>0.51532</v>
      </c>
      <c r="L619" s="200">
        <v>13233</v>
      </c>
      <c r="N619" s="184">
        <v>4421</v>
      </c>
      <c r="O619" s="190">
        <f t="shared" si="39"/>
        <v>0.73683333333333334</v>
      </c>
      <c r="Q619" s="1">
        <v>5732.7</v>
      </c>
    </row>
    <row r="620" spans="2:17" x14ac:dyDescent="0.3">
      <c r="B620" s="187">
        <v>43491.416666666664</v>
      </c>
      <c r="D620" s="202">
        <v>492</v>
      </c>
      <c r="E620" s="178">
        <v>307.69200000000001</v>
      </c>
      <c r="F620" s="188">
        <f t="shared" si="36"/>
        <v>0.41640491254186829</v>
      </c>
      <c r="G620" s="200"/>
      <c r="H620" s="202">
        <v>782</v>
      </c>
      <c r="I620" s="178">
        <v>20086</v>
      </c>
      <c r="J620">
        <f t="shared" si="37"/>
        <v>20086</v>
      </c>
      <c r="K620" s="189">
        <f t="shared" si="38"/>
        <v>0.80344000000000004</v>
      </c>
      <c r="L620" s="200">
        <v>20765</v>
      </c>
      <c r="N620" s="184">
        <v>4657.5</v>
      </c>
      <c r="O620" s="190">
        <f t="shared" si="39"/>
        <v>0.77625</v>
      </c>
      <c r="Q620" s="1">
        <v>5732.6</v>
      </c>
    </row>
    <row r="621" spans="2:17" x14ac:dyDescent="0.3">
      <c r="B621" s="187">
        <v>43491.458333333336</v>
      </c>
      <c r="D621" s="202">
        <v>931</v>
      </c>
      <c r="E621" s="178">
        <v>698.19399999999996</v>
      </c>
      <c r="F621" s="188">
        <f t="shared" si="36"/>
        <v>0.94487803227661804</v>
      </c>
      <c r="G621" s="200"/>
      <c r="H621" s="202">
        <v>1033</v>
      </c>
      <c r="I621" s="178">
        <v>24228</v>
      </c>
      <c r="J621">
        <f t="shared" si="37"/>
        <v>24228</v>
      </c>
      <c r="K621" s="189">
        <f t="shared" si="38"/>
        <v>0.96911999999999998</v>
      </c>
      <c r="L621" s="200">
        <v>25150</v>
      </c>
      <c r="N621" s="184">
        <v>4817.3</v>
      </c>
      <c r="O621" s="190">
        <f t="shared" si="39"/>
        <v>0.80288333333333339</v>
      </c>
      <c r="Q621" s="1">
        <v>5732.1</v>
      </c>
    </row>
    <row r="622" spans="2:17" x14ac:dyDescent="0.3">
      <c r="B622" s="187">
        <v>43491.5</v>
      </c>
      <c r="D622" s="202">
        <v>710</v>
      </c>
      <c r="E622" s="178">
        <v>548.46299999999997</v>
      </c>
      <c r="F622" s="188">
        <f t="shared" si="36"/>
        <v>0.74224447677369154</v>
      </c>
      <c r="G622" s="200"/>
      <c r="H622" s="202">
        <v>962</v>
      </c>
      <c r="I622" s="178">
        <v>22356</v>
      </c>
      <c r="J622">
        <f t="shared" si="37"/>
        <v>22356</v>
      </c>
      <c r="K622" s="189">
        <f t="shared" si="38"/>
        <v>0.89424000000000003</v>
      </c>
      <c r="L622" s="200">
        <v>23163</v>
      </c>
      <c r="N622" s="184">
        <v>5137.3999999999996</v>
      </c>
      <c r="O622" s="190">
        <f t="shared" si="39"/>
        <v>0.85623333333333329</v>
      </c>
      <c r="Q622" s="1">
        <v>5731.1</v>
      </c>
    </row>
    <row r="623" spans="2:17" x14ac:dyDescent="0.3">
      <c r="B623" s="187">
        <v>43491.541666666664</v>
      </c>
      <c r="D623" s="202">
        <v>882</v>
      </c>
      <c r="E623" s="178">
        <v>659.14</v>
      </c>
      <c r="F623" s="188">
        <f t="shared" si="36"/>
        <v>0.8920255776973306</v>
      </c>
      <c r="G623" s="200"/>
      <c r="H623" s="202">
        <v>987</v>
      </c>
      <c r="I623" s="178">
        <v>23665</v>
      </c>
      <c r="J623">
        <f t="shared" si="37"/>
        <v>23665</v>
      </c>
      <c r="K623" s="189">
        <f t="shared" si="38"/>
        <v>0.9466</v>
      </c>
      <c r="L623" s="200">
        <v>24552</v>
      </c>
      <c r="N623" s="184">
        <v>5212.3999999999996</v>
      </c>
      <c r="O623" s="190">
        <f t="shared" si="39"/>
        <v>0.86873333333333325</v>
      </c>
      <c r="Q623" s="1">
        <v>5730</v>
      </c>
    </row>
    <row r="624" spans="2:17" x14ac:dyDescent="0.3">
      <c r="B624" s="187">
        <v>43491.583333333336</v>
      </c>
      <c r="D624" s="202">
        <v>644</v>
      </c>
      <c r="E624" s="178">
        <v>459.666</v>
      </c>
      <c r="F624" s="188">
        <f t="shared" si="36"/>
        <v>0.62207395879148764</v>
      </c>
      <c r="G624" s="200"/>
      <c r="H624" s="202">
        <v>783</v>
      </c>
      <c r="I624" s="178">
        <v>21171</v>
      </c>
      <c r="J624">
        <f t="shared" si="37"/>
        <v>21171</v>
      </c>
      <c r="K624" s="189">
        <f t="shared" si="38"/>
        <v>0.84684000000000004</v>
      </c>
      <c r="L624" s="200">
        <v>21910</v>
      </c>
      <c r="N624" s="184">
        <v>4904.2</v>
      </c>
      <c r="O624" s="190">
        <f t="shared" si="39"/>
        <v>0.81736666666666669</v>
      </c>
      <c r="Q624" s="1">
        <v>5729.6</v>
      </c>
    </row>
    <row r="625" spans="2:17" x14ac:dyDescent="0.3">
      <c r="B625" s="187">
        <v>43491.625</v>
      </c>
      <c r="D625" s="202">
        <v>371</v>
      </c>
      <c r="E625" s="178">
        <v>244.005</v>
      </c>
      <c r="F625" s="188">
        <f t="shared" si="36"/>
        <v>0.33021619244172279</v>
      </c>
      <c r="G625" s="200"/>
      <c r="H625" s="202">
        <v>529</v>
      </c>
      <c r="I625" s="178">
        <v>15630</v>
      </c>
      <c r="J625">
        <f t="shared" si="37"/>
        <v>15630</v>
      </c>
      <c r="K625" s="189">
        <f t="shared" si="38"/>
        <v>0.62519999999999998</v>
      </c>
      <c r="L625" s="200">
        <v>16088</v>
      </c>
      <c r="N625" s="184">
        <v>5730</v>
      </c>
      <c r="O625" s="190">
        <f t="shared" si="39"/>
        <v>0.95499999999999996</v>
      </c>
      <c r="Q625" s="1">
        <v>5726.9</v>
      </c>
    </row>
    <row r="626" spans="2:17" x14ac:dyDescent="0.3">
      <c r="B626" s="187">
        <v>43491.666666666664</v>
      </c>
      <c r="D626" s="202">
        <v>387</v>
      </c>
      <c r="E626" s="178">
        <v>234.30199999999999</v>
      </c>
      <c r="F626" s="188">
        <f t="shared" si="36"/>
        <v>0.31708495449470514</v>
      </c>
      <c r="G626" s="200"/>
      <c r="H626" s="202">
        <v>368</v>
      </c>
      <c r="I626" s="178">
        <v>14145</v>
      </c>
      <c r="J626">
        <f t="shared" si="37"/>
        <v>14145</v>
      </c>
      <c r="K626" s="189">
        <f t="shared" si="38"/>
        <v>0.56579999999999997</v>
      </c>
      <c r="L626" s="200">
        <v>14541</v>
      </c>
      <c r="N626" s="184">
        <v>3942.3</v>
      </c>
      <c r="O626" s="190">
        <f t="shared" si="39"/>
        <v>0.65705000000000002</v>
      </c>
      <c r="Q626" s="1">
        <v>5725.4</v>
      </c>
    </row>
    <row r="627" spans="2:17" x14ac:dyDescent="0.3">
      <c r="B627" s="187">
        <v>43491.708333333336</v>
      </c>
      <c r="D627" s="202">
        <v>191</v>
      </c>
      <c r="E627" s="178">
        <v>0</v>
      </c>
      <c r="F627" s="188">
        <f t="shared" si="36"/>
        <v>0</v>
      </c>
      <c r="G627" s="200"/>
      <c r="H627" s="202">
        <v>182</v>
      </c>
      <c r="I627" s="178">
        <v>6351.5</v>
      </c>
      <c r="J627">
        <f t="shared" si="37"/>
        <v>6351.5</v>
      </c>
      <c r="K627" s="189">
        <f t="shared" si="38"/>
        <v>0.25406000000000001</v>
      </c>
      <c r="L627" s="200">
        <v>6519.4</v>
      </c>
      <c r="N627" s="184">
        <v>5676.4</v>
      </c>
      <c r="O627" s="190">
        <f t="shared" si="39"/>
        <v>0.94606666666666661</v>
      </c>
      <c r="Q627" s="1">
        <v>5725.3</v>
      </c>
    </row>
    <row r="628" spans="2:17" x14ac:dyDescent="0.3">
      <c r="B628" s="187">
        <v>43491.75</v>
      </c>
      <c r="D628" s="202">
        <v>123</v>
      </c>
      <c r="E628" s="178">
        <v>0</v>
      </c>
      <c r="F628" s="188">
        <f t="shared" si="36"/>
        <v>0</v>
      </c>
      <c r="G628" s="200"/>
      <c r="H628" s="202">
        <v>41</v>
      </c>
      <c r="I628" s="178">
        <v>1181.7</v>
      </c>
      <c r="J628">
        <f t="shared" si="37"/>
        <v>1181.7</v>
      </c>
      <c r="K628" s="189">
        <f t="shared" si="38"/>
        <v>4.7268000000000004E-2</v>
      </c>
      <c r="L628" s="200">
        <v>1281.5999999999999</v>
      </c>
      <c r="N628" s="184">
        <v>5799.1</v>
      </c>
      <c r="O628" s="190">
        <f t="shared" si="39"/>
        <v>0.96651666666666669</v>
      </c>
      <c r="Q628" s="1">
        <v>5722.3</v>
      </c>
    </row>
    <row r="629" spans="2:17" x14ac:dyDescent="0.3">
      <c r="B629" s="187">
        <v>43491.791666666664</v>
      </c>
      <c r="D629" s="202">
        <v>0</v>
      </c>
      <c r="E629" s="178">
        <v>0</v>
      </c>
      <c r="F629" s="188">
        <f t="shared" si="36"/>
        <v>0</v>
      </c>
      <c r="G629" s="200"/>
      <c r="H629" s="202">
        <v>0</v>
      </c>
      <c r="I629" s="178">
        <v>-56.506999999999998</v>
      </c>
      <c r="J629">
        <f t="shared" si="37"/>
        <v>0</v>
      </c>
      <c r="K629" s="189">
        <f t="shared" si="38"/>
        <v>0</v>
      </c>
      <c r="L629" s="200">
        <v>0</v>
      </c>
      <c r="N629" s="184">
        <v>4626.1000000000004</v>
      </c>
      <c r="O629" s="190">
        <f t="shared" si="39"/>
        <v>0.77101666666666668</v>
      </c>
      <c r="Q629" s="1">
        <v>5721.9</v>
      </c>
    </row>
    <row r="630" spans="2:17" x14ac:dyDescent="0.3">
      <c r="B630" s="187">
        <v>43491.833333333336</v>
      </c>
      <c r="D630" s="202">
        <v>0</v>
      </c>
      <c r="E630" s="178">
        <v>0</v>
      </c>
      <c r="F630" s="188">
        <f t="shared" si="36"/>
        <v>0</v>
      </c>
      <c r="G630" s="200"/>
      <c r="H630" s="202">
        <v>0</v>
      </c>
      <c r="I630" s="178">
        <v>-56.506999999999998</v>
      </c>
      <c r="J630">
        <f t="shared" si="37"/>
        <v>0</v>
      </c>
      <c r="K630" s="189">
        <f t="shared" si="38"/>
        <v>0</v>
      </c>
      <c r="L630" s="200">
        <v>0</v>
      </c>
      <c r="N630" s="184">
        <v>5721.9</v>
      </c>
      <c r="O630" s="190">
        <f t="shared" si="39"/>
        <v>0.95364999999999989</v>
      </c>
      <c r="Q630" s="1">
        <v>5721.8</v>
      </c>
    </row>
    <row r="631" spans="2:17" x14ac:dyDescent="0.3">
      <c r="B631" s="187">
        <v>43491.875</v>
      </c>
      <c r="D631" s="202">
        <v>0</v>
      </c>
      <c r="E631" s="178">
        <v>0</v>
      </c>
      <c r="F631" s="188">
        <f t="shared" si="36"/>
        <v>0</v>
      </c>
      <c r="G631" s="200"/>
      <c r="H631" s="202">
        <v>0</v>
      </c>
      <c r="I631" s="178">
        <v>-56.506999999999998</v>
      </c>
      <c r="J631">
        <f t="shared" si="37"/>
        <v>0</v>
      </c>
      <c r="K631" s="189">
        <f t="shared" si="38"/>
        <v>0</v>
      </c>
      <c r="L631" s="200">
        <v>0</v>
      </c>
      <c r="N631" s="184">
        <v>5540.6</v>
      </c>
      <c r="O631" s="190">
        <f t="shared" si="39"/>
        <v>0.92343333333333344</v>
      </c>
      <c r="Q631" s="1">
        <v>5720.8</v>
      </c>
    </row>
    <row r="632" spans="2:17" x14ac:dyDescent="0.3">
      <c r="B632" s="187">
        <v>43491.916666666664</v>
      </c>
      <c r="D632" s="202">
        <v>0</v>
      </c>
      <c r="E632" s="178">
        <v>0</v>
      </c>
      <c r="F632" s="188">
        <f t="shared" si="36"/>
        <v>0</v>
      </c>
      <c r="G632" s="200"/>
      <c r="H632" s="202">
        <v>0</v>
      </c>
      <c r="I632" s="178">
        <v>-56.506999999999998</v>
      </c>
      <c r="J632">
        <f t="shared" si="37"/>
        <v>0</v>
      </c>
      <c r="K632" s="189">
        <f t="shared" si="38"/>
        <v>0</v>
      </c>
      <c r="L632" s="200">
        <v>0</v>
      </c>
      <c r="N632" s="184">
        <v>3920.5</v>
      </c>
      <c r="O632" s="190">
        <f t="shared" si="39"/>
        <v>0.65341666666666665</v>
      </c>
      <c r="Q632" s="1">
        <v>5720.5</v>
      </c>
    </row>
    <row r="633" spans="2:17" x14ac:dyDescent="0.3">
      <c r="B633" s="187">
        <v>43491.958333333336</v>
      </c>
      <c r="D633" s="202">
        <v>0</v>
      </c>
      <c r="E633" s="178">
        <v>0</v>
      </c>
      <c r="F633" s="188">
        <f t="shared" si="36"/>
        <v>0</v>
      </c>
      <c r="G633" s="200"/>
      <c r="H633" s="202">
        <v>0</v>
      </c>
      <c r="I633" s="178">
        <v>-56.506999999999998</v>
      </c>
      <c r="J633">
        <f t="shared" si="37"/>
        <v>0</v>
      </c>
      <c r="K633" s="189">
        <f t="shared" si="38"/>
        <v>0</v>
      </c>
      <c r="L633" s="200">
        <v>0</v>
      </c>
      <c r="N633" s="184">
        <v>4239.5</v>
      </c>
      <c r="O633" s="190">
        <f t="shared" si="39"/>
        <v>0.70658333333333334</v>
      </c>
      <c r="Q633" s="1">
        <v>5719</v>
      </c>
    </row>
    <row r="634" spans="2:17" x14ac:dyDescent="0.3">
      <c r="B634" s="187">
        <v>43492</v>
      </c>
      <c r="D634" s="202">
        <v>0</v>
      </c>
      <c r="E634" s="178">
        <v>0</v>
      </c>
      <c r="F634" s="188">
        <f t="shared" si="36"/>
        <v>0</v>
      </c>
      <c r="G634" s="200"/>
      <c r="H634" s="202">
        <v>0</v>
      </c>
      <c r="I634" s="178">
        <v>-56.506999999999998</v>
      </c>
      <c r="J634">
        <f t="shared" si="37"/>
        <v>0</v>
      </c>
      <c r="K634" s="189">
        <f t="shared" si="38"/>
        <v>0</v>
      </c>
      <c r="L634" s="200">
        <v>0</v>
      </c>
      <c r="N634" s="184">
        <v>5974.5</v>
      </c>
      <c r="O634" s="190">
        <f t="shared" si="39"/>
        <v>0.99575000000000002</v>
      </c>
      <c r="Q634" s="1">
        <v>5718.9</v>
      </c>
    </row>
    <row r="635" spans="2:17" x14ac:dyDescent="0.3">
      <c r="B635" s="187">
        <v>43492.041666666664</v>
      </c>
      <c r="D635" s="202">
        <v>0</v>
      </c>
      <c r="E635" s="178">
        <v>0</v>
      </c>
      <c r="F635" s="188">
        <f t="shared" si="36"/>
        <v>0</v>
      </c>
      <c r="G635" s="200"/>
      <c r="H635" s="202">
        <v>0</v>
      </c>
      <c r="I635" s="178">
        <v>-56.506999999999998</v>
      </c>
      <c r="J635">
        <f t="shared" si="37"/>
        <v>0</v>
      </c>
      <c r="K635" s="189">
        <f t="shared" si="38"/>
        <v>0</v>
      </c>
      <c r="L635" s="200">
        <v>0</v>
      </c>
      <c r="N635" s="184">
        <v>5954.5</v>
      </c>
      <c r="O635" s="190">
        <f t="shared" si="39"/>
        <v>0.99241666666666661</v>
      </c>
      <c r="Q635" s="1">
        <v>5715.8</v>
      </c>
    </row>
    <row r="636" spans="2:17" x14ac:dyDescent="0.3">
      <c r="B636" s="187">
        <v>43492.083333333336</v>
      </c>
      <c r="D636" s="202">
        <v>0</v>
      </c>
      <c r="E636" s="178">
        <v>0</v>
      </c>
      <c r="F636" s="188">
        <f t="shared" si="36"/>
        <v>0</v>
      </c>
      <c r="G636" s="200"/>
      <c r="H636" s="202">
        <v>0</v>
      </c>
      <c r="I636" s="178">
        <v>-56.506999999999998</v>
      </c>
      <c r="J636">
        <f t="shared" si="37"/>
        <v>0</v>
      </c>
      <c r="K636" s="189">
        <f t="shared" si="38"/>
        <v>0</v>
      </c>
      <c r="L636" s="200">
        <v>0</v>
      </c>
      <c r="N636" s="184">
        <v>5967.1</v>
      </c>
      <c r="O636" s="190">
        <f t="shared" si="39"/>
        <v>0.99451666666666672</v>
      </c>
      <c r="Q636" s="1">
        <v>5715</v>
      </c>
    </row>
    <row r="637" spans="2:17" x14ac:dyDescent="0.3">
      <c r="B637" s="187">
        <v>43492.125</v>
      </c>
      <c r="D637" s="202">
        <v>0</v>
      </c>
      <c r="E637" s="178">
        <v>0</v>
      </c>
      <c r="F637" s="188">
        <f t="shared" si="36"/>
        <v>0</v>
      </c>
      <c r="G637" s="200"/>
      <c r="H637" s="202">
        <v>0</v>
      </c>
      <c r="I637" s="178">
        <v>-56.506999999999998</v>
      </c>
      <c r="J637">
        <f t="shared" si="37"/>
        <v>0</v>
      </c>
      <c r="K637" s="189">
        <f t="shared" si="38"/>
        <v>0</v>
      </c>
      <c r="L637" s="200">
        <v>0</v>
      </c>
      <c r="N637" s="184">
        <v>5998.2</v>
      </c>
      <c r="O637" s="190">
        <f t="shared" si="39"/>
        <v>0.99969999999999992</v>
      </c>
      <c r="Q637" s="1">
        <v>5713.9</v>
      </c>
    </row>
    <row r="638" spans="2:17" x14ac:dyDescent="0.3">
      <c r="B638" s="187">
        <v>43492.166666666664</v>
      </c>
      <c r="D638" s="202">
        <v>0</v>
      </c>
      <c r="E638" s="178">
        <v>0</v>
      </c>
      <c r="F638" s="188">
        <f t="shared" si="36"/>
        <v>0</v>
      </c>
      <c r="G638" s="200"/>
      <c r="H638" s="202">
        <v>0</v>
      </c>
      <c r="I638" s="178">
        <v>-56.506999999999998</v>
      </c>
      <c r="J638">
        <f t="shared" si="37"/>
        <v>0</v>
      </c>
      <c r="K638" s="189">
        <f t="shared" si="38"/>
        <v>0</v>
      </c>
      <c r="L638" s="200">
        <v>0</v>
      </c>
      <c r="N638" s="184">
        <v>5999.6</v>
      </c>
      <c r="O638" s="190">
        <f t="shared" si="39"/>
        <v>0.99993333333333334</v>
      </c>
      <c r="Q638" s="1">
        <v>5713.4</v>
      </c>
    </row>
    <row r="639" spans="2:17" x14ac:dyDescent="0.3">
      <c r="B639" s="187">
        <v>43492.208333333336</v>
      </c>
      <c r="D639" s="202">
        <v>30</v>
      </c>
      <c r="E639" s="178">
        <v>0</v>
      </c>
      <c r="F639" s="188">
        <f t="shared" si="36"/>
        <v>0</v>
      </c>
      <c r="G639" s="200"/>
      <c r="H639" s="202">
        <v>5</v>
      </c>
      <c r="I639" s="178">
        <v>-56.506999999999998</v>
      </c>
      <c r="J639">
        <f t="shared" si="37"/>
        <v>0</v>
      </c>
      <c r="K639" s="189">
        <f t="shared" si="38"/>
        <v>0</v>
      </c>
      <c r="L639" s="200">
        <v>0</v>
      </c>
      <c r="N639" s="184">
        <v>6000</v>
      </c>
      <c r="O639" s="190">
        <f t="shared" si="39"/>
        <v>1</v>
      </c>
      <c r="Q639" s="1">
        <v>5709.7</v>
      </c>
    </row>
    <row r="640" spans="2:17" x14ac:dyDescent="0.3">
      <c r="B640" s="187">
        <v>43492.25</v>
      </c>
      <c r="D640" s="202">
        <v>459</v>
      </c>
      <c r="E640" s="178">
        <v>0</v>
      </c>
      <c r="F640" s="188">
        <f t="shared" si="36"/>
        <v>0</v>
      </c>
      <c r="G640" s="200"/>
      <c r="H640" s="202">
        <v>136</v>
      </c>
      <c r="I640" s="178">
        <v>5483.6</v>
      </c>
      <c r="J640">
        <f t="shared" si="37"/>
        <v>5483.6</v>
      </c>
      <c r="K640" s="189">
        <f t="shared" si="38"/>
        <v>0.21934400000000001</v>
      </c>
      <c r="L640" s="200">
        <v>5635.6</v>
      </c>
      <c r="N640" s="184">
        <v>5841.6</v>
      </c>
      <c r="O640" s="190">
        <f t="shared" si="39"/>
        <v>0.97360000000000002</v>
      </c>
      <c r="Q640" s="1">
        <v>5709.6</v>
      </c>
    </row>
    <row r="641" spans="2:17" x14ac:dyDescent="0.3">
      <c r="B641" s="187">
        <v>43492.291666666664</v>
      </c>
      <c r="D641" s="202">
        <v>428</v>
      </c>
      <c r="E641" s="178">
        <v>221.60400000000001</v>
      </c>
      <c r="F641" s="188">
        <f t="shared" si="36"/>
        <v>0.29990053117704779</v>
      </c>
      <c r="G641" s="200"/>
      <c r="H641" s="202">
        <v>322</v>
      </c>
      <c r="I641" s="178">
        <v>13097</v>
      </c>
      <c r="J641">
        <f t="shared" si="37"/>
        <v>13097</v>
      </c>
      <c r="K641" s="189">
        <f t="shared" si="38"/>
        <v>0.52388000000000001</v>
      </c>
      <c r="L641" s="200">
        <v>13454</v>
      </c>
      <c r="N641" s="184">
        <v>5970.6</v>
      </c>
      <c r="O641" s="190">
        <f t="shared" si="39"/>
        <v>0.9951000000000001</v>
      </c>
      <c r="Q641" s="1">
        <v>5709.6</v>
      </c>
    </row>
    <row r="642" spans="2:17" x14ac:dyDescent="0.3">
      <c r="B642" s="187">
        <v>43492.333333333336</v>
      </c>
      <c r="D642" s="202">
        <v>524</v>
      </c>
      <c r="E642" s="178">
        <v>349.57299999999998</v>
      </c>
      <c r="F642" s="188">
        <f t="shared" si="36"/>
        <v>0.47308319518219033</v>
      </c>
      <c r="G642" s="200"/>
      <c r="H642" s="202">
        <v>538</v>
      </c>
      <c r="I642" s="178">
        <v>19060</v>
      </c>
      <c r="J642">
        <f t="shared" si="37"/>
        <v>19060</v>
      </c>
      <c r="K642" s="189">
        <f t="shared" si="38"/>
        <v>0.76239999999999997</v>
      </c>
      <c r="L642" s="200">
        <v>19684</v>
      </c>
      <c r="N642" s="184">
        <v>5994.5</v>
      </c>
      <c r="O642" s="190">
        <f t="shared" si="39"/>
        <v>0.99908333333333332</v>
      </c>
      <c r="Q642" s="1">
        <v>5709.4</v>
      </c>
    </row>
    <row r="643" spans="2:17" x14ac:dyDescent="0.3">
      <c r="B643" s="187">
        <v>43492.375</v>
      </c>
      <c r="D643" s="202">
        <v>856</v>
      </c>
      <c r="E643" s="178">
        <v>618.64099999999996</v>
      </c>
      <c r="F643" s="188">
        <f t="shared" si="36"/>
        <v>0.83721757959197485</v>
      </c>
      <c r="G643" s="200"/>
      <c r="H643" s="202">
        <v>793</v>
      </c>
      <c r="I643" s="178">
        <v>23597</v>
      </c>
      <c r="J643">
        <f t="shared" si="37"/>
        <v>23597</v>
      </c>
      <c r="K643" s="189">
        <f t="shared" si="38"/>
        <v>0.94388000000000005</v>
      </c>
      <c r="L643" s="200">
        <v>24480</v>
      </c>
      <c r="N643" s="184">
        <v>5982</v>
      </c>
      <c r="O643" s="190">
        <f t="shared" si="39"/>
        <v>0.997</v>
      </c>
      <c r="Q643" s="1">
        <v>5707.9</v>
      </c>
    </row>
    <row r="644" spans="2:17" x14ac:dyDescent="0.3">
      <c r="B644" s="187">
        <v>43492.416666666664</v>
      </c>
      <c r="D644" s="202">
        <v>915</v>
      </c>
      <c r="E644" s="178">
        <v>674.80600000000004</v>
      </c>
      <c r="F644" s="188">
        <f t="shared" si="36"/>
        <v>0.9132266468180128</v>
      </c>
      <c r="G644" s="200"/>
      <c r="H644" s="202">
        <v>946</v>
      </c>
      <c r="I644" s="178">
        <v>24198</v>
      </c>
      <c r="J644">
        <f t="shared" si="37"/>
        <v>24198</v>
      </c>
      <c r="K644" s="189">
        <f t="shared" si="38"/>
        <v>0.96792</v>
      </c>
      <c r="L644" s="200">
        <v>25118</v>
      </c>
      <c r="N644" s="184">
        <v>5895.7</v>
      </c>
      <c r="O644" s="190">
        <f t="shared" si="39"/>
        <v>0.98261666666666658</v>
      </c>
      <c r="Q644" s="1">
        <v>5706.3</v>
      </c>
    </row>
    <row r="645" spans="2:17" x14ac:dyDescent="0.3">
      <c r="B645" s="187">
        <v>43492.458333333336</v>
      </c>
      <c r="D645" s="202">
        <v>937</v>
      </c>
      <c r="E645" s="178">
        <v>702.51900000000001</v>
      </c>
      <c r="F645" s="188">
        <f t="shared" si="36"/>
        <v>0.9507311296816322</v>
      </c>
      <c r="G645" s="200"/>
      <c r="H645" s="202">
        <v>1036</v>
      </c>
      <c r="I645" s="178">
        <v>24359</v>
      </c>
      <c r="J645">
        <f t="shared" si="37"/>
        <v>24359</v>
      </c>
      <c r="K645" s="189">
        <f t="shared" si="38"/>
        <v>0.97436</v>
      </c>
      <c r="L645" s="200">
        <v>25289</v>
      </c>
      <c r="N645" s="184">
        <v>5418.6</v>
      </c>
      <c r="O645" s="190">
        <f t="shared" si="39"/>
        <v>0.90310000000000001</v>
      </c>
      <c r="Q645" s="1">
        <v>5705.4</v>
      </c>
    </row>
    <row r="646" spans="2:17" x14ac:dyDescent="0.3">
      <c r="B646" s="187">
        <v>43492.5</v>
      </c>
      <c r="D646" s="202">
        <v>886</v>
      </c>
      <c r="E646" s="178">
        <v>693.77499999999998</v>
      </c>
      <c r="F646" s="188">
        <f t="shared" si="36"/>
        <v>0.93889772304361063</v>
      </c>
      <c r="G646" s="200"/>
      <c r="H646" s="202">
        <v>1040</v>
      </c>
      <c r="I646" s="178">
        <v>24060</v>
      </c>
      <c r="J646">
        <f t="shared" si="37"/>
        <v>24060</v>
      </c>
      <c r="K646" s="189">
        <f t="shared" si="38"/>
        <v>0.96240000000000003</v>
      </c>
      <c r="L646" s="200">
        <v>24971</v>
      </c>
      <c r="N646" s="184">
        <v>4866.1000000000004</v>
      </c>
      <c r="O646" s="190">
        <f t="shared" si="39"/>
        <v>0.81101666666666672</v>
      </c>
      <c r="Q646" s="1">
        <v>5701.2</v>
      </c>
    </row>
    <row r="647" spans="2:17" x14ac:dyDescent="0.3">
      <c r="B647" s="187">
        <v>43492.541666666664</v>
      </c>
      <c r="D647" s="202">
        <v>586</v>
      </c>
      <c r="E647" s="178">
        <v>427.60199999999998</v>
      </c>
      <c r="F647" s="188">
        <f t="shared" si="36"/>
        <v>0.5786811922725581</v>
      </c>
      <c r="G647" s="200"/>
      <c r="H647" s="202">
        <v>867</v>
      </c>
      <c r="I647" s="178">
        <v>21309</v>
      </c>
      <c r="J647">
        <f t="shared" si="37"/>
        <v>21309</v>
      </c>
      <c r="K647" s="189">
        <f t="shared" si="38"/>
        <v>0.85236000000000001</v>
      </c>
      <c r="L647" s="200">
        <v>22056</v>
      </c>
      <c r="N647" s="184">
        <v>4777</v>
      </c>
      <c r="O647" s="190">
        <f t="shared" si="39"/>
        <v>0.79616666666666669</v>
      </c>
      <c r="Q647" s="1">
        <v>5700.5</v>
      </c>
    </row>
    <row r="648" spans="2:17" x14ac:dyDescent="0.3">
      <c r="B648" s="187">
        <v>43492.583333333336</v>
      </c>
      <c r="D648" s="202">
        <v>696</v>
      </c>
      <c r="E648" s="178">
        <v>501.005</v>
      </c>
      <c r="F648" s="188">
        <f t="shared" si="36"/>
        <v>0.67801874344486923</v>
      </c>
      <c r="G648" s="200"/>
      <c r="H648" s="202">
        <v>823</v>
      </c>
      <c r="I648" s="178">
        <v>22296</v>
      </c>
      <c r="J648">
        <f t="shared" si="37"/>
        <v>22296</v>
      </c>
      <c r="K648" s="189">
        <f t="shared" si="38"/>
        <v>0.89183999999999997</v>
      </c>
      <c r="L648" s="200">
        <v>23100</v>
      </c>
      <c r="N648" s="184">
        <v>4609.5</v>
      </c>
      <c r="O648" s="190">
        <f t="shared" si="39"/>
        <v>0.76824999999999999</v>
      </c>
      <c r="Q648" s="1">
        <v>5700.4</v>
      </c>
    </row>
    <row r="649" spans="2:17" x14ac:dyDescent="0.3">
      <c r="B649" s="187">
        <v>43492.625</v>
      </c>
      <c r="D649" s="202">
        <v>406</v>
      </c>
      <c r="E649" s="178">
        <v>271.24599999999998</v>
      </c>
      <c r="F649" s="188">
        <f t="shared" si="36"/>
        <v>0.36708190953073722</v>
      </c>
      <c r="G649" s="200"/>
      <c r="H649" s="202">
        <v>567</v>
      </c>
      <c r="I649" s="178">
        <v>17454</v>
      </c>
      <c r="J649">
        <f t="shared" si="37"/>
        <v>17454</v>
      </c>
      <c r="K649" s="189">
        <f t="shared" si="38"/>
        <v>0.69816</v>
      </c>
      <c r="L649" s="200">
        <v>17997</v>
      </c>
      <c r="N649" s="184">
        <v>4360.8</v>
      </c>
      <c r="O649" s="190">
        <f t="shared" si="39"/>
        <v>0.7268</v>
      </c>
      <c r="Q649" s="1">
        <v>5699.8</v>
      </c>
    </row>
    <row r="650" spans="2:17" x14ac:dyDescent="0.3">
      <c r="B650" s="187">
        <v>43492.666666666664</v>
      </c>
      <c r="D650" s="202">
        <v>152</v>
      </c>
      <c r="E650" s="178">
        <v>0</v>
      </c>
      <c r="F650" s="188">
        <f t="shared" si="36"/>
        <v>0</v>
      </c>
      <c r="G650" s="200"/>
      <c r="H650" s="202">
        <v>269</v>
      </c>
      <c r="I650" s="178">
        <v>8600.2000000000007</v>
      </c>
      <c r="J650">
        <f t="shared" si="37"/>
        <v>8600.2000000000007</v>
      </c>
      <c r="K650" s="189">
        <f t="shared" si="38"/>
        <v>0.34400800000000004</v>
      </c>
      <c r="L650" s="200">
        <v>8819.7000000000007</v>
      </c>
      <c r="N650" s="184">
        <v>5824</v>
      </c>
      <c r="O650" s="190">
        <f t="shared" si="39"/>
        <v>0.97066666666666668</v>
      </c>
      <c r="Q650" s="1">
        <v>5696.9</v>
      </c>
    </row>
    <row r="651" spans="2:17" x14ac:dyDescent="0.3">
      <c r="B651" s="187">
        <v>43492.708333333336</v>
      </c>
      <c r="D651" s="202">
        <v>45</v>
      </c>
      <c r="E651" s="178">
        <v>0</v>
      </c>
      <c r="F651" s="188">
        <f t="shared" ref="F651:F714" si="40">E651/$F$8</f>
        <v>0</v>
      </c>
      <c r="G651" s="200"/>
      <c r="H651" s="202">
        <v>79</v>
      </c>
      <c r="I651" s="178">
        <v>2030.5</v>
      </c>
      <c r="J651">
        <f t="shared" ref="J651:J714" si="41">IF(I651&lt;0,0,I651)</f>
        <v>2030.5</v>
      </c>
      <c r="K651" s="189">
        <f t="shared" ref="K651:K714" si="42">J651/(1000*$K$8)</f>
        <v>8.1220000000000001E-2</v>
      </c>
      <c r="L651" s="200">
        <v>2137.1999999999998</v>
      </c>
      <c r="N651" s="184">
        <v>3477.6</v>
      </c>
      <c r="O651" s="190">
        <f t="shared" ref="O651:O714" si="43">N651/$O$8</f>
        <v>0.5796</v>
      </c>
      <c r="Q651" s="1">
        <v>5695.1</v>
      </c>
    </row>
    <row r="652" spans="2:17" x14ac:dyDescent="0.3">
      <c r="B652" s="187">
        <v>43492.75</v>
      </c>
      <c r="D652" s="202">
        <v>4</v>
      </c>
      <c r="E652" s="178">
        <v>0</v>
      </c>
      <c r="F652" s="188">
        <f t="shared" si="40"/>
        <v>0</v>
      </c>
      <c r="G652" s="200"/>
      <c r="H652" s="202">
        <v>4</v>
      </c>
      <c r="I652" s="178">
        <v>-56.506999999999998</v>
      </c>
      <c r="J652">
        <f t="shared" si="41"/>
        <v>0</v>
      </c>
      <c r="K652" s="189">
        <f t="shared" si="42"/>
        <v>0</v>
      </c>
      <c r="L652" s="200">
        <v>0</v>
      </c>
      <c r="N652" s="184">
        <v>5870.2</v>
      </c>
      <c r="O652" s="190">
        <f t="shared" si="43"/>
        <v>0.97836666666666661</v>
      </c>
      <c r="Q652" s="1">
        <v>5694.1</v>
      </c>
    </row>
    <row r="653" spans="2:17" x14ac:dyDescent="0.3">
      <c r="B653" s="187">
        <v>43492.791666666664</v>
      </c>
      <c r="D653" s="202">
        <v>0</v>
      </c>
      <c r="E653" s="178">
        <v>0</v>
      </c>
      <c r="F653" s="188">
        <f t="shared" si="40"/>
        <v>0</v>
      </c>
      <c r="G653" s="200"/>
      <c r="H653" s="202">
        <v>0</v>
      </c>
      <c r="I653" s="178">
        <v>-56.506999999999998</v>
      </c>
      <c r="J653">
        <f t="shared" si="41"/>
        <v>0</v>
      </c>
      <c r="K653" s="189">
        <f t="shared" si="42"/>
        <v>0</v>
      </c>
      <c r="L653" s="200">
        <v>0</v>
      </c>
      <c r="N653" s="184">
        <v>5181.8999999999996</v>
      </c>
      <c r="O653" s="190">
        <f t="shared" si="43"/>
        <v>0.86364999999999992</v>
      </c>
      <c r="Q653" s="1">
        <v>5693.5</v>
      </c>
    </row>
    <row r="654" spans="2:17" x14ac:dyDescent="0.3">
      <c r="B654" s="187">
        <v>43492.833333333336</v>
      </c>
      <c r="D654" s="202">
        <v>0</v>
      </c>
      <c r="E654" s="178">
        <v>0</v>
      </c>
      <c r="F654" s="188">
        <f t="shared" si="40"/>
        <v>0</v>
      </c>
      <c r="G654" s="200"/>
      <c r="H654" s="202">
        <v>0</v>
      </c>
      <c r="I654" s="178">
        <v>-56.506999999999998</v>
      </c>
      <c r="J654">
        <f t="shared" si="41"/>
        <v>0</v>
      </c>
      <c r="K654" s="189">
        <f t="shared" si="42"/>
        <v>0</v>
      </c>
      <c r="L654" s="200">
        <v>0</v>
      </c>
      <c r="N654" s="184">
        <v>3855.4</v>
      </c>
      <c r="O654" s="190">
        <f t="shared" si="43"/>
        <v>0.64256666666666673</v>
      </c>
      <c r="Q654" s="1">
        <v>5692.1</v>
      </c>
    </row>
    <row r="655" spans="2:17" x14ac:dyDescent="0.3">
      <c r="B655" s="187">
        <v>43492.875</v>
      </c>
      <c r="D655" s="202">
        <v>0</v>
      </c>
      <c r="E655" s="178">
        <v>0</v>
      </c>
      <c r="F655" s="188">
        <f t="shared" si="40"/>
        <v>0</v>
      </c>
      <c r="G655" s="200"/>
      <c r="H655" s="202">
        <v>0</v>
      </c>
      <c r="I655" s="178">
        <v>-56.506999999999998</v>
      </c>
      <c r="J655">
        <f t="shared" si="41"/>
        <v>0</v>
      </c>
      <c r="K655" s="189">
        <f t="shared" si="42"/>
        <v>0</v>
      </c>
      <c r="L655" s="200">
        <v>0</v>
      </c>
      <c r="N655" s="184">
        <v>3910.3</v>
      </c>
      <c r="O655" s="190">
        <f t="shared" si="43"/>
        <v>0.65171666666666672</v>
      </c>
      <c r="Q655" s="1">
        <v>5691.9</v>
      </c>
    </row>
    <row r="656" spans="2:17" x14ac:dyDescent="0.3">
      <c r="B656" s="187">
        <v>43492.916666666664</v>
      </c>
      <c r="D656" s="202">
        <v>0</v>
      </c>
      <c r="E656" s="178">
        <v>0</v>
      </c>
      <c r="F656" s="188">
        <f t="shared" si="40"/>
        <v>0</v>
      </c>
      <c r="G656" s="200"/>
      <c r="H656" s="202">
        <v>0</v>
      </c>
      <c r="I656" s="178">
        <v>-56.506999999999998</v>
      </c>
      <c r="J656">
        <f t="shared" si="41"/>
        <v>0</v>
      </c>
      <c r="K656" s="189">
        <f t="shared" si="42"/>
        <v>0</v>
      </c>
      <c r="L656" s="200">
        <v>0</v>
      </c>
      <c r="N656" s="184">
        <v>3549.1</v>
      </c>
      <c r="O656" s="190">
        <f t="shared" si="43"/>
        <v>0.59151666666666669</v>
      </c>
      <c r="Q656" s="1">
        <v>5690.1</v>
      </c>
    </row>
    <row r="657" spans="2:17" x14ac:dyDescent="0.3">
      <c r="B657" s="187">
        <v>43492.958333333336</v>
      </c>
      <c r="D657" s="202">
        <v>0</v>
      </c>
      <c r="E657" s="178">
        <v>0</v>
      </c>
      <c r="F657" s="188">
        <f t="shared" si="40"/>
        <v>0</v>
      </c>
      <c r="G657" s="200"/>
      <c r="H657" s="202">
        <v>0</v>
      </c>
      <c r="I657" s="178">
        <v>-56.506999999999998</v>
      </c>
      <c r="J657">
        <f t="shared" si="41"/>
        <v>0</v>
      </c>
      <c r="K657" s="189">
        <f t="shared" si="42"/>
        <v>0</v>
      </c>
      <c r="L657" s="200">
        <v>0</v>
      </c>
      <c r="N657" s="184">
        <v>1564.8</v>
      </c>
      <c r="O657" s="190">
        <f t="shared" si="43"/>
        <v>0.26079999999999998</v>
      </c>
      <c r="Q657" s="1">
        <v>5689.8</v>
      </c>
    </row>
    <row r="658" spans="2:17" x14ac:dyDescent="0.3">
      <c r="B658" s="187">
        <v>43493</v>
      </c>
      <c r="D658" s="202">
        <v>0</v>
      </c>
      <c r="E658" s="178">
        <v>0</v>
      </c>
      <c r="F658" s="188">
        <f t="shared" si="40"/>
        <v>0</v>
      </c>
      <c r="G658" s="200"/>
      <c r="H658" s="202">
        <v>0</v>
      </c>
      <c r="I658" s="178">
        <v>-56.506999999999998</v>
      </c>
      <c r="J658">
        <f t="shared" si="41"/>
        <v>0</v>
      </c>
      <c r="K658" s="189">
        <f t="shared" si="42"/>
        <v>0</v>
      </c>
      <c r="L658" s="200">
        <v>0</v>
      </c>
      <c r="N658" s="184">
        <v>1307.8</v>
      </c>
      <c r="O658" s="190">
        <f t="shared" si="43"/>
        <v>0.21796666666666667</v>
      </c>
      <c r="Q658" s="1">
        <v>5689.7</v>
      </c>
    </row>
    <row r="659" spans="2:17" x14ac:dyDescent="0.3">
      <c r="B659" s="187">
        <v>43493.041666666664</v>
      </c>
      <c r="D659" s="202">
        <v>0</v>
      </c>
      <c r="E659" s="178">
        <v>0</v>
      </c>
      <c r="F659" s="188">
        <f t="shared" si="40"/>
        <v>0</v>
      </c>
      <c r="G659" s="200"/>
      <c r="H659" s="202">
        <v>0</v>
      </c>
      <c r="I659" s="178">
        <v>-56.506999999999998</v>
      </c>
      <c r="J659">
        <f t="shared" si="41"/>
        <v>0</v>
      </c>
      <c r="K659" s="189">
        <f t="shared" si="42"/>
        <v>0</v>
      </c>
      <c r="L659" s="200">
        <v>0</v>
      </c>
      <c r="N659" s="184">
        <v>1086.7</v>
      </c>
      <c r="O659" s="190">
        <f t="shared" si="43"/>
        <v>0.18111666666666668</v>
      </c>
      <c r="Q659" s="1">
        <v>5689.2</v>
      </c>
    </row>
    <row r="660" spans="2:17" x14ac:dyDescent="0.3">
      <c r="B660" s="187">
        <v>43493.083333333336</v>
      </c>
      <c r="D660" s="202">
        <v>0</v>
      </c>
      <c r="E660" s="178">
        <v>0</v>
      </c>
      <c r="F660" s="188">
        <f t="shared" si="40"/>
        <v>0</v>
      </c>
      <c r="G660" s="200"/>
      <c r="H660" s="202">
        <v>0</v>
      </c>
      <c r="I660" s="178">
        <v>-56.506999999999998</v>
      </c>
      <c r="J660">
        <f t="shared" si="41"/>
        <v>0</v>
      </c>
      <c r="K660" s="189">
        <f t="shared" si="42"/>
        <v>0</v>
      </c>
      <c r="L660" s="200">
        <v>0</v>
      </c>
      <c r="N660" s="184">
        <v>956.5</v>
      </c>
      <c r="O660" s="190">
        <f t="shared" si="43"/>
        <v>0.15941666666666668</v>
      </c>
      <c r="Q660" s="1">
        <v>5686.4</v>
      </c>
    </row>
    <row r="661" spans="2:17" x14ac:dyDescent="0.3">
      <c r="B661" s="187">
        <v>43493.125</v>
      </c>
      <c r="D661" s="202">
        <v>0</v>
      </c>
      <c r="E661" s="178">
        <v>0</v>
      </c>
      <c r="F661" s="188">
        <f t="shared" si="40"/>
        <v>0</v>
      </c>
      <c r="G661" s="200"/>
      <c r="H661" s="202">
        <v>0</v>
      </c>
      <c r="I661" s="178">
        <v>-56.506999999999998</v>
      </c>
      <c r="J661">
        <f t="shared" si="41"/>
        <v>0</v>
      </c>
      <c r="K661" s="189">
        <f t="shared" si="42"/>
        <v>0</v>
      </c>
      <c r="L661" s="200">
        <v>0</v>
      </c>
      <c r="N661" s="184">
        <v>1445.3</v>
      </c>
      <c r="O661" s="190">
        <f t="shared" si="43"/>
        <v>0.24088333333333334</v>
      </c>
      <c r="Q661" s="1">
        <v>5686.4</v>
      </c>
    </row>
    <row r="662" spans="2:17" x14ac:dyDescent="0.3">
      <c r="B662" s="187">
        <v>43493.166666666664</v>
      </c>
      <c r="D662" s="202">
        <v>0</v>
      </c>
      <c r="E662" s="178">
        <v>0</v>
      </c>
      <c r="F662" s="188">
        <f t="shared" si="40"/>
        <v>0</v>
      </c>
      <c r="G662" s="200"/>
      <c r="H662" s="202">
        <v>0</v>
      </c>
      <c r="I662" s="178">
        <v>-56.506999999999998</v>
      </c>
      <c r="J662">
        <f t="shared" si="41"/>
        <v>0</v>
      </c>
      <c r="K662" s="189">
        <f t="shared" si="42"/>
        <v>0</v>
      </c>
      <c r="L662" s="200">
        <v>0</v>
      </c>
      <c r="N662" s="184">
        <v>1349.6</v>
      </c>
      <c r="O662" s="190">
        <f t="shared" si="43"/>
        <v>0.22493333333333332</v>
      </c>
      <c r="Q662" s="1">
        <v>5685.9</v>
      </c>
    </row>
    <row r="663" spans="2:17" x14ac:dyDescent="0.3">
      <c r="B663" s="187">
        <v>43493.208333333336</v>
      </c>
      <c r="D663" s="202">
        <v>0</v>
      </c>
      <c r="E663" s="178">
        <v>0</v>
      </c>
      <c r="F663" s="188">
        <f t="shared" si="40"/>
        <v>0</v>
      </c>
      <c r="G663" s="200"/>
      <c r="H663" s="202">
        <v>2</v>
      </c>
      <c r="I663" s="178">
        <v>-56.506999999999998</v>
      </c>
      <c r="J663">
        <f t="shared" si="41"/>
        <v>0</v>
      </c>
      <c r="K663" s="189">
        <f t="shared" si="42"/>
        <v>0</v>
      </c>
      <c r="L663" s="200">
        <v>0</v>
      </c>
      <c r="N663" s="184">
        <v>937.6</v>
      </c>
      <c r="O663" s="190">
        <f t="shared" si="43"/>
        <v>0.15626666666666666</v>
      </c>
      <c r="Q663" s="1">
        <v>5685.5</v>
      </c>
    </row>
    <row r="664" spans="2:17" x14ac:dyDescent="0.3">
      <c r="B664" s="187">
        <v>43493.25</v>
      </c>
      <c r="D664" s="202">
        <v>20</v>
      </c>
      <c r="E664" s="178">
        <v>0</v>
      </c>
      <c r="F664" s="188">
        <f t="shared" si="40"/>
        <v>0</v>
      </c>
      <c r="G664" s="200"/>
      <c r="H664" s="202">
        <v>55</v>
      </c>
      <c r="I664" s="178">
        <v>1352.4</v>
      </c>
      <c r="J664">
        <f t="shared" si="41"/>
        <v>1352.4</v>
      </c>
      <c r="K664" s="189">
        <f t="shared" si="42"/>
        <v>5.4096000000000005E-2</v>
      </c>
      <c r="L664" s="200">
        <v>1453.5</v>
      </c>
      <c r="N664" s="184">
        <v>382.3</v>
      </c>
      <c r="O664" s="190">
        <f t="shared" si="43"/>
        <v>6.3716666666666671E-2</v>
      </c>
      <c r="Q664" s="1">
        <v>5684.2</v>
      </c>
    </row>
    <row r="665" spans="2:17" x14ac:dyDescent="0.3">
      <c r="B665" s="187">
        <v>43493.291666666664</v>
      </c>
      <c r="D665" s="202">
        <v>35</v>
      </c>
      <c r="E665" s="178">
        <v>0</v>
      </c>
      <c r="F665" s="188">
        <f t="shared" si="40"/>
        <v>0</v>
      </c>
      <c r="G665" s="200"/>
      <c r="H665" s="202">
        <v>171</v>
      </c>
      <c r="I665" s="178">
        <v>4625</v>
      </c>
      <c r="J665">
        <f t="shared" si="41"/>
        <v>4625</v>
      </c>
      <c r="K665" s="189">
        <f t="shared" si="42"/>
        <v>0.185</v>
      </c>
      <c r="L665" s="200">
        <v>4762.8999999999996</v>
      </c>
      <c r="N665" s="184">
        <v>570.1</v>
      </c>
      <c r="O665" s="190">
        <f t="shared" si="43"/>
        <v>9.5016666666666666E-2</v>
      </c>
      <c r="Q665" s="1">
        <v>5680.6</v>
      </c>
    </row>
    <row r="666" spans="2:17" x14ac:dyDescent="0.3">
      <c r="B666" s="187">
        <v>43493.333333333336</v>
      </c>
      <c r="D666" s="202">
        <v>130</v>
      </c>
      <c r="E666" s="178">
        <v>0</v>
      </c>
      <c r="F666" s="188">
        <f t="shared" si="40"/>
        <v>0</v>
      </c>
      <c r="G666" s="200"/>
      <c r="H666" s="202">
        <v>353</v>
      </c>
      <c r="I666" s="178">
        <v>10233</v>
      </c>
      <c r="J666">
        <f t="shared" si="41"/>
        <v>10233</v>
      </c>
      <c r="K666" s="189">
        <f t="shared" si="42"/>
        <v>0.40932000000000002</v>
      </c>
      <c r="L666" s="200">
        <v>10498</v>
      </c>
      <c r="N666" s="184">
        <v>775.4</v>
      </c>
      <c r="O666" s="190">
        <f t="shared" si="43"/>
        <v>0.12923333333333334</v>
      </c>
      <c r="Q666" s="1">
        <v>5680</v>
      </c>
    </row>
    <row r="667" spans="2:17" x14ac:dyDescent="0.3">
      <c r="B667" s="187">
        <v>43493.375</v>
      </c>
      <c r="D667" s="202">
        <v>456</v>
      </c>
      <c r="E667" s="178">
        <v>210.03100000000001</v>
      </c>
      <c r="F667" s="188">
        <f t="shared" si="40"/>
        <v>0.28423858984335354</v>
      </c>
      <c r="G667" s="200"/>
      <c r="H667" s="202">
        <v>655</v>
      </c>
      <c r="I667" s="178">
        <v>19113</v>
      </c>
      <c r="J667">
        <f t="shared" si="41"/>
        <v>19113</v>
      </c>
      <c r="K667" s="189">
        <f t="shared" si="42"/>
        <v>0.76451999999999998</v>
      </c>
      <c r="L667" s="200">
        <v>19740</v>
      </c>
      <c r="N667" s="184">
        <v>849.2</v>
      </c>
      <c r="O667" s="190">
        <f t="shared" si="43"/>
        <v>0.14153333333333334</v>
      </c>
      <c r="Q667" s="1">
        <v>5676.4</v>
      </c>
    </row>
    <row r="668" spans="2:17" x14ac:dyDescent="0.3">
      <c r="B668" s="187">
        <v>43493.416666666664</v>
      </c>
      <c r="D668" s="202">
        <v>137</v>
      </c>
      <c r="E668" s="178">
        <v>0</v>
      </c>
      <c r="F668" s="188">
        <f t="shared" si="40"/>
        <v>0</v>
      </c>
      <c r="G668" s="200"/>
      <c r="H668" s="202">
        <v>505</v>
      </c>
      <c r="I668" s="178">
        <v>12766</v>
      </c>
      <c r="J668">
        <f t="shared" si="41"/>
        <v>12766</v>
      </c>
      <c r="K668" s="189">
        <f t="shared" si="42"/>
        <v>0.51063999999999998</v>
      </c>
      <c r="L668" s="200">
        <v>13112</v>
      </c>
      <c r="N668" s="184">
        <v>659.9</v>
      </c>
      <c r="O668" s="190">
        <f t="shared" si="43"/>
        <v>0.10998333333333334</v>
      </c>
      <c r="Q668" s="1">
        <v>5676.2</v>
      </c>
    </row>
    <row r="669" spans="2:17" x14ac:dyDescent="0.3">
      <c r="B669" s="187">
        <v>43493.458333333336</v>
      </c>
      <c r="D669" s="202">
        <v>298</v>
      </c>
      <c r="E669" s="178">
        <v>27.604500000000002</v>
      </c>
      <c r="F669" s="188">
        <f t="shared" si="40"/>
        <v>3.7357647934499444E-2</v>
      </c>
      <c r="G669" s="200"/>
      <c r="H669" s="202">
        <v>720</v>
      </c>
      <c r="I669" s="178">
        <v>17606</v>
      </c>
      <c r="J669">
        <f t="shared" si="41"/>
        <v>17606</v>
      </c>
      <c r="K669" s="189">
        <f t="shared" si="42"/>
        <v>0.70423999999999998</v>
      </c>
      <c r="L669" s="200">
        <v>18157</v>
      </c>
      <c r="N669" s="184">
        <v>427.7</v>
      </c>
      <c r="O669" s="190">
        <f t="shared" si="43"/>
        <v>7.1283333333333337E-2</v>
      </c>
      <c r="Q669" s="1">
        <v>5676</v>
      </c>
    </row>
    <row r="670" spans="2:17" x14ac:dyDescent="0.3">
      <c r="B670" s="187">
        <v>43493.5</v>
      </c>
      <c r="D670" s="202">
        <v>230</v>
      </c>
      <c r="E670" s="178">
        <v>0</v>
      </c>
      <c r="F670" s="188">
        <f t="shared" si="40"/>
        <v>0</v>
      </c>
      <c r="G670" s="200"/>
      <c r="H670" s="202">
        <v>701</v>
      </c>
      <c r="I670" s="178">
        <v>16807</v>
      </c>
      <c r="J670">
        <f t="shared" si="41"/>
        <v>16807</v>
      </c>
      <c r="K670" s="189">
        <f t="shared" si="42"/>
        <v>0.67227999999999999</v>
      </c>
      <c r="L670" s="200">
        <v>17319</v>
      </c>
      <c r="N670" s="184">
        <v>475.6</v>
      </c>
      <c r="O670" s="190">
        <f t="shared" si="43"/>
        <v>7.9266666666666666E-2</v>
      </c>
      <c r="Q670" s="1">
        <v>5675.7</v>
      </c>
    </row>
    <row r="671" spans="2:17" x14ac:dyDescent="0.3">
      <c r="B671" s="187">
        <v>43493.541666666664</v>
      </c>
      <c r="D671" s="202">
        <v>208</v>
      </c>
      <c r="E671" s="178">
        <v>0</v>
      </c>
      <c r="F671" s="188">
        <f t="shared" si="40"/>
        <v>0</v>
      </c>
      <c r="G671" s="200"/>
      <c r="H671" s="202">
        <v>642</v>
      </c>
      <c r="I671" s="178">
        <v>15707</v>
      </c>
      <c r="J671">
        <f t="shared" si="41"/>
        <v>15707</v>
      </c>
      <c r="K671" s="189">
        <f t="shared" si="42"/>
        <v>0.62827999999999995</v>
      </c>
      <c r="L671" s="200">
        <v>16169</v>
      </c>
      <c r="N671" s="184">
        <v>589.1</v>
      </c>
      <c r="O671" s="190">
        <f t="shared" si="43"/>
        <v>9.8183333333333331E-2</v>
      </c>
      <c r="Q671" s="1">
        <v>5675.5</v>
      </c>
    </row>
    <row r="672" spans="2:17" x14ac:dyDescent="0.3">
      <c r="B672" s="187">
        <v>43493.583333333336</v>
      </c>
      <c r="D672" s="202">
        <v>522</v>
      </c>
      <c r="E672" s="178">
        <v>330.57499999999999</v>
      </c>
      <c r="F672" s="188">
        <f t="shared" si="40"/>
        <v>0.44737287275433907</v>
      </c>
      <c r="G672" s="200"/>
      <c r="H672" s="202">
        <v>737</v>
      </c>
      <c r="I672" s="178">
        <v>19997</v>
      </c>
      <c r="J672">
        <f t="shared" si="41"/>
        <v>19997</v>
      </c>
      <c r="K672" s="189">
        <f t="shared" si="42"/>
        <v>0.79988000000000004</v>
      </c>
      <c r="L672" s="200">
        <v>20671</v>
      </c>
      <c r="N672" s="184">
        <v>687.6</v>
      </c>
      <c r="O672" s="190">
        <f t="shared" si="43"/>
        <v>0.11460000000000001</v>
      </c>
      <c r="Q672" s="1">
        <v>5675.4</v>
      </c>
    </row>
    <row r="673" spans="2:17" x14ac:dyDescent="0.3">
      <c r="B673" s="187">
        <v>43493.625</v>
      </c>
      <c r="D673" s="202">
        <v>236</v>
      </c>
      <c r="E673" s="178">
        <v>0</v>
      </c>
      <c r="F673" s="188">
        <f t="shared" si="40"/>
        <v>0</v>
      </c>
      <c r="G673" s="200"/>
      <c r="H673" s="202">
        <v>412</v>
      </c>
      <c r="I673" s="178">
        <v>12167</v>
      </c>
      <c r="J673">
        <f t="shared" si="41"/>
        <v>12167</v>
      </c>
      <c r="K673" s="189">
        <f t="shared" si="42"/>
        <v>0.48668</v>
      </c>
      <c r="L673" s="200">
        <v>12492</v>
      </c>
      <c r="N673" s="184">
        <v>565.6</v>
      </c>
      <c r="O673" s="190">
        <f t="shared" si="43"/>
        <v>9.4266666666666665E-2</v>
      </c>
      <c r="Q673" s="1">
        <v>5675.4</v>
      </c>
    </row>
    <row r="674" spans="2:17" x14ac:dyDescent="0.3">
      <c r="B674" s="187">
        <v>43493.666666666664</v>
      </c>
      <c r="D674" s="202">
        <v>5</v>
      </c>
      <c r="E674" s="178">
        <v>0</v>
      </c>
      <c r="F674" s="188">
        <f t="shared" si="40"/>
        <v>0</v>
      </c>
      <c r="G674" s="200"/>
      <c r="H674" s="202">
        <v>78</v>
      </c>
      <c r="I674" s="178">
        <v>1385.4</v>
      </c>
      <c r="J674">
        <f t="shared" si="41"/>
        <v>1385.4</v>
      </c>
      <c r="K674" s="189">
        <f t="shared" si="42"/>
        <v>5.5416000000000007E-2</v>
      </c>
      <c r="L674" s="200">
        <v>1486.8</v>
      </c>
      <c r="N674" s="184">
        <v>253</v>
      </c>
      <c r="O674" s="190">
        <f t="shared" si="43"/>
        <v>4.2166666666666665E-2</v>
      </c>
      <c r="Q674" s="1">
        <v>5675</v>
      </c>
    </row>
    <row r="675" spans="2:17" x14ac:dyDescent="0.3">
      <c r="B675" s="187">
        <v>43493.708333333336</v>
      </c>
      <c r="D675" s="202">
        <v>288</v>
      </c>
      <c r="E675" s="178">
        <v>0</v>
      </c>
      <c r="F675" s="188">
        <f t="shared" si="40"/>
        <v>0</v>
      </c>
      <c r="G675" s="200"/>
      <c r="H675" s="202">
        <v>176</v>
      </c>
      <c r="I675" s="178">
        <v>6818.5</v>
      </c>
      <c r="J675">
        <f t="shared" si="41"/>
        <v>6818.5</v>
      </c>
      <c r="K675" s="189">
        <f t="shared" si="42"/>
        <v>0.27273999999999998</v>
      </c>
      <c r="L675" s="200">
        <v>6995.6</v>
      </c>
      <c r="N675" s="184">
        <v>207.2</v>
      </c>
      <c r="O675" s="190">
        <f t="shared" si="43"/>
        <v>3.4533333333333333E-2</v>
      </c>
      <c r="Q675" s="1">
        <v>5672.2</v>
      </c>
    </row>
    <row r="676" spans="2:17" x14ac:dyDescent="0.3">
      <c r="B676" s="187">
        <v>43493.75</v>
      </c>
      <c r="D676" s="202">
        <v>13</v>
      </c>
      <c r="E676" s="178">
        <v>0</v>
      </c>
      <c r="F676" s="188">
        <f t="shared" si="40"/>
        <v>0</v>
      </c>
      <c r="G676" s="200"/>
      <c r="H676" s="202">
        <v>21</v>
      </c>
      <c r="I676" s="178">
        <v>378.23</v>
      </c>
      <c r="J676">
        <f t="shared" si="41"/>
        <v>378.23</v>
      </c>
      <c r="K676" s="189">
        <f t="shared" si="42"/>
        <v>1.5129200000000001E-2</v>
      </c>
      <c r="L676" s="200">
        <v>506.81</v>
      </c>
      <c r="N676" s="184">
        <v>125.7</v>
      </c>
      <c r="O676" s="190">
        <f t="shared" si="43"/>
        <v>2.095E-2</v>
      </c>
      <c r="Q676" s="1">
        <v>5671.8</v>
      </c>
    </row>
    <row r="677" spans="2:17" x14ac:dyDescent="0.3">
      <c r="B677" s="187">
        <v>43493.791666666664</v>
      </c>
      <c r="D677" s="202">
        <v>0</v>
      </c>
      <c r="E677" s="178">
        <v>0</v>
      </c>
      <c r="F677" s="188">
        <f t="shared" si="40"/>
        <v>0</v>
      </c>
      <c r="G677" s="200"/>
      <c r="H677" s="202">
        <v>0</v>
      </c>
      <c r="I677" s="178">
        <v>-56.506999999999998</v>
      </c>
      <c r="J677">
        <f t="shared" si="41"/>
        <v>0</v>
      </c>
      <c r="K677" s="189">
        <f t="shared" si="42"/>
        <v>0</v>
      </c>
      <c r="L677" s="200">
        <v>0</v>
      </c>
      <c r="N677" s="184">
        <v>121.6</v>
      </c>
      <c r="O677" s="190">
        <f t="shared" si="43"/>
        <v>2.0266666666666665E-2</v>
      </c>
      <c r="Q677" s="1">
        <v>5671.6</v>
      </c>
    </row>
    <row r="678" spans="2:17" x14ac:dyDescent="0.3">
      <c r="B678" s="187">
        <v>43493.833333333336</v>
      </c>
      <c r="D678" s="202">
        <v>0</v>
      </c>
      <c r="E678" s="178">
        <v>0</v>
      </c>
      <c r="F678" s="188">
        <f t="shared" si="40"/>
        <v>0</v>
      </c>
      <c r="G678" s="200"/>
      <c r="H678" s="202">
        <v>0</v>
      </c>
      <c r="I678" s="178">
        <v>-56.506999999999998</v>
      </c>
      <c r="J678">
        <f t="shared" si="41"/>
        <v>0</v>
      </c>
      <c r="K678" s="189">
        <f t="shared" si="42"/>
        <v>0</v>
      </c>
      <c r="L678" s="200">
        <v>0</v>
      </c>
      <c r="N678" s="184">
        <v>0</v>
      </c>
      <c r="O678" s="190">
        <f t="shared" si="43"/>
        <v>0</v>
      </c>
      <c r="Q678" s="1">
        <v>5669.9</v>
      </c>
    </row>
    <row r="679" spans="2:17" x14ac:dyDescent="0.3">
      <c r="B679" s="187">
        <v>43493.875</v>
      </c>
      <c r="D679" s="202">
        <v>0</v>
      </c>
      <c r="E679" s="178">
        <v>0</v>
      </c>
      <c r="F679" s="188">
        <f t="shared" si="40"/>
        <v>0</v>
      </c>
      <c r="G679" s="200"/>
      <c r="H679" s="202">
        <v>0</v>
      </c>
      <c r="I679" s="178">
        <v>-56.506999999999998</v>
      </c>
      <c r="J679">
        <f t="shared" si="41"/>
        <v>0</v>
      </c>
      <c r="K679" s="189">
        <f t="shared" si="42"/>
        <v>0</v>
      </c>
      <c r="L679" s="200">
        <v>0</v>
      </c>
      <c r="N679" s="184">
        <v>0</v>
      </c>
      <c r="O679" s="190">
        <f t="shared" si="43"/>
        <v>0</v>
      </c>
      <c r="Q679" s="1">
        <v>5668.4</v>
      </c>
    </row>
    <row r="680" spans="2:17" x14ac:dyDescent="0.3">
      <c r="B680" s="187">
        <v>43493.916666666664</v>
      </c>
      <c r="D680" s="202">
        <v>0</v>
      </c>
      <c r="E680" s="178">
        <v>0</v>
      </c>
      <c r="F680" s="188">
        <f t="shared" si="40"/>
        <v>0</v>
      </c>
      <c r="G680" s="200"/>
      <c r="H680" s="202">
        <v>0</v>
      </c>
      <c r="I680" s="178">
        <v>-56.506999999999998</v>
      </c>
      <c r="J680">
        <f t="shared" si="41"/>
        <v>0</v>
      </c>
      <c r="K680" s="189">
        <f t="shared" si="42"/>
        <v>0</v>
      </c>
      <c r="L680" s="200">
        <v>0</v>
      </c>
      <c r="N680" s="184">
        <v>0</v>
      </c>
      <c r="O680" s="190">
        <f t="shared" si="43"/>
        <v>0</v>
      </c>
      <c r="Q680" s="1">
        <v>5668.1</v>
      </c>
    </row>
    <row r="681" spans="2:17" x14ac:dyDescent="0.3">
      <c r="B681" s="187">
        <v>43493.958333333336</v>
      </c>
      <c r="D681" s="202">
        <v>0</v>
      </c>
      <c r="E681" s="178">
        <v>0</v>
      </c>
      <c r="F681" s="188">
        <f t="shared" si="40"/>
        <v>0</v>
      </c>
      <c r="G681" s="200"/>
      <c r="H681" s="202">
        <v>0</v>
      </c>
      <c r="I681" s="178">
        <v>-56.506999999999998</v>
      </c>
      <c r="J681">
        <f t="shared" si="41"/>
        <v>0</v>
      </c>
      <c r="K681" s="189">
        <f t="shared" si="42"/>
        <v>0</v>
      </c>
      <c r="L681" s="200">
        <v>0</v>
      </c>
      <c r="N681" s="184">
        <v>102.4</v>
      </c>
      <c r="O681" s="190">
        <f t="shared" si="43"/>
        <v>1.7066666666666667E-2</v>
      </c>
      <c r="Q681" s="1">
        <v>5667.1</v>
      </c>
    </row>
    <row r="682" spans="2:17" x14ac:dyDescent="0.3">
      <c r="B682" s="187">
        <v>43494</v>
      </c>
      <c r="D682" s="202">
        <v>0</v>
      </c>
      <c r="E682" s="178">
        <v>0</v>
      </c>
      <c r="F682" s="188">
        <f t="shared" si="40"/>
        <v>0</v>
      </c>
      <c r="G682" s="200"/>
      <c r="H682" s="202">
        <v>0</v>
      </c>
      <c r="I682" s="178">
        <v>-56.506999999999998</v>
      </c>
      <c r="J682">
        <f t="shared" si="41"/>
        <v>0</v>
      </c>
      <c r="K682" s="189">
        <f t="shared" si="42"/>
        <v>0</v>
      </c>
      <c r="L682" s="200">
        <v>0</v>
      </c>
      <c r="N682" s="184">
        <v>268.5</v>
      </c>
      <c r="O682" s="190">
        <f t="shared" si="43"/>
        <v>4.4749999999999998E-2</v>
      </c>
      <c r="Q682" s="1">
        <v>5665.7</v>
      </c>
    </row>
    <row r="683" spans="2:17" x14ac:dyDescent="0.3">
      <c r="B683" s="187">
        <v>43494.041666666664</v>
      </c>
      <c r="D683" s="202">
        <v>0</v>
      </c>
      <c r="E683" s="178">
        <v>0</v>
      </c>
      <c r="F683" s="188">
        <f t="shared" si="40"/>
        <v>0</v>
      </c>
      <c r="G683" s="200"/>
      <c r="H683" s="202">
        <v>0</v>
      </c>
      <c r="I683" s="178">
        <v>-56.506999999999998</v>
      </c>
      <c r="J683">
        <f t="shared" si="41"/>
        <v>0</v>
      </c>
      <c r="K683" s="189">
        <f t="shared" si="42"/>
        <v>0</v>
      </c>
      <c r="L683" s="200">
        <v>0</v>
      </c>
      <c r="N683" s="184">
        <v>358.4</v>
      </c>
      <c r="O683" s="190">
        <f t="shared" si="43"/>
        <v>5.9733333333333333E-2</v>
      </c>
      <c r="Q683" s="1">
        <v>5665.1</v>
      </c>
    </row>
    <row r="684" spans="2:17" x14ac:dyDescent="0.3">
      <c r="B684" s="187">
        <v>43494.083333333336</v>
      </c>
      <c r="D684" s="202">
        <v>0</v>
      </c>
      <c r="E684" s="178">
        <v>0</v>
      </c>
      <c r="F684" s="188">
        <f t="shared" si="40"/>
        <v>0</v>
      </c>
      <c r="G684" s="200"/>
      <c r="H684" s="202">
        <v>0</v>
      </c>
      <c r="I684" s="178">
        <v>-56.506999999999998</v>
      </c>
      <c r="J684">
        <f t="shared" si="41"/>
        <v>0</v>
      </c>
      <c r="K684" s="189">
        <f t="shared" si="42"/>
        <v>0</v>
      </c>
      <c r="L684" s="200">
        <v>0</v>
      </c>
      <c r="N684" s="184">
        <v>548.9</v>
      </c>
      <c r="O684" s="190">
        <f t="shared" si="43"/>
        <v>9.1483333333333333E-2</v>
      </c>
      <c r="Q684" s="1">
        <v>5664.8</v>
      </c>
    </row>
    <row r="685" spans="2:17" x14ac:dyDescent="0.3">
      <c r="B685" s="187">
        <v>43494.125</v>
      </c>
      <c r="D685" s="202">
        <v>0</v>
      </c>
      <c r="E685" s="178">
        <v>0</v>
      </c>
      <c r="F685" s="188">
        <f t="shared" si="40"/>
        <v>0</v>
      </c>
      <c r="G685" s="200"/>
      <c r="H685" s="202">
        <v>0</v>
      </c>
      <c r="I685" s="178">
        <v>-56.506999999999998</v>
      </c>
      <c r="J685">
        <f t="shared" si="41"/>
        <v>0</v>
      </c>
      <c r="K685" s="189">
        <f t="shared" si="42"/>
        <v>0</v>
      </c>
      <c r="L685" s="200">
        <v>0</v>
      </c>
      <c r="N685" s="184">
        <v>896.7</v>
      </c>
      <c r="O685" s="190">
        <f t="shared" si="43"/>
        <v>0.14945</v>
      </c>
      <c r="Q685" s="1">
        <v>5663.5</v>
      </c>
    </row>
    <row r="686" spans="2:17" x14ac:dyDescent="0.3">
      <c r="B686" s="187">
        <v>43494.166666666664</v>
      </c>
      <c r="D686" s="202">
        <v>0</v>
      </c>
      <c r="E686" s="178">
        <v>0</v>
      </c>
      <c r="F686" s="188">
        <f t="shared" si="40"/>
        <v>0</v>
      </c>
      <c r="G686" s="200"/>
      <c r="H686" s="202">
        <v>0</v>
      </c>
      <c r="I686" s="178">
        <v>-56.506999999999998</v>
      </c>
      <c r="J686">
        <f t="shared" si="41"/>
        <v>0</v>
      </c>
      <c r="K686" s="189">
        <f t="shared" si="42"/>
        <v>0</v>
      </c>
      <c r="L686" s="200">
        <v>0</v>
      </c>
      <c r="N686" s="184">
        <v>1042</v>
      </c>
      <c r="O686" s="190">
        <f t="shared" si="43"/>
        <v>0.17366666666666666</v>
      </c>
      <c r="Q686" s="1">
        <v>5663.3</v>
      </c>
    </row>
    <row r="687" spans="2:17" x14ac:dyDescent="0.3">
      <c r="B687" s="187">
        <v>43494.208333333336</v>
      </c>
      <c r="D687" s="202">
        <v>41</v>
      </c>
      <c r="E687" s="178">
        <v>0</v>
      </c>
      <c r="F687" s="188">
        <f t="shared" si="40"/>
        <v>0</v>
      </c>
      <c r="G687" s="200"/>
      <c r="H687" s="202">
        <v>4</v>
      </c>
      <c r="I687" s="178">
        <v>-56.506999999999998</v>
      </c>
      <c r="J687">
        <f t="shared" si="41"/>
        <v>0</v>
      </c>
      <c r="K687" s="189">
        <f t="shared" si="42"/>
        <v>0</v>
      </c>
      <c r="L687" s="200">
        <v>0</v>
      </c>
      <c r="N687" s="184">
        <v>675.8</v>
      </c>
      <c r="O687" s="190">
        <f t="shared" si="43"/>
        <v>0.11263333333333332</v>
      </c>
      <c r="Q687" s="1">
        <v>5662.8</v>
      </c>
    </row>
    <row r="688" spans="2:17" x14ac:dyDescent="0.3">
      <c r="B688" s="187">
        <v>43494.25</v>
      </c>
      <c r="D688" s="202">
        <v>596</v>
      </c>
      <c r="E688" s="178">
        <v>49.437600000000003</v>
      </c>
      <c r="F688" s="188">
        <f t="shared" si="40"/>
        <v>6.6904760293669874E-2</v>
      </c>
      <c r="G688" s="200"/>
      <c r="H688" s="202">
        <v>145</v>
      </c>
      <c r="I688" s="178">
        <v>6056.4</v>
      </c>
      <c r="J688">
        <f t="shared" si="41"/>
        <v>6056.4</v>
      </c>
      <c r="K688" s="189">
        <f t="shared" si="42"/>
        <v>0.242256</v>
      </c>
      <c r="L688" s="200">
        <v>6218.8</v>
      </c>
      <c r="N688" s="184">
        <v>494.1</v>
      </c>
      <c r="O688" s="190">
        <f t="shared" si="43"/>
        <v>8.2350000000000007E-2</v>
      </c>
      <c r="Q688" s="1">
        <v>5662.4</v>
      </c>
    </row>
    <row r="689" spans="2:17" x14ac:dyDescent="0.3">
      <c r="B689" s="187">
        <v>43494.291666666664</v>
      </c>
      <c r="D689" s="202">
        <v>801</v>
      </c>
      <c r="E689" s="178">
        <v>483.36099999999999</v>
      </c>
      <c r="F689" s="188">
        <f t="shared" si="40"/>
        <v>0.65414081266705015</v>
      </c>
      <c r="G689" s="200"/>
      <c r="H689" s="202">
        <v>380</v>
      </c>
      <c r="I689" s="178">
        <v>16965</v>
      </c>
      <c r="J689">
        <f t="shared" si="41"/>
        <v>16965</v>
      </c>
      <c r="K689" s="189">
        <f t="shared" si="42"/>
        <v>0.67859999999999998</v>
      </c>
      <c r="L689" s="200">
        <v>17485</v>
      </c>
      <c r="N689" s="184">
        <v>47.8</v>
      </c>
      <c r="O689" s="190">
        <f t="shared" si="43"/>
        <v>7.966666666666667E-3</v>
      </c>
      <c r="Q689" s="1">
        <v>5662.2</v>
      </c>
    </row>
    <row r="690" spans="2:17" x14ac:dyDescent="0.3">
      <c r="B690" s="187">
        <v>43494.333333333336</v>
      </c>
      <c r="D690" s="202">
        <v>897</v>
      </c>
      <c r="E690" s="178">
        <v>636.16200000000003</v>
      </c>
      <c r="F690" s="188">
        <f t="shared" si="40"/>
        <v>0.86092905233954742</v>
      </c>
      <c r="G690" s="200"/>
      <c r="H690" s="202">
        <v>623</v>
      </c>
      <c r="I690" s="178">
        <v>23188</v>
      </c>
      <c r="J690">
        <f t="shared" si="41"/>
        <v>23188</v>
      </c>
      <c r="K690" s="189">
        <f t="shared" si="42"/>
        <v>0.92752000000000001</v>
      </c>
      <c r="L690" s="200">
        <v>24045</v>
      </c>
      <c r="N690" s="184">
        <v>64.7</v>
      </c>
      <c r="O690" s="190">
        <f t="shared" si="43"/>
        <v>1.0783333333333334E-2</v>
      </c>
      <c r="Q690" s="1">
        <v>5662.1</v>
      </c>
    </row>
    <row r="691" spans="2:17" x14ac:dyDescent="0.3">
      <c r="B691" s="187">
        <v>43494.375</v>
      </c>
      <c r="D691" s="202">
        <v>899</v>
      </c>
      <c r="E691" s="178">
        <v>664.87599999999998</v>
      </c>
      <c r="F691" s="188">
        <f t="shared" si="40"/>
        <v>0.8997882058395642</v>
      </c>
      <c r="G691" s="200"/>
      <c r="H691" s="202">
        <v>805</v>
      </c>
      <c r="I691" s="178">
        <v>23592</v>
      </c>
      <c r="J691">
        <f t="shared" si="41"/>
        <v>23592</v>
      </c>
      <c r="K691" s="189">
        <f t="shared" si="42"/>
        <v>0.94367999999999996</v>
      </c>
      <c r="L691" s="200">
        <v>24474</v>
      </c>
      <c r="N691" s="184">
        <v>0</v>
      </c>
      <c r="O691" s="190">
        <f t="shared" si="43"/>
        <v>0</v>
      </c>
      <c r="Q691" s="1">
        <v>5662</v>
      </c>
    </row>
    <row r="692" spans="2:17" x14ac:dyDescent="0.3">
      <c r="B692" s="187">
        <v>43494.416666666664</v>
      </c>
      <c r="D692" s="202">
        <v>644</v>
      </c>
      <c r="E692" s="178">
        <v>477.15100000000001</v>
      </c>
      <c r="F692" s="188">
        <f t="shared" si="40"/>
        <v>0.64573671211557337</v>
      </c>
      <c r="G692" s="200"/>
      <c r="H692" s="202">
        <v>852</v>
      </c>
      <c r="I692" s="178">
        <v>21886</v>
      </c>
      <c r="J692">
        <f t="shared" si="41"/>
        <v>21886</v>
      </c>
      <c r="K692" s="189">
        <f t="shared" si="42"/>
        <v>0.87544</v>
      </c>
      <c r="L692" s="200">
        <v>22666</v>
      </c>
      <c r="N692" s="184">
        <v>0</v>
      </c>
      <c r="O692" s="190">
        <f t="shared" si="43"/>
        <v>0</v>
      </c>
      <c r="Q692" s="1">
        <v>5660.1</v>
      </c>
    </row>
    <row r="693" spans="2:17" x14ac:dyDescent="0.3">
      <c r="B693" s="187">
        <v>43494.458333333336</v>
      </c>
      <c r="D693" s="202">
        <v>609</v>
      </c>
      <c r="E693" s="178">
        <v>455.608</v>
      </c>
      <c r="F693" s="188">
        <f t="shared" si="40"/>
        <v>0.61658219711066753</v>
      </c>
      <c r="G693" s="200"/>
      <c r="H693" s="202">
        <v>880</v>
      </c>
      <c r="I693" s="178">
        <v>21071</v>
      </c>
      <c r="J693">
        <f t="shared" si="41"/>
        <v>21071</v>
      </c>
      <c r="K693" s="189">
        <f t="shared" si="42"/>
        <v>0.84284000000000003</v>
      </c>
      <c r="L693" s="200">
        <v>21805</v>
      </c>
      <c r="N693" s="184">
        <v>0</v>
      </c>
      <c r="O693" s="190">
        <f t="shared" si="43"/>
        <v>0</v>
      </c>
      <c r="Q693" s="1">
        <v>5659.6</v>
      </c>
    </row>
    <row r="694" spans="2:17" x14ac:dyDescent="0.3">
      <c r="B694" s="187">
        <v>43494.5</v>
      </c>
      <c r="D694" s="202">
        <v>473</v>
      </c>
      <c r="E694" s="178">
        <v>365.47800000000001</v>
      </c>
      <c r="F694" s="188">
        <f t="shared" si="40"/>
        <v>0.4946077071421322</v>
      </c>
      <c r="G694" s="200"/>
      <c r="H694" s="202">
        <v>759</v>
      </c>
      <c r="I694" s="178">
        <v>18085</v>
      </c>
      <c r="J694">
        <f t="shared" si="41"/>
        <v>18085</v>
      </c>
      <c r="K694" s="189">
        <f t="shared" si="42"/>
        <v>0.72340000000000004</v>
      </c>
      <c r="L694" s="200">
        <v>18659</v>
      </c>
      <c r="N694" s="184">
        <v>0</v>
      </c>
      <c r="O694" s="190">
        <f t="shared" si="43"/>
        <v>0</v>
      </c>
      <c r="Q694" s="1">
        <v>5658.9</v>
      </c>
    </row>
    <row r="695" spans="2:17" x14ac:dyDescent="0.3">
      <c r="B695" s="187">
        <v>43494.541666666664</v>
      </c>
      <c r="D695" s="202">
        <v>94</v>
      </c>
      <c r="E695" s="178">
        <v>0</v>
      </c>
      <c r="F695" s="188">
        <f t="shared" si="40"/>
        <v>0</v>
      </c>
      <c r="G695" s="200"/>
      <c r="H695" s="202">
        <v>449</v>
      </c>
      <c r="I695" s="178">
        <v>10971</v>
      </c>
      <c r="J695">
        <f t="shared" si="41"/>
        <v>10971</v>
      </c>
      <c r="K695" s="189">
        <f t="shared" si="42"/>
        <v>0.43884000000000001</v>
      </c>
      <c r="L695" s="200">
        <v>11258</v>
      </c>
      <c r="N695" s="184">
        <v>0</v>
      </c>
      <c r="O695" s="190">
        <f t="shared" si="43"/>
        <v>0</v>
      </c>
      <c r="Q695" s="1">
        <v>5658.5</v>
      </c>
    </row>
    <row r="696" spans="2:17" x14ac:dyDescent="0.3">
      <c r="B696" s="187">
        <v>43494.583333333336</v>
      </c>
      <c r="D696" s="202">
        <v>497</v>
      </c>
      <c r="E696" s="178">
        <v>177.60900000000001</v>
      </c>
      <c r="F696" s="188">
        <f t="shared" si="40"/>
        <v>0.24036133572419396</v>
      </c>
      <c r="G696" s="200"/>
      <c r="H696" s="202">
        <v>732</v>
      </c>
      <c r="I696" s="178">
        <v>19621</v>
      </c>
      <c r="J696">
        <f t="shared" si="41"/>
        <v>19621</v>
      </c>
      <c r="K696" s="189">
        <f t="shared" si="42"/>
        <v>0.78483999999999998</v>
      </c>
      <c r="L696" s="200">
        <v>20275</v>
      </c>
      <c r="N696" s="184">
        <v>0</v>
      </c>
      <c r="O696" s="190">
        <f t="shared" si="43"/>
        <v>0</v>
      </c>
      <c r="Q696" s="1">
        <v>5658.5</v>
      </c>
    </row>
    <row r="697" spans="2:17" x14ac:dyDescent="0.3">
      <c r="B697" s="187">
        <v>43494.625</v>
      </c>
      <c r="D697" s="202">
        <v>603</v>
      </c>
      <c r="E697" s="178">
        <v>428.74299999999999</v>
      </c>
      <c r="F697" s="188">
        <f t="shared" si="40"/>
        <v>0.58022532733362653</v>
      </c>
      <c r="G697" s="200"/>
      <c r="H697" s="202">
        <v>637</v>
      </c>
      <c r="I697" s="178">
        <v>20431</v>
      </c>
      <c r="J697">
        <f t="shared" si="41"/>
        <v>20431</v>
      </c>
      <c r="K697" s="189">
        <f t="shared" si="42"/>
        <v>0.81723999999999997</v>
      </c>
      <c r="L697" s="200">
        <v>21129</v>
      </c>
      <c r="N697" s="184">
        <v>0</v>
      </c>
      <c r="O697" s="190">
        <f t="shared" si="43"/>
        <v>0</v>
      </c>
      <c r="Q697" s="1">
        <v>5657</v>
      </c>
    </row>
    <row r="698" spans="2:17" x14ac:dyDescent="0.3">
      <c r="B698" s="187">
        <v>43494.666666666664</v>
      </c>
      <c r="D698" s="202">
        <v>517</v>
      </c>
      <c r="E698" s="178">
        <v>333.351</v>
      </c>
      <c r="F698" s="188">
        <f t="shared" si="40"/>
        <v>0.45112968163210071</v>
      </c>
      <c r="G698" s="200"/>
      <c r="H698" s="202">
        <v>428</v>
      </c>
      <c r="I698" s="178">
        <v>17421</v>
      </c>
      <c r="J698">
        <f t="shared" si="41"/>
        <v>17421</v>
      </c>
      <c r="K698" s="189">
        <f t="shared" si="42"/>
        <v>0.69684000000000001</v>
      </c>
      <c r="L698" s="200">
        <v>17963</v>
      </c>
      <c r="N698" s="184">
        <v>0</v>
      </c>
      <c r="O698" s="190">
        <f t="shared" si="43"/>
        <v>0</v>
      </c>
      <c r="Q698" s="1">
        <v>5655.4</v>
      </c>
    </row>
    <row r="699" spans="2:17" x14ac:dyDescent="0.3">
      <c r="B699" s="187">
        <v>43494.708333333336</v>
      </c>
      <c r="D699" s="202">
        <v>125</v>
      </c>
      <c r="E699" s="178">
        <v>0</v>
      </c>
      <c r="F699" s="188">
        <f t="shared" si="40"/>
        <v>0</v>
      </c>
      <c r="G699" s="200"/>
      <c r="H699" s="202">
        <v>113</v>
      </c>
      <c r="I699" s="178">
        <v>3906.7</v>
      </c>
      <c r="J699">
        <f t="shared" si="41"/>
        <v>3906.7</v>
      </c>
      <c r="K699" s="189">
        <f t="shared" si="42"/>
        <v>0.15626799999999999</v>
      </c>
      <c r="L699" s="200">
        <v>4034.6</v>
      </c>
      <c r="N699" s="184">
        <v>0</v>
      </c>
      <c r="O699" s="190">
        <f t="shared" si="43"/>
        <v>0</v>
      </c>
      <c r="Q699" s="1">
        <v>5655.1</v>
      </c>
    </row>
    <row r="700" spans="2:17" x14ac:dyDescent="0.3">
      <c r="B700" s="187">
        <v>43494.75</v>
      </c>
      <c r="D700" s="202">
        <v>0</v>
      </c>
      <c r="E700" s="178">
        <v>0</v>
      </c>
      <c r="F700" s="188">
        <f t="shared" si="40"/>
        <v>0</v>
      </c>
      <c r="G700" s="200"/>
      <c r="H700" s="202">
        <v>10</v>
      </c>
      <c r="I700" s="178">
        <v>7.4318999999999997</v>
      </c>
      <c r="J700">
        <f t="shared" si="41"/>
        <v>7.4318999999999997</v>
      </c>
      <c r="K700" s="189">
        <f t="shared" si="42"/>
        <v>2.9727599999999996E-4</v>
      </c>
      <c r="L700" s="200">
        <v>179.32</v>
      </c>
      <c r="N700" s="184">
        <v>0</v>
      </c>
      <c r="O700" s="190">
        <f t="shared" si="43"/>
        <v>0</v>
      </c>
      <c r="Q700" s="1">
        <v>5653.6</v>
      </c>
    </row>
    <row r="701" spans="2:17" x14ac:dyDescent="0.3">
      <c r="B701" s="187">
        <v>43494.791666666664</v>
      </c>
      <c r="D701" s="202">
        <v>0</v>
      </c>
      <c r="E701" s="178">
        <v>0</v>
      </c>
      <c r="F701" s="188">
        <f t="shared" si="40"/>
        <v>0</v>
      </c>
      <c r="G701" s="200"/>
      <c r="H701" s="202">
        <v>0</v>
      </c>
      <c r="I701" s="178">
        <v>-56.506999999999998</v>
      </c>
      <c r="J701">
        <f t="shared" si="41"/>
        <v>0</v>
      </c>
      <c r="K701" s="189">
        <f t="shared" si="42"/>
        <v>0</v>
      </c>
      <c r="L701" s="200">
        <v>0</v>
      </c>
      <c r="N701" s="184">
        <v>0</v>
      </c>
      <c r="O701" s="190">
        <f t="shared" si="43"/>
        <v>0</v>
      </c>
      <c r="Q701" s="1">
        <v>5652.7</v>
      </c>
    </row>
    <row r="702" spans="2:17" x14ac:dyDescent="0.3">
      <c r="B702" s="187">
        <v>43494.833333333336</v>
      </c>
      <c r="D702" s="202">
        <v>0</v>
      </c>
      <c r="E702" s="178">
        <v>0</v>
      </c>
      <c r="F702" s="188">
        <f t="shared" si="40"/>
        <v>0</v>
      </c>
      <c r="G702" s="200"/>
      <c r="H702" s="202">
        <v>0</v>
      </c>
      <c r="I702" s="178">
        <v>-56.506999999999998</v>
      </c>
      <c r="J702">
        <f t="shared" si="41"/>
        <v>0</v>
      </c>
      <c r="K702" s="189">
        <f t="shared" si="42"/>
        <v>0</v>
      </c>
      <c r="L702" s="200">
        <v>0</v>
      </c>
      <c r="N702" s="184">
        <v>1565.7</v>
      </c>
      <c r="O702" s="190">
        <f t="shared" si="43"/>
        <v>0.26095000000000002</v>
      </c>
      <c r="Q702" s="1">
        <v>5651.7</v>
      </c>
    </row>
    <row r="703" spans="2:17" x14ac:dyDescent="0.3">
      <c r="B703" s="187">
        <v>43494.875</v>
      </c>
      <c r="D703" s="202">
        <v>0</v>
      </c>
      <c r="E703" s="178">
        <v>0</v>
      </c>
      <c r="F703" s="188">
        <f t="shared" si="40"/>
        <v>0</v>
      </c>
      <c r="G703" s="200"/>
      <c r="H703" s="202">
        <v>0</v>
      </c>
      <c r="I703" s="178">
        <v>-56.506999999999998</v>
      </c>
      <c r="J703">
        <f t="shared" si="41"/>
        <v>0</v>
      </c>
      <c r="K703" s="189">
        <f t="shared" si="42"/>
        <v>0</v>
      </c>
      <c r="L703" s="200">
        <v>0</v>
      </c>
      <c r="N703" s="184">
        <v>4297.6000000000004</v>
      </c>
      <c r="O703" s="190">
        <f t="shared" si="43"/>
        <v>0.71626666666666672</v>
      </c>
      <c r="Q703" s="1">
        <v>5651.7</v>
      </c>
    </row>
    <row r="704" spans="2:17" x14ac:dyDescent="0.3">
      <c r="B704" s="187">
        <v>43494.916666666664</v>
      </c>
      <c r="D704" s="202">
        <v>0</v>
      </c>
      <c r="E704" s="178">
        <v>0</v>
      </c>
      <c r="F704" s="188">
        <f t="shared" si="40"/>
        <v>0</v>
      </c>
      <c r="G704" s="200"/>
      <c r="H704" s="202">
        <v>0</v>
      </c>
      <c r="I704" s="178">
        <v>-56.506999999999998</v>
      </c>
      <c r="J704">
        <f t="shared" si="41"/>
        <v>0</v>
      </c>
      <c r="K704" s="189">
        <f t="shared" si="42"/>
        <v>0</v>
      </c>
      <c r="L704" s="200">
        <v>0</v>
      </c>
      <c r="N704" s="184">
        <v>4565.3999999999996</v>
      </c>
      <c r="O704" s="190">
        <f t="shared" si="43"/>
        <v>0.76089999999999991</v>
      </c>
      <c r="Q704" s="1">
        <v>5649.5</v>
      </c>
    </row>
    <row r="705" spans="2:17" x14ac:dyDescent="0.3">
      <c r="B705" s="187">
        <v>43494.958333333336</v>
      </c>
      <c r="D705" s="202">
        <v>0</v>
      </c>
      <c r="E705" s="178">
        <v>0</v>
      </c>
      <c r="F705" s="188">
        <f t="shared" si="40"/>
        <v>0</v>
      </c>
      <c r="G705" s="200"/>
      <c r="H705" s="202">
        <v>0</v>
      </c>
      <c r="I705" s="178">
        <v>-56.506999999999998</v>
      </c>
      <c r="J705">
        <f t="shared" si="41"/>
        <v>0</v>
      </c>
      <c r="K705" s="189">
        <f t="shared" si="42"/>
        <v>0</v>
      </c>
      <c r="L705" s="200">
        <v>0</v>
      </c>
      <c r="N705" s="184">
        <v>4958.3999999999996</v>
      </c>
      <c r="O705" s="190">
        <f t="shared" si="43"/>
        <v>0.82639999999999991</v>
      </c>
      <c r="Q705" s="1">
        <v>5649.3</v>
      </c>
    </row>
    <row r="706" spans="2:17" x14ac:dyDescent="0.3">
      <c r="B706" s="187">
        <v>43495</v>
      </c>
      <c r="D706" s="202">
        <v>0</v>
      </c>
      <c r="E706" s="178">
        <v>0</v>
      </c>
      <c r="F706" s="188">
        <f t="shared" si="40"/>
        <v>0</v>
      </c>
      <c r="G706" s="200"/>
      <c r="H706" s="202">
        <v>0</v>
      </c>
      <c r="I706" s="178">
        <v>-56.506999999999998</v>
      </c>
      <c r="J706">
        <f t="shared" si="41"/>
        <v>0</v>
      </c>
      <c r="K706" s="189">
        <f t="shared" si="42"/>
        <v>0</v>
      </c>
      <c r="L706" s="200">
        <v>0</v>
      </c>
      <c r="N706" s="184">
        <v>4424.6000000000004</v>
      </c>
      <c r="O706" s="190">
        <f t="shared" si="43"/>
        <v>0.73743333333333339</v>
      </c>
      <c r="Q706" s="1">
        <v>5648.6</v>
      </c>
    </row>
    <row r="707" spans="2:17" x14ac:dyDescent="0.3">
      <c r="B707" s="187">
        <v>43495.041666666664</v>
      </c>
      <c r="D707" s="202">
        <v>0</v>
      </c>
      <c r="E707" s="178">
        <v>0</v>
      </c>
      <c r="F707" s="188">
        <f t="shared" si="40"/>
        <v>0</v>
      </c>
      <c r="G707" s="200"/>
      <c r="H707" s="202">
        <v>0</v>
      </c>
      <c r="I707" s="178">
        <v>-56.506999999999998</v>
      </c>
      <c r="J707">
        <f t="shared" si="41"/>
        <v>0</v>
      </c>
      <c r="K707" s="189">
        <f t="shared" si="42"/>
        <v>0</v>
      </c>
      <c r="L707" s="200">
        <v>0</v>
      </c>
      <c r="N707" s="184">
        <v>2989.8</v>
      </c>
      <c r="O707" s="190">
        <f t="shared" si="43"/>
        <v>0.49830000000000002</v>
      </c>
      <c r="Q707" s="1">
        <v>5647.7</v>
      </c>
    </row>
    <row r="708" spans="2:17" x14ac:dyDescent="0.3">
      <c r="B708" s="187">
        <v>43495.083333333336</v>
      </c>
      <c r="D708" s="202">
        <v>0</v>
      </c>
      <c r="E708" s="178">
        <v>0</v>
      </c>
      <c r="F708" s="188">
        <f t="shared" si="40"/>
        <v>0</v>
      </c>
      <c r="G708" s="200"/>
      <c r="H708" s="202">
        <v>0</v>
      </c>
      <c r="I708" s="178">
        <v>-56.506999999999998</v>
      </c>
      <c r="J708">
        <f t="shared" si="41"/>
        <v>0</v>
      </c>
      <c r="K708" s="189">
        <f t="shared" si="42"/>
        <v>0</v>
      </c>
      <c r="L708" s="200">
        <v>0</v>
      </c>
      <c r="N708" s="184">
        <v>1886.7</v>
      </c>
      <c r="O708" s="190">
        <f t="shared" si="43"/>
        <v>0.31445000000000001</v>
      </c>
      <c r="Q708" s="1">
        <v>5647.6</v>
      </c>
    </row>
    <row r="709" spans="2:17" x14ac:dyDescent="0.3">
      <c r="B709" s="187">
        <v>43495.125</v>
      </c>
      <c r="D709" s="202">
        <v>0</v>
      </c>
      <c r="E709" s="178">
        <v>0</v>
      </c>
      <c r="F709" s="188">
        <f t="shared" si="40"/>
        <v>0</v>
      </c>
      <c r="G709" s="200"/>
      <c r="H709" s="202">
        <v>0</v>
      </c>
      <c r="I709" s="178">
        <v>-56.506999999999998</v>
      </c>
      <c r="J709">
        <f t="shared" si="41"/>
        <v>0</v>
      </c>
      <c r="K709" s="189">
        <f t="shared" si="42"/>
        <v>0</v>
      </c>
      <c r="L709" s="200">
        <v>0</v>
      </c>
      <c r="N709" s="184">
        <v>2323.6</v>
      </c>
      <c r="O709" s="190">
        <f t="shared" si="43"/>
        <v>0.38726666666666665</v>
      </c>
      <c r="Q709" s="1">
        <v>5647.2</v>
      </c>
    </row>
    <row r="710" spans="2:17" x14ac:dyDescent="0.3">
      <c r="B710" s="187">
        <v>43495.166666666664</v>
      </c>
      <c r="D710" s="202">
        <v>0</v>
      </c>
      <c r="E710" s="178">
        <v>0</v>
      </c>
      <c r="F710" s="188">
        <f t="shared" si="40"/>
        <v>0</v>
      </c>
      <c r="G710" s="200"/>
      <c r="H710" s="202">
        <v>0</v>
      </c>
      <c r="I710" s="178">
        <v>-56.506999999999998</v>
      </c>
      <c r="J710">
        <f t="shared" si="41"/>
        <v>0</v>
      </c>
      <c r="K710" s="189">
        <f t="shared" si="42"/>
        <v>0</v>
      </c>
      <c r="L710" s="200">
        <v>0</v>
      </c>
      <c r="N710" s="184">
        <v>3160.2</v>
      </c>
      <c r="O710" s="190">
        <f t="shared" si="43"/>
        <v>0.52669999999999995</v>
      </c>
      <c r="Q710" s="1">
        <v>5645.7</v>
      </c>
    </row>
    <row r="711" spans="2:17" x14ac:dyDescent="0.3">
      <c r="B711" s="187">
        <v>43495.208333333336</v>
      </c>
      <c r="D711" s="202">
        <v>10</v>
      </c>
      <c r="E711" s="178">
        <v>0</v>
      </c>
      <c r="F711" s="188">
        <f t="shared" si="40"/>
        <v>0</v>
      </c>
      <c r="G711" s="200"/>
      <c r="H711" s="202">
        <v>3</v>
      </c>
      <c r="I711" s="178">
        <v>-56.506999999999998</v>
      </c>
      <c r="J711">
        <f t="shared" si="41"/>
        <v>0</v>
      </c>
      <c r="K711" s="189">
        <f t="shared" si="42"/>
        <v>0</v>
      </c>
      <c r="L711" s="200">
        <v>0</v>
      </c>
      <c r="N711" s="184">
        <v>3434.5</v>
      </c>
      <c r="O711" s="190">
        <f t="shared" si="43"/>
        <v>0.57241666666666668</v>
      </c>
      <c r="Q711" s="1">
        <v>5644.7</v>
      </c>
    </row>
    <row r="712" spans="2:17" x14ac:dyDescent="0.3">
      <c r="B712" s="187">
        <v>43495.25</v>
      </c>
      <c r="D712" s="202">
        <v>427</v>
      </c>
      <c r="E712" s="178">
        <v>0</v>
      </c>
      <c r="F712" s="188">
        <f t="shared" si="40"/>
        <v>0</v>
      </c>
      <c r="G712" s="200"/>
      <c r="H712" s="202">
        <v>135</v>
      </c>
      <c r="I712" s="178">
        <v>5413.9</v>
      </c>
      <c r="J712">
        <f t="shared" si="41"/>
        <v>5413.9</v>
      </c>
      <c r="K712" s="189">
        <f t="shared" si="42"/>
        <v>0.216556</v>
      </c>
      <c r="L712" s="200">
        <v>5564.7</v>
      </c>
      <c r="N712" s="184">
        <v>1219.5999999999999</v>
      </c>
      <c r="O712" s="190">
        <f t="shared" si="43"/>
        <v>0.20326666666666665</v>
      </c>
      <c r="Q712" s="1">
        <v>5643.1</v>
      </c>
    </row>
    <row r="713" spans="2:17" x14ac:dyDescent="0.3">
      <c r="B713" s="187">
        <v>43495.291666666664</v>
      </c>
      <c r="D713" s="202">
        <v>814</v>
      </c>
      <c r="E713" s="178">
        <v>460.71800000000002</v>
      </c>
      <c r="F713" s="188">
        <f t="shared" si="40"/>
        <v>0.6234976486111582</v>
      </c>
      <c r="G713" s="200"/>
      <c r="H713" s="202">
        <v>386</v>
      </c>
      <c r="I713" s="178">
        <v>17335</v>
      </c>
      <c r="J713">
        <f t="shared" si="41"/>
        <v>17335</v>
      </c>
      <c r="K713" s="189">
        <f t="shared" si="42"/>
        <v>0.69340000000000002</v>
      </c>
      <c r="L713" s="200">
        <v>17872</v>
      </c>
      <c r="N713" s="184">
        <v>1578.3</v>
      </c>
      <c r="O713" s="190">
        <f t="shared" si="43"/>
        <v>0.26305000000000001</v>
      </c>
      <c r="Q713" s="1">
        <v>5640.9</v>
      </c>
    </row>
    <row r="714" spans="2:17" x14ac:dyDescent="0.3">
      <c r="B714" s="187">
        <v>43495.333333333336</v>
      </c>
      <c r="D714" s="202">
        <v>910</v>
      </c>
      <c r="E714" s="178">
        <v>640.30700000000002</v>
      </c>
      <c r="F714" s="188">
        <f t="shared" si="40"/>
        <v>0.86653855262712731</v>
      </c>
      <c r="G714" s="200"/>
      <c r="H714" s="202">
        <v>633</v>
      </c>
      <c r="I714" s="178">
        <v>23517</v>
      </c>
      <c r="J714">
        <f t="shared" si="41"/>
        <v>23517</v>
      </c>
      <c r="K714" s="189">
        <f t="shared" si="42"/>
        <v>0.94067999999999996</v>
      </c>
      <c r="L714" s="200">
        <v>24395</v>
      </c>
      <c r="N714" s="184">
        <v>2080.5</v>
      </c>
      <c r="O714" s="190">
        <f t="shared" si="43"/>
        <v>0.34675</v>
      </c>
      <c r="Q714" s="1">
        <v>5640.4</v>
      </c>
    </row>
    <row r="715" spans="2:17" x14ac:dyDescent="0.3">
      <c r="B715" s="187">
        <v>43495.375</v>
      </c>
      <c r="D715" s="202">
        <v>966</v>
      </c>
      <c r="E715" s="178">
        <v>710.43</v>
      </c>
      <c r="F715" s="188">
        <f t="shared" ref="F715:F778" si="44">E715/$F$8</f>
        <v>0.96143722299286127</v>
      </c>
      <c r="G715" s="200"/>
      <c r="H715" s="202">
        <v>835</v>
      </c>
      <c r="I715" s="178">
        <v>24352</v>
      </c>
      <c r="J715">
        <f t="shared" ref="J715:J778" si="45">IF(I715&lt;0,0,I715)</f>
        <v>24352</v>
      </c>
      <c r="K715" s="189">
        <f t="shared" ref="K715:K778" si="46">J715/(1000*$K$8)</f>
        <v>0.97407999999999995</v>
      </c>
      <c r="L715" s="200">
        <v>25282</v>
      </c>
      <c r="N715" s="184">
        <v>2190.8000000000002</v>
      </c>
      <c r="O715" s="190">
        <f t="shared" ref="O715:O778" si="47">N715/$O$8</f>
        <v>0.36513333333333337</v>
      </c>
      <c r="Q715" s="1">
        <v>5637.9</v>
      </c>
    </row>
    <row r="716" spans="2:17" x14ac:dyDescent="0.3">
      <c r="B716" s="187">
        <v>43495.416666666664</v>
      </c>
      <c r="D716" s="202">
        <v>1004</v>
      </c>
      <c r="E716" s="178">
        <v>733.37199999999996</v>
      </c>
      <c r="F716" s="188">
        <f t="shared" si="44"/>
        <v>0.99248502892715773</v>
      </c>
      <c r="G716" s="200"/>
      <c r="H716" s="202">
        <v>992</v>
      </c>
      <c r="I716" s="178">
        <v>24359</v>
      </c>
      <c r="J716">
        <f t="shared" si="45"/>
        <v>24359</v>
      </c>
      <c r="K716" s="189">
        <f t="shared" si="46"/>
        <v>0.97436</v>
      </c>
      <c r="L716" s="200">
        <v>25289</v>
      </c>
      <c r="N716" s="184">
        <v>1342.1</v>
      </c>
      <c r="O716" s="190">
        <f t="shared" si="47"/>
        <v>0.22368333333333332</v>
      </c>
      <c r="Q716" s="1">
        <v>5637.5</v>
      </c>
    </row>
    <row r="717" spans="2:17" x14ac:dyDescent="0.3">
      <c r="B717" s="187">
        <v>43495.458333333336</v>
      </c>
      <c r="D717" s="202">
        <v>1023</v>
      </c>
      <c r="E717" s="178">
        <v>733.32299999999998</v>
      </c>
      <c r="F717" s="188">
        <f t="shared" si="44"/>
        <v>0.99241871637852286</v>
      </c>
      <c r="G717" s="200"/>
      <c r="H717" s="202">
        <v>1085</v>
      </c>
      <c r="I717" s="178">
        <v>24359</v>
      </c>
      <c r="J717">
        <f t="shared" si="45"/>
        <v>24359</v>
      </c>
      <c r="K717" s="189">
        <f t="shared" si="46"/>
        <v>0.97436</v>
      </c>
      <c r="L717" s="200">
        <v>25289</v>
      </c>
      <c r="N717" s="184">
        <v>280.7</v>
      </c>
      <c r="O717" s="190">
        <f t="shared" si="47"/>
        <v>4.678333333333333E-2</v>
      </c>
      <c r="Q717" s="1">
        <v>5636.3</v>
      </c>
    </row>
    <row r="718" spans="2:17" x14ac:dyDescent="0.3">
      <c r="B718" s="187">
        <v>43495.5</v>
      </c>
      <c r="D718" s="202">
        <v>958</v>
      </c>
      <c r="E718" s="178">
        <v>733.33199999999999</v>
      </c>
      <c r="F718" s="188">
        <f t="shared" si="44"/>
        <v>0.99243089623439462</v>
      </c>
      <c r="G718" s="200"/>
      <c r="H718" s="202">
        <v>1080</v>
      </c>
      <c r="I718" s="178">
        <v>24356</v>
      </c>
      <c r="J718">
        <f t="shared" si="45"/>
        <v>24356</v>
      </c>
      <c r="K718" s="189">
        <f t="shared" si="46"/>
        <v>0.97423999999999999</v>
      </c>
      <c r="L718" s="200">
        <v>25286</v>
      </c>
      <c r="N718" s="184">
        <v>0</v>
      </c>
      <c r="O718" s="190">
        <f t="shared" si="47"/>
        <v>0</v>
      </c>
      <c r="Q718" s="1">
        <v>5636.2</v>
      </c>
    </row>
    <row r="719" spans="2:17" x14ac:dyDescent="0.3">
      <c r="B719" s="187">
        <v>43495.541666666664</v>
      </c>
      <c r="D719" s="202">
        <v>877</v>
      </c>
      <c r="E719" s="178">
        <v>667.52099999999996</v>
      </c>
      <c r="F719" s="188">
        <f t="shared" si="44"/>
        <v>0.90336773014852656</v>
      </c>
      <c r="G719" s="200"/>
      <c r="H719" s="202">
        <v>1010</v>
      </c>
      <c r="I719" s="178">
        <v>23842</v>
      </c>
      <c r="J719">
        <f t="shared" si="45"/>
        <v>23842</v>
      </c>
      <c r="K719" s="189">
        <f t="shared" si="46"/>
        <v>0.95367999999999997</v>
      </c>
      <c r="L719" s="200">
        <v>24740</v>
      </c>
      <c r="N719" s="184">
        <v>0</v>
      </c>
      <c r="O719" s="190">
        <f t="shared" si="47"/>
        <v>0</v>
      </c>
      <c r="Q719" s="1">
        <v>5634.5</v>
      </c>
    </row>
    <row r="720" spans="2:17" x14ac:dyDescent="0.3">
      <c r="B720" s="187">
        <v>43495.583333333336</v>
      </c>
      <c r="D720" s="202">
        <v>991</v>
      </c>
      <c r="E720" s="178">
        <v>733.79300000000001</v>
      </c>
      <c r="F720" s="188">
        <f t="shared" si="44"/>
        <v>0.99305477551848975</v>
      </c>
      <c r="G720" s="200"/>
      <c r="H720" s="202">
        <v>927</v>
      </c>
      <c r="I720" s="178">
        <v>24269</v>
      </c>
      <c r="J720">
        <f t="shared" si="45"/>
        <v>24269</v>
      </c>
      <c r="K720" s="189">
        <f t="shared" si="46"/>
        <v>0.97075999999999996</v>
      </c>
      <c r="L720" s="200">
        <v>25193</v>
      </c>
      <c r="N720" s="184">
        <v>0</v>
      </c>
      <c r="O720" s="190">
        <f t="shared" si="47"/>
        <v>0</v>
      </c>
      <c r="Q720" s="1">
        <v>5634.4</v>
      </c>
    </row>
    <row r="721" spans="2:17" x14ac:dyDescent="0.3">
      <c r="B721" s="187">
        <v>43495.625</v>
      </c>
      <c r="D721" s="202">
        <v>944</v>
      </c>
      <c r="E721" s="178">
        <v>683.58399999999995</v>
      </c>
      <c r="F721" s="188">
        <f t="shared" si="44"/>
        <v>0.92510606624488279</v>
      </c>
      <c r="G721" s="200"/>
      <c r="H721" s="202">
        <v>741</v>
      </c>
      <c r="I721" s="178">
        <v>23398</v>
      </c>
      <c r="J721">
        <f t="shared" si="45"/>
        <v>23398</v>
      </c>
      <c r="K721" s="189">
        <f t="shared" si="46"/>
        <v>0.93591999999999997</v>
      </c>
      <c r="L721" s="200">
        <v>24269</v>
      </c>
      <c r="N721" s="184">
        <v>0</v>
      </c>
      <c r="O721" s="190">
        <f t="shared" si="47"/>
        <v>0</v>
      </c>
      <c r="Q721" s="1">
        <v>5634.4</v>
      </c>
    </row>
    <row r="722" spans="2:17" x14ac:dyDescent="0.3">
      <c r="B722" s="187">
        <v>43495.666666666664</v>
      </c>
      <c r="D722" s="202">
        <v>872</v>
      </c>
      <c r="E722" s="178">
        <v>577.26</v>
      </c>
      <c r="F722" s="188">
        <f t="shared" si="44"/>
        <v>0.78121595561119195</v>
      </c>
      <c r="G722" s="200"/>
      <c r="H722" s="202">
        <v>518</v>
      </c>
      <c r="I722" s="178">
        <v>21543</v>
      </c>
      <c r="J722">
        <f t="shared" si="45"/>
        <v>21543</v>
      </c>
      <c r="K722" s="189">
        <f t="shared" si="46"/>
        <v>0.86172000000000004</v>
      </c>
      <c r="L722" s="200">
        <v>22303</v>
      </c>
      <c r="N722" s="184">
        <v>0</v>
      </c>
      <c r="O722" s="190">
        <f t="shared" si="47"/>
        <v>0</v>
      </c>
      <c r="Q722" s="1">
        <v>5634.1</v>
      </c>
    </row>
    <row r="723" spans="2:17" x14ac:dyDescent="0.3">
      <c r="B723" s="187">
        <v>43495.708333333336</v>
      </c>
      <c r="D723" s="202">
        <v>745</v>
      </c>
      <c r="E723" s="178">
        <v>365.69099999999997</v>
      </c>
      <c r="F723" s="188">
        <f t="shared" si="44"/>
        <v>0.49489596373109584</v>
      </c>
      <c r="G723" s="200"/>
      <c r="H723" s="202">
        <v>274</v>
      </c>
      <c r="I723" s="178">
        <v>11689</v>
      </c>
      <c r="J723">
        <f t="shared" si="45"/>
        <v>11689</v>
      </c>
      <c r="K723" s="189">
        <f t="shared" si="46"/>
        <v>0.46755999999999998</v>
      </c>
      <c r="L723" s="200">
        <v>11999</v>
      </c>
      <c r="N723" s="184">
        <v>69.900000000000006</v>
      </c>
      <c r="O723" s="190">
        <f t="shared" si="47"/>
        <v>1.1650000000000001E-2</v>
      </c>
      <c r="Q723" s="1">
        <v>5633.2</v>
      </c>
    </row>
    <row r="724" spans="2:17" x14ac:dyDescent="0.3">
      <c r="B724" s="187">
        <v>43495.75</v>
      </c>
      <c r="D724" s="202">
        <v>306</v>
      </c>
      <c r="E724" s="178">
        <v>0</v>
      </c>
      <c r="F724" s="188">
        <f t="shared" si="44"/>
        <v>0</v>
      </c>
      <c r="G724" s="200"/>
      <c r="H724" s="202">
        <v>55</v>
      </c>
      <c r="I724" s="178">
        <v>1695.7</v>
      </c>
      <c r="J724">
        <f t="shared" si="45"/>
        <v>1695.7</v>
      </c>
      <c r="K724" s="189">
        <f t="shared" si="46"/>
        <v>6.7827999999999999E-2</v>
      </c>
      <c r="L724" s="200">
        <v>1799.6</v>
      </c>
      <c r="N724" s="184">
        <v>37.1</v>
      </c>
      <c r="O724" s="190">
        <f t="shared" si="47"/>
        <v>6.1833333333333332E-3</v>
      </c>
      <c r="Q724" s="1">
        <v>5631.2</v>
      </c>
    </row>
    <row r="725" spans="2:17" x14ac:dyDescent="0.3">
      <c r="B725" s="187">
        <v>43495.791666666664</v>
      </c>
      <c r="D725" s="202">
        <v>0</v>
      </c>
      <c r="E725" s="178">
        <v>0</v>
      </c>
      <c r="F725" s="188">
        <f t="shared" si="44"/>
        <v>0</v>
      </c>
      <c r="G725" s="200"/>
      <c r="H725" s="202">
        <v>0</v>
      </c>
      <c r="I725" s="178">
        <v>-56.506999999999998</v>
      </c>
      <c r="J725">
        <f t="shared" si="45"/>
        <v>0</v>
      </c>
      <c r="K725" s="189">
        <f t="shared" si="46"/>
        <v>0</v>
      </c>
      <c r="L725" s="200">
        <v>0</v>
      </c>
      <c r="N725" s="184">
        <v>341</v>
      </c>
      <c r="O725" s="190">
        <f t="shared" si="47"/>
        <v>5.6833333333333333E-2</v>
      </c>
      <c r="Q725" s="1">
        <v>5630.3</v>
      </c>
    </row>
    <row r="726" spans="2:17" x14ac:dyDescent="0.3">
      <c r="B726" s="187">
        <v>43495.833333333336</v>
      </c>
      <c r="D726" s="202">
        <v>0</v>
      </c>
      <c r="E726" s="178">
        <v>0</v>
      </c>
      <c r="F726" s="188">
        <f t="shared" si="44"/>
        <v>0</v>
      </c>
      <c r="G726" s="200"/>
      <c r="H726" s="202">
        <v>0</v>
      </c>
      <c r="I726" s="178">
        <v>-56.506999999999998</v>
      </c>
      <c r="J726">
        <f t="shared" si="45"/>
        <v>0</v>
      </c>
      <c r="K726" s="189">
        <f t="shared" si="46"/>
        <v>0</v>
      </c>
      <c r="L726" s="200">
        <v>0</v>
      </c>
      <c r="N726" s="184">
        <v>227.9</v>
      </c>
      <c r="O726" s="190">
        <f t="shared" si="47"/>
        <v>3.7983333333333334E-2</v>
      </c>
      <c r="Q726" s="1">
        <v>5628.8</v>
      </c>
    </row>
    <row r="727" spans="2:17" x14ac:dyDescent="0.3">
      <c r="B727" s="187">
        <v>43495.875</v>
      </c>
      <c r="D727" s="202">
        <v>0</v>
      </c>
      <c r="E727" s="178">
        <v>0</v>
      </c>
      <c r="F727" s="188">
        <f t="shared" si="44"/>
        <v>0</v>
      </c>
      <c r="G727" s="200"/>
      <c r="H727" s="202">
        <v>0</v>
      </c>
      <c r="I727" s="178">
        <v>-56.506999999999998</v>
      </c>
      <c r="J727">
        <f t="shared" si="45"/>
        <v>0</v>
      </c>
      <c r="K727" s="189">
        <f t="shared" si="46"/>
        <v>0</v>
      </c>
      <c r="L727" s="200">
        <v>0</v>
      </c>
      <c r="N727" s="184">
        <v>0</v>
      </c>
      <c r="O727" s="190">
        <f t="shared" si="47"/>
        <v>0</v>
      </c>
      <c r="Q727" s="1">
        <v>5627.4</v>
      </c>
    </row>
    <row r="728" spans="2:17" x14ac:dyDescent="0.3">
      <c r="B728" s="187">
        <v>43495.916666666664</v>
      </c>
      <c r="D728" s="202">
        <v>0</v>
      </c>
      <c r="E728" s="178">
        <v>0</v>
      </c>
      <c r="F728" s="188">
        <f t="shared" si="44"/>
        <v>0</v>
      </c>
      <c r="G728" s="200"/>
      <c r="H728" s="202">
        <v>0</v>
      </c>
      <c r="I728" s="178">
        <v>-56.506999999999998</v>
      </c>
      <c r="J728">
        <f t="shared" si="45"/>
        <v>0</v>
      </c>
      <c r="K728" s="189">
        <f t="shared" si="46"/>
        <v>0</v>
      </c>
      <c r="L728" s="200">
        <v>0</v>
      </c>
      <c r="N728" s="184">
        <v>0</v>
      </c>
      <c r="O728" s="190">
        <f t="shared" si="47"/>
        <v>0</v>
      </c>
      <c r="Q728" s="1">
        <v>5625.6</v>
      </c>
    </row>
    <row r="729" spans="2:17" x14ac:dyDescent="0.3">
      <c r="B729" s="187">
        <v>43495.958333333336</v>
      </c>
      <c r="D729" s="202">
        <v>0</v>
      </c>
      <c r="E729" s="178">
        <v>0</v>
      </c>
      <c r="F729" s="188">
        <f t="shared" si="44"/>
        <v>0</v>
      </c>
      <c r="G729" s="200"/>
      <c r="H729" s="202">
        <v>0</v>
      </c>
      <c r="I729" s="178">
        <v>-56.506999999999998</v>
      </c>
      <c r="J729">
        <f t="shared" si="45"/>
        <v>0</v>
      </c>
      <c r="K729" s="189">
        <f t="shared" si="46"/>
        <v>0</v>
      </c>
      <c r="L729" s="200">
        <v>0</v>
      </c>
      <c r="N729" s="184">
        <v>937</v>
      </c>
      <c r="O729" s="190">
        <f t="shared" si="47"/>
        <v>0.15616666666666668</v>
      </c>
      <c r="Q729" s="1">
        <v>5625.6</v>
      </c>
    </row>
    <row r="730" spans="2:17" x14ac:dyDescent="0.3">
      <c r="B730" s="187">
        <v>43496</v>
      </c>
      <c r="D730" s="202">
        <v>0</v>
      </c>
      <c r="E730" s="178">
        <v>0</v>
      </c>
      <c r="F730" s="188">
        <f t="shared" si="44"/>
        <v>0</v>
      </c>
      <c r="G730" s="200"/>
      <c r="H730" s="202">
        <v>0</v>
      </c>
      <c r="I730" s="178">
        <v>-56.506999999999998</v>
      </c>
      <c r="J730">
        <f t="shared" si="45"/>
        <v>0</v>
      </c>
      <c r="K730" s="189">
        <f t="shared" si="46"/>
        <v>0</v>
      </c>
      <c r="L730" s="200">
        <v>0</v>
      </c>
      <c r="N730" s="184">
        <v>1903.7</v>
      </c>
      <c r="O730" s="190">
        <f t="shared" si="47"/>
        <v>0.31728333333333336</v>
      </c>
      <c r="Q730" s="1">
        <v>5624.8</v>
      </c>
    </row>
    <row r="731" spans="2:17" x14ac:dyDescent="0.3">
      <c r="B731" s="187">
        <v>43496.041666666664</v>
      </c>
      <c r="D731" s="202">
        <v>0</v>
      </c>
      <c r="E731" s="178">
        <v>0</v>
      </c>
      <c r="F731" s="188">
        <f t="shared" si="44"/>
        <v>0</v>
      </c>
      <c r="G731" s="200"/>
      <c r="H731" s="202">
        <v>0</v>
      </c>
      <c r="I731" s="178">
        <v>-56.506999999999998</v>
      </c>
      <c r="J731">
        <f t="shared" si="45"/>
        <v>0</v>
      </c>
      <c r="K731" s="189">
        <f t="shared" si="46"/>
        <v>0</v>
      </c>
      <c r="L731" s="200">
        <v>0</v>
      </c>
      <c r="N731" s="184">
        <v>3525.3</v>
      </c>
      <c r="O731" s="190">
        <f t="shared" si="47"/>
        <v>0.58755000000000002</v>
      </c>
      <c r="Q731" s="1">
        <v>5624.4</v>
      </c>
    </row>
    <row r="732" spans="2:17" x14ac:dyDescent="0.3">
      <c r="B732" s="187">
        <v>43496.083333333336</v>
      </c>
      <c r="D732" s="202">
        <v>0</v>
      </c>
      <c r="E732" s="178">
        <v>0</v>
      </c>
      <c r="F732" s="188">
        <f t="shared" si="44"/>
        <v>0</v>
      </c>
      <c r="G732" s="200"/>
      <c r="H732" s="202">
        <v>0</v>
      </c>
      <c r="I732" s="178">
        <v>-56.506999999999998</v>
      </c>
      <c r="J732">
        <f t="shared" si="45"/>
        <v>0</v>
      </c>
      <c r="K732" s="189">
        <f t="shared" si="46"/>
        <v>0</v>
      </c>
      <c r="L732" s="200">
        <v>0</v>
      </c>
      <c r="N732" s="184">
        <v>3038.5</v>
      </c>
      <c r="O732" s="190">
        <f t="shared" si="47"/>
        <v>0.50641666666666663</v>
      </c>
      <c r="Q732" s="1">
        <v>5623.9</v>
      </c>
    </row>
    <row r="733" spans="2:17" x14ac:dyDescent="0.3">
      <c r="B733" s="187">
        <v>43496.125</v>
      </c>
      <c r="D733" s="202">
        <v>0</v>
      </c>
      <c r="E733" s="178">
        <v>0</v>
      </c>
      <c r="F733" s="188">
        <f t="shared" si="44"/>
        <v>0</v>
      </c>
      <c r="G733" s="200"/>
      <c r="H733" s="202">
        <v>0</v>
      </c>
      <c r="I733" s="178">
        <v>-56.506999999999998</v>
      </c>
      <c r="J733">
        <f t="shared" si="45"/>
        <v>0</v>
      </c>
      <c r="K733" s="189">
        <f t="shared" si="46"/>
        <v>0</v>
      </c>
      <c r="L733" s="200">
        <v>0</v>
      </c>
      <c r="N733" s="184">
        <v>2314</v>
      </c>
      <c r="O733" s="190">
        <f t="shared" si="47"/>
        <v>0.38566666666666666</v>
      </c>
      <c r="Q733" s="1">
        <v>5623.1</v>
      </c>
    </row>
    <row r="734" spans="2:17" x14ac:dyDescent="0.3">
      <c r="B734" s="187">
        <v>43496.166666666664</v>
      </c>
      <c r="D734" s="202">
        <v>0</v>
      </c>
      <c r="E734" s="178">
        <v>0</v>
      </c>
      <c r="F734" s="188">
        <f t="shared" si="44"/>
        <v>0</v>
      </c>
      <c r="G734" s="200"/>
      <c r="H734" s="202">
        <v>0</v>
      </c>
      <c r="I734" s="178">
        <v>-56.506999999999998</v>
      </c>
      <c r="J734">
        <f t="shared" si="45"/>
        <v>0</v>
      </c>
      <c r="K734" s="189">
        <f t="shared" si="46"/>
        <v>0</v>
      </c>
      <c r="L734" s="200">
        <v>0</v>
      </c>
      <c r="N734" s="184">
        <v>2166.6999999999998</v>
      </c>
      <c r="O734" s="190">
        <f t="shared" si="47"/>
        <v>0.36111666666666664</v>
      </c>
      <c r="Q734" s="1">
        <v>5622.9</v>
      </c>
    </row>
    <row r="735" spans="2:17" x14ac:dyDescent="0.3">
      <c r="B735" s="187">
        <v>43496.208333333336</v>
      </c>
      <c r="D735" s="202">
        <v>19</v>
      </c>
      <c r="E735" s="178">
        <v>0</v>
      </c>
      <c r="F735" s="188">
        <f t="shared" si="44"/>
        <v>0</v>
      </c>
      <c r="G735" s="200"/>
      <c r="H735" s="202">
        <v>3</v>
      </c>
      <c r="I735" s="178">
        <v>-56.506999999999998</v>
      </c>
      <c r="J735">
        <f t="shared" si="45"/>
        <v>0</v>
      </c>
      <c r="K735" s="189">
        <f t="shared" si="46"/>
        <v>0</v>
      </c>
      <c r="L735" s="200">
        <v>0</v>
      </c>
      <c r="N735" s="184">
        <v>1646.9</v>
      </c>
      <c r="O735" s="190">
        <f t="shared" si="47"/>
        <v>0.27448333333333336</v>
      </c>
      <c r="Q735" s="1">
        <v>5622.3</v>
      </c>
    </row>
    <row r="736" spans="2:17" x14ac:dyDescent="0.3">
      <c r="B736" s="187">
        <v>43496.25</v>
      </c>
      <c r="D736" s="202">
        <v>468</v>
      </c>
      <c r="E736" s="178">
        <v>0</v>
      </c>
      <c r="F736" s="188">
        <f t="shared" si="44"/>
        <v>0</v>
      </c>
      <c r="G736" s="200"/>
      <c r="H736" s="202">
        <v>137</v>
      </c>
      <c r="I736" s="178">
        <v>5384.5</v>
      </c>
      <c r="J736">
        <f t="shared" si="45"/>
        <v>5384.5</v>
      </c>
      <c r="K736" s="189">
        <f t="shared" si="46"/>
        <v>0.21537999999999999</v>
      </c>
      <c r="L736" s="200">
        <v>5534.7</v>
      </c>
      <c r="N736" s="184">
        <v>2862</v>
      </c>
      <c r="O736" s="190">
        <f t="shared" si="47"/>
        <v>0.47699999999999998</v>
      </c>
      <c r="Q736" s="1">
        <v>5621.6</v>
      </c>
    </row>
    <row r="737" spans="2:17" x14ac:dyDescent="0.3">
      <c r="B737" s="187">
        <v>43496.291666666664</v>
      </c>
      <c r="D737" s="202">
        <v>712</v>
      </c>
      <c r="E737" s="178">
        <v>412.62700000000001</v>
      </c>
      <c r="F737" s="188">
        <f t="shared" si="44"/>
        <v>0.55841526541935926</v>
      </c>
      <c r="G737" s="200"/>
      <c r="H737" s="202">
        <v>375</v>
      </c>
      <c r="I737" s="178">
        <v>16236</v>
      </c>
      <c r="J737">
        <f t="shared" si="45"/>
        <v>16236</v>
      </c>
      <c r="K737" s="189">
        <f t="shared" si="46"/>
        <v>0.64944000000000002</v>
      </c>
      <c r="L737" s="200">
        <v>16721</v>
      </c>
      <c r="N737" s="184">
        <v>4796.6000000000004</v>
      </c>
      <c r="O737" s="190">
        <f t="shared" si="47"/>
        <v>0.79943333333333344</v>
      </c>
      <c r="Q737" s="1">
        <v>5621.3</v>
      </c>
    </row>
    <row r="738" spans="2:17" x14ac:dyDescent="0.3">
      <c r="B738" s="187">
        <v>43496.333333333336</v>
      </c>
      <c r="D738" s="202">
        <v>830</v>
      </c>
      <c r="E738" s="178">
        <v>577.06500000000005</v>
      </c>
      <c r="F738" s="188">
        <f t="shared" si="44"/>
        <v>0.78095205873397178</v>
      </c>
      <c r="G738" s="200"/>
      <c r="H738" s="202">
        <v>623</v>
      </c>
      <c r="I738" s="178">
        <v>22751</v>
      </c>
      <c r="J738">
        <f t="shared" si="45"/>
        <v>22751</v>
      </c>
      <c r="K738" s="189">
        <f t="shared" si="46"/>
        <v>0.91003999999999996</v>
      </c>
      <c r="L738" s="200">
        <v>23581</v>
      </c>
      <c r="N738" s="184">
        <v>5628.8</v>
      </c>
      <c r="O738" s="190">
        <f t="shared" si="47"/>
        <v>0.93813333333333337</v>
      </c>
      <c r="Q738" s="1">
        <v>5620.5</v>
      </c>
    </row>
    <row r="739" spans="2:17" x14ac:dyDescent="0.3">
      <c r="B739" s="187">
        <v>43496.375</v>
      </c>
      <c r="D739" s="202">
        <v>900</v>
      </c>
      <c r="E739" s="178">
        <v>654.31500000000005</v>
      </c>
      <c r="F739" s="188">
        <f t="shared" si="44"/>
        <v>0.88549582163277751</v>
      </c>
      <c r="G739" s="200"/>
      <c r="H739" s="202">
        <v>825</v>
      </c>
      <c r="I739" s="178">
        <v>23884</v>
      </c>
      <c r="J739">
        <f t="shared" si="45"/>
        <v>23884</v>
      </c>
      <c r="K739" s="189">
        <f t="shared" si="46"/>
        <v>0.95535999999999999</v>
      </c>
      <c r="L739" s="200">
        <v>24784</v>
      </c>
      <c r="N739" s="184">
        <v>5790.2</v>
      </c>
      <c r="O739" s="190">
        <f t="shared" si="47"/>
        <v>0.9650333333333333</v>
      </c>
      <c r="Q739" s="1">
        <v>5619.4</v>
      </c>
    </row>
    <row r="740" spans="2:17" x14ac:dyDescent="0.3">
      <c r="B740" s="187">
        <v>43496.416666666664</v>
      </c>
      <c r="D740" s="202">
        <v>947</v>
      </c>
      <c r="E740" s="178">
        <v>701.74800000000005</v>
      </c>
      <c r="F740" s="188">
        <f t="shared" si="44"/>
        <v>0.94968772202862284</v>
      </c>
      <c r="G740" s="200"/>
      <c r="H740" s="202">
        <v>984</v>
      </c>
      <c r="I740" s="178">
        <v>24359</v>
      </c>
      <c r="J740">
        <f t="shared" si="45"/>
        <v>24359</v>
      </c>
      <c r="K740" s="189">
        <f t="shared" si="46"/>
        <v>0.97436</v>
      </c>
      <c r="L740" s="200">
        <v>25289</v>
      </c>
      <c r="N740" s="184">
        <v>5636.3</v>
      </c>
      <c r="O740" s="190">
        <f t="shared" si="47"/>
        <v>0.93938333333333335</v>
      </c>
      <c r="Q740" s="1">
        <v>5618.8</v>
      </c>
    </row>
    <row r="741" spans="2:17" x14ac:dyDescent="0.3">
      <c r="B741" s="187">
        <v>43496.458333333336</v>
      </c>
      <c r="D741" s="202">
        <v>969</v>
      </c>
      <c r="E741" s="178">
        <v>730.10199999999998</v>
      </c>
      <c r="F741" s="188">
        <f t="shared" si="44"/>
        <v>0.98805968129377142</v>
      </c>
      <c r="G741" s="200"/>
      <c r="H741" s="202">
        <v>1080</v>
      </c>
      <c r="I741" s="178">
        <v>24359</v>
      </c>
      <c r="J741">
        <f t="shared" si="45"/>
        <v>24359</v>
      </c>
      <c r="K741" s="189">
        <f t="shared" si="46"/>
        <v>0.97436</v>
      </c>
      <c r="L741" s="200">
        <v>25289</v>
      </c>
      <c r="N741" s="184">
        <v>4614.8999999999996</v>
      </c>
      <c r="O741" s="190">
        <f t="shared" si="47"/>
        <v>0.76914999999999989</v>
      </c>
      <c r="Q741" s="1">
        <v>5617.7</v>
      </c>
    </row>
    <row r="742" spans="2:17" x14ac:dyDescent="0.3">
      <c r="B742" s="187">
        <v>43496.5</v>
      </c>
      <c r="D742" s="202">
        <v>973</v>
      </c>
      <c r="E742" s="178">
        <v>733.19899999999996</v>
      </c>
      <c r="F742" s="188">
        <f t="shared" si="44"/>
        <v>0.99225090503095714</v>
      </c>
      <c r="G742" s="200"/>
      <c r="H742" s="202">
        <v>1100</v>
      </c>
      <c r="I742" s="178">
        <v>24359</v>
      </c>
      <c r="J742">
        <f t="shared" si="45"/>
        <v>24359</v>
      </c>
      <c r="K742" s="189">
        <f t="shared" si="46"/>
        <v>0.97436</v>
      </c>
      <c r="L742" s="200">
        <v>25289</v>
      </c>
      <c r="N742" s="184">
        <v>3492</v>
      </c>
      <c r="O742" s="190">
        <f t="shared" si="47"/>
        <v>0.58199999999999996</v>
      </c>
      <c r="Q742" s="1">
        <v>5617.2</v>
      </c>
    </row>
    <row r="743" spans="2:17" x14ac:dyDescent="0.3">
      <c r="B743" s="187">
        <v>43496.541666666664</v>
      </c>
      <c r="D743" s="202">
        <v>846</v>
      </c>
      <c r="E743" s="178">
        <v>636.99099999999999</v>
      </c>
      <c r="F743" s="188">
        <f t="shared" si="44"/>
        <v>0.86205095239706331</v>
      </c>
      <c r="G743" s="200"/>
      <c r="H743" s="202">
        <v>1007</v>
      </c>
      <c r="I743" s="178">
        <v>23613</v>
      </c>
      <c r="J743">
        <f t="shared" si="45"/>
        <v>23613</v>
      </c>
      <c r="K743" s="189">
        <f t="shared" si="46"/>
        <v>0.94452000000000003</v>
      </c>
      <c r="L743" s="200">
        <v>24496</v>
      </c>
      <c r="N743" s="184">
        <v>2503.1</v>
      </c>
      <c r="O743" s="190">
        <f t="shared" si="47"/>
        <v>0.41718333333333329</v>
      </c>
      <c r="Q743" s="1">
        <v>5615.7</v>
      </c>
    </row>
    <row r="744" spans="2:17" x14ac:dyDescent="0.3">
      <c r="B744" s="187">
        <v>43496.583333333336</v>
      </c>
      <c r="D744" s="202">
        <v>467</v>
      </c>
      <c r="E744" s="178">
        <v>330.71699999999998</v>
      </c>
      <c r="F744" s="188">
        <f t="shared" si="44"/>
        <v>0.4475650438136482</v>
      </c>
      <c r="G744" s="200"/>
      <c r="H744" s="202">
        <v>699</v>
      </c>
      <c r="I744" s="178">
        <v>18382</v>
      </c>
      <c r="J744">
        <f t="shared" si="45"/>
        <v>18382</v>
      </c>
      <c r="K744" s="189">
        <f t="shared" si="46"/>
        <v>0.73528000000000004</v>
      </c>
      <c r="L744" s="200">
        <v>18972</v>
      </c>
      <c r="N744" s="184">
        <v>1514.7</v>
      </c>
      <c r="O744" s="190">
        <f t="shared" si="47"/>
        <v>0.25245000000000001</v>
      </c>
      <c r="Q744" s="1">
        <v>5615.6</v>
      </c>
    </row>
    <row r="745" spans="2:17" x14ac:dyDescent="0.3">
      <c r="B745" s="187">
        <v>43496.625</v>
      </c>
      <c r="D745" s="202">
        <v>221</v>
      </c>
      <c r="E745" s="178">
        <v>0</v>
      </c>
      <c r="F745" s="188">
        <f t="shared" si="44"/>
        <v>0</v>
      </c>
      <c r="G745" s="200"/>
      <c r="H745" s="202">
        <v>440</v>
      </c>
      <c r="I745" s="178">
        <v>12479</v>
      </c>
      <c r="J745">
        <f t="shared" si="45"/>
        <v>12479</v>
      </c>
      <c r="K745" s="189">
        <f t="shared" si="46"/>
        <v>0.49915999999999999</v>
      </c>
      <c r="L745" s="200">
        <v>12815</v>
      </c>
      <c r="N745" s="184">
        <v>1484.7</v>
      </c>
      <c r="O745" s="190">
        <f t="shared" si="47"/>
        <v>0.24745</v>
      </c>
      <c r="Q745" s="1">
        <v>5612.1</v>
      </c>
    </row>
    <row r="746" spans="2:17" x14ac:dyDescent="0.3">
      <c r="B746" s="187">
        <v>43496.666666666664</v>
      </c>
      <c r="D746" s="202">
        <v>328</v>
      </c>
      <c r="E746" s="178">
        <v>17.914200000000001</v>
      </c>
      <c r="F746" s="188">
        <f t="shared" si="44"/>
        <v>2.4243597117434113E-2</v>
      </c>
      <c r="G746" s="200"/>
      <c r="H746" s="202">
        <v>375</v>
      </c>
      <c r="I746" s="178">
        <v>13090</v>
      </c>
      <c r="J746">
        <f t="shared" si="45"/>
        <v>13090</v>
      </c>
      <c r="K746" s="189">
        <f t="shared" si="46"/>
        <v>0.52359999999999995</v>
      </c>
      <c r="L746" s="200">
        <v>13448</v>
      </c>
      <c r="N746" s="184">
        <v>1532.3</v>
      </c>
      <c r="O746" s="190">
        <f t="shared" si="47"/>
        <v>0.25538333333333335</v>
      </c>
      <c r="Q746" s="1">
        <v>5611.2</v>
      </c>
    </row>
    <row r="747" spans="2:17" x14ac:dyDescent="0.3">
      <c r="B747" s="187">
        <v>43496.708333333336</v>
      </c>
      <c r="D747" s="202">
        <v>246</v>
      </c>
      <c r="E747" s="178">
        <v>0</v>
      </c>
      <c r="F747" s="188">
        <f t="shared" si="44"/>
        <v>0</v>
      </c>
      <c r="G747" s="200"/>
      <c r="H747" s="202">
        <v>199</v>
      </c>
      <c r="I747" s="178">
        <v>6898.8</v>
      </c>
      <c r="J747">
        <f t="shared" si="45"/>
        <v>6898.8</v>
      </c>
      <c r="K747" s="189">
        <f t="shared" si="46"/>
        <v>0.27595200000000003</v>
      </c>
      <c r="L747" s="200">
        <v>7077.6</v>
      </c>
      <c r="N747" s="184">
        <v>1703.3</v>
      </c>
      <c r="O747" s="190">
        <f t="shared" si="47"/>
        <v>0.28388333333333332</v>
      </c>
      <c r="Q747" s="1">
        <v>5610.5</v>
      </c>
    </row>
    <row r="748" spans="2:17" x14ac:dyDescent="0.3">
      <c r="B748" s="187">
        <v>43496.75</v>
      </c>
      <c r="D748" s="202">
        <v>68</v>
      </c>
      <c r="E748" s="178">
        <v>0</v>
      </c>
      <c r="F748" s="188">
        <f t="shared" si="44"/>
        <v>0</v>
      </c>
      <c r="G748" s="200"/>
      <c r="H748" s="202">
        <v>36</v>
      </c>
      <c r="I748" s="178">
        <v>964.83</v>
      </c>
      <c r="J748">
        <f t="shared" si="45"/>
        <v>964.83</v>
      </c>
      <c r="K748" s="189">
        <f t="shared" si="46"/>
        <v>3.8593200000000001E-2</v>
      </c>
      <c r="L748" s="200">
        <v>1063.3</v>
      </c>
      <c r="N748" s="184">
        <v>2696.7</v>
      </c>
      <c r="O748" s="190">
        <f t="shared" si="47"/>
        <v>0.44944999999999996</v>
      </c>
      <c r="Q748" s="1">
        <v>5608.6</v>
      </c>
    </row>
    <row r="749" spans="2:17" x14ac:dyDescent="0.3">
      <c r="B749" s="187">
        <v>43496.791666666664</v>
      </c>
      <c r="D749" s="202">
        <v>0</v>
      </c>
      <c r="E749" s="178">
        <v>0</v>
      </c>
      <c r="F749" s="188">
        <f t="shared" si="44"/>
        <v>0</v>
      </c>
      <c r="G749" s="200"/>
      <c r="H749" s="202">
        <v>0</v>
      </c>
      <c r="I749" s="178">
        <v>-56.506999999999998</v>
      </c>
      <c r="J749">
        <f t="shared" si="45"/>
        <v>0</v>
      </c>
      <c r="K749" s="189">
        <f t="shared" si="46"/>
        <v>0</v>
      </c>
      <c r="L749" s="200">
        <v>0</v>
      </c>
      <c r="N749" s="184">
        <v>3590</v>
      </c>
      <c r="O749" s="190">
        <f t="shared" si="47"/>
        <v>0.59833333333333338</v>
      </c>
      <c r="Q749" s="1">
        <v>5608.4</v>
      </c>
    </row>
    <row r="750" spans="2:17" x14ac:dyDescent="0.3">
      <c r="B750" s="187">
        <v>43496.833333333336</v>
      </c>
      <c r="D750" s="202">
        <v>0</v>
      </c>
      <c r="E750" s="178">
        <v>0</v>
      </c>
      <c r="F750" s="188">
        <f t="shared" si="44"/>
        <v>0</v>
      </c>
      <c r="G750" s="200"/>
      <c r="H750" s="202">
        <v>0</v>
      </c>
      <c r="I750" s="178">
        <v>-56.506999999999998</v>
      </c>
      <c r="J750">
        <f t="shared" si="45"/>
        <v>0</v>
      </c>
      <c r="K750" s="189">
        <f t="shared" si="46"/>
        <v>0</v>
      </c>
      <c r="L750" s="200">
        <v>0</v>
      </c>
      <c r="N750" s="184">
        <v>4806.2</v>
      </c>
      <c r="O750" s="190">
        <f t="shared" si="47"/>
        <v>0.80103333333333326</v>
      </c>
      <c r="Q750" s="1">
        <v>5608.3</v>
      </c>
    </row>
    <row r="751" spans="2:17" x14ac:dyDescent="0.3">
      <c r="B751" s="187">
        <v>43496.875</v>
      </c>
      <c r="D751" s="202">
        <v>0</v>
      </c>
      <c r="E751" s="178">
        <v>0</v>
      </c>
      <c r="F751" s="188">
        <f t="shared" si="44"/>
        <v>0</v>
      </c>
      <c r="G751" s="200"/>
      <c r="H751" s="202">
        <v>0</v>
      </c>
      <c r="I751" s="178">
        <v>-56.506999999999998</v>
      </c>
      <c r="J751">
        <f t="shared" si="45"/>
        <v>0</v>
      </c>
      <c r="K751" s="189">
        <f t="shared" si="46"/>
        <v>0</v>
      </c>
      <c r="L751" s="200">
        <v>0</v>
      </c>
      <c r="N751" s="184">
        <v>5777.5</v>
      </c>
      <c r="O751" s="190">
        <f t="shared" si="47"/>
        <v>0.96291666666666664</v>
      </c>
      <c r="Q751" s="1">
        <v>5606.6</v>
      </c>
    </row>
    <row r="752" spans="2:17" x14ac:dyDescent="0.3">
      <c r="B752" s="187">
        <v>43496.916666666664</v>
      </c>
      <c r="D752" s="202">
        <v>0</v>
      </c>
      <c r="E752" s="178">
        <v>0</v>
      </c>
      <c r="F752" s="188">
        <f t="shared" si="44"/>
        <v>0</v>
      </c>
      <c r="G752" s="200"/>
      <c r="H752" s="202">
        <v>0</v>
      </c>
      <c r="I752" s="178">
        <v>-56.506999999999998</v>
      </c>
      <c r="J752">
        <f t="shared" si="45"/>
        <v>0</v>
      </c>
      <c r="K752" s="189">
        <f t="shared" si="46"/>
        <v>0</v>
      </c>
      <c r="L752" s="200">
        <v>0</v>
      </c>
      <c r="N752" s="184">
        <v>5804.1</v>
      </c>
      <c r="O752" s="190">
        <f t="shared" si="47"/>
        <v>0.96735000000000004</v>
      </c>
      <c r="Q752" s="1">
        <v>5606.6</v>
      </c>
    </row>
    <row r="753" spans="2:17" x14ac:dyDescent="0.3">
      <c r="B753" s="187">
        <v>43496.958333333336</v>
      </c>
      <c r="D753" s="202">
        <v>0</v>
      </c>
      <c r="E753" s="178">
        <v>0</v>
      </c>
      <c r="F753" s="188">
        <f t="shared" si="44"/>
        <v>0</v>
      </c>
      <c r="G753" s="200"/>
      <c r="H753" s="202">
        <v>0</v>
      </c>
      <c r="I753" s="178">
        <v>-56.506999999999998</v>
      </c>
      <c r="J753">
        <f t="shared" si="45"/>
        <v>0</v>
      </c>
      <c r="K753" s="189">
        <f t="shared" si="46"/>
        <v>0</v>
      </c>
      <c r="L753" s="200">
        <v>0</v>
      </c>
      <c r="N753" s="184">
        <v>5900.5</v>
      </c>
      <c r="O753" s="190">
        <f t="shared" si="47"/>
        <v>0.98341666666666672</v>
      </c>
      <c r="Q753" s="1">
        <v>5606.1</v>
      </c>
    </row>
    <row r="754" spans="2:17" x14ac:dyDescent="0.3">
      <c r="B754" s="187">
        <v>42036</v>
      </c>
      <c r="D754" s="202">
        <v>0</v>
      </c>
      <c r="E754" s="178">
        <v>0</v>
      </c>
      <c r="F754" s="188">
        <f t="shared" si="44"/>
        <v>0</v>
      </c>
      <c r="G754" s="200"/>
      <c r="H754" s="202">
        <v>0</v>
      </c>
      <c r="I754" s="178">
        <v>-56.506999999999998</v>
      </c>
      <c r="J754">
        <f t="shared" si="45"/>
        <v>0</v>
      </c>
      <c r="K754" s="189">
        <f t="shared" si="46"/>
        <v>0</v>
      </c>
      <c r="L754" s="200">
        <v>0</v>
      </c>
      <c r="N754" s="184">
        <v>1604.4</v>
      </c>
      <c r="O754" s="190">
        <f t="shared" si="47"/>
        <v>0.26740000000000003</v>
      </c>
      <c r="Q754" s="1">
        <v>5603.3</v>
      </c>
    </row>
    <row r="755" spans="2:17" x14ac:dyDescent="0.3">
      <c r="B755" s="187">
        <v>42036.041666666664</v>
      </c>
      <c r="D755" s="202">
        <v>0</v>
      </c>
      <c r="E755" s="178">
        <v>0</v>
      </c>
      <c r="F755" s="188">
        <f t="shared" si="44"/>
        <v>0</v>
      </c>
      <c r="G755" s="200"/>
      <c r="H755" s="202">
        <v>0</v>
      </c>
      <c r="I755" s="178">
        <v>-56.506999999999998</v>
      </c>
      <c r="J755">
        <f t="shared" si="45"/>
        <v>0</v>
      </c>
      <c r="K755" s="189">
        <f t="shared" si="46"/>
        <v>0</v>
      </c>
      <c r="L755" s="200">
        <v>0</v>
      </c>
      <c r="N755" s="184">
        <v>1226.9000000000001</v>
      </c>
      <c r="O755" s="190">
        <f t="shared" si="47"/>
        <v>0.20448333333333335</v>
      </c>
      <c r="Q755" s="1">
        <v>5602.5</v>
      </c>
    </row>
    <row r="756" spans="2:17" x14ac:dyDescent="0.3">
      <c r="B756" s="187">
        <v>42036.083333333336</v>
      </c>
      <c r="D756" s="202">
        <v>0</v>
      </c>
      <c r="E756" s="178">
        <v>0</v>
      </c>
      <c r="F756" s="188">
        <f t="shared" si="44"/>
        <v>0</v>
      </c>
      <c r="G756" s="200"/>
      <c r="H756" s="202">
        <v>0</v>
      </c>
      <c r="I756" s="178">
        <v>-56.506999999999998</v>
      </c>
      <c r="J756">
        <f t="shared" si="45"/>
        <v>0</v>
      </c>
      <c r="K756" s="189">
        <f t="shared" si="46"/>
        <v>0</v>
      </c>
      <c r="L756" s="200">
        <v>0</v>
      </c>
      <c r="N756" s="184">
        <v>1121</v>
      </c>
      <c r="O756" s="190">
        <f t="shared" si="47"/>
        <v>0.18683333333333332</v>
      </c>
      <c r="Q756" s="1">
        <v>5601.9</v>
      </c>
    </row>
    <row r="757" spans="2:17" x14ac:dyDescent="0.3">
      <c r="B757" s="187">
        <v>42036.125</v>
      </c>
      <c r="D757" s="202">
        <v>0</v>
      </c>
      <c r="E757" s="178">
        <v>0</v>
      </c>
      <c r="F757" s="188">
        <f t="shared" si="44"/>
        <v>0</v>
      </c>
      <c r="G757" s="200"/>
      <c r="H757" s="202">
        <v>0</v>
      </c>
      <c r="I757" s="178">
        <v>-56.506999999999998</v>
      </c>
      <c r="J757">
        <f t="shared" si="45"/>
        <v>0</v>
      </c>
      <c r="K757" s="189">
        <f t="shared" si="46"/>
        <v>0</v>
      </c>
      <c r="L757" s="200">
        <v>0</v>
      </c>
      <c r="N757" s="184">
        <v>1925</v>
      </c>
      <c r="O757" s="190">
        <f t="shared" si="47"/>
        <v>0.32083333333333336</v>
      </c>
      <c r="Q757" s="1">
        <v>5601.8</v>
      </c>
    </row>
    <row r="758" spans="2:17" x14ac:dyDescent="0.3">
      <c r="B758" s="187">
        <v>42036.166666666664</v>
      </c>
      <c r="D758" s="202">
        <v>0</v>
      </c>
      <c r="E758" s="178">
        <v>0</v>
      </c>
      <c r="F758" s="188">
        <f t="shared" si="44"/>
        <v>0</v>
      </c>
      <c r="G758" s="200"/>
      <c r="H758" s="202">
        <v>0</v>
      </c>
      <c r="I758" s="178">
        <v>-56.506999999999998</v>
      </c>
      <c r="J758">
        <f t="shared" si="45"/>
        <v>0</v>
      </c>
      <c r="K758" s="189">
        <f t="shared" si="46"/>
        <v>0</v>
      </c>
      <c r="L758" s="200">
        <v>0</v>
      </c>
      <c r="N758" s="184">
        <v>2368.1999999999998</v>
      </c>
      <c r="O758" s="190">
        <f t="shared" si="47"/>
        <v>0.3947</v>
      </c>
      <c r="Q758" s="1">
        <v>5601.3</v>
      </c>
    </row>
    <row r="759" spans="2:17" x14ac:dyDescent="0.3">
      <c r="B759" s="187">
        <v>42036.208333333336</v>
      </c>
      <c r="D759" s="202">
        <v>26</v>
      </c>
      <c r="E759" s="178">
        <v>0</v>
      </c>
      <c r="F759" s="188">
        <f t="shared" si="44"/>
        <v>0</v>
      </c>
      <c r="G759" s="200"/>
      <c r="H759" s="202">
        <v>6</v>
      </c>
      <c r="I759" s="178">
        <v>-56.506999999999998</v>
      </c>
      <c r="J759">
        <f t="shared" si="45"/>
        <v>0</v>
      </c>
      <c r="K759" s="189">
        <f t="shared" si="46"/>
        <v>0</v>
      </c>
      <c r="L759" s="200">
        <v>0</v>
      </c>
      <c r="N759" s="184">
        <v>2171.3000000000002</v>
      </c>
      <c r="O759" s="190">
        <f t="shared" si="47"/>
        <v>0.36188333333333339</v>
      </c>
      <c r="Q759" s="1">
        <v>5601.2</v>
      </c>
    </row>
    <row r="760" spans="2:17" x14ac:dyDescent="0.3">
      <c r="B760" s="187">
        <v>42036.25</v>
      </c>
      <c r="D760" s="202">
        <v>533</v>
      </c>
      <c r="E760" s="178">
        <v>19.233899999999998</v>
      </c>
      <c r="F760" s="188">
        <f t="shared" si="44"/>
        <v>2.6029569983421864E-2</v>
      </c>
      <c r="G760" s="200"/>
      <c r="H760" s="202">
        <v>147</v>
      </c>
      <c r="I760" s="178">
        <v>6097.7</v>
      </c>
      <c r="J760">
        <f t="shared" si="45"/>
        <v>6097.7</v>
      </c>
      <c r="K760" s="189">
        <f t="shared" si="46"/>
        <v>0.24390799999999999</v>
      </c>
      <c r="L760" s="200">
        <v>6260.8</v>
      </c>
      <c r="N760" s="184">
        <v>957.2</v>
      </c>
      <c r="O760" s="190">
        <f t="shared" si="47"/>
        <v>0.15953333333333333</v>
      </c>
      <c r="Q760" s="1">
        <v>5599.8</v>
      </c>
    </row>
    <row r="761" spans="2:17" x14ac:dyDescent="0.3">
      <c r="B761" s="187">
        <v>42036.291666666664</v>
      </c>
      <c r="D761" s="202">
        <v>810</v>
      </c>
      <c r="E761" s="178">
        <v>485.46600000000001</v>
      </c>
      <c r="F761" s="188">
        <f t="shared" si="44"/>
        <v>0.65698954562371015</v>
      </c>
      <c r="G761" s="200"/>
      <c r="H761" s="202">
        <v>386</v>
      </c>
      <c r="I761" s="178">
        <v>17411</v>
      </c>
      <c r="J761">
        <f t="shared" si="45"/>
        <v>17411</v>
      </c>
      <c r="K761" s="189">
        <f t="shared" si="46"/>
        <v>0.69643999999999995</v>
      </c>
      <c r="L761" s="200">
        <v>17953</v>
      </c>
      <c r="N761" s="184">
        <v>599.29999999999995</v>
      </c>
      <c r="O761" s="190">
        <f t="shared" si="47"/>
        <v>9.9883333333333324E-2</v>
      </c>
      <c r="Q761" s="1">
        <v>5598.1</v>
      </c>
    </row>
    <row r="762" spans="2:17" x14ac:dyDescent="0.3">
      <c r="B762" s="187">
        <v>42036.333333333336</v>
      </c>
      <c r="D762" s="202">
        <v>899</v>
      </c>
      <c r="E762" s="178">
        <v>635.68399999999997</v>
      </c>
      <c r="F762" s="188">
        <f t="shared" si="44"/>
        <v>0.86028216666102786</v>
      </c>
      <c r="G762" s="200"/>
      <c r="H762" s="202">
        <v>616</v>
      </c>
      <c r="I762" s="178">
        <v>23430</v>
      </c>
      <c r="J762">
        <f t="shared" si="45"/>
        <v>23430</v>
      </c>
      <c r="K762" s="189">
        <f t="shared" si="46"/>
        <v>0.93720000000000003</v>
      </c>
      <c r="L762" s="200">
        <v>24302</v>
      </c>
      <c r="N762" s="184">
        <v>495.9</v>
      </c>
      <c r="O762" s="190">
        <f t="shared" si="47"/>
        <v>8.2650000000000001E-2</v>
      </c>
      <c r="Q762" s="1">
        <v>5597.9</v>
      </c>
    </row>
    <row r="763" spans="2:17" x14ac:dyDescent="0.3">
      <c r="B763" s="187">
        <v>42036.375</v>
      </c>
      <c r="D763" s="202">
        <v>949</v>
      </c>
      <c r="E763" s="178">
        <v>701.97799999999995</v>
      </c>
      <c r="F763" s="188">
        <f t="shared" si="44"/>
        <v>0.94999898501201063</v>
      </c>
      <c r="G763" s="200"/>
      <c r="H763" s="202">
        <v>816</v>
      </c>
      <c r="I763" s="178">
        <v>24359</v>
      </c>
      <c r="J763">
        <f t="shared" si="45"/>
        <v>24359</v>
      </c>
      <c r="K763" s="189">
        <f t="shared" si="46"/>
        <v>0.97436</v>
      </c>
      <c r="L763" s="200">
        <v>25289</v>
      </c>
      <c r="N763" s="184">
        <v>344.5</v>
      </c>
      <c r="O763" s="190">
        <f t="shared" si="47"/>
        <v>5.7416666666666664E-2</v>
      </c>
      <c r="Q763" s="1">
        <v>5596.9</v>
      </c>
    </row>
    <row r="764" spans="2:17" x14ac:dyDescent="0.3">
      <c r="B764" s="187">
        <v>42036.416666666664</v>
      </c>
      <c r="D764" s="202">
        <v>966</v>
      </c>
      <c r="E764" s="178">
        <v>726.89700000000005</v>
      </c>
      <c r="F764" s="188">
        <f t="shared" si="44"/>
        <v>0.9837222992861252</v>
      </c>
      <c r="G764" s="200"/>
      <c r="H764" s="202">
        <v>968</v>
      </c>
      <c r="I764" s="178">
        <v>24359</v>
      </c>
      <c r="J764">
        <f t="shared" si="45"/>
        <v>24359</v>
      </c>
      <c r="K764" s="189">
        <f t="shared" si="46"/>
        <v>0.97436</v>
      </c>
      <c r="L764" s="200">
        <v>25289</v>
      </c>
      <c r="N764" s="184">
        <v>123.5</v>
      </c>
      <c r="O764" s="190">
        <f t="shared" si="47"/>
        <v>2.0583333333333332E-2</v>
      </c>
      <c r="Q764" s="1">
        <v>5596.9</v>
      </c>
    </row>
    <row r="765" spans="2:17" x14ac:dyDescent="0.3">
      <c r="B765" s="187">
        <v>42036.458333333336</v>
      </c>
      <c r="D765" s="202">
        <v>714</v>
      </c>
      <c r="E765" s="178">
        <v>538.68200000000002</v>
      </c>
      <c r="F765" s="188">
        <f t="shared" si="44"/>
        <v>0.72900768007578587</v>
      </c>
      <c r="G765" s="200"/>
      <c r="H765" s="202">
        <v>964</v>
      </c>
      <c r="I765" s="178">
        <v>23293</v>
      </c>
      <c r="J765">
        <f t="shared" si="45"/>
        <v>23293</v>
      </c>
      <c r="K765" s="189">
        <f t="shared" si="46"/>
        <v>0.93171999999999999</v>
      </c>
      <c r="L765" s="200">
        <v>24157</v>
      </c>
      <c r="N765" s="184">
        <v>0</v>
      </c>
      <c r="O765" s="190">
        <f t="shared" si="47"/>
        <v>0</v>
      </c>
      <c r="Q765" s="1">
        <v>5595.6</v>
      </c>
    </row>
    <row r="766" spans="2:17" x14ac:dyDescent="0.3">
      <c r="B766" s="187">
        <v>42036.5</v>
      </c>
      <c r="D766" s="202">
        <v>434</v>
      </c>
      <c r="E766" s="178">
        <v>334.00799999999998</v>
      </c>
      <c r="F766" s="188">
        <f t="shared" si="44"/>
        <v>0.45201881111073522</v>
      </c>
      <c r="G766" s="200"/>
      <c r="H766" s="202">
        <v>814</v>
      </c>
      <c r="I766" s="178">
        <v>19542</v>
      </c>
      <c r="J766">
        <f t="shared" si="45"/>
        <v>19542</v>
      </c>
      <c r="K766" s="189">
        <f t="shared" si="46"/>
        <v>0.78168000000000004</v>
      </c>
      <c r="L766" s="200">
        <v>20192</v>
      </c>
      <c r="N766" s="184">
        <v>0</v>
      </c>
      <c r="O766" s="190">
        <f t="shared" si="47"/>
        <v>0</v>
      </c>
      <c r="Q766" s="1">
        <v>5595</v>
      </c>
    </row>
    <row r="767" spans="2:17" x14ac:dyDescent="0.3">
      <c r="B767" s="187">
        <v>42036.541666666664</v>
      </c>
      <c r="D767" s="202">
        <v>547</v>
      </c>
      <c r="E767" s="178">
        <v>407.875</v>
      </c>
      <c r="F767" s="188">
        <f t="shared" si="44"/>
        <v>0.55198430151909872</v>
      </c>
      <c r="G767" s="200"/>
      <c r="H767" s="202">
        <v>854</v>
      </c>
      <c r="I767" s="178">
        <v>21206</v>
      </c>
      <c r="J767">
        <f t="shared" si="45"/>
        <v>21206</v>
      </c>
      <c r="K767" s="189">
        <f t="shared" si="46"/>
        <v>0.84823999999999999</v>
      </c>
      <c r="L767" s="200">
        <v>21947</v>
      </c>
      <c r="N767" s="184">
        <v>0</v>
      </c>
      <c r="O767" s="190">
        <f t="shared" si="47"/>
        <v>0</v>
      </c>
      <c r="Q767" s="1">
        <v>5594.4</v>
      </c>
    </row>
    <row r="768" spans="2:17" x14ac:dyDescent="0.3">
      <c r="B768" s="187">
        <v>42036.583333333336</v>
      </c>
      <c r="D768" s="202">
        <v>460</v>
      </c>
      <c r="E768" s="178">
        <v>329.846</v>
      </c>
      <c r="F768" s="188">
        <f t="shared" si="44"/>
        <v>0.44638630442873095</v>
      </c>
      <c r="G768" s="200"/>
      <c r="H768" s="202">
        <v>676</v>
      </c>
      <c r="I768" s="178">
        <v>18520</v>
      </c>
      <c r="J768">
        <f t="shared" si="45"/>
        <v>18520</v>
      </c>
      <c r="K768" s="189">
        <f t="shared" si="46"/>
        <v>0.74080000000000001</v>
      </c>
      <c r="L768" s="200">
        <v>19117</v>
      </c>
      <c r="N768" s="184">
        <v>0</v>
      </c>
      <c r="O768" s="190">
        <f t="shared" si="47"/>
        <v>0</v>
      </c>
      <c r="Q768" s="1">
        <v>5593.6</v>
      </c>
    </row>
    <row r="769" spans="2:17" x14ac:dyDescent="0.3">
      <c r="B769" s="187">
        <v>42036.625</v>
      </c>
      <c r="D769" s="202">
        <v>724</v>
      </c>
      <c r="E769" s="178">
        <v>518.44899999999996</v>
      </c>
      <c r="F769" s="188">
        <f t="shared" si="44"/>
        <v>0.70162601075887265</v>
      </c>
      <c r="G769" s="200"/>
      <c r="H769" s="202">
        <v>663</v>
      </c>
      <c r="I769" s="178">
        <v>21739</v>
      </c>
      <c r="J769">
        <f t="shared" si="45"/>
        <v>21739</v>
      </c>
      <c r="K769" s="189">
        <f t="shared" si="46"/>
        <v>0.86956</v>
      </c>
      <c r="L769" s="200">
        <v>22510</v>
      </c>
      <c r="N769" s="184">
        <v>0</v>
      </c>
      <c r="O769" s="190">
        <f t="shared" si="47"/>
        <v>0</v>
      </c>
      <c r="Q769" s="1">
        <v>5592.7</v>
      </c>
    </row>
    <row r="770" spans="2:17" x14ac:dyDescent="0.3">
      <c r="B770" s="187">
        <v>42036.666666666664</v>
      </c>
      <c r="D770" s="202">
        <v>799</v>
      </c>
      <c r="E770" s="178">
        <v>525.94600000000003</v>
      </c>
      <c r="F770" s="188">
        <f t="shared" si="44"/>
        <v>0.71177183070000349</v>
      </c>
      <c r="G770" s="200"/>
      <c r="H770" s="202">
        <v>486</v>
      </c>
      <c r="I770" s="178">
        <v>20948</v>
      </c>
      <c r="J770">
        <f t="shared" si="45"/>
        <v>20948</v>
      </c>
      <c r="K770" s="189">
        <f t="shared" si="46"/>
        <v>0.83792</v>
      </c>
      <c r="L770" s="200">
        <v>21674</v>
      </c>
      <c r="N770" s="184">
        <v>9.1999999999999993</v>
      </c>
      <c r="O770" s="190">
        <f t="shared" si="47"/>
        <v>1.5333333333333332E-3</v>
      </c>
      <c r="Q770" s="1">
        <v>5590.9</v>
      </c>
    </row>
    <row r="771" spans="2:17" x14ac:dyDescent="0.3">
      <c r="B771" s="187">
        <v>42036.708333333336</v>
      </c>
      <c r="D771" s="202">
        <v>724</v>
      </c>
      <c r="E771" s="178">
        <v>352.79</v>
      </c>
      <c r="F771" s="188">
        <f t="shared" si="44"/>
        <v>0.4774368169976656</v>
      </c>
      <c r="G771" s="200"/>
      <c r="H771" s="202">
        <v>257</v>
      </c>
      <c r="I771" s="178">
        <v>11360</v>
      </c>
      <c r="J771">
        <f t="shared" si="45"/>
        <v>11360</v>
      </c>
      <c r="K771" s="189">
        <f t="shared" si="46"/>
        <v>0.45440000000000003</v>
      </c>
      <c r="L771" s="200">
        <v>11659</v>
      </c>
      <c r="N771" s="184">
        <v>227.6</v>
      </c>
      <c r="O771" s="190">
        <f t="shared" si="47"/>
        <v>3.7933333333333333E-2</v>
      </c>
      <c r="Q771" s="1">
        <v>5590.3</v>
      </c>
    </row>
    <row r="772" spans="2:17" x14ac:dyDescent="0.3">
      <c r="B772" s="187">
        <v>42036.75</v>
      </c>
      <c r="D772" s="202">
        <v>265</v>
      </c>
      <c r="E772" s="178">
        <v>0</v>
      </c>
      <c r="F772" s="188">
        <f t="shared" si="44"/>
        <v>0</v>
      </c>
      <c r="G772" s="200"/>
      <c r="H772" s="202">
        <v>50</v>
      </c>
      <c r="I772" s="178">
        <v>1579.2</v>
      </c>
      <c r="J772">
        <f t="shared" si="45"/>
        <v>1579.2</v>
      </c>
      <c r="K772" s="189">
        <f t="shared" si="46"/>
        <v>6.3168000000000002E-2</v>
      </c>
      <c r="L772" s="200">
        <v>1682.1</v>
      </c>
      <c r="N772" s="184">
        <v>593.20000000000005</v>
      </c>
      <c r="O772" s="190">
        <f t="shared" si="47"/>
        <v>9.8866666666666672E-2</v>
      </c>
      <c r="Q772" s="1">
        <v>5589.2</v>
      </c>
    </row>
    <row r="773" spans="2:17" x14ac:dyDescent="0.3">
      <c r="B773" s="187">
        <v>42036.791666666664</v>
      </c>
      <c r="D773" s="202">
        <v>0</v>
      </c>
      <c r="E773" s="178">
        <v>0</v>
      </c>
      <c r="F773" s="188">
        <f t="shared" si="44"/>
        <v>0</v>
      </c>
      <c r="G773" s="200"/>
      <c r="H773" s="202">
        <v>0</v>
      </c>
      <c r="I773" s="178">
        <v>-56.506999999999998</v>
      </c>
      <c r="J773">
        <f t="shared" si="45"/>
        <v>0</v>
      </c>
      <c r="K773" s="189">
        <f t="shared" si="46"/>
        <v>0</v>
      </c>
      <c r="L773" s="200">
        <v>0</v>
      </c>
      <c r="N773" s="184">
        <v>348.1</v>
      </c>
      <c r="O773" s="190">
        <f t="shared" si="47"/>
        <v>5.8016666666666668E-2</v>
      </c>
      <c r="Q773" s="1">
        <v>5588.7</v>
      </c>
    </row>
    <row r="774" spans="2:17" x14ac:dyDescent="0.3">
      <c r="B774" s="187">
        <v>42036.833333333336</v>
      </c>
      <c r="D774" s="202">
        <v>0</v>
      </c>
      <c r="E774" s="178">
        <v>0</v>
      </c>
      <c r="F774" s="188">
        <f t="shared" si="44"/>
        <v>0</v>
      </c>
      <c r="G774" s="200"/>
      <c r="H774" s="202">
        <v>0</v>
      </c>
      <c r="I774" s="178">
        <v>-56.506999999999998</v>
      </c>
      <c r="J774">
        <f t="shared" si="45"/>
        <v>0</v>
      </c>
      <c r="K774" s="189">
        <f t="shared" si="46"/>
        <v>0</v>
      </c>
      <c r="L774" s="200">
        <v>0</v>
      </c>
      <c r="N774" s="184">
        <v>1353.8</v>
      </c>
      <c r="O774" s="190">
        <f t="shared" si="47"/>
        <v>0.22563333333333332</v>
      </c>
      <c r="Q774" s="1">
        <v>5587.3</v>
      </c>
    </row>
    <row r="775" spans="2:17" x14ac:dyDescent="0.3">
      <c r="B775" s="187">
        <v>42036.875</v>
      </c>
      <c r="D775" s="202">
        <v>0</v>
      </c>
      <c r="E775" s="178">
        <v>0</v>
      </c>
      <c r="F775" s="188">
        <f t="shared" si="44"/>
        <v>0</v>
      </c>
      <c r="G775" s="200"/>
      <c r="H775" s="202">
        <v>0</v>
      </c>
      <c r="I775" s="178">
        <v>-56.506999999999998</v>
      </c>
      <c r="J775">
        <f t="shared" si="45"/>
        <v>0</v>
      </c>
      <c r="K775" s="189">
        <f t="shared" si="46"/>
        <v>0</v>
      </c>
      <c r="L775" s="200">
        <v>0</v>
      </c>
      <c r="N775" s="184">
        <v>2640.7</v>
      </c>
      <c r="O775" s="190">
        <f t="shared" si="47"/>
        <v>0.44011666666666666</v>
      </c>
      <c r="Q775" s="1">
        <v>5587.2</v>
      </c>
    </row>
    <row r="776" spans="2:17" x14ac:dyDescent="0.3">
      <c r="B776" s="187">
        <v>42036.916666666664</v>
      </c>
      <c r="D776" s="202">
        <v>0</v>
      </c>
      <c r="E776" s="178">
        <v>0</v>
      </c>
      <c r="F776" s="188">
        <f t="shared" si="44"/>
        <v>0</v>
      </c>
      <c r="G776" s="200"/>
      <c r="H776" s="202">
        <v>0</v>
      </c>
      <c r="I776" s="178">
        <v>-56.506999999999998</v>
      </c>
      <c r="J776">
        <f t="shared" si="45"/>
        <v>0</v>
      </c>
      <c r="K776" s="189">
        <f t="shared" si="46"/>
        <v>0</v>
      </c>
      <c r="L776" s="200">
        <v>0</v>
      </c>
      <c r="N776" s="184">
        <v>2808.5</v>
      </c>
      <c r="O776" s="190">
        <f t="shared" si="47"/>
        <v>0.46808333333333335</v>
      </c>
      <c r="Q776" s="1">
        <v>5587</v>
      </c>
    </row>
    <row r="777" spans="2:17" x14ac:dyDescent="0.3">
      <c r="B777" s="187">
        <v>42036.958333333336</v>
      </c>
      <c r="D777" s="202">
        <v>0</v>
      </c>
      <c r="E777" s="178">
        <v>0</v>
      </c>
      <c r="F777" s="188">
        <f t="shared" si="44"/>
        <v>0</v>
      </c>
      <c r="G777" s="200"/>
      <c r="H777" s="202">
        <v>0</v>
      </c>
      <c r="I777" s="178">
        <v>-56.506999999999998</v>
      </c>
      <c r="J777">
        <f t="shared" si="45"/>
        <v>0</v>
      </c>
      <c r="K777" s="189">
        <f t="shared" si="46"/>
        <v>0</v>
      </c>
      <c r="L777" s="200">
        <v>0</v>
      </c>
      <c r="N777" s="184">
        <v>2620.4</v>
      </c>
      <c r="O777" s="190">
        <f t="shared" si="47"/>
        <v>0.43673333333333336</v>
      </c>
      <c r="Q777" s="1">
        <v>5587</v>
      </c>
    </row>
    <row r="778" spans="2:17" x14ac:dyDescent="0.3">
      <c r="B778" s="187">
        <v>42037</v>
      </c>
      <c r="D778" s="202">
        <v>0</v>
      </c>
      <c r="E778" s="178">
        <v>0</v>
      </c>
      <c r="F778" s="188">
        <f t="shared" si="44"/>
        <v>0</v>
      </c>
      <c r="G778" s="200"/>
      <c r="H778" s="202">
        <v>0</v>
      </c>
      <c r="I778" s="178">
        <v>-56.506999999999998</v>
      </c>
      <c r="J778">
        <f t="shared" si="45"/>
        <v>0</v>
      </c>
      <c r="K778" s="189">
        <f t="shared" si="46"/>
        <v>0</v>
      </c>
      <c r="L778" s="200">
        <v>0</v>
      </c>
      <c r="N778" s="184">
        <v>1842.8</v>
      </c>
      <c r="O778" s="190">
        <f t="shared" si="47"/>
        <v>0.30713333333333331</v>
      </c>
      <c r="Q778" s="1">
        <v>5584.9</v>
      </c>
    </row>
    <row r="779" spans="2:17" x14ac:dyDescent="0.3">
      <c r="B779" s="187">
        <v>42037.041666666664</v>
      </c>
      <c r="D779" s="202">
        <v>0</v>
      </c>
      <c r="E779" s="178">
        <v>0</v>
      </c>
      <c r="F779" s="188">
        <f t="shared" ref="F779:F842" si="48">E779/$F$8</f>
        <v>0</v>
      </c>
      <c r="G779" s="200"/>
      <c r="H779" s="202">
        <v>0</v>
      </c>
      <c r="I779" s="178">
        <v>-56.506999999999998</v>
      </c>
      <c r="J779">
        <f t="shared" ref="J779:J842" si="49">IF(I779&lt;0,0,I779)</f>
        <v>0</v>
      </c>
      <c r="K779" s="189">
        <f t="shared" ref="K779:K842" si="50">J779/(1000*$K$8)</f>
        <v>0</v>
      </c>
      <c r="L779" s="200">
        <v>0</v>
      </c>
      <c r="N779" s="184">
        <v>1244.8</v>
      </c>
      <c r="O779" s="190">
        <f t="shared" ref="O779:O842" si="51">N779/$O$8</f>
        <v>0.20746666666666666</v>
      </c>
      <c r="Q779" s="1">
        <v>5583.1</v>
      </c>
    </row>
    <row r="780" spans="2:17" x14ac:dyDescent="0.3">
      <c r="B780" s="187">
        <v>42037.083333333336</v>
      </c>
      <c r="D780" s="202">
        <v>0</v>
      </c>
      <c r="E780" s="178">
        <v>0</v>
      </c>
      <c r="F780" s="188">
        <f t="shared" si="48"/>
        <v>0</v>
      </c>
      <c r="G780" s="200"/>
      <c r="H780" s="202">
        <v>0</v>
      </c>
      <c r="I780" s="178">
        <v>-56.506999999999998</v>
      </c>
      <c r="J780">
        <f t="shared" si="49"/>
        <v>0</v>
      </c>
      <c r="K780" s="189">
        <f t="shared" si="50"/>
        <v>0</v>
      </c>
      <c r="L780" s="200">
        <v>0</v>
      </c>
      <c r="N780" s="184">
        <v>1106.8</v>
      </c>
      <c r="O780" s="190">
        <f t="shared" si="51"/>
        <v>0.18446666666666667</v>
      </c>
      <c r="Q780" s="1">
        <v>5583.1</v>
      </c>
    </row>
    <row r="781" spans="2:17" x14ac:dyDescent="0.3">
      <c r="B781" s="187">
        <v>42037.125</v>
      </c>
      <c r="D781" s="202">
        <v>0</v>
      </c>
      <c r="E781" s="178">
        <v>0</v>
      </c>
      <c r="F781" s="188">
        <f t="shared" si="48"/>
        <v>0</v>
      </c>
      <c r="G781" s="200"/>
      <c r="H781" s="202">
        <v>0</v>
      </c>
      <c r="I781" s="178">
        <v>-56.506999999999998</v>
      </c>
      <c r="J781">
        <f t="shared" si="49"/>
        <v>0</v>
      </c>
      <c r="K781" s="189">
        <f t="shared" si="50"/>
        <v>0</v>
      </c>
      <c r="L781" s="200">
        <v>0</v>
      </c>
      <c r="N781" s="184">
        <v>694.5</v>
      </c>
      <c r="O781" s="190">
        <f t="shared" si="51"/>
        <v>0.11575000000000001</v>
      </c>
      <c r="Q781" s="1">
        <v>5582.4</v>
      </c>
    </row>
    <row r="782" spans="2:17" x14ac:dyDescent="0.3">
      <c r="B782" s="187">
        <v>42037.166666666664</v>
      </c>
      <c r="D782" s="202">
        <v>0</v>
      </c>
      <c r="E782" s="178">
        <v>0</v>
      </c>
      <c r="F782" s="188">
        <f t="shared" si="48"/>
        <v>0</v>
      </c>
      <c r="G782" s="200"/>
      <c r="H782" s="202">
        <v>0</v>
      </c>
      <c r="I782" s="178">
        <v>-56.506999999999998</v>
      </c>
      <c r="J782">
        <f t="shared" si="49"/>
        <v>0</v>
      </c>
      <c r="K782" s="189">
        <f t="shared" si="50"/>
        <v>0</v>
      </c>
      <c r="L782" s="200">
        <v>0</v>
      </c>
      <c r="N782" s="184">
        <v>375.8</v>
      </c>
      <c r="O782" s="190">
        <f t="shared" si="51"/>
        <v>6.2633333333333333E-2</v>
      </c>
      <c r="Q782" s="1">
        <v>5581.1</v>
      </c>
    </row>
    <row r="783" spans="2:17" x14ac:dyDescent="0.3">
      <c r="B783" s="187">
        <v>42037.208333333336</v>
      </c>
      <c r="D783" s="202">
        <v>27</v>
      </c>
      <c r="E783" s="178">
        <v>0</v>
      </c>
      <c r="F783" s="188">
        <f t="shared" si="48"/>
        <v>0</v>
      </c>
      <c r="G783" s="200"/>
      <c r="H783" s="202">
        <v>5</v>
      </c>
      <c r="I783" s="178">
        <v>-56.506999999999998</v>
      </c>
      <c r="J783">
        <f t="shared" si="49"/>
        <v>0</v>
      </c>
      <c r="K783" s="189">
        <f t="shared" si="50"/>
        <v>0</v>
      </c>
      <c r="L783" s="200">
        <v>0</v>
      </c>
      <c r="N783" s="184">
        <v>266.2</v>
      </c>
      <c r="O783" s="190">
        <f t="shared" si="51"/>
        <v>4.4366666666666665E-2</v>
      </c>
      <c r="Q783" s="1">
        <v>5580</v>
      </c>
    </row>
    <row r="784" spans="2:17" x14ac:dyDescent="0.3">
      <c r="B784" s="187">
        <v>42037.25</v>
      </c>
      <c r="D784" s="202">
        <v>536</v>
      </c>
      <c r="E784" s="178">
        <v>20.960699999999999</v>
      </c>
      <c r="F784" s="188">
        <f t="shared" si="48"/>
        <v>2.8366478330006429E-2</v>
      </c>
      <c r="G784" s="200"/>
      <c r="H784" s="202">
        <v>143</v>
      </c>
      <c r="I784" s="178">
        <v>5885.5</v>
      </c>
      <c r="J784">
        <f t="shared" si="49"/>
        <v>5885.5</v>
      </c>
      <c r="K784" s="189">
        <f t="shared" si="50"/>
        <v>0.23541999999999999</v>
      </c>
      <c r="L784" s="200">
        <v>6044.7</v>
      </c>
      <c r="N784" s="184">
        <v>0</v>
      </c>
      <c r="O784" s="190">
        <f t="shared" si="51"/>
        <v>0</v>
      </c>
      <c r="Q784" s="1">
        <v>5579.7</v>
      </c>
    </row>
    <row r="785" spans="2:17" x14ac:dyDescent="0.3">
      <c r="B785" s="187">
        <v>42037.291666666664</v>
      </c>
      <c r="D785" s="202">
        <v>795</v>
      </c>
      <c r="E785" s="178">
        <v>477.12900000000002</v>
      </c>
      <c r="F785" s="188">
        <f t="shared" si="48"/>
        <v>0.64570693913455368</v>
      </c>
      <c r="G785" s="200"/>
      <c r="H785" s="202">
        <v>380</v>
      </c>
      <c r="I785" s="178">
        <v>16961</v>
      </c>
      <c r="J785">
        <f t="shared" si="49"/>
        <v>16961</v>
      </c>
      <c r="K785" s="189">
        <f t="shared" si="50"/>
        <v>0.67844000000000004</v>
      </c>
      <c r="L785" s="200">
        <v>17481</v>
      </c>
      <c r="N785" s="184">
        <v>0</v>
      </c>
      <c r="O785" s="190">
        <f t="shared" si="51"/>
        <v>0</v>
      </c>
      <c r="Q785" s="1">
        <v>5578.9</v>
      </c>
    </row>
    <row r="786" spans="2:17" x14ac:dyDescent="0.3">
      <c r="B786" s="187">
        <v>42037.333333333336</v>
      </c>
      <c r="D786" s="202">
        <v>886</v>
      </c>
      <c r="E786" s="178">
        <v>627.99900000000002</v>
      </c>
      <c r="F786" s="188">
        <f t="shared" si="48"/>
        <v>0.84988192306391053</v>
      </c>
      <c r="G786" s="200"/>
      <c r="H786" s="202">
        <v>611</v>
      </c>
      <c r="I786" s="178">
        <v>23046</v>
      </c>
      <c r="J786">
        <f t="shared" si="49"/>
        <v>23046</v>
      </c>
      <c r="K786" s="189">
        <f t="shared" si="50"/>
        <v>0.92183999999999999</v>
      </c>
      <c r="L786" s="200">
        <v>23895</v>
      </c>
      <c r="N786" s="184">
        <v>0</v>
      </c>
      <c r="O786" s="190">
        <f t="shared" si="51"/>
        <v>0</v>
      </c>
      <c r="Q786" s="1">
        <v>5577.8</v>
      </c>
    </row>
    <row r="787" spans="2:17" x14ac:dyDescent="0.3">
      <c r="B787" s="187">
        <v>42037.375</v>
      </c>
      <c r="D787" s="202">
        <v>932</v>
      </c>
      <c r="E787" s="178">
        <v>689.98699999999997</v>
      </c>
      <c r="F787" s="188">
        <f t="shared" si="48"/>
        <v>0.93377135703894176</v>
      </c>
      <c r="G787" s="200"/>
      <c r="H787" s="202">
        <v>810</v>
      </c>
      <c r="I787" s="178">
        <v>24048</v>
      </c>
      <c r="J787">
        <f t="shared" si="49"/>
        <v>24048</v>
      </c>
      <c r="K787" s="189">
        <f t="shared" si="50"/>
        <v>0.96192</v>
      </c>
      <c r="L787" s="200">
        <v>24959</v>
      </c>
      <c r="N787" s="184">
        <v>0</v>
      </c>
      <c r="O787" s="190">
        <f t="shared" si="51"/>
        <v>0</v>
      </c>
      <c r="Q787" s="1">
        <v>5577.3</v>
      </c>
    </row>
    <row r="788" spans="2:17" x14ac:dyDescent="0.3">
      <c r="B788" s="187">
        <v>42037.416666666664</v>
      </c>
      <c r="D788" s="202">
        <v>829</v>
      </c>
      <c r="E788" s="178">
        <v>620.87199999999996</v>
      </c>
      <c r="F788" s="188">
        <f t="shared" si="48"/>
        <v>0.84023683053083875</v>
      </c>
      <c r="G788" s="200"/>
      <c r="H788" s="202">
        <v>924</v>
      </c>
      <c r="I788" s="178">
        <v>23803</v>
      </c>
      <c r="J788">
        <f t="shared" si="49"/>
        <v>23803</v>
      </c>
      <c r="K788" s="189">
        <f t="shared" si="50"/>
        <v>0.95211999999999997</v>
      </c>
      <c r="L788" s="200">
        <v>24698</v>
      </c>
      <c r="N788" s="184">
        <v>0</v>
      </c>
      <c r="O788" s="190">
        <f t="shared" si="51"/>
        <v>0</v>
      </c>
      <c r="Q788" s="1">
        <v>5577.2</v>
      </c>
    </row>
    <row r="789" spans="2:17" x14ac:dyDescent="0.3">
      <c r="B789" s="187">
        <v>42037.458333333336</v>
      </c>
      <c r="D789" s="202">
        <v>515</v>
      </c>
      <c r="E789" s="178">
        <v>382.25200000000001</v>
      </c>
      <c r="F789" s="188">
        <f t="shared" si="48"/>
        <v>0.51730825185235307</v>
      </c>
      <c r="G789" s="200"/>
      <c r="H789" s="202">
        <v>858</v>
      </c>
      <c r="I789" s="178">
        <v>20729</v>
      </c>
      <c r="J789">
        <f t="shared" si="49"/>
        <v>20729</v>
      </c>
      <c r="K789" s="189">
        <f t="shared" si="50"/>
        <v>0.82916000000000001</v>
      </c>
      <c r="L789" s="200">
        <v>21443</v>
      </c>
      <c r="N789" s="184">
        <v>0</v>
      </c>
      <c r="O789" s="190">
        <f t="shared" si="51"/>
        <v>0</v>
      </c>
      <c r="Q789" s="1">
        <v>5576.9</v>
      </c>
    </row>
    <row r="790" spans="2:17" x14ac:dyDescent="0.3">
      <c r="B790" s="187">
        <v>42037.5</v>
      </c>
      <c r="D790" s="202">
        <v>177</v>
      </c>
      <c r="E790" s="178">
        <v>0</v>
      </c>
      <c r="F790" s="188">
        <f t="shared" si="48"/>
        <v>0</v>
      </c>
      <c r="G790" s="200"/>
      <c r="H790" s="202">
        <v>628</v>
      </c>
      <c r="I790" s="178">
        <v>15072</v>
      </c>
      <c r="J790">
        <f t="shared" si="49"/>
        <v>15072</v>
      </c>
      <c r="K790" s="189">
        <f t="shared" si="50"/>
        <v>0.60287999999999997</v>
      </c>
      <c r="L790" s="200">
        <v>15505</v>
      </c>
      <c r="N790" s="184">
        <v>0</v>
      </c>
      <c r="O790" s="190">
        <f t="shared" si="51"/>
        <v>0</v>
      </c>
      <c r="Q790" s="1">
        <v>5576.8</v>
      </c>
    </row>
    <row r="791" spans="2:17" x14ac:dyDescent="0.3">
      <c r="B791" s="187">
        <v>42037.541666666664</v>
      </c>
      <c r="D791" s="202">
        <v>418</v>
      </c>
      <c r="E791" s="178">
        <v>125.429</v>
      </c>
      <c r="F791" s="188">
        <f t="shared" si="48"/>
        <v>0.1697452380146835</v>
      </c>
      <c r="G791" s="200"/>
      <c r="H791" s="202">
        <v>796</v>
      </c>
      <c r="I791" s="178">
        <v>19564</v>
      </c>
      <c r="J791">
        <f t="shared" si="49"/>
        <v>19564</v>
      </c>
      <c r="K791" s="189">
        <f t="shared" si="50"/>
        <v>0.78256000000000003</v>
      </c>
      <c r="L791" s="200">
        <v>20215</v>
      </c>
      <c r="N791" s="184">
        <v>0</v>
      </c>
      <c r="O791" s="190">
        <f t="shared" si="51"/>
        <v>0</v>
      </c>
      <c r="Q791" s="1">
        <v>5576.5</v>
      </c>
    </row>
    <row r="792" spans="2:17" x14ac:dyDescent="0.3">
      <c r="B792" s="187">
        <v>42037.583333333336</v>
      </c>
      <c r="D792" s="202">
        <v>288</v>
      </c>
      <c r="E792" s="178">
        <v>197.839</v>
      </c>
      <c r="F792" s="188">
        <f t="shared" si="48"/>
        <v>0.2677389450891498</v>
      </c>
      <c r="G792" s="200"/>
      <c r="H792" s="202">
        <v>606</v>
      </c>
      <c r="I792" s="178">
        <v>15881</v>
      </c>
      <c r="J792">
        <f t="shared" si="49"/>
        <v>15881</v>
      </c>
      <c r="K792" s="189">
        <f t="shared" si="50"/>
        <v>0.63524000000000003</v>
      </c>
      <c r="L792" s="200">
        <v>16350</v>
      </c>
      <c r="N792" s="184">
        <v>0</v>
      </c>
      <c r="O792" s="190">
        <f t="shared" si="51"/>
        <v>0</v>
      </c>
      <c r="Q792" s="1">
        <v>5575.4</v>
      </c>
    </row>
    <row r="793" spans="2:17" x14ac:dyDescent="0.3">
      <c r="B793" s="187">
        <v>42037.625</v>
      </c>
      <c r="D793" s="202">
        <v>115</v>
      </c>
      <c r="E793" s="178">
        <v>0</v>
      </c>
      <c r="F793" s="188">
        <f t="shared" si="48"/>
        <v>0</v>
      </c>
      <c r="G793" s="200"/>
      <c r="H793" s="202">
        <v>407</v>
      </c>
      <c r="I793" s="178">
        <v>10202</v>
      </c>
      <c r="J793">
        <f t="shared" si="49"/>
        <v>10202</v>
      </c>
      <c r="K793" s="189">
        <f t="shared" si="50"/>
        <v>0.40808</v>
      </c>
      <c r="L793" s="200">
        <v>10466</v>
      </c>
      <c r="N793" s="184">
        <v>0</v>
      </c>
      <c r="O793" s="190">
        <f t="shared" si="51"/>
        <v>0</v>
      </c>
      <c r="Q793" s="1">
        <v>5575.4</v>
      </c>
    </row>
    <row r="794" spans="2:17" x14ac:dyDescent="0.3">
      <c r="B794" s="187">
        <v>42037.666666666664</v>
      </c>
      <c r="D794" s="202">
        <v>15</v>
      </c>
      <c r="E794" s="178">
        <v>0</v>
      </c>
      <c r="F794" s="188">
        <f t="shared" si="48"/>
        <v>0</v>
      </c>
      <c r="G794" s="200"/>
      <c r="H794" s="202">
        <v>186</v>
      </c>
      <c r="I794" s="178">
        <v>3983</v>
      </c>
      <c r="J794">
        <f t="shared" si="49"/>
        <v>3983</v>
      </c>
      <c r="K794" s="189">
        <f t="shared" si="50"/>
        <v>0.15931999999999999</v>
      </c>
      <c r="L794" s="200">
        <v>4111.8999999999996</v>
      </c>
      <c r="N794" s="184">
        <v>220.9</v>
      </c>
      <c r="O794" s="190">
        <f t="shared" si="51"/>
        <v>3.6816666666666664E-2</v>
      </c>
      <c r="Q794" s="1">
        <v>5574.8</v>
      </c>
    </row>
    <row r="795" spans="2:17" x14ac:dyDescent="0.3">
      <c r="B795" s="187">
        <v>42037.708333333336</v>
      </c>
      <c r="D795" s="202">
        <v>11</v>
      </c>
      <c r="E795" s="178">
        <v>0</v>
      </c>
      <c r="F795" s="188">
        <f t="shared" si="48"/>
        <v>0</v>
      </c>
      <c r="G795" s="200"/>
      <c r="H795" s="202">
        <v>76</v>
      </c>
      <c r="I795" s="178">
        <v>1708.8</v>
      </c>
      <c r="J795">
        <f t="shared" si="49"/>
        <v>1708.8</v>
      </c>
      <c r="K795" s="189">
        <f t="shared" si="50"/>
        <v>6.8351999999999996E-2</v>
      </c>
      <c r="L795" s="200">
        <v>1812.7</v>
      </c>
      <c r="N795" s="184">
        <v>1152.8</v>
      </c>
      <c r="O795" s="190">
        <f t="shared" si="51"/>
        <v>0.19213333333333332</v>
      </c>
      <c r="Q795" s="1">
        <v>5574.4</v>
      </c>
    </row>
    <row r="796" spans="2:17" x14ac:dyDescent="0.3">
      <c r="B796" s="187">
        <v>42037.75</v>
      </c>
      <c r="D796" s="202">
        <v>7</v>
      </c>
      <c r="E796" s="178">
        <v>0</v>
      </c>
      <c r="F796" s="188">
        <f t="shared" si="48"/>
        <v>0</v>
      </c>
      <c r="G796" s="200"/>
      <c r="H796" s="202">
        <v>16</v>
      </c>
      <c r="I796" s="178">
        <v>168.06</v>
      </c>
      <c r="J796">
        <f t="shared" si="49"/>
        <v>168.06</v>
      </c>
      <c r="K796" s="189">
        <f t="shared" si="50"/>
        <v>6.7223999999999999E-3</v>
      </c>
      <c r="L796" s="200">
        <v>321.16000000000003</v>
      </c>
      <c r="N796" s="184">
        <v>2318.9</v>
      </c>
      <c r="O796" s="190">
        <f t="shared" si="51"/>
        <v>0.38648333333333335</v>
      </c>
      <c r="Q796" s="1">
        <v>5573.2</v>
      </c>
    </row>
    <row r="797" spans="2:17" x14ac:dyDescent="0.3">
      <c r="B797" s="187">
        <v>42037.791666666664</v>
      </c>
      <c r="D797" s="202">
        <v>0</v>
      </c>
      <c r="E797" s="178">
        <v>0</v>
      </c>
      <c r="F797" s="188">
        <f t="shared" si="48"/>
        <v>0</v>
      </c>
      <c r="G797" s="200"/>
      <c r="H797" s="202">
        <v>0</v>
      </c>
      <c r="I797" s="178">
        <v>-56.506999999999998</v>
      </c>
      <c r="J797">
        <f t="shared" si="49"/>
        <v>0</v>
      </c>
      <c r="K797" s="189">
        <f t="shared" si="50"/>
        <v>0</v>
      </c>
      <c r="L797" s="200">
        <v>0</v>
      </c>
      <c r="N797" s="184">
        <v>2945.6</v>
      </c>
      <c r="O797" s="190">
        <f t="shared" si="51"/>
        <v>0.49093333333333333</v>
      </c>
      <c r="Q797" s="1">
        <v>5573.1</v>
      </c>
    </row>
    <row r="798" spans="2:17" x14ac:dyDescent="0.3">
      <c r="B798" s="187">
        <v>42037.833333333336</v>
      </c>
      <c r="D798" s="202">
        <v>0</v>
      </c>
      <c r="E798" s="178">
        <v>0</v>
      </c>
      <c r="F798" s="188">
        <f t="shared" si="48"/>
        <v>0</v>
      </c>
      <c r="G798" s="200"/>
      <c r="H798" s="202">
        <v>0</v>
      </c>
      <c r="I798" s="178">
        <v>-56.506999999999998</v>
      </c>
      <c r="J798">
        <f t="shared" si="49"/>
        <v>0</v>
      </c>
      <c r="K798" s="189">
        <f t="shared" si="50"/>
        <v>0</v>
      </c>
      <c r="L798" s="200">
        <v>0</v>
      </c>
      <c r="N798" s="184">
        <v>3450.8</v>
      </c>
      <c r="O798" s="190">
        <f t="shared" si="51"/>
        <v>0.57513333333333339</v>
      </c>
      <c r="Q798" s="1">
        <v>5573</v>
      </c>
    </row>
    <row r="799" spans="2:17" x14ac:dyDescent="0.3">
      <c r="B799" s="187">
        <v>42037.875</v>
      </c>
      <c r="D799" s="202">
        <v>0</v>
      </c>
      <c r="E799" s="178">
        <v>0</v>
      </c>
      <c r="F799" s="188">
        <f t="shared" si="48"/>
        <v>0</v>
      </c>
      <c r="G799" s="200"/>
      <c r="H799" s="202">
        <v>0</v>
      </c>
      <c r="I799" s="178">
        <v>-56.506999999999998</v>
      </c>
      <c r="J799">
        <f t="shared" si="49"/>
        <v>0</v>
      </c>
      <c r="K799" s="189">
        <f t="shared" si="50"/>
        <v>0</v>
      </c>
      <c r="L799" s="200">
        <v>0</v>
      </c>
      <c r="N799" s="184">
        <v>4051.4</v>
      </c>
      <c r="O799" s="190">
        <f t="shared" si="51"/>
        <v>0.67523333333333335</v>
      </c>
      <c r="Q799" s="1">
        <v>5571.9</v>
      </c>
    </row>
    <row r="800" spans="2:17" x14ac:dyDescent="0.3">
      <c r="B800" s="187">
        <v>42037.916666666664</v>
      </c>
      <c r="D800" s="202">
        <v>0</v>
      </c>
      <c r="E800" s="178">
        <v>0</v>
      </c>
      <c r="F800" s="188">
        <f t="shared" si="48"/>
        <v>0</v>
      </c>
      <c r="G800" s="200"/>
      <c r="H800" s="202">
        <v>0</v>
      </c>
      <c r="I800" s="178">
        <v>-56.506999999999998</v>
      </c>
      <c r="J800">
        <f t="shared" si="49"/>
        <v>0</v>
      </c>
      <c r="K800" s="189">
        <f t="shared" si="50"/>
        <v>0</v>
      </c>
      <c r="L800" s="200">
        <v>0</v>
      </c>
      <c r="N800" s="184">
        <v>3833.9</v>
      </c>
      <c r="O800" s="190">
        <f t="shared" si="51"/>
        <v>0.63898333333333335</v>
      </c>
      <c r="Q800" s="1">
        <v>5568.7</v>
      </c>
    </row>
    <row r="801" spans="2:17" x14ac:dyDescent="0.3">
      <c r="B801" s="187">
        <v>42037.958333333336</v>
      </c>
      <c r="D801" s="202">
        <v>0</v>
      </c>
      <c r="E801" s="178">
        <v>0</v>
      </c>
      <c r="F801" s="188">
        <f t="shared" si="48"/>
        <v>0</v>
      </c>
      <c r="G801" s="200"/>
      <c r="H801" s="202">
        <v>0</v>
      </c>
      <c r="I801" s="178">
        <v>-56.506999999999998</v>
      </c>
      <c r="J801">
        <f t="shared" si="49"/>
        <v>0</v>
      </c>
      <c r="K801" s="189">
        <f t="shared" si="50"/>
        <v>0</v>
      </c>
      <c r="L801" s="200">
        <v>0</v>
      </c>
      <c r="N801" s="184">
        <v>2323.4</v>
      </c>
      <c r="O801" s="190">
        <f t="shared" si="51"/>
        <v>0.38723333333333337</v>
      </c>
      <c r="Q801" s="1">
        <v>5568.2</v>
      </c>
    </row>
    <row r="802" spans="2:17" x14ac:dyDescent="0.3">
      <c r="B802" s="187">
        <v>42038</v>
      </c>
      <c r="D802" s="202">
        <v>0</v>
      </c>
      <c r="E802" s="178">
        <v>0</v>
      </c>
      <c r="F802" s="188">
        <f t="shared" si="48"/>
        <v>0</v>
      </c>
      <c r="G802" s="200"/>
      <c r="H802" s="202">
        <v>0</v>
      </c>
      <c r="I802" s="178">
        <v>-56.506999999999998</v>
      </c>
      <c r="J802">
        <f t="shared" si="49"/>
        <v>0</v>
      </c>
      <c r="K802" s="189">
        <f t="shared" si="50"/>
        <v>0</v>
      </c>
      <c r="L802" s="200">
        <v>0</v>
      </c>
      <c r="N802" s="184">
        <v>1300.4000000000001</v>
      </c>
      <c r="O802" s="190">
        <f t="shared" si="51"/>
        <v>0.21673333333333336</v>
      </c>
      <c r="Q802" s="1">
        <v>5566.1</v>
      </c>
    </row>
    <row r="803" spans="2:17" x14ac:dyDescent="0.3">
      <c r="B803" s="187">
        <v>42038.041666666664</v>
      </c>
      <c r="D803" s="202">
        <v>0</v>
      </c>
      <c r="E803" s="178">
        <v>0</v>
      </c>
      <c r="F803" s="188">
        <f t="shared" si="48"/>
        <v>0</v>
      </c>
      <c r="G803" s="200"/>
      <c r="H803" s="202">
        <v>0</v>
      </c>
      <c r="I803" s="178">
        <v>-56.506999999999998</v>
      </c>
      <c r="J803">
        <f t="shared" si="49"/>
        <v>0</v>
      </c>
      <c r="K803" s="189">
        <f t="shared" si="50"/>
        <v>0</v>
      </c>
      <c r="L803" s="200">
        <v>0</v>
      </c>
      <c r="N803" s="184">
        <v>549.20000000000005</v>
      </c>
      <c r="O803" s="190">
        <f t="shared" si="51"/>
        <v>9.1533333333333342E-2</v>
      </c>
      <c r="Q803" s="1">
        <v>5565.8</v>
      </c>
    </row>
    <row r="804" spans="2:17" x14ac:dyDescent="0.3">
      <c r="B804" s="187">
        <v>42038.083333333336</v>
      </c>
      <c r="D804" s="202">
        <v>0</v>
      </c>
      <c r="E804" s="178">
        <v>0</v>
      </c>
      <c r="F804" s="188">
        <f t="shared" si="48"/>
        <v>0</v>
      </c>
      <c r="G804" s="200"/>
      <c r="H804" s="202">
        <v>0</v>
      </c>
      <c r="I804" s="178">
        <v>-56.506999999999998</v>
      </c>
      <c r="J804">
        <f t="shared" si="49"/>
        <v>0</v>
      </c>
      <c r="K804" s="189">
        <f t="shared" si="50"/>
        <v>0</v>
      </c>
      <c r="L804" s="200">
        <v>0</v>
      </c>
      <c r="N804" s="184">
        <v>2248.1999999999998</v>
      </c>
      <c r="O804" s="190">
        <f t="shared" si="51"/>
        <v>0.37469999999999998</v>
      </c>
      <c r="Q804" s="1">
        <v>5564.3</v>
      </c>
    </row>
    <row r="805" spans="2:17" x14ac:dyDescent="0.3">
      <c r="B805" s="187">
        <v>42038.125</v>
      </c>
      <c r="D805" s="202">
        <v>0</v>
      </c>
      <c r="E805" s="178">
        <v>0</v>
      </c>
      <c r="F805" s="188">
        <f t="shared" si="48"/>
        <v>0</v>
      </c>
      <c r="G805" s="200"/>
      <c r="H805" s="202">
        <v>0</v>
      </c>
      <c r="I805" s="178">
        <v>-56.506999999999998</v>
      </c>
      <c r="J805">
        <f t="shared" si="49"/>
        <v>0</v>
      </c>
      <c r="K805" s="189">
        <f t="shared" si="50"/>
        <v>0</v>
      </c>
      <c r="L805" s="200">
        <v>0</v>
      </c>
      <c r="N805" s="184">
        <v>3455</v>
      </c>
      <c r="O805" s="190">
        <f t="shared" si="51"/>
        <v>0.57583333333333331</v>
      </c>
      <c r="Q805" s="1">
        <v>5562.5</v>
      </c>
    </row>
    <row r="806" spans="2:17" x14ac:dyDescent="0.3">
      <c r="B806" s="187">
        <v>42038.166666666664</v>
      </c>
      <c r="D806" s="202">
        <v>0</v>
      </c>
      <c r="E806" s="178">
        <v>0</v>
      </c>
      <c r="F806" s="188">
        <f t="shared" si="48"/>
        <v>0</v>
      </c>
      <c r="G806" s="200"/>
      <c r="H806" s="202">
        <v>0</v>
      </c>
      <c r="I806" s="178">
        <v>-56.506999999999998</v>
      </c>
      <c r="J806">
        <f t="shared" si="49"/>
        <v>0</v>
      </c>
      <c r="K806" s="189">
        <f t="shared" si="50"/>
        <v>0</v>
      </c>
      <c r="L806" s="200">
        <v>0</v>
      </c>
      <c r="N806" s="184">
        <v>1484</v>
      </c>
      <c r="O806" s="190">
        <f t="shared" si="51"/>
        <v>0.24733333333333332</v>
      </c>
      <c r="Q806" s="1">
        <v>5562.4</v>
      </c>
    </row>
    <row r="807" spans="2:17" x14ac:dyDescent="0.3">
      <c r="B807" s="187">
        <v>42038.208333333336</v>
      </c>
      <c r="D807" s="202">
        <v>30</v>
      </c>
      <c r="E807" s="178">
        <v>0</v>
      </c>
      <c r="F807" s="188">
        <f t="shared" si="48"/>
        <v>0</v>
      </c>
      <c r="G807" s="200"/>
      <c r="H807" s="202">
        <v>5</v>
      </c>
      <c r="I807" s="178">
        <v>-56.506999999999998</v>
      </c>
      <c r="J807">
        <f t="shared" si="49"/>
        <v>0</v>
      </c>
      <c r="K807" s="189">
        <f t="shared" si="50"/>
        <v>0</v>
      </c>
      <c r="L807" s="200">
        <v>0</v>
      </c>
      <c r="N807" s="184">
        <v>687.3</v>
      </c>
      <c r="O807" s="190">
        <f t="shared" si="51"/>
        <v>0.11455</v>
      </c>
      <c r="Q807" s="1">
        <v>5562.3</v>
      </c>
    </row>
    <row r="808" spans="2:17" x14ac:dyDescent="0.3">
      <c r="B808" s="187">
        <v>42038.25</v>
      </c>
      <c r="D808" s="202">
        <v>547</v>
      </c>
      <c r="E808" s="178">
        <v>22.825800000000001</v>
      </c>
      <c r="F808" s="188">
        <f t="shared" si="48"/>
        <v>3.0890550461819537E-2</v>
      </c>
      <c r="G808" s="200"/>
      <c r="H808" s="202">
        <v>142</v>
      </c>
      <c r="I808" s="178">
        <v>5853.8</v>
      </c>
      <c r="J808">
        <f t="shared" si="49"/>
        <v>5853.8</v>
      </c>
      <c r="K808" s="189">
        <f t="shared" si="50"/>
        <v>0.234152</v>
      </c>
      <c r="L808" s="200">
        <v>6012.4</v>
      </c>
      <c r="N808" s="184">
        <v>978.5</v>
      </c>
      <c r="O808" s="190">
        <f t="shared" si="51"/>
        <v>0.16308333333333333</v>
      </c>
      <c r="Q808" s="1">
        <v>5561.8</v>
      </c>
    </row>
    <row r="809" spans="2:17" x14ac:dyDescent="0.3">
      <c r="B809" s="187">
        <v>42038.291666666664</v>
      </c>
      <c r="D809" s="202">
        <v>785</v>
      </c>
      <c r="E809" s="178">
        <v>467.10700000000003</v>
      </c>
      <c r="F809" s="188">
        <f t="shared" si="48"/>
        <v>0.63214399296275003</v>
      </c>
      <c r="G809" s="200"/>
      <c r="H809" s="202">
        <v>377</v>
      </c>
      <c r="I809" s="178">
        <v>17083</v>
      </c>
      <c r="J809">
        <f t="shared" si="49"/>
        <v>17083</v>
      </c>
      <c r="K809" s="189">
        <f t="shared" si="50"/>
        <v>0.68332000000000004</v>
      </c>
      <c r="L809" s="200">
        <v>17609</v>
      </c>
      <c r="N809" s="184">
        <v>473.5</v>
      </c>
      <c r="O809" s="190">
        <f t="shared" si="51"/>
        <v>7.8916666666666663E-2</v>
      </c>
      <c r="Q809" s="1">
        <v>5561.7</v>
      </c>
    </row>
    <row r="810" spans="2:17" x14ac:dyDescent="0.3">
      <c r="B810" s="187">
        <v>42038.333333333336</v>
      </c>
      <c r="D810" s="202">
        <v>887</v>
      </c>
      <c r="E810" s="178">
        <v>624.82899999999995</v>
      </c>
      <c r="F810" s="188">
        <f t="shared" si="48"/>
        <v>0.84559190716243193</v>
      </c>
      <c r="G810" s="200"/>
      <c r="H810" s="202">
        <v>607</v>
      </c>
      <c r="I810" s="178">
        <v>23129</v>
      </c>
      <c r="J810">
        <f t="shared" si="49"/>
        <v>23129</v>
      </c>
      <c r="K810" s="189">
        <f t="shared" si="50"/>
        <v>0.92515999999999998</v>
      </c>
      <c r="L810" s="200">
        <v>23983</v>
      </c>
      <c r="N810" s="184">
        <v>575.79999999999995</v>
      </c>
      <c r="O810" s="190">
        <f t="shared" si="51"/>
        <v>9.5966666666666658E-2</v>
      </c>
      <c r="Q810" s="1">
        <v>5561.6</v>
      </c>
    </row>
    <row r="811" spans="2:17" x14ac:dyDescent="0.3">
      <c r="B811" s="187">
        <v>42038.375</v>
      </c>
      <c r="D811" s="202">
        <v>954</v>
      </c>
      <c r="E811" s="178">
        <v>702.67</v>
      </c>
      <c r="F811" s="188">
        <f t="shared" si="48"/>
        <v>0.95093548059681299</v>
      </c>
      <c r="G811" s="200"/>
      <c r="H811" s="202">
        <v>811</v>
      </c>
      <c r="I811" s="178">
        <v>24262</v>
      </c>
      <c r="J811">
        <f t="shared" si="49"/>
        <v>24262</v>
      </c>
      <c r="K811" s="189">
        <f t="shared" si="50"/>
        <v>0.97048000000000001</v>
      </c>
      <c r="L811" s="200">
        <v>25186</v>
      </c>
      <c r="N811" s="184">
        <v>615.4</v>
      </c>
      <c r="O811" s="190">
        <f t="shared" si="51"/>
        <v>0.10256666666666667</v>
      </c>
      <c r="Q811" s="1">
        <v>5561.6</v>
      </c>
    </row>
    <row r="812" spans="2:17" x14ac:dyDescent="0.3">
      <c r="B812" s="187">
        <v>42038.416666666664</v>
      </c>
      <c r="D812" s="202">
        <v>997</v>
      </c>
      <c r="E812" s="178">
        <v>733.56500000000005</v>
      </c>
      <c r="F812" s="188">
        <f t="shared" si="48"/>
        <v>0.99274621916973993</v>
      </c>
      <c r="G812" s="200"/>
      <c r="H812" s="202">
        <v>966</v>
      </c>
      <c r="I812" s="178">
        <v>24359</v>
      </c>
      <c r="J812">
        <f t="shared" si="49"/>
        <v>24359</v>
      </c>
      <c r="K812" s="189">
        <f t="shared" si="50"/>
        <v>0.97436</v>
      </c>
      <c r="L812" s="200">
        <v>25289</v>
      </c>
      <c r="N812" s="184">
        <v>1021.6</v>
      </c>
      <c r="O812" s="190">
        <f t="shared" si="51"/>
        <v>0.17026666666666668</v>
      </c>
      <c r="Q812" s="1">
        <v>5561.4</v>
      </c>
    </row>
    <row r="813" spans="2:17" x14ac:dyDescent="0.3">
      <c r="B813" s="187">
        <v>42038.458333333336</v>
      </c>
      <c r="D813" s="202">
        <v>1015</v>
      </c>
      <c r="E813" s="178">
        <v>733.57</v>
      </c>
      <c r="F813" s="188">
        <f t="shared" si="48"/>
        <v>0.9927529857563353</v>
      </c>
      <c r="G813" s="200"/>
      <c r="H813" s="202">
        <v>1055</v>
      </c>
      <c r="I813" s="178">
        <v>24359</v>
      </c>
      <c r="J813">
        <f t="shared" si="49"/>
        <v>24359</v>
      </c>
      <c r="K813" s="189">
        <f t="shared" si="50"/>
        <v>0.97436</v>
      </c>
      <c r="L813" s="200">
        <v>25289</v>
      </c>
      <c r="N813" s="184">
        <v>1762.3</v>
      </c>
      <c r="O813" s="190">
        <f t="shared" si="51"/>
        <v>0.29371666666666668</v>
      </c>
      <c r="Q813" s="1">
        <v>5561.4</v>
      </c>
    </row>
    <row r="814" spans="2:17" x14ac:dyDescent="0.3">
      <c r="B814" s="187">
        <v>42038.5</v>
      </c>
      <c r="D814" s="202">
        <v>986</v>
      </c>
      <c r="E814" s="178">
        <v>733.62599999999998</v>
      </c>
      <c r="F814" s="188">
        <f t="shared" si="48"/>
        <v>0.99282877152620364</v>
      </c>
      <c r="G814" s="200"/>
      <c r="H814" s="202">
        <v>1063</v>
      </c>
      <c r="I814" s="178">
        <v>24359</v>
      </c>
      <c r="J814">
        <f t="shared" si="49"/>
        <v>24359</v>
      </c>
      <c r="K814" s="189">
        <f t="shared" si="50"/>
        <v>0.97436</v>
      </c>
      <c r="L814" s="200">
        <v>25289</v>
      </c>
      <c r="N814" s="184">
        <v>2469.5</v>
      </c>
      <c r="O814" s="190">
        <f t="shared" si="51"/>
        <v>0.41158333333333336</v>
      </c>
      <c r="Q814" s="1">
        <v>5560.6</v>
      </c>
    </row>
    <row r="815" spans="2:17" x14ac:dyDescent="0.3">
      <c r="B815" s="187">
        <v>42038.541666666664</v>
      </c>
      <c r="D815" s="202">
        <v>977</v>
      </c>
      <c r="E815" s="178">
        <v>733.60299999999995</v>
      </c>
      <c r="F815" s="188">
        <f t="shared" si="48"/>
        <v>0.99279764522786484</v>
      </c>
      <c r="G815" s="200"/>
      <c r="H815" s="202">
        <v>1009</v>
      </c>
      <c r="I815" s="178">
        <v>24359</v>
      </c>
      <c r="J815">
        <f t="shared" si="49"/>
        <v>24359</v>
      </c>
      <c r="K815" s="189">
        <f t="shared" si="50"/>
        <v>0.97436</v>
      </c>
      <c r="L815" s="200">
        <v>25289</v>
      </c>
      <c r="N815" s="184">
        <v>2695.6</v>
      </c>
      <c r="O815" s="190">
        <f t="shared" si="51"/>
        <v>0.44926666666666665</v>
      </c>
      <c r="Q815" s="1">
        <v>5560.6</v>
      </c>
    </row>
    <row r="816" spans="2:17" x14ac:dyDescent="0.3">
      <c r="B816" s="187">
        <v>42038.583333333336</v>
      </c>
      <c r="D816" s="202">
        <v>872</v>
      </c>
      <c r="E816" s="178">
        <v>639.26400000000001</v>
      </c>
      <c r="F816" s="188">
        <f t="shared" si="48"/>
        <v>0.86512704266332852</v>
      </c>
      <c r="G816" s="200"/>
      <c r="H816" s="202">
        <v>882</v>
      </c>
      <c r="I816" s="178">
        <v>24059</v>
      </c>
      <c r="J816">
        <f t="shared" si="49"/>
        <v>24059</v>
      </c>
      <c r="K816" s="189">
        <f t="shared" si="50"/>
        <v>0.96235999999999999</v>
      </c>
      <c r="L816" s="200">
        <v>24971</v>
      </c>
      <c r="N816" s="184">
        <v>2261.9</v>
      </c>
      <c r="O816" s="190">
        <f t="shared" si="51"/>
        <v>0.37698333333333334</v>
      </c>
      <c r="Q816" s="1">
        <v>5559</v>
      </c>
    </row>
    <row r="817" spans="2:17" x14ac:dyDescent="0.3">
      <c r="B817" s="187">
        <v>42038.625</v>
      </c>
      <c r="D817" s="202">
        <v>187</v>
      </c>
      <c r="E817" s="178">
        <v>0</v>
      </c>
      <c r="F817" s="188">
        <f t="shared" si="48"/>
        <v>0</v>
      </c>
      <c r="G817" s="200"/>
      <c r="H817" s="202">
        <v>434</v>
      </c>
      <c r="I817" s="178">
        <v>12044</v>
      </c>
      <c r="J817">
        <f t="shared" si="49"/>
        <v>12044</v>
      </c>
      <c r="K817" s="189">
        <f t="shared" si="50"/>
        <v>0.48176000000000002</v>
      </c>
      <c r="L817" s="200">
        <v>12366</v>
      </c>
      <c r="N817" s="184">
        <v>1729.6</v>
      </c>
      <c r="O817" s="190">
        <f t="shared" si="51"/>
        <v>0.28826666666666667</v>
      </c>
      <c r="Q817" s="1">
        <v>5558.1</v>
      </c>
    </row>
    <row r="818" spans="2:17" x14ac:dyDescent="0.3">
      <c r="B818" s="187">
        <v>42038.666666666664</v>
      </c>
      <c r="D818" s="202">
        <v>9</v>
      </c>
      <c r="E818" s="178">
        <v>0</v>
      </c>
      <c r="F818" s="188">
        <f t="shared" si="48"/>
        <v>0</v>
      </c>
      <c r="G818" s="200"/>
      <c r="H818" s="202">
        <v>137</v>
      </c>
      <c r="I818" s="178">
        <v>2711.3</v>
      </c>
      <c r="J818">
        <f t="shared" si="49"/>
        <v>2711.3</v>
      </c>
      <c r="K818" s="189">
        <f t="shared" si="50"/>
        <v>0.10845200000000001</v>
      </c>
      <c r="L818" s="200">
        <v>2824.7</v>
      </c>
      <c r="N818" s="184">
        <v>2012.6</v>
      </c>
      <c r="O818" s="190">
        <f t="shared" si="51"/>
        <v>0.33543333333333331</v>
      </c>
      <c r="Q818" s="1">
        <v>5557.8</v>
      </c>
    </row>
    <row r="819" spans="2:17" x14ac:dyDescent="0.3">
      <c r="B819" s="187">
        <v>42038.708333333336</v>
      </c>
      <c r="D819" s="202">
        <v>204</v>
      </c>
      <c r="E819" s="178">
        <v>0</v>
      </c>
      <c r="F819" s="188">
        <f t="shared" si="48"/>
        <v>0</v>
      </c>
      <c r="G819" s="200"/>
      <c r="H819" s="202">
        <v>142</v>
      </c>
      <c r="I819" s="178">
        <v>4875.3</v>
      </c>
      <c r="J819">
        <f t="shared" si="49"/>
        <v>4875.3</v>
      </c>
      <c r="K819" s="189">
        <f t="shared" si="50"/>
        <v>0.19501200000000002</v>
      </c>
      <c r="L819" s="200">
        <v>5016.8999999999996</v>
      </c>
      <c r="N819" s="184">
        <v>1446.3</v>
      </c>
      <c r="O819" s="190">
        <f t="shared" si="51"/>
        <v>0.24104999999999999</v>
      </c>
      <c r="Q819" s="1">
        <v>5557.6</v>
      </c>
    </row>
    <row r="820" spans="2:17" x14ac:dyDescent="0.3">
      <c r="B820" s="187">
        <v>42038.75</v>
      </c>
      <c r="D820" s="202">
        <v>180</v>
      </c>
      <c r="E820" s="178">
        <v>0</v>
      </c>
      <c r="F820" s="188">
        <f t="shared" si="48"/>
        <v>0</v>
      </c>
      <c r="G820" s="200"/>
      <c r="H820" s="202">
        <v>46</v>
      </c>
      <c r="I820" s="178">
        <v>1360.4</v>
      </c>
      <c r="J820">
        <f t="shared" si="49"/>
        <v>1360.4</v>
      </c>
      <c r="K820" s="189">
        <f t="shared" si="50"/>
        <v>5.4416000000000006E-2</v>
      </c>
      <c r="L820" s="200">
        <v>1461.6</v>
      </c>
      <c r="N820" s="184">
        <v>795.2</v>
      </c>
      <c r="O820" s="190">
        <f t="shared" si="51"/>
        <v>0.13253333333333334</v>
      </c>
      <c r="Q820" s="1">
        <v>5557.4</v>
      </c>
    </row>
    <row r="821" spans="2:17" x14ac:dyDescent="0.3">
      <c r="B821" s="187">
        <v>42038.791666666664</v>
      </c>
      <c r="D821" s="202">
        <v>0</v>
      </c>
      <c r="E821" s="178">
        <v>0</v>
      </c>
      <c r="F821" s="188">
        <f t="shared" si="48"/>
        <v>0</v>
      </c>
      <c r="G821" s="200"/>
      <c r="H821" s="202">
        <v>0</v>
      </c>
      <c r="I821" s="178">
        <v>-56.506999999999998</v>
      </c>
      <c r="J821">
        <f t="shared" si="49"/>
        <v>0</v>
      </c>
      <c r="K821" s="189">
        <f t="shared" si="50"/>
        <v>0</v>
      </c>
      <c r="L821" s="200">
        <v>0</v>
      </c>
      <c r="N821" s="184">
        <v>944.5</v>
      </c>
      <c r="O821" s="190">
        <f t="shared" si="51"/>
        <v>0.15741666666666668</v>
      </c>
      <c r="Q821" s="1">
        <v>5555.9</v>
      </c>
    </row>
    <row r="822" spans="2:17" x14ac:dyDescent="0.3">
      <c r="B822" s="187">
        <v>42038.833333333336</v>
      </c>
      <c r="D822" s="202">
        <v>0</v>
      </c>
      <c r="E822" s="178">
        <v>0</v>
      </c>
      <c r="F822" s="188">
        <f t="shared" si="48"/>
        <v>0</v>
      </c>
      <c r="G822" s="200"/>
      <c r="H822" s="202">
        <v>0</v>
      </c>
      <c r="I822" s="178">
        <v>-56.506999999999998</v>
      </c>
      <c r="J822">
        <f t="shared" si="49"/>
        <v>0</v>
      </c>
      <c r="K822" s="189">
        <f t="shared" si="50"/>
        <v>0</v>
      </c>
      <c r="L822" s="200">
        <v>0</v>
      </c>
      <c r="N822" s="184">
        <v>487.9</v>
      </c>
      <c r="O822" s="190">
        <f t="shared" si="51"/>
        <v>8.1316666666666662E-2</v>
      </c>
      <c r="Q822" s="1">
        <v>5555.5</v>
      </c>
    </row>
    <row r="823" spans="2:17" x14ac:dyDescent="0.3">
      <c r="B823" s="187">
        <v>42038.875</v>
      </c>
      <c r="D823" s="202">
        <v>0</v>
      </c>
      <c r="E823" s="178">
        <v>0</v>
      </c>
      <c r="F823" s="188">
        <f t="shared" si="48"/>
        <v>0</v>
      </c>
      <c r="G823" s="200"/>
      <c r="H823" s="202">
        <v>0</v>
      </c>
      <c r="I823" s="178">
        <v>-56.506999999999998</v>
      </c>
      <c r="J823">
        <f t="shared" si="49"/>
        <v>0</v>
      </c>
      <c r="K823" s="189">
        <f t="shared" si="50"/>
        <v>0</v>
      </c>
      <c r="L823" s="200">
        <v>0</v>
      </c>
      <c r="N823" s="184">
        <v>246.8</v>
      </c>
      <c r="O823" s="190">
        <f t="shared" si="51"/>
        <v>4.1133333333333334E-2</v>
      </c>
      <c r="Q823" s="1">
        <v>5555</v>
      </c>
    </row>
    <row r="824" spans="2:17" x14ac:dyDescent="0.3">
      <c r="B824" s="187">
        <v>42038.916666666664</v>
      </c>
      <c r="D824" s="202">
        <v>0</v>
      </c>
      <c r="E824" s="178">
        <v>0</v>
      </c>
      <c r="F824" s="188">
        <f t="shared" si="48"/>
        <v>0</v>
      </c>
      <c r="G824" s="200"/>
      <c r="H824" s="202">
        <v>0</v>
      </c>
      <c r="I824" s="178">
        <v>-56.506999999999998</v>
      </c>
      <c r="J824">
        <f t="shared" si="49"/>
        <v>0</v>
      </c>
      <c r="K824" s="189">
        <f t="shared" si="50"/>
        <v>0</v>
      </c>
      <c r="L824" s="200">
        <v>0</v>
      </c>
      <c r="N824" s="184">
        <v>360.8</v>
      </c>
      <c r="O824" s="190">
        <f t="shared" si="51"/>
        <v>6.0133333333333337E-2</v>
      </c>
      <c r="Q824" s="1">
        <v>5554</v>
      </c>
    </row>
    <row r="825" spans="2:17" x14ac:dyDescent="0.3">
      <c r="B825" s="187">
        <v>42038.958333333336</v>
      </c>
      <c r="D825" s="202">
        <v>0</v>
      </c>
      <c r="E825" s="178">
        <v>0</v>
      </c>
      <c r="F825" s="188">
        <f t="shared" si="48"/>
        <v>0</v>
      </c>
      <c r="G825" s="200"/>
      <c r="H825" s="202">
        <v>0</v>
      </c>
      <c r="I825" s="178">
        <v>-56.506999999999998</v>
      </c>
      <c r="J825">
        <f t="shared" si="49"/>
        <v>0</v>
      </c>
      <c r="K825" s="189">
        <f t="shared" si="50"/>
        <v>0</v>
      </c>
      <c r="L825" s="200">
        <v>0</v>
      </c>
      <c r="N825" s="184">
        <v>787.9</v>
      </c>
      <c r="O825" s="190">
        <f t="shared" si="51"/>
        <v>0.13131666666666666</v>
      </c>
      <c r="Q825" s="1">
        <v>5552.7</v>
      </c>
    </row>
    <row r="826" spans="2:17" x14ac:dyDescent="0.3">
      <c r="B826" s="187">
        <v>42039</v>
      </c>
      <c r="D826" s="202">
        <v>0</v>
      </c>
      <c r="E826" s="178">
        <v>0</v>
      </c>
      <c r="F826" s="188">
        <f t="shared" si="48"/>
        <v>0</v>
      </c>
      <c r="G826" s="200"/>
      <c r="H826" s="202">
        <v>0</v>
      </c>
      <c r="I826" s="178">
        <v>-56.506999999999998</v>
      </c>
      <c r="J826">
        <f t="shared" si="49"/>
        <v>0</v>
      </c>
      <c r="K826" s="189">
        <f t="shared" si="50"/>
        <v>0</v>
      </c>
      <c r="L826" s="200">
        <v>0</v>
      </c>
      <c r="N826" s="184">
        <v>1351.8</v>
      </c>
      <c r="O826" s="190">
        <f t="shared" si="51"/>
        <v>0.2253</v>
      </c>
      <c r="Q826" s="1">
        <v>5551.7</v>
      </c>
    </row>
    <row r="827" spans="2:17" x14ac:dyDescent="0.3">
      <c r="B827" s="187">
        <v>42039.041666666664</v>
      </c>
      <c r="D827" s="202">
        <v>0</v>
      </c>
      <c r="E827" s="178">
        <v>0</v>
      </c>
      <c r="F827" s="188">
        <f t="shared" si="48"/>
        <v>0</v>
      </c>
      <c r="G827" s="200"/>
      <c r="H827" s="202">
        <v>0</v>
      </c>
      <c r="I827" s="178">
        <v>-56.506999999999998</v>
      </c>
      <c r="J827">
        <f t="shared" si="49"/>
        <v>0</v>
      </c>
      <c r="K827" s="189">
        <f t="shared" si="50"/>
        <v>0</v>
      </c>
      <c r="L827" s="200">
        <v>0</v>
      </c>
      <c r="N827" s="184">
        <v>3518.8</v>
      </c>
      <c r="O827" s="190">
        <f t="shared" si="51"/>
        <v>0.58646666666666669</v>
      </c>
      <c r="Q827" s="1">
        <v>5551.2</v>
      </c>
    </row>
    <row r="828" spans="2:17" x14ac:dyDescent="0.3">
      <c r="B828" s="187">
        <v>42039.083333333336</v>
      </c>
      <c r="D828" s="202">
        <v>0</v>
      </c>
      <c r="E828" s="178">
        <v>0</v>
      </c>
      <c r="F828" s="188">
        <f t="shared" si="48"/>
        <v>0</v>
      </c>
      <c r="G828" s="200"/>
      <c r="H828" s="202">
        <v>0</v>
      </c>
      <c r="I828" s="178">
        <v>-56.506999999999998</v>
      </c>
      <c r="J828">
        <f t="shared" si="49"/>
        <v>0</v>
      </c>
      <c r="K828" s="189">
        <f t="shared" si="50"/>
        <v>0</v>
      </c>
      <c r="L828" s="200">
        <v>0</v>
      </c>
      <c r="N828" s="184">
        <v>3952.8</v>
      </c>
      <c r="O828" s="190">
        <f t="shared" si="51"/>
        <v>0.65880000000000005</v>
      </c>
      <c r="Q828" s="1">
        <v>5550.8</v>
      </c>
    </row>
    <row r="829" spans="2:17" x14ac:dyDescent="0.3">
      <c r="B829" s="187">
        <v>42039.125</v>
      </c>
      <c r="D829" s="202">
        <v>0</v>
      </c>
      <c r="E829" s="178">
        <v>0</v>
      </c>
      <c r="F829" s="188">
        <f t="shared" si="48"/>
        <v>0</v>
      </c>
      <c r="G829" s="200"/>
      <c r="H829" s="202">
        <v>0</v>
      </c>
      <c r="I829" s="178">
        <v>-56.506999999999998</v>
      </c>
      <c r="J829">
        <f t="shared" si="49"/>
        <v>0</v>
      </c>
      <c r="K829" s="189">
        <f t="shared" si="50"/>
        <v>0</v>
      </c>
      <c r="L829" s="200">
        <v>0</v>
      </c>
      <c r="N829" s="184">
        <v>3065.2</v>
      </c>
      <c r="O829" s="190">
        <f t="shared" si="51"/>
        <v>0.51086666666666669</v>
      </c>
      <c r="Q829" s="1">
        <v>5550.2</v>
      </c>
    </row>
    <row r="830" spans="2:17" x14ac:dyDescent="0.3">
      <c r="B830" s="187">
        <v>42039.166666666664</v>
      </c>
      <c r="D830" s="202">
        <v>0</v>
      </c>
      <c r="E830" s="178">
        <v>0</v>
      </c>
      <c r="F830" s="188">
        <f t="shared" si="48"/>
        <v>0</v>
      </c>
      <c r="G830" s="200"/>
      <c r="H830" s="202">
        <v>0</v>
      </c>
      <c r="I830" s="178">
        <v>-56.506999999999998</v>
      </c>
      <c r="J830">
        <f t="shared" si="49"/>
        <v>0</v>
      </c>
      <c r="K830" s="189">
        <f t="shared" si="50"/>
        <v>0</v>
      </c>
      <c r="L830" s="200">
        <v>0</v>
      </c>
      <c r="N830" s="184">
        <v>3723.1</v>
      </c>
      <c r="O830" s="190">
        <f t="shared" si="51"/>
        <v>0.62051666666666661</v>
      </c>
      <c r="Q830" s="1">
        <v>5549.4</v>
      </c>
    </row>
    <row r="831" spans="2:17" x14ac:dyDescent="0.3">
      <c r="B831" s="187">
        <v>42039.208333333336</v>
      </c>
      <c r="D831" s="202">
        <v>3</v>
      </c>
      <c r="E831" s="178">
        <v>0</v>
      </c>
      <c r="F831" s="188">
        <f t="shared" si="48"/>
        <v>0</v>
      </c>
      <c r="G831" s="200"/>
      <c r="H831" s="202">
        <v>3</v>
      </c>
      <c r="I831" s="178">
        <v>-56.506999999999998</v>
      </c>
      <c r="J831">
        <f t="shared" si="49"/>
        <v>0</v>
      </c>
      <c r="K831" s="189">
        <f t="shared" si="50"/>
        <v>0</v>
      </c>
      <c r="L831" s="200">
        <v>0</v>
      </c>
      <c r="N831" s="184">
        <v>4477.7</v>
      </c>
      <c r="O831" s="190">
        <f t="shared" si="51"/>
        <v>0.7462833333333333</v>
      </c>
      <c r="Q831" s="1">
        <v>5547.8</v>
      </c>
    </row>
    <row r="832" spans="2:17" x14ac:dyDescent="0.3">
      <c r="B832" s="187">
        <v>42039.25</v>
      </c>
      <c r="D832" s="202">
        <v>20</v>
      </c>
      <c r="E832" s="178">
        <v>0</v>
      </c>
      <c r="F832" s="188">
        <f t="shared" si="48"/>
        <v>0</v>
      </c>
      <c r="G832" s="200"/>
      <c r="H832" s="202">
        <v>36</v>
      </c>
      <c r="I832" s="178">
        <v>780.26</v>
      </c>
      <c r="J832">
        <f t="shared" si="49"/>
        <v>780.26</v>
      </c>
      <c r="K832" s="189">
        <f t="shared" si="50"/>
        <v>3.1210399999999999E-2</v>
      </c>
      <c r="L832" s="200">
        <v>877.6</v>
      </c>
      <c r="N832" s="184">
        <v>4297.5</v>
      </c>
      <c r="O832" s="190">
        <f t="shared" si="51"/>
        <v>0.71625000000000005</v>
      </c>
      <c r="Q832" s="1">
        <v>5547.5</v>
      </c>
    </row>
    <row r="833" spans="2:17" x14ac:dyDescent="0.3">
      <c r="B833" s="187">
        <v>42039.291666666664</v>
      </c>
      <c r="D833" s="202">
        <v>134</v>
      </c>
      <c r="E833" s="178">
        <v>0</v>
      </c>
      <c r="F833" s="188">
        <f t="shared" si="48"/>
        <v>0</v>
      </c>
      <c r="G833" s="200"/>
      <c r="H833" s="202">
        <v>216</v>
      </c>
      <c r="I833" s="178">
        <v>7292.7</v>
      </c>
      <c r="J833">
        <f t="shared" si="49"/>
        <v>7292.7</v>
      </c>
      <c r="K833" s="189">
        <f t="shared" si="50"/>
        <v>0.29170799999999997</v>
      </c>
      <c r="L833" s="200">
        <v>7479.6</v>
      </c>
      <c r="N833" s="184">
        <v>2533.9</v>
      </c>
      <c r="O833" s="190">
        <f t="shared" si="51"/>
        <v>0.42231666666666667</v>
      </c>
      <c r="Q833" s="1">
        <v>5546.5</v>
      </c>
    </row>
    <row r="834" spans="2:17" x14ac:dyDescent="0.3">
      <c r="B834" s="187">
        <v>42039.333333333336</v>
      </c>
      <c r="D834" s="202">
        <v>112</v>
      </c>
      <c r="E834" s="178">
        <v>0</v>
      </c>
      <c r="F834" s="188">
        <f t="shared" si="48"/>
        <v>0</v>
      </c>
      <c r="G834" s="200"/>
      <c r="H834" s="202">
        <v>311</v>
      </c>
      <c r="I834" s="178">
        <v>8999.6</v>
      </c>
      <c r="J834">
        <f t="shared" si="49"/>
        <v>8999.6</v>
      </c>
      <c r="K834" s="189">
        <f t="shared" si="50"/>
        <v>0.35998400000000003</v>
      </c>
      <c r="L834" s="200">
        <v>9229.7000000000007</v>
      </c>
      <c r="N834" s="184">
        <v>1224.7</v>
      </c>
      <c r="O834" s="190">
        <f t="shared" si="51"/>
        <v>0.20411666666666667</v>
      </c>
      <c r="Q834" s="1">
        <v>5545.7</v>
      </c>
    </row>
    <row r="835" spans="2:17" x14ac:dyDescent="0.3">
      <c r="B835" s="187">
        <v>42039.375</v>
      </c>
      <c r="D835" s="202">
        <v>77</v>
      </c>
      <c r="E835" s="178">
        <v>0</v>
      </c>
      <c r="F835" s="188">
        <f t="shared" si="48"/>
        <v>0</v>
      </c>
      <c r="G835" s="200"/>
      <c r="H835" s="202">
        <v>395</v>
      </c>
      <c r="I835" s="178">
        <v>9873.2000000000007</v>
      </c>
      <c r="J835">
        <f t="shared" si="49"/>
        <v>9873.2000000000007</v>
      </c>
      <c r="K835" s="189">
        <f t="shared" si="50"/>
        <v>0.39492800000000006</v>
      </c>
      <c r="L835" s="200">
        <v>10128</v>
      </c>
      <c r="N835" s="184">
        <v>813.9</v>
      </c>
      <c r="O835" s="190">
        <f t="shared" si="51"/>
        <v>0.13564999999999999</v>
      </c>
      <c r="Q835" s="1">
        <v>5543.6</v>
      </c>
    </row>
    <row r="836" spans="2:17" x14ac:dyDescent="0.3">
      <c r="B836" s="187">
        <v>42039.416666666664</v>
      </c>
      <c r="D836" s="202">
        <v>611</v>
      </c>
      <c r="E836" s="178">
        <v>409.88</v>
      </c>
      <c r="F836" s="188">
        <f t="shared" si="48"/>
        <v>0.55469770274385088</v>
      </c>
      <c r="G836" s="200"/>
      <c r="H836" s="202">
        <v>826</v>
      </c>
      <c r="I836" s="178">
        <v>21971</v>
      </c>
      <c r="J836">
        <f t="shared" si="49"/>
        <v>21971</v>
      </c>
      <c r="K836" s="189">
        <f t="shared" si="50"/>
        <v>0.87883999999999995</v>
      </c>
      <c r="L836" s="200">
        <v>22756</v>
      </c>
      <c r="N836" s="184">
        <v>997.3</v>
      </c>
      <c r="O836" s="190">
        <f t="shared" si="51"/>
        <v>0.16621666666666665</v>
      </c>
      <c r="Q836" s="1">
        <v>5543.5</v>
      </c>
    </row>
    <row r="837" spans="2:17" x14ac:dyDescent="0.3">
      <c r="B837" s="187">
        <v>42039.458333333336</v>
      </c>
      <c r="D837" s="202">
        <v>1009</v>
      </c>
      <c r="E837" s="178">
        <v>733.74599999999998</v>
      </c>
      <c r="F837" s="188">
        <f t="shared" si="48"/>
        <v>0.99299116960449307</v>
      </c>
      <c r="G837" s="200"/>
      <c r="H837" s="202">
        <v>1059</v>
      </c>
      <c r="I837" s="178">
        <v>24359</v>
      </c>
      <c r="J837">
        <f t="shared" si="49"/>
        <v>24359</v>
      </c>
      <c r="K837" s="189">
        <f t="shared" si="50"/>
        <v>0.97436</v>
      </c>
      <c r="L837" s="200">
        <v>25289</v>
      </c>
      <c r="N837" s="184">
        <v>913.7</v>
      </c>
      <c r="O837" s="190">
        <f t="shared" si="51"/>
        <v>0.15228333333333335</v>
      </c>
      <c r="Q837" s="1">
        <v>5540.6</v>
      </c>
    </row>
    <row r="838" spans="2:17" x14ac:dyDescent="0.3">
      <c r="B838" s="187">
        <v>42039.5</v>
      </c>
      <c r="D838" s="202">
        <v>1025</v>
      </c>
      <c r="E838" s="178">
        <v>733.88699999999994</v>
      </c>
      <c r="F838" s="188">
        <f t="shared" si="48"/>
        <v>0.993181987346483</v>
      </c>
      <c r="G838" s="200"/>
      <c r="H838" s="202">
        <v>1079</v>
      </c>
      <c r="I838" s="178">
        <v>24359</v>
      </c>
      <c r="J838">
        <f t="shared" si="49"/>
        <v>24359</v>
      </c>
      <c r="K838" s="189">
        <f t="shared" si="50"/>
        <v>0.97436</v>
      </c>
      <c r="L838" s="200">
        <v>25289</v>
      </c>
      <c r="N838" s="184">
        <v>309</v>
      </c>
      <c r="O838" s="190">
        <f t="shared" si="51"/>
        <v>5.1499999999999997E-2</v>
      </c>
      <c r="Q838" s="1">
        <v>5539.8</v>
      </c>
    </row>
    <row r="839" spans="2:17" x14ac:dyDescent="0.3">
      <c r="B839" s="187">
        <v>42039.541666666664</v>
      </c>
      <c r="D839" s="202">
        <v>1020</v>
      </c>
      <c r="E839" s="178">
        <v>733.85599999999999</v>
      </c>
      <c r="F839" s="188">
        <f t="shared" si="48"/>
        <v>0.99314003450959165</v>
      </c>
      <c r="G839" s="200"/>
      <c r="H839" s="202">
        <v>1026</v>
      </c>
      <c r="I839" s="178">
        <v>24359</v>
      </c>
      <c r="J839">
        <f t="shared" si="49"/>
        <v>24359</v>
      </c>
      <c r="K839" s="189">
        <f t="shared" si="50"/>
        <v>0.97436</v>
      </c>
      <c r="L839" s="200">
        <v>25289</v>
      </c>
      <c r="N839" s="184">
        <v>0</v>
      </c>
      <c r="O839" s="190">
        <f t="shared" si="51"/>
        <v>0</v>
      </c>
      <c r="Q839" s="1">
        <v>5538.3</v>
      </c>
    </row>
    <row r="840" spans="2:17" x14ac:dyDescent="0.3">
      <c r="B840" s="187">
        <v>42039.583333333336</v>
      </c>
      <c r="D840" s="202">
        <v>874</v>
      </c>
      <c r="E840" s="178">
        <v>647.51800000000003</v>
      </c>
      <c r="F840" s="188">
        <f t="shared" si="48"/>
        <v>0.87629732381500158</v>
      </c>
      <c r="G840" s="200"/>
      <c r="H840" s="202">
        <v>875</v>
      </c>
      <c r="I840" s="178">
        <v>24214</v>
      </c>
      <c r="J840">
        <f t="shared" si="49"/>
        <v>24214</v>
      </c>
      <c r="K840" s="189">
        <f t="shared" si="50"/>
        <v>0.96855999999999998</v>
      </c>
      <c r="L840" s="200">
        <v>25135</v>
      </c>
      <c r="N840" s="184">
        <v>0</v>
      </c>
      <c r="O840" s="190">
        <f t="shared" si="51"/>
        <v>0</v>
      </c>
      <c r="Q840" s="1">
        <v>5533.9</v>
      </c>
    </row>
    <row r="841" spans="2:17" x14ac:dyDescent="0.3">
      <c r="B841" s="187">
        <v>42039.625</v>
      </c>
      <c r="D841" s="202">
        <v>850</v>
      </c>
      <c r="E841" s="178">
        <v>612.97400000000005</v>
      </c>
      <c r="F841" s="188">
        <f t="shared" si="48"/>
        <v>0.82954833034475772</v>
      </c>
      <c r="G841" s="200"/>
      <c r="H841" s="202">
        <v>694</v>
      </c>
      <c r="I841" s="178">
        <v>23161</v>
      </c>
      <c r="J841">
        <f t="shared" si="49"/>
        <v>23161</v>
      </c>
      <c r="K841" s="189">
        <f t="shared" si="50"/>
        <v>0.92644000000000004</v>
      </c>
      <c r="L841" s="200">
        <v>24016</v>
      </c>
      <c r="N841" s="184">
        <v>0</v>
      </c>
      <c r="O841" s="190">
        <f t="shared" si="51"/>
        <v>0</v>
      </c>
      <c r="Q841" s="1">
        <v>5531.6</v>
      </c>
    </row>
    <row r="842" spans="2:17" x14ac:dyDescent="0.3">
      <c r="B842" s="187">
        <v>42039.666666666664</v>
      </c>
      <c r="D842" s="202">
        <v>816</v>
      </c>
      <c r="E842" s="178">
        <v>536.52</v>
      </c>
      <c r="F842" s="188">
        <f t="shared" si="48"/>
        <v>0.72608180803193834</v>
      </c>
      <c r="G842" s="200"/>
      <c r="H842" s="202">
        <v>483</v>
      </c>
      <c r="I842" s="178">
        <v>21177</v>
      </c>
      <c r="J842">
        <f t="shared" si="49"/>
        <v>21177</v>
      </c>
      <c r="K842" s="189">
        <f t="shared" si="50"/>
        <v>0.84708000000000006</v>
      </c>
      <c r="L842" s="200">
        <v>21916</v>
      </c>
      <c r="N842" s="184">
        <v>878.2</v>
      </c>
      <c r="O842" s="190">
        <f t="shared" si="51"/>
        <v>0.14636666666666667</v>
      </c>
      <c r="Q842" s="1">
        <v>5529.2</v>
      </c>
    </row>
    <row r="843" spans="2:17" x14ac:dyDescent="0.3">
      <c r="B843" s="187">
        <v>42039.708333333336</v>
      </c>
      <c r="D843" s="202">
        <v>718</v>
      </c>
      <c r="E843" s="178">
        <v>347.27100000000002</v>
      </c>
      <c r="F843" s="188">
        <f t="shared" ref="F843:F906" si="52">E843/$F$8</f>
        <v>0.46996785871367192</v>
      </c>
      <c r="G843" s="200"/>
      <c r="H843" s="202">
        <v>252</v>
      </c>
      <c r="I843" s="178">
        <v>11107</v>
      </c>
      <c r="J843">
        <f t="shared" ref="J843:J906" si="53">IF(I843&lt;0,0,I843)</f>
        <v>11107</v>
      </c>
      <c r="K843" s="189">
        <f t="shared" ref="K843:K906" si="54">J843/(1000*$K$8)</f>
        <v>0.44428000000000001</v>
      </c>
      <c r="L843" s="200">
        <v>11399</v>
      </c>
      <c r="N843" s="184">
        <v>427.5</v>
      </c>
      <c r="O843" s="190">
        <f t="shared" ref="O843:O906" si="55">N843/$O$8</f>
        <v>7.1249999999999994E-2</v>
      </c>
      <c r="Q843" s="1">
        <v>5529</v>
      </c>
    </row>
    <row r="844" spans="2:17" x14ac:dyDescent="0.3">
      <c r="B844" s="187">
        <v>42039.75</v>
      </c>
      <c r="D844" s="202">
        <v>317</v>
      </c>
      <c r="E844" s="178">
        <v>0</v>
      </c>
      <c r="F844" s="188">
        <f t="shared" si="52"/>
        <v>0</v>
      </c>
      <c r="G844" s="200"/>
      <c r="H844" s="202">
        <v>56</v>
      </c>
      <c r="I844" s="178">
        <v>1739.6</v>
      </c>
      <c r="J844">
        <f t="shared" si="53"/>
        <v>1739.6</v>
      </c>
      <c r="K844" s="189">
        <f t="shared" si="54"/>
        <v>6.9583999999999993E-2</v>
      </c>
      <c r="L844" s="200">
        <v>1843.8</v>
      </c>
      <c r="N844" s="184">
        <v>1961.5</v>
      </c>
      <c r="O844" s="190">
        <f t="shared" si="55"/>
        <v>0.32691666666666669</v>
      </c>
      <c r="Q844" s="1">
        <v>5528</v>
      </c>
    </row>
    <row r="845" spans="2:17" x14ac:dyDescent="0.3">
      <c r="B845" s="187">
        <v>42039.791666666664</v>
      </c>
      <c r="D845" s="202">
        <v>0</v>
      </c>
      <c r="E845" s="178">
        <v>0</v>
      </c>
      <c r="F845" s="188">
        <f t="shared" si="52"/>
        <v>0</v>
      </c>
      <c r="G845" s="200"/>
      <c r="H845" s="202">
        <v>0</v>
      </c>
      <c r="I845" s="178">
        <v>-56.506999999999998</v>
      </c>
      <c r="J845">
        <f t="shared" si="53"/>
        <v>0</v>
      </c>
      <c r="K845" s="189">
        <f t="shared" si="54"/>
        <v>0</v>
      </c>
      <c r="L845" s="200">
        <v>0</v>
      </c>
      <c r="N845" s="184">
        <v>1959.4</v>
      </c>
      <c r="O845" s="190">
        <f t="shared" si="55"/>
        <v>0.32656666666666667</v>
      </c>
      <c r="Q845" s="1">
        <v>5527.6</v>
      </c>
    </row>
    <row r="846" spans="2:17" x14ac:dyDescent="0.3">
      <c r="B846" s="187">
        <v>42039.833333333336</v>
      </c>
      <c r="D846" s="202">
        <v>0</v>
      </c>
      <c r="E846" s="178">
        <v>0</v>
      </c>
      <c r="F846" s="188">
        <f t="shared" si="52"/>
        <v>0</v>
      </c>
      <c r="G846" s="200"/>
      <c r="H846" s="202">
        <v>0</v>
      </c>
      <c r="I846" s="178">
        <v>-56.506999999999998</v>
      </c>
      <c r="J846">
        <f t="shared" si="53"/>
        <v>0</v>
      </c>
      <c r="K846" s="189">
        <f t="shared" si="54"/>
        <v>0</v>
      </c>
      <c r="L846" s="200">
        <v>0</v>
      </c>
      <c r="N846" s="184">
        <v>1151.5</v>
      </c>
      <c r="O846" s="190">
        <f t="shared" si="55"/>
        <v>0.19191666666666668</v>
      </c>
      <c r="Q846" s="1">
        <v>5525.6</v>
      </c>
    </row>
    <row r="847" spans="2:17" x14ac:dyDescent="0.3">
      <c r="B847" s="187">
        <v>42039.875</v>
      </c>
      <c r="D847" s="202">
        <v>0</v>
      </c>
      <c r="E847" s="178">
        <v>0</v>
      </c>
      <c r="F847" s="188">
        <f t="shared" si="52"/>
        <v>0</v>
      </c>
      <c r="G847" s="200"/>
      <c r="H847" s="202">
        <v>0</v>
      </c>
      <c r="I847" s="178">
        <v>-56.506999999999998</v>
      </c>
      <c r="J847">
        <f t="shared" si="53"/>
        <v>0</v>
      </c>
      <c r="K847" s="189">
        <f t="shared" si="54"/>
        <v>0</v>
      </c>
      <c r="L847" s="200">
        <v>0</v>
      </c>
      <c r="N847" s="184">
        <v>1129.5999999999999</v>
      </c>
      <c r="O847" s="190">
        <f t="shared" si="55"/>
        <v>0.18826666666666664</v>
      </c>
      <c r="Q847" s="1">
        <v>5525.3</v>
      </c>
    </row>
    <row r="848" spans="2:17" x14ac:dyDescent="0.3">
      <c r="B848" s="187">
        <v>42039.916666666664</v>
      </c>
      <c r="D848" s="202">
        <v>0</v>
      </c>
      <c r="E848" s="178">
        <v>0</v>
      </c>
      <c r="F848" s="188">
        <f t="shared" si="52"/>
        <v>0</v>
      </c>
      <c r="G848" s="200"/>
      <c r="H848" s="202">
        <v>0</v>
      </c>
      <c r="I848" s="178">
        <v>-56.506999999999998</v>
      </c>
      <c r="J848">
        <f t="shared" si="53"/>
        <v>0</v>
      </c>
      <c r="K848" s="189">
        <f t="shared" si="54"/>
        <v>0</v>
      </c>
      <c r="L848" s="200">
        <v>0</v>
      </c>
      <c r="N848" s="184">
        <v>1139.7</v>
      </c>
      <c r="O848" s="190">
        <f t="shared" si="55"/>
        <v>0.18995000000000001</v>
      </c>
      <c r="Q848" s="1">
        <v>5525.2</v>
      </c>
    </row>
    <row r="849" spans="2:17" x14ac:dyDescent="0.3">
      <c r="B849" s="187">
        <v>42039.958333333336</v>
      </c>
      <c r="D849" s="202">
        <v>0</v>
      </c>
      <c r="E849" s="178">
        <v>0</v>
      </c>
      <c r="F849" s="188">
        <f t="shared" si="52"/>
        <v>0</v>
      </c>
      <c r="G849" s="200"/>
      <c r="H849" s="202">
        <v>0</v>
      </c>
      <c r="I849" s="178">
        <v>-56.506999999999998</v>
      </c>
      <c r="J849">
        <f t="shared" si="53"/>
        <v>0</v>
      </c>
      <c r="K849" s="189">
        <f t="shared" si="54"/>
        <v>0</v>
      </c>
      <c r="L849" s="200">
        <v>0</v>
      </c>
      <c r="N849" s="184">
        <v>1900.5</v>
      </c>
      <c r="O849" s="190">
        <f t="shared" si="55"/>
        <v>0.31674999999999998</v>
      </c>
      <c r="Q849" s="1">
        <v>5524.7</v>
      </c>
    </row>
    <row r="850" spans="2:17" x14ac:dyDescent="0.3">
      <c r="B850" s="187">
        <v>42040</v>
      </c>
      <c r="D850" s="202">
        <v>0</v>
      </c>
      <c r="E850" s="178">
        <v>0</v>
      </c>
      <c r="F850" s="188">
        <f t="shared" si="52"/>
        <v>0</v>
      </c>
      <c r="G850" s="200"/>
      <c r="H850" s="202">
        <v>0</v>
      </c>
      <c r="I850" s="178">
        <v>-56.506999999999998</v>
      </c>
      <c r="J850">
        <f t="shared" si="53"/>
        <v>0</v>
      </c>
      <c r="K850" s="189">
        <f t="shared" si="54"/>
        <v>0</v>
      </c>
      <c r="L850" s="200">
        <v>0</v>
      </c>
      <c r="N850" s="184">
        <v>2823</v>
      </c>
      <c r="O850" s="190">
        <f t="shared" si="55"/>
        <v>0.47049999999999997</v>
      </c>
      <c r="Q850" s="1">
        <v>5524.2</v>
      </c>
    </row>
    <row r="851" spans="2:17" x14ac:dyDescent="0.3">
      <c r="B851" s="187">
        <v>42040.041666666664</v>
      </c>
      <c r="D851" s="202">
        <v>0</v>
      </c>
      <c r="E851" s="178">
        <v>0</v>
      </c>
      <c r="F851" s="188">
        <f t="shared" si="52"/>
        <v>0</v>
      </c>
      <c r="G851" s="200"/>
      <c r="H851" s="202">
        <v>0</v>
      </c>
      <c r="I851" s="178">
        <v>-56.506999999999998</v>
      </c>
      <c r="J851">
        <f t="shared" si="53"/>
        <v>0</v>
      </c>
      <c r="K851" s="189">
        <f t="shared" si="54"/>
        <v>0</v>
      </c>
      <c r="L851" s="200">
        <v>0</v>
      </c>
      <c r="N851" s="184">
        <v>3787.5</v>
      </c>
      <c r="O851" s="190">
        <f t="shared" si="55"/>
        <v>0.63124999999999998</v>
      </c>
      <c r="Q851" s="1">
        <v>5521.6</v>
      </c>
    </row>
    <row r="852" spans="2:17" x14ac:dyDescent="0.3">
      <c r="B852" s="187">
        <v>42040.083333333336</v>
      </c>
      <c r="D852" s="202">
        <v>0</v>
      </c>
      <c r="E852" s="178">
        <v>0</v>
      </c>
      <c r="F852" s="188">
        <f t="shared" si="52"/>
        <v>0</v>
      </c>
      <c r="G852" s="200"/>
      <c r="H852" s="202">
        <v>0</v>
      </c>
      <c r="I852" s="178">
        <v>-56.506999999999998</v>
      </c>
      <c r="J852">
        <f t="shared" si="53"/>
        <v>0</v>
      </c>
      <c r="K852" s="189">
        <f t="shared" si="54"/>
        <v>0</v>
      </c>
      <c r="L852" s="200">
        <v>0</v>
      </c>
      <c r="N852" s="184">
        <v>4427.3999999999996</v>
      </c>
      <c r="O852" s="190">
        <f t="shared" si="55"/>
        <v>0.73789999999999989</v>
      </c>
      <c r="Q852" s="1">
        <v>5521.4</v>
      </c>
    </row>
    <row r="853" spans="2:17" x14ac:dyDescent="0.3">
      <c r="B853" s="187">
        <v>42040.125</v>
      </c>
      <c r="D853" s="202">
        <v>0</v>
      </c>
      <c r="E853" s="178">
        <v>0</v>
      </c>
      <c r="F853" s="188">
        <f t="shared" si="52"/>
        <v>0</v>
      </c>
      <c r="G853" s="200"/>
      <c r="H853" s="202">
        <v>0</v>
      </c>
      <c r="I853" s="178">
        <v>-56.506999999999998</v>
      </c>
      <c r="J853">
        <f t="shared" si="53"/>
        <v>0</v>
      </c>
      <c r="K853" s="189">
        <f t="shared" si="54"/>
        <v>0</v>
      </c>
      <c r="L853" s="200">
        <v>0</v>
      </c>
      <c r="N853" s="184">
        <v>4750.3</v>
      </c>
      <c r="O853" s="190">
        <f t="shared" si="55"/>
        <v>0.79171666666666674</v>
      </c>
      <c r="Q853" s="1">
        <v>5520.9</v>
      </c>
    </row>
    <row r="854" spans="2:17" x14ac:dyDescent="0.3">
      <c r="B854" s="187">
        <v>42040.166666666664</v>
      </c>
      <c r="D854" s="202">
        <v>0</v>
      </c>
      <c r="E854" s="178">
        <v>0</v>
      </c>
      <c r="F854" s="188">
        <f t="shared" si="52"/>
        <v>0</v>
      </c>
      <c r="G854" s="200"/>
      <c r="H854" s="202">
        <v>0</v>
      </c>
      <c r="I854" s="178">
        <v>-56.506999999999998</v>
      </c>
      <c r="J854">
        <f t="shared" si="53"/>
        <v>0</v>
      </c>
      <c r="K854" s="189">
        <f t="shared" si="54"/>
        <v>0</v>
      </c>
      <c r="L854" s="200">
        <v>0</v>
      </c>
      <c r="N854" s="184">
        <v>4701.3999999999996</v>
      </c>
      <c r="O854" s="190">
        <f t="shared" si="55"/>
        <v>0.78356666666666663</v>
      </c>
      <c r="Q854" s="1">
        <v>5520.9</v>
      </c>
    </row>
    <row r="855" spans="2:17" x14ac:dyDescent="0.3">
      <c r="B855" s="187">
        <v>42040.208333333336</v>
      </c>
      <c r="D855" s="202">
        <v>72</v>
      </c>
      <c r="E855" s="178">
        <v>0</v>
      </c>
      <c r="F855" s="188">
        <f t="shared" si="52"/>
        <v>0</v>
      </c>
      <c r="G855" s="200"/>
      <c r="H855" s="202">
        <v>12</v>
      </c>
      <c r="I855" s="178">
        <v>-22.007999999999999</v>
      </c>
      <c r="J855">
        <f t="shared" si="53"/>
        <v>0</v>
      </c>
      <c r="K855" s="189">
        <f t="shared" si="54"/>
        <v>0</v>
      </c>
      <c r="L855" s="200">
        <v>153.32</v>
      </c>
      <c r="N855" s="184">
        <v>4184.1000000000004</v>
      </c>
      <c r="O855" s="190">
        <f t="shared" si="55"/>
        <v>0.69735000000000003</v>
      </c>
      <c r="Q855" s="1">
        <v>5518.5</v>
      </c>
    </row>
    <row r="856" spans="2:17" x14ac:dyDescent="0.3">
      <c r="B856" s="187">
        <v>42040.25</v>
      </c>
      <c r="D856" s="202">
        <v>581</v>
      </c>
      <c r="E856" s="178">
        <v>35.3264</v>
      </c>
      <c r="F856" s="188">
        <f t="shared" si="52"/>
        <v>4.7807828940690869E-2</v>
      </c>
      <c r="G856" s="200"/>
      <c r="H856" s="202">
        <v>143</v>
      </c>
      <c r="I856" s="178">
        <v>5869.5</v>
      </c>
      <c r="J856">
        <f t="shared" si="53"/>
        <v>5869.5</v>
      </c>
      <c r="K856" s="189">
        <f t="shared" si="54"/>
        <v>0.23477999999999999</v>
      </c>
      <c r="L856" s="200">
        <v>6028.4</v>
      </c>
      <c r="N856" s="184">
        <v>1086.8</v>
      </c>
      <c r="O856" s="190">
        <f t="shared" si="55"/>
        <v>0.18113333333333331</v>
      </c>
      <c r="Q856" s="1">
        <v>5516.6</v>
      </c>
    </row>
    <row r="857" spans="2:17" x14ac:dyDescent="0.3">
      <c r="B857" s="187">
        <v>42040.291666666664</v>
      </c>
      <c r="D857" s="202">
        <v>811</v>
      </c>
      <c r="E857" s="178">
        <v>482.47</v>
      </c>
      <c r="F857" s="188">
        <f t="shared" si="52"/>
        <v>0.65293500693575135</v>
      </c>
      <c r="G857" s="200"/>
      <c r="H857" s="202">
        <v>378</v>
      </c>
      <c r="I857" s="178">
        <v>17016</v>
      </c>
      <c r="J857">
        <f t="shared" si="53"/>
        <v>17016</v>
      </c>
      <c r="K857" s="189">
        <f t="shared" si="54"/>
        <v>0.68064000000000002</v>
      </c>
      <c r="L857" s="200">
        <v>17538</v>
      </c>
      <c r="N857" s="184">
        <v>1309.4000000000001</v>
      </c>
      <c r="O857" s="190">
        <f t="shared" si="55"/>
        <v>0.21823333333333333</v>
      </c>
      <c r="Q857" s="1">
        <v>5515.4</v>
      </c>
    </row>
    <row r="858" spans="2:17" x14ac:dyDescent="0.3">
      <c r="B858" s="187">
        <v>42040.333333333336</v>
      </c>
      <c r="D858" s="202">
        <v>928</v>
      </c>
      <c r="E858" s="178">
        <v>655.35699999999997</v>
      </c>
      <c r="F858" s="188">
        <f t="shared" si="52"/>
        <v>0.88690597827925699</v>
      </c>
      <c r="G858" s="200"/>
      <c r="H858" s="202">
        <v>620</v>
      </c>
      <c r="I858" s="178">
        <v>23637</v>
      </c>
      <c r="J858">
        <f t="shared" si="53"/>
        <v>23637</v>
      </c>
      <c r="K858" s="189">
        <f t="shared" si="54"/>
        <v>0.94547999999999999</v>
      </c>
      <c r="L858" s="200">
        <v>24522</v>
      </c>
      <c r="N858" s="184">
        <v>858</v>
      </c>
      <c r="O858" s="190">
        <f t="shared" si="55"/>
        <v>0.14299999999999999</v>
      </c>
      <c r="Q858" s="1">
        <v>5514.7</v>
      </c>
    </row>
    <row r="859" spans="2:17" x14ac:dyDescent="0.3">
      <c r="B859" s="187">
        <v>42040.375</v>
      </c>
      <c r="D859" s="202">
        <v>990</v>
      </c>
      <c r="E859" s="178">
        <v>731.529</v>
      </c>
      <c r="F859" s="188">
        <f t="shared" si="52"/>
        <v>0.98999086510809631</v>
      </c>
      <c r="G859" s="200"/>
      <c r="H859" s="202">
        <v>830</v>
      </c>
      <c r="I859" s="178">
        <v>24359</v>
      </c>
      <c r="J859">
        <f t="shared" si="53"/>
        <v>24359</v>
      </c>
      <c r="K859" s="189">
        <f t="shared" si="54"/>
        <v>0.97436</v>
      </c>
      <c r="L859" s="200">
        <v>25289</v>
      </c>
      <c r="N859" s="184">
        <v>484.3</v>
      </c>
      <c r="O859" s="190">
        <f t="shared" si="55"/>
        <v>8.0716666666666673E-2</v>
      </c>
      <c r="Q859" s="1">
        <v>5513.1</v>
      </c>
    </row>
    <row r="860" spans="2:17" x14ac:dyDescent="0.3">
      <c r="B860" s="187">
        <v>42040.416666666664</v>
      </c>
      <c r="D860" s="202">
        <v>1028</v>
      </c>
      <c r="E860" s="178">
        <v>733.90200000000004</v>
      </c>
      <c r="F860" s="188">
        <f t="shared" si="52"/>
        <v>0.99320228710626934</v>
      </c>
      <c r="G860" s="200"/>
      <c r="H860" s="202">
        <v>988</v>
      </c>
      <c r="I860" s="178">
        <v>24359</v>
      </c>
      <c r="J860">
        <f t="shared" si="53"/>
        <v>24359</v>
      </c>
      <c r="K860" s="189">
        <f t="shared" si="54"/>
        <v>0.97436</v>
      </c>
      <c r="L860" s="200">
        <v>25289</v>
      </c>
      <c r="N860" s="184">
        <v>218.5</v>
      </c>
      <c r="O860" s="190">
        <f t="shared" si="55"/>
        <v>3.6416666666666667E-2</v>
      </c>
      <c r="Q860" s="1">
        <v>5512.5</v>
      </c>
    </row>
    <row r="861" spans="2:17" x14ac:dyDescent="0.3">
      <c r="B861" s="187">
        <v>42040.458333333336</v>
      </c>
      <c r="D861" s="202">
        <v>1045</v>
      </c>
      <c r="E861" s="178">
        <v>733.98699999999997</v>
      </c>
      <c r="F861" s="188">
        <f t="shared" si="52"/>
        <v>0.99331731907839094</v>
      </c>
      <c r="G861" s="200"/>
      <c r="H861" s="202">
        <v>1079</v>
      </c>
      <c r="I861" s="178">
        <v>24359</v>
      </c>
      <c r="J861">
        <f t="shared" si="53"/>
        <v>24359</v>
      </c>
      <c r="K861" s="189">
        <f t="shared" si="54"/>
        <v>0.97436</v>
      </c>
      <c r="L861" s="200">
        <v>25289</v>
      </c>
      <c r="N861" s="184">
        <v>15.1</v>
      </c>
      <c r="O861" s="190">
        <f t="shared" si="55"/>
        <v>2.5166666666666666E-3</v>
      </c>
      <c r="Q861" s="1">
        <v>5512.1</v>
      </c>
    </row>
    <row r="862" spans="2:17" x14ac:dyDescent="0.3">
      <c r="B862" s="187">
        <v>42040.5</v>
      </c>
      <c r="D862" s="202">
        <v>1047</v>
      </c>
      <c r="E862" s="178">
        <v>734.10500000000002</v>
      </c>
      <c r="F862" s="188">
        <f t="shared" si="52"/>
        <v>0.99347701052204229</v>
      </c>
      <c r="G862" s="200"/>
      <c r="H862" s="202">
        <v>1099</v>
      </c>
      <c r="I862" s="178">
        <v>24359</v>
      </c>
      <c r="J862">
        <f t="shared" si="53"/>
        <v>24359</v>
      </c>
      <c r="K862" s="189">
        <f t="shared" si="54"/>
        <v>0.97436</v>
      </c>
      <c r="L862" s="200">
        <v>25289</v>
      </c>
      <c r="N862" s="184">
        <v>0</v>
      </c>
      <c r="O862" s="190">
        <f t="shared" si="55"/>
        <v>0</v>
      </c>
      <c r="Q862" s="1">
        <v>5511.3</v>
      </c>
    </row>
    <row r="863" spans="2:17" x14ac:dyDescent="0.3">
      <c r="B863" s="187">
        <v>42040.541666666664</v>
      </c>
      <c r="D863" s="202">
        <v>1038</v>
      </c>
      <c r="E863" s="178">
        <v>734.06299999999999</v>
      </c>
      <c r="F863" s="188">
        <f t="shared" si="52"/>
        <v>0.99342017119464088</v>
      </c>
      <c r="G863" s="200"/>
      <c r="H863" s="202">
        <v>1044</v>
      </c>
      <c r="I863" s="178">
        <v>24359</v>
      </c>
      <c r="J863">
        <f t="shared" si="53"/>
        <v>24359</v>
      </c>
      <c r="K863" s="189">
        <f t="shared" si="54"/>
        <v>0.97436</v>
      </c>
      <c r="L863" s="200">
        <v>25289</v>
      </c>
      <c r="N863" s="184">
        <v>0</v>
      </c>
      <c r="O863" s="190">
        <f t="shared" si="55"/>
        <v>0</v>
      </c>
      <c r="Q863" s="1">
        <v>5510.9</v>
      </c>
    </row>
    <row r="864" spans="2:17" x14ac:dyDescent="0.3">
      <c r="B864" s="187">
        <v>42040.583333333336</v>
      </c>
      <c r="D864" s="202">
        <v>1013</v>
      </c>
      <c r="E864" s="178">
        <v>734.18299999999999</v>
      </c>
      <c r="F864" s="188">
        <f t="shared" si="52"/>
        <v>0.99358256927293032</v>
      </c>
      <c r="G864" s="200"/>
      <c r="H864" s="202">
        <v>917</v>
      </c>
      <c r="I864" s="178">
        <v>24359</v>
      </c>
      <c r="J864">
        <f t="shared" si="53"/>
        <v>24359</v>
      </c>
      <c r="K864" s="189">
        <f t="shared" si="54"/>
        <v>0.97436</v>
      </c>
      <c r="L864" s="200">
        <v>25289</v>
      </c>
      <c r="N864" s="184">
        <v>0</v>
      </c>
      <c r="O864" s="190">
        <f t="shared" si="55"/>
        <v>0</v>
      </c>
      <c r="Q864" s="1">
        <v>5510.9</v>
      </c>
    </row>
    <row r="865" spans="2:17" x14ac:dyDescent="0.3">
      <c r="B865" s="187">
        <v>42040.625</v>
      </c>
      <c r="D865" s="202">
        <v>965</v>
      </c>
      <c r="E865" s="178">
        <v>698.38800000000003</v>
      </c>
      <c r="F865" s="188">
        <f t="shared" si="52"/>
        <v>0.94514057583651934</v>
      </c>
      <c r="G865" s="200"/>
      <c r="H865" s="202">
        <v>730</v>
      </c>
      <c r="I865" s="178">
        <v>23609</v>
      </c>
      <c r="J865">
        <f t="shared" si="53"/>
        <v>23609</v>
      </c>
      <c r="K865" s="189">
        <f t="shared" si="54"/>
        <v>0.94435999999999998</v>
      </c>
      <c r="L865" s="200">
        <v>24492</v>
      </c>
      <c r="N865" s="184">
        <v>0</v>
      </c>
      <c r="O865" s="190">
        <f t="shared" si="55"/>
        <v>0</v>
      </c>
      <c r="Q865" s="1">
        <v>5510.2</v>
      </c>
    </row>
    <row r="866" spans="2:17" x14ac:dyDescent="0.3">
      <c r="B866" s="187">
        <v>42040.666666666664</v>
      </c>
      <c r="D866" s="202">
        <v>889</v>
      </c>
      <c r="E866" s="178">
        <v>587.54</v>
      </c>
      <c r="F866" s="188">
        <f t="shared" si="52"/>
        <v>0.79512805765131778</v>
      </c>
      <c r="G866" s="200"/>
      <c r="H866" s="202">
        <v>503</v>
      </c>
      <c r="I866" s="178">
        <v>21446</v>
      </c>
      <c r="J866">
        <f t="shared" si="53"/>
        <v>21446</v>
      </c>
      <c r="K866" s="189">
        <f t="shared" si="54"/>
        <v>0.85784000000000005</v>
      </c>
      <c r="L866" s="200">
        <v>22200</v>
      </c>
      <c r="N866" s="184">
        <v>0</v>
      </c>
      <c r="O866" s="190">
        <f t="shared" si="55"/>
        <v>0</v>
      </c>
      <c r="Q866" s="1">
        <v>5508.7</v>
      </c>
    </row>
    <row r="867" spans="2:17" x14ac:dyDescent="0.3">
      <c r="B867" s="187">
        <v>42040.708333333336</v>
      </c>
      <c r="D867" s="202">
        <v>754</v>
      </c>
      <c r="E867" s="178">
        <v>367.11200000000002</v>
      </c>
      <c r="F867" s="188">
        <f t="shared" si="52"/>
        <v>0.49681902764150632</v>
      </c>
      <c r="G867" s="200"/>
      <c r="H867" s="202">
        <v>259</v>
      </c>
      <c r="I867" s="178">
        <v>11167</v>
      </c>
      <c r="J867">
        <f t="shared" si="53"/>
        <v>11167</v>
      </c>
      <c r="K867" s="189">
        <f t="shared" si="54"/>
        <v>0.44668000000000002</v>
      </c>
      <c r="L867" s="200">
        <v>11460</v>
      </c>
      <c r="N867" s="184">
        <v>1.2</v>
      </c>
      <c r="O867" s="190">
        <f t="shared" si="55"/>
        <v>1.9999999999999998E-4</v>
      </c>
      <c r="Q867" s="1">
        <v>5508.5</v>
      </c>
    </row>
    <row r="868" spans="2:17" x14ac:dyDescent="0.3">
      <c r="B868" s="187">
        <v>42040.75</v>
      </c>
      <c r="D868" s="202">
        <v>331</v>
      </c>
      <c r="E868" s="178">
        <v>0</v>
      </c>
      <c r="F868" s="188">
        <f t="shared" si="52"/>
        <v>0</v>
      </c>
      <c r="G868" s="200"/>
      <c r="H868" s="202">
        <v>57</v>
      </c>
      <c r="I868" s="178">
        <v>1743.4</v>
      </c>
      <c r="J868">
        <f t="shared" si="53"/>
        <v>1743.4</v>
      </c>
      <c r="K868" s="189">
        <f t="shared" si="54"/>
        <v>6.9736000000000006E-2</v>
      </c>
      <c r="L868" s="200">
        <v>1847.7</v>
      </c>
      <c r="N868" s="184">
        <v>0</v>
      </c>
      <c r="O868" s="190">
        <f t="shared" si="55"/>
        <v>0</v>
      </c>
      <c r="Q868" s="1">
        <v>5507</v>
      </c>
    </row>
    <row r="869" spans="2:17" x14ac:dyDescent="0.3">
      <c r="B869" s="187">
        <v>42040.791666666664</v>
      </c>
      <c r="D869" s="202">
        <v>0</v>
      </c>
      <c r="E869" s="178">
        <v>0</v>
      </c>
      <c r="F869" s="188">
        <f t="shared" si="52"/>
        <v>0</v>
      </c>
      <c r="G869" s="200"/>
      <c r="H869" s="202">
        <v>0</v>
      </c>
      <c r="I869" s="178">
        <v>-56.506999999999998</v>
      </c>
      <c r="J869">
        <f t="shared" si="53"/>
        <v>0</v>
      </c>
      <c r="K869" s="189">
        <f t="shared" si="54"/>
        <v>0</v>
      </c>
      <c r="L869" s="200">
        <v>0</v>
      </c>
      <c r="N869" s="184">
        <v>282.7</v>
      </c>
      <c r="O869" s="190">
        <f t="shared" si="55"/>
        <v>4.7116666666666668E-2</v>
      </c>
      <c r="Q869" s="1">
        <v>5506.6</v>
      </c>
    </row>
    <row r="870" spans="2:17" x14ac:dyDescent="0.3">
      <c r="B870" s="187">
        <v>42040.833333333336</v>
      </c>
      <c r="D870" s="202">
        <v>0</v>
      </c>
      <c r="E870" s="178">
        <v>0</v>
      </c>
      <c r="F870" s="188">
        <f t="shared" si="52"/>
        <v>0</v>
      </c>
      <c r="G870" s="200"/>
      <c r="H870" s="202">
        <v>0</v>
      </c>
      <c r="I870" s="178">
        <v>-56.506999999999998</v>
      </c>
      <c r="J870">
        <f t="shared" si="53"/>
        <v>0</v>
      </c>
      <c r="K870" s="189">
        <f t="shared" si="54"/>
        <v>0</v>
      </c>
      <c r="L870" s="200">
        <v>0</v>
      </c>
      <c r="N870" s="184">
        <v>360.4</v>
      </c>
      <c r="O870" s="190">
        <f t="shared" si="55"/>
        <v>6.0066666666666664E-2</v>
      </c>
      <c r="Q870" s="1">
        <v>5505.5</v>
      </c>
    </row>
    <row r="871" spans="2:17" x14ac:dyDescent="0.3">
      <c r="B871" s="187">
        <v>42040.875</v>
      </c>
      <c r="D871" s="202">
        <v>0</v>
      </c>
      <c r="E871" s="178">
        <v>0</v>
      </c>
      <c r="F871" s="188">
        <f t="shared" si="52"/>
        <v>0</v>
      </c>
      <c r="G871" s="200"/>
      <c r="H871" s="202">
        <v>0</v>
      </c>
      <c r="I871" s="178">
        <v>-56.506999999999998</v>
      </c>
      <c r="J871">
        <f t="shared" si="53"/>
        <v>0</v>
      </c>
      <c r="K871" s="189">
        <f t="shared" si="54"/>
        <v>0</v>
      </c>
      <c r="L871" s="200">
        <v>0</v>
      </c>
      <c r="N871" s="184">
        <v>70.8</v>
      </c>
      <c r="O871" s="190">
        <f t="shared" si="55"/>
        <v>1.18E-2</v>
      </c>
      <c r="Q871" s="1">
        <v>5504</v>
      </c>
    </row>
    <row r="872" spans="2:17" x14ac:dyDescent="0.3">
      <c r="B872" s="187">
        <v>42040.916666666664</v>
      </c>
      <c r="D872" s="202">
        <v>0</v>
      </c>
      <c r="E872" s="178">
        <v>0</v>
      </c>
      <c r="F872" s="188">
        <f t="shared" si="52"/>
        <v>0</v>
      </c>
      <c r="G872" s="200"/>
      <c r="H872" s="202">
        <v>0</v>
      </c>
      <c r="I872" s="178">
        <v>-56.506999999999998</v>
      </c>
      <c r="J872">
        <f t="shared" si="53"/>
        <v>0</v>
      </c>
      <c r="K872" s="189">
        <f t="shared" si="54"/>
        <v>0</v>
      </c>
      <c r="L872" s="200">
        <v>0</v>
      </c>
      <c r="N872" s="184">
        <v>0</v>
      </c>
      <c r="O872" s="190">
        <f t="shared" si="55"/>
        <v>0</v>
      </c>
      <c r="Q872" s="1">
        <v>5503.1</v>
      </c>
    </row>
    <row r="873" spans="2:17" x14ac:dyDescent="0.3">
      <c r="B873" s="187">
        <v>42040.958333333336</v>
      </c>
      <c r="D873" s="202">
        <v>0</v>
      </c>
      <c r="E873" s="178">
        <v>0</v>
      </c>
      <c r="F873" s="188">
        <f t="shared" si="52"/>
        <v>0</v>
      </c>
      <c r="G873" s="200"/>
      <c r="H873" s="202">
        <v>0</v>
      </c>
      <c r="I873" s="178">
        <v>-56.506999999999998</v>
      </c>
      <c r="J873">
        <f t="shared" si="53"/>
        <v>0</v>
      </c>
      <c r="K873" s="189">
        <f t="shared" si="54"/>
        <v>0</v>
      </c>
      <c r="L873" s="200">
        <v>0</v>
      </c>
      <c r="N873" s="184">
        <v>0</v>
      </c>
      <c r="O873" s="190">
        <f t="shared" si="55"/>
        <v>0</v>
      </c>
      <c r="Q873" s="1">
        <v>5499.2</v>
      </c>
    </row>
    <row r="874" spans="2:17" x14ac:dyDescent="0.3">
      <c r="B874" s="187">
        <v>42041</v>
      </c>
      <c r="D874" s="202">
        <v>0</v>
      </c>
      <c r="E874" s="178">
        <v>0</v>
      </c>
      <c r="F874" s="188">
        <f t="shared" si="52"/>
        <v>0</v>
      </c>
      <c r="G874" s="200"/>
      <c r="H874" s="202">
        <v>0</v>
      </c>
      <c r="I874" s="178">
        <v>-56.506999999999998</v>
      </c>
      <c r="J874">
        <f t="shared" si="53"/>
        <v>0</v>
      </c>
      <c r="K874" s="189">
        <f t="shared" si="54"/>
        <v>0</v>
      </c>
      <c r="L874" s="200">
        <v>0</v>
      </c>
      <c r="N874" s="184">
        <v>0</v>
      </c>
      <c r="O874" s="190">
        <f t="shared" si="55"/>
        <v>0</v>
      </c>
      <c r="Q874" s="1">
        <v>5497.5</v>
      </c>
    </row>
    <row r="875" spans="2:17" x14ac:dyDescent="0.3">
      <c r="B875" s="187">
        <v>42041.041666666664</v>
      </c>
      <c r="D875" s="202">
        <v>0</v>
      </c>
      <c r="E875" s="178">
        <v>0</v>
      </c>
      <c r="F875" s="188">
        <f t="shared" si="52"/>
        <v>0</v>
      </c>
      <c r="G875" s="200"/>
      <c r="H875" s="202">
        <v>0</v>
      </c>
      <c r="I875" s="178">
        <v>-56.506999999999998</v>
      </c>
      <c r="J875">
        <f t="shared" si="53"/>
        <v>0</v>
      </c>
      <c r="K875" s="189">
        <f t="shared" si="54"/>
        <v>0</v>
      </c>
      <c r="L875" s="200">
        <v>0</v>
      </c>
      <c r="N875" s="184">
        <v>819.8</v>
      </c>
      <c r="O875" s="190">
        <f t="shared" si="55"/>
        <v>0.13663333333333333</v>
      </c>
      <c r="Q875" s="1">
        <v>5497.2</v>
      </c>
    </row>
    <row r="876" spans="2:17" x14ac:dyDescent="0.3">
      <c r="B876" s="187">
        <v>42041.083333333336</v>
      </c>
      <c r="D876" s="202">
        <v>0</v>
      </c>
      <c r="E876" s="178">
        <v>0</v>
      </c>
      <c r="F876" s="188">
        <f t="shared" si="52"/>
        <v>0</v>
      </c>
      <c r="G876" s="200"/>
      <c r="H876" s="202">
        <v>0</v>
      </c>
      <c r="I876" s="178">
        <v>-56.506999999999998</v>
      </c>
      <c r="J876">
        <f t="shared" si="53"/>
        <v>0</v>
      </c>
      <c r="K876" s="189">
        <f t="shared" si="54"/>
        <v>0</v>
      </c>
      <c r="L876" s="200">
        <v>0</v>
      </c>
      <c r="N876" s="184">
        <v>1694.7</v>
      </c>
      <c r="O876" s="190">
        <f t="shared" si="55"/>
        <v>0.28245000000000003</v>
      </c>
      <c r="Q876" s="1">
        <v>5497.2</v>
      </c>
    </row>
    <row r="877" spans="2:17" x14ac:dyDescent="0.3">
      <c r="B877" s="187">
        <v>42041.125</v>
      </c>
      <c r="D877" s="202">
        <v>0</v>
      </c>
      <c r="E877" s="178">
        <v>0</v>
      </c>
      <c r="F877" s="188">
        <f t="shared" si="52"/>
        <v>0</v>
      </c>
      <c r="G877" s="200"/>
      <c r="H877" s="202">
        <v>0</v>
      </c>
      <c r="I877" s="178">
        <v>-56.506999999999998</v>
      </c>
      <c r="J877">
        <f t="shared" si="53"/>
        <v>0</v>
      </c>
      <c r="K877" s="189">
        <f t="shared" si="54"/>
        <v>0</v>
      </c>
      <c r="L877" s="200">
        <v>0</v>
      </c>
      <c r="N877" s="184">
        <v>1268.9000000000001</v>
      </c>
      <c r="O877" s="190">
        <f t="shared" si="55"/>
        <v>0.21148333333333336</v>
      </c>
      <c r="Q877" s="1">
        <v>5494.8</v>
      </c>
    </row>
    <row r="878" spans="2:17" x14ac:dyDescent="0.3">
      <c r="B878" s="187">
        <v>42041.166666666664</v>
      </c>
      <c r="D878" s="202">
        <v>0</v>
      </c>
      <c r="E878" s="178">
        <v>0</v>
      </c>
      <c r="F878" s="188">
        <f t="shared" si="52"/>
        <v>0</v>
      </c>
      <c r="G878" s="200"/>
      <c r="H878" s="202">
        <v>0</v>
      </c>
      <c r="I878" s="178">
        <v>-56.506999999999998</v>
      </c>
      <c r="J878">
        <f t="shared" si="53"/>
        <v>0</v>
      </c>
      <c r="K878" s="189">
        <f t="shared" si="54"/>
        <v>0</v>
      </c>
      <c r="L878" s="200">
        <v>0</v>
      </c>
      <c r="N878" s="184">
        <v>842.7</v>
      </c>
      <c r="O878" s="190">
        <f t="shared" si="55"/>
        <v>0.14045000000000002</v>
      </c>
      <c r="Q878" s="1">
        <v>5494.4</v>
      </c>
    </row>
    <row r="879" spans="2:17" x14ac:dyDescent="0.3">
      <c r="B879" s="187">
        <v>42041.208333333336</v>
      </c>
      <c r="D879" s="202">
        <v>71</v>
      </c>
      <c r="E879" s="178">
        <v>0</v>
      </c>
      <c r="F879" s="188">
        <f t="shared" si="52"/>
        <v>0</v>
      </c>
      <c r="G879" s="200"/>
      <c r="H879" s="202">
        <v>11</v>
      </c>
      <c r="I879" s="178">
        <v>-22.257000000000001</v>
      </c>
      <c r="J879">
        <f t="shared" si="53"/>
        <v>0</v>
      </c>
      <c r="K879" s="189">
        <f t="shared" si="54"/>
        <v>0</v>
      </c>
      <c r="L879" s="200">
        <v>153.1</v>
      </c>
      <c r="N879" s="184">
        <v>650.79999999999995</v>
      </c>
      <c r="O879" s="190">
        <f t="shared" si="55"/>
        <v>0.10846666666666666</v>
      </c>
      <c r="Q879" s="1">
        <v>5493.5</v>
      </c>
    </row>
    <row r="880" spans="2:17" x14ac:dyDescent="0.3">
      <c r="B880" s="187">
        <v>42041.25</v>
      </c>
      <c r="D880" s="202">
        <v>590</v>
      </c>
      <c r="E880" s="178">
        <v>38.555599999999998</v>
      </c>
      <c r="F880" s="188">
        <f t="shared" si="52"/>
        <v>5.2177961227458811E-2</v>
      </c>
      <c r="G880" s="200"/>
      <c r="H880" s="202">
        <v>143</v>
      </c>
      <c r="I880" s="178">
        <v>5815.5</v>
      </c>
      <c r="J880">
        <f t="shared" si="53"/>
        <v>5815.5</v>
      </c>
      <c r="K880" s="189">
        <f t="shared" si="54"/>
        <v>0.23261999999999999</v>
      </c>
      <c r="L880" s="200">
        <v>5973.4</v>
      </c>
      <c r="N880" s="184">
        <v>357.9</v>
      </c>
      <c r="O880" s="190">
        <f t="shared" si="55"/>
        <v>5.9649999999999995E-2</v>
      </c>
      <c r="Q880" s="1">
        <v>5493.1</v>
      </c>
    </row>
    <row r="881" spans="2:17" x14ac:dyDescent="0.3">
      <c r="B881" s="187">
        <v>42041.291666666664</v>
      </c>
      <c r="D881" s="202">
        <v>837</v>
      </c>
      <c r="E881" s="178">
        <v>498.762</v>
      </c>
      <c r="F881" s="188">
        <f t="shared" si="52"/>
        <v>0.67498325269817649</v>
      </c>
      <c r="G881" s="200"/>
      <c r="H881" s="202">
        <v>383</v>
      </c>
      <c r="I881" s="178">
        <v>17051</v>
      </c>
      <c r="J881">
        <f t="shared" si="53"/>
        <v>17051</v>
      </c>
      <c r="K881" s="189">
        <f t="shared" si="54"/>
        <v>0.68203999999999998</v>
      </c>
      <c r="L881" s="200">
        <v>17574</v>
      </c>
      <c r="N881" s="184">
        <v>497.4</v>
      </c>
      <c r="O881" s="190">
        <f t="shared" si="55"/>
        <v>8.2900000000000001E-2</v>
      </c>
      <c r="Q881" s="1">
        <v>5492.7</v>
      </c>
    </row>
    <row r="882" spans="2:17" x14ac:dyDescent="0.3">
      <c r="B882" s="187">
        <v>42041.333333333336</v>
      </c>
      <c r="D882" s="202">
        <v>946</v>
      </c>
      <c r="E882" s="178">
        <v>670.02300000000002</v>
      </c>
      <c r="F882" s="188">
        <f t="shared" si="52"/>
        <v>0.9067537300808608</v>
      </c>
      <c r="G882" s="200"/>
      <c r="H882" s="202">
        <v>626</v>
      </c>
      <c r="I882" s="178">
        <v>23653</v>
      </c>
      <c r="J882">
        <f t="shared" si="53"/>
        <v>23653</v>
      </c>
      <c r="K882" s="189">
        <f t="shared" si="54"/>
        <v>0.94611999999999996</v>
      </c>
      <c r="L882" s="200">
        <v>24539</v>
      </c>
      <c r="N882" s="184">
        <v>194.5</v>
      </c>
      <c r="O882" s="190">
        <f t="shared" si="55"/>
        <v>3.241666666666667E-2</v>
      </c>
      <c r="Q882" s="1">
        <v>5491.4</v>
      </c>
    </row>
    <row r="883" spans="2:17" x14ac:dyDescent="0.3">
      <c r="B883" s="187">
        <v>42041.375</v>
      </c>
      <c r="D883" s="202">
        <v>1004</v>
      </c>
      <c r="E883" s="178">
        <v>733.86300000000006</v>
      </c>
      <c r="F883" s="188">
        <f t="shared" si="52"/>
        <v>0.99314950773082533</v>
      </c>
      <c r="G883" s="200"/>
      <c r="H883" s="202">
        <v>838</v>
      </c>
      <c r="I883" s="178">
        <v>24359</v>
      </c>
      <c r="J883">
        <f t="shared" si="53"/>
        <v>24359</v>
      </c>
      <c r="K883" s="189">
        <f t="shared" si="54"/>
        <v>0.97436</v>
      </c>
      <c r="L883" s="200">
        <v>25289</v>
      </c>
      <c r="N883" s="184">
        <v>11.3</v>
      </c>
      <c r="O883" s="190">
        <f t="shared" si="55"/>
        <v>1.8833333333333334E-3</v>
      </c>
      <c r="Q883" s="1">
        <v>5491</v>
      </c>
    </row>
    <row r="884" spans="2:17" x14ac:dyDescent="0.3">
      <c r="B884" s="187">
        <v>42041.416666666664</v>
      </c>
      <c r="D884" s="202">
        <v>1042</v>
      </c>
      <c r="E884" s="178">
        <v>733.92200000000003</v>
      </c>
      <c r="F884" s="188">
        <f t="shared" si="52"/>
        <v>0.99322935345265095</v>
      </c>
      <c r="G884" s="200"/>
      <c r="H884" s="202">
        <v>1000</v>
      </c>
      <c r="I884" s="178">
        <v>24359</v>
      </c>
      <c r="J884">
        <f t="shared" si="53"/>
        <v>24359</v>
      </c>
      <c r="K884" s="189">
        <f t="shared" si="54"/>
        <v>0.97436</v>
      </c>
      <c r="L884" s="200">
        <v>25289</v>
      </c>
      <c r="N884" s="184">
        <v>0</v>
      </c>
      <c r="O884" s="190">
        <f t="shared" si="55"/>
        <v>0</v>
      </c>
      <c r="Q884" s="1">
        <v>5488.9</v>
      </c>
    </row>
    <row r="885" spans="2:17" x14ac:dyDescent="0.3">
      <c r="B885" s="187">
        <v>42041.458333333336</v>
      </c>
      <c r="D885" s="202">
        <v>1059</v>
      </c>
      <c r="E885" s="178">
        <v>734.00400000000002</v>
      </c>
      <c r="F885" s="188">
        <f t="shared" si="52"/>
        <v>0.99334032547281537</v>
      </c>
      <c r="G885" s="200"/>
      <c r="H885" s="202">
        <v>1094</v>
      </c>
      <c r="I885" s="178">
        <v>24359</v>
      </c>
      <c r="J885">
        <f t="shared" si="53"/>
        <v>24359</v>
      </c>
      <c r="K885" s="189">
        <f t="shared" si="54"/>
        <v>0.97436</v>
      </c>
      <c r="L885" s="200">
        <v>25289</v>
      </c>
      <c r="N885" s="184">
        <v>0</v>
      </c>
      <c r="O885" s="190">
        <f t="shared" si="55"/>
        <v>0</v>
      </c>
      <c r="Q885" s="1">
        <v>5488.7</v>
      </c>
    </row>
    <row r="886" spans="2:17" x14ac:dyDescent="0.3">
      <c r="B886" s="187">
        <v>42041.5</v>
      </c>
      <c r="D886" s="202">
        <v>1054</v>
      </c>
      <c r="E886" s="178">
        <v>734.10799999999995</v>
      </c>
      <c r="F886" s="188">
        <f t="shared" si="52"/>
        <v>0.99348107047399936</v>
      </c>
      <c r="G886" s="200"/>
      <c r="H886" s="202">
        <v>1109</v>
      </c>
      <c r="I886" s="178">
        <v>24359</v>
      </c>
      <c r="J886">
        <f t="shared" si="53"/>
        <v>24359</v>
      </c>
      <c r="K886" s="189">
        <f t="shared" si="54"/>
        <v>0.97436</v>
      </c>
      <c r="L886" s="200">
        <v>25289</v>
      </c>
      <c r="N886" s="184">
        <v>0</v>
      </c>
      <c r="O886" s="190">
        <f t="shared" si="55"/>
        <v>0</v>
      </c>
      <c r="Q886" s="1">
        <v>5487.6</v>
      </c>
    </row>
    <row r="887" spans="2:17" x14ac:dyDescent="0.3">
      <c r="B887" s="187">
        <v>42041.541666666664</v>
      </c>
      <c r="D887" s="202">
        <v>1051</v>
      </c>
      <c r="E887" s="178">
        <v>734.07299999999998</v>
      </c>
      <c r="F887" s="188">
        <f t="shared" si="52"/>
        <v>0.99343370436783163</v>
      </c>
      <c r="G887" s="200"/>
      <c r="H887" s="202">
        <v>1053</v>
      </c>
      <c r="I887" s="178">
        <v>24359</v>
      </c>
      <c r="J887">
        <f t="shared" si="53"/>
        <v>24359</v>
      </c>
      <c r="K887" s="189">
        <f t="shared" si="54"/>
        <v>0.97436</v>
      </c>
      <c r="L887" s="200">
        <v>25289</v>
      </c>
      <c r="N887" s="184">
        <v>103.4</v>
      </c>
      <c r="O887" s="190">
        <f t="shared" si="55"/>
        <v>1.7233333333333333E-2</v>
      </c>
      <c r="Q887" s="1">
        <v>5486.1</v>
      </c>
    </row>
    <row r="888" spans="2:17" x14ac:dyDescent="0.3">
      <c r="B888" s="187">
        <v>42041.583333333336</v>
      </c>
      <c r="D888" s="202">
        <v>1009</v>
      </c>
      <c r="E888" s="178">
        <v>734.12</v>
      </c>
      <c r="F888" s="188">
        <f t="shared" si="52"/>
        <v>0.99349731028182842</v>
      </c>
      <c r="G888" s="200"/>
      <c r="H888" s="202">
        <v>922</v>
      </c>
      <c r="I888" s="178">
        <v>24348</v>
      </c>
      <c r="J888">
        <f t="shared" si="53"/>
        <v>24348</v>
      </c>
      <c r="K888" s="189">
        <f t="shared" si="54"/>
        <v>0.97392000000000001</v>
      </c>
      <c r="L888" s="200">
        <v>25278</v>
      </c>
      <c r="N888" s="184">
        <v>183.6</v>
      </c>
      <c r="O888" s="190">
        <f t="shared" si="55"/>
        <v>3.0599999999999999E-2</v>
      </c>
      <c r="Q888" s="1">
        <v>5485.6</v>
      </c>
    </row>
    <row r="889" spans="2:17" x14ac:dyDescent="0.3">
      <c r="B889" s="187">
        <v>42041.625</v>
      </c>
      <c r="D889" s="202">
        <v>974</v>
      </c>
      <c r="E889" s="178">
        <v>704.20600000000002</v>
      </c>
      <c r="F889" s="188">
        <f t="shared" si="52"/>
        <v>0.95301417599891747</v>
      </c>
      <c r="G889" s="200"/>
      <c r="H889" s="202">
        <v>735</v>
      </c>
      <c r="I889" s="178">
        <v>23524</v>
      </c>
      <c r="J889">
        <f t="shared" si="53"/>
        <v>23524</v>
      </c>
      <c r="K889" s="189">
        <f t="shared" si="54"/>
        <v>0.94096000000000002</v>
      </c>
      <c r="L889" s="200">
        <v>24402</v>
      </c>
      <c r="N889" s="184">
        <v>229.2</v>
      </c>
      <c r="O889" s="190">
        <f t="shared" si="55"/>
        <v>3.8199999999999998E-2</v>
      </c>
      <c r="Q889" s="1">
        <v>5485.5</v>
      </c>
    </row>
    <row r="890" spans="2:17" x14ac:dyDescent="0.3">
      <c r="B890" s="187">
        <v>42041.666666666664</v>
      </c>
      <c r="D890" s="202">
        <v>912</v>
      </c>
      <c r="E890" s="178">
        <v>602.36300000000006</v>
      </c>
      <c r="F890" s="188">
        <f t="shared" si="52"/>
        <v>0.81518828027201695</v>
      </c>
      <c r="G890" s="200"/>
      <c r="H890" s="202">
        <v>510</v>
      </c>
      <c r="I890" s="178">
        <v>21520</v>
      </c>
      <c r="J890">
        <f t="shared" si="53"/>
        <v>21520</v>
      </c>
      <c r="K890" s="189">
        <f t="shared" si="54"/>
        <v>0.86080000000000001</v>
      </c>
      <c r="L890" s="200">
        <v>22278</v>
      </c>
      <c r="N890" s="184">
        <v>300.2</v>
      </c>
      <c r="O890" s="190">
        <f t="shared" si="55"/>
        <v>5.0033333333333332E-2</v>
      </c>
      <c r="Q890" s="1">
        <v>5485.3</v>
      </c>
    </row>
    <row r="891" spans="2:17" x14ac:dyDescent="0.3">
      <c r="B891" s="187">
        <v>42041.708333333336</v>
      </c>
      <c r="D891" s="202">
        <v>773</v>
      </c>
      <c r="E891" s="178">
        <v>375.077</v>
      </c>
      <c r="F891" s="188">
        <f t="shared" si="52"/>
        <v>0.50759820008796563</v>
      </c>
      <c r="G891" s="200"/>
      <c r="H891" s="202">
        <v>261</v>
      </c>
      <c r="I891" s="178">
        <v>11157</v>
      </c>
      <c r="J891">
        <f t="shared" si="53"/>
        <v>11157</v>
      </c>
      <c r="K891" s="189">
        <f t="shared" si="54"/>
        <v>0.44628000000000001</v>
      </c>
      <c r="L891" s="200">
        <v>11450</v>
      </c>
      <c r="N891" s="184">
        <v>449</v>
      </c>
      <c r="O891" s="190">
        <f t="shared" si="55"/>
        <v>7.4833333333333335E-2</v>
      </c>
      <c r="Q891" s="1">
        <v>5485.3</v>
      </c>
    </row>
    <row r="892" spans="2:17" x14ac:dyDescent="0.3">
      <c r="B892" s="187">
        <v>42041.75</v>
      </c>
      <c r="D892" s="202">
        <v>337</v>
      </c>
      <c r="E892" s="178">
        <v>0</v>
      </c>
      <c r="F892" s="188">
        <f t="shared" si="52"/>
        <v>0</v>
      </c>
      <c r="G892" s="200"/>
      <c r="H892" s="202">
        <v>57</v>
      </c>
      <c r="I892" s="178">
        <v>1700.8</v>
      </c>
      <c r="J892">
        <f t="shared" si="53"/>
        <v>1700.8</v>
      </c>
      <c r="K892" s="189">
        <f t="shared" si="54"/>
        <v>6.8031999999999995E-2</v>
      </c>
      <c r="L892" s="200">
        <v>1804.7</v>
      </c>
      <c r="N892" s="184">
        <v>696.3</v>
      </c>
      <c r="O892" s="190">
        <f t="shared" si="55"/>
        <v>0.11604999999999999</v>
      </c>
      <c r="Q892" s="1">
        <v>5485.1</v>
      </c>
    </row>
    <row r="893" spans="2:17" x14ac:dyDescent="0.3">
      <c r="B893" s="187">
        <v>42041.791666666664</v>
      </c>
      <c r="D893" s="202">
        <v>0</v>
      </c>
      <c r="E893" s="178">
        <v>0</v>
      </c>
      <c r="F893" s="188">
        <f t="shared" si="52"/>
        <v>0</v>
      </c>
      <c r="G893" s="200"/>
      <c r="H893" s="202">
        <v>0</v>
      </c>
      <c r="I893" s="178">
        <v>-56.506999999999998</v>
      </c>
      <c r="J893">
        <f t="shared" si="53"/>
        <v>0</v>
      </c>
      <c r="K893" s="189">
        <f t="shared" si="54"/>
        <v>0</v>
      </c>
      <c r="L893" s="200">
        <v>0</v>
      </c>
      <c r="N893" s="184">
        <v>1062.8</v>
      </c>
      <c r="O893" s="190">
        <f t="shared" si="55"/>
        <v>0.17713333333333334</v>
      </c>
      <c r="Q893" s="1">
        <v>5485</v>
      </c>
    </row>
    <row r="894" spans="2:17" x14ac:dyDescent="0.3">
      <c r="B894" s="187">
        <v>42041.833333333336</v>
      </c>
      <c r="D894" s="202">
        <v>0</v>
      </c>
      <c r="E894" s="178">
        <v>0</v>
      </c>
      <c r="F894" s="188">
        <f t="shared" si="52"/>
        <v>0</v>
      </c>
      <c r="G894" s="200"/>
      <c r="H894" s="202">
        <v>0</v>
      </c>
      <c r="I894" s="178">
        <v>-56.506999999999998</v>
      </c>
      <c r="J894">
        <f t="shared" si="53"/>
        <v>0</v>
      </c>
      <c r="K894" s="189">
        <f t="shared" si="54"/>
        <v>0</v>
      </c>
      <c r="L894" s="200">
        <v>0</v>
      </c>
      <c r="N894" s="184">
        <v>1606.8</v>
      </c>
      <c r="O894" s="190">
        <f t="shared" si="55"/>
        <v>0.26779999999999998</v>
      </c>
      <c r="Q894" s="1">
        <v>5483.4</v>
      </c>
    </row>
    <row r="895" spans="2:17" x14ac:dyDescent="0.3">
      <c r="B895" s="187">
        <v>42041.875</v>
      </c>
      <c r="D895" s="202">
        <v>0</v>
      </c>
      <c r="E895" s="178">
        <v>0</v>
      </c>
      <c r="F895" s="188">
        <f t="shared" si="52"/>
        <v>0</v>
      </c>
      <c r="G895" s="200"/>
      <c r="H895" s="202">
        <v>0</v>
      </c>
      <c r="I895" s="178">
        <v>-56.506999999999998</v>
      </c>
      <c r="J895">
        <f t="shared" si="53"/>
        <v>0</v>
      </c>
      <c r="K895" s="189">
        <f t="shared" si="54"/>
        <v>0</v>
      </c>
      <c r="L895" s="200">
        <v>0</v>
      </c>
      <c r="N895" s="184">
        <v>2193</v>
      </c>
      <c r="O895" s="190">
        <f t="shared" si="55"/>
        <v>0.36549999999999999</v>
      </c>
      <c r="Q895" s="1">
        <v>5481.8</v>
      </c>
    </row>
    <row r="896" spans="2:17" x14ac:dyDescent="0.3">
      <c r="B896" s="187">
        <v>42041.916666666664</v>
      </c>
      <c r="D896" s="202">
        <v>0</v>
      </c>
      <c r="E896" s="178">
        <v>0</v>
      </c>
      <c r="F896" s="188">
        <f t="shared" si="52"/>
        <v>0</v>
      </c>
      <c r="G896" s="200"/>
      <c r="H896" s="202">
        <v>0</v>
      </c>
      <c r="I896" s="178">
        <v>-56.506999999999998</v>
      </c>
      <c r="J896">
        <f t="shared" si="53"/>
        <v>0</v>
      </c>
      <c r="K896" s="189">
        <f t="shared" si="54"/>
        <v>0</v>
      </c>
      <c r="L896" s="200">
        <v>0</v>
      </c>
      <c r="N896" s="184">
        <v>2798.8</v>
      </c>
      <c r="O896" s="190">
        <f t="shared" si="55"/>
        <v>0.4664666666666667</v>
      </c>
      <c r="Q896" s="1">
        <v>5481.3</v>
      </c>
    </row>
    <row r="897" spans="2:17" x14ac:dyDescent="0.3">
      <c r="B897" s="187">
        <v>42041.958333333336</v>
      </c>
      <c r="D897" s="202">
        <v>0</v>
      </c>
      <c r="E897" s="178">
        <v>0</v>
      </c>
      <c r="F897" s="188">
        <f t="shared" si="52"/>
        <v>0</v>
      </c>
      <c r="G897" s="200"/>
      <c r="H897" s="202">
        <v>0</v>
      </c>
      <c r="I897" s="178">
        <v>-56.506999999999998</v>
      </c>
      <c r="J897">
        <f t="shared" si="53"/>
        <v>0</v>
      </c>
      <c r="K897" s="189">
        <f t="shared" si="54"/>
        <v>0</v>
      </c>
      <c r="L897" s="200">
        <v>0</v>
      </c>
      <c r="N897" s="184">
        <v>3448.4</v>
      </c>
      <c r="O897" s="190">
        <f t="shared" si="55"/>
        <v>0.57473333333333332</v>
      </c>
      <c r="Q897" s="1">
        <v>5480.4</v>
      </c>
    </row>
    <row r="898" spans="2:17" x14ac:dyDescent="0.3">
      <c r="B898" s="187">
        <v>42042</v>
      </c>
      <c r="D898" s="202">
        <v>0</v>
      </c>
      <c r="E898" s="178">
        <v>0</v>
      </c>
      <c r="F898" s="188">
        <f t="shared" si="52"/>
        <v>0</v>
      </c>
      <c r="G898" s="200"/>
      <c r="H898" s="202">
        <v>0</v>
      </c>
      <c r="I898" s="178">
        <v>-56.506999999999998</v>
      </c>
      <c r="J898">
        <f t="shared" si="53"/>
        <v>0</v>
      </c>
      <c r="K898" s="189">
        <f t="shared" si="54"/>
        <v>0</v>
      </c>
      <c r="L898" s="200">
        <v>0</v>
      </c>
      <c r="N898" s="184">
        <v>3539.3</v>
      </c>
      <c r="O898" s="190">
        <f t="shared" si="55"/>
        <v>0.58988333333333332</v>
      </c>
      <c r="Q898" s="1">
        <v>5478.8</v>
      </c>
    </row>
    <row r="899" spans="2:17" x14ac:dyDescent="0.3">
      <c r="B899" s="187">
        <v>42042.041666666664</v>
      </c>
      <c r="D899" s="202">
        <v>0</v>
      </c>
      <c r="E899" s="178">
        <v>0</v>
      </c>
      <c r="F899" s="188">
        <f t="shared" si="52"/>
        <v>0</v>
      </c>
      <c r="G899" s="200"/>
      <c r="H899" s="202">
        <v>0</v>
      </c>
      <c r="I899" s="178">
        <v>-56.506999999999998</v>
      </c>
      <c r="J899">
        <f t="shared" si="53"/>
        <v>0</v>
      </c>
      <c r="K899" s="189">
        <f t="shared" si="54"/>
        <v>0</v>
      </c>
      <c r="L899" s="200">
        <v>0</v>
      </c>
      <c r="N899" s="184">
        <v>3168.9</v>
      </c>
      <c r="O899" s="190">
        <f t="shared" si="55"/>
        <v>0.52815000000000001</v>
      </c>
      <c r="Q899" s="1">
        <v>5478.4</v>
      </c>
    </row>
    <row r="900" spans="2:17" x14ac:dyDescent="0.3">
      <c r="B900" s="187">
        <v>42042.083333333336</v>
      </c>
      <c r="D900" s="202">
        <v>0</v>
      </c>
      <c r="E900" s="178">
        <v>0</v>
      </c>
      <c r="F900" s="188">
        <f t="shared" si="52"/>
        <v>0</v>
      </c>
      <c r="G900" s="200"/>
      <c r="H900" s="202">
        <v>0</v>
      </c>
      <c r="I900" s="178">
        <v>-56.506999999999998</v>
      </c>
      <c r="J900">
        <f t="shared" si="53"/>
        <v>0</v>
      </c>
      <c r="K900" s="189">
        <f t="shared" si="54"/>
        <v>0</v>
      </c>
      <c r="L900" s="200">
        <v>0</v>
      </c>
      <c r="N900" s="184">
        <v>3012.4</v>
      </c>
      <c r="O900" s="190">
        <f t="shared" si="55"/>
        <v>0.50206666666666666</v>
      </c>
      <c r="Q900" s="1">
        <v>5478.3</v>
      </c>
    </row>
    <row r="901" spans="2:17" x14ac:dyDescent="0.3">
      <c r="B901" s="187">
        <v>42042.125</v>
      </c>
      <c r="D901" s="202">
        <v>0</v>
      </c>
      <c r="E901" s="178">
        <v>0</v>
      </c>
      <c r="F901" s="188">
        <f t="shared" si="52"/>
        <v>0</v>
      </c>
      <c r="G901" s="200"/>
      <c r="H901" s="202">
        <v>0</v>
      </c>
      <c r="I901" s="178">
        <v>-56.506999999999998</v>
      </c>
      <c r="J901">
        <f t="shared" si="53"/>
        <v>0</v>
      </c>
      <c r="K901" s="189">
        <f t="shared" si="54"/>
        <v>0</v>
      </c>
      <c r="L901" s="200">
        <v>0</v>
      </c>
      <c r="N901" s="184">
        <v>3227.7</v>
      </c>
      <c r="O901" s="190">
        <f t="shared" si="55"/>
        <v>0.53794999999999993</v>
      </c>
      <c r="Q901" s="1">
        <v>5477.5</v>
      </c>
    </row>
    <row r="902" spans="2:17" x14ac:dyDescent="0.3">
      <c r="B902" s="187">
        <v>42042.166666666664</v>
      </c>
      <c r="D902" s="202">
        <v>0</v>
      </c>
      <c r="E902" s="178">
        <v>0</v>
      </c>
      <c r="F902" s="188">
        <f t="shared" si="52"/>
        <v>0</v>
      </c>
      <c r="G902" s="200"/>
      <c r="H902" s="202">
        <v>0</v>
      </c>
      <c r="I902" s="178">
        <v>-56.506999999999998</v>
      </c>
      <c r="J902">
        <f t="shared" si="53"/>
        <v>0</v>
      </c>
      <c r="K902" s="189">
        <f t="shared" si="54"/>
        <v>0</v>
      </c>
      <c r="L902" s="200">
        <v>0</v>
      </c>
      <c r="N902" s="184">
        <v>2342</v>
      </c>
      <c r="O902" s="190">
        <f t="shared" si="55"/>
        <v>0.39033333333333331</v>
      </c>
      <c r="Q902" s="1">
        <v>5477.2</v>
      </c>
    </row>
    <row r="903" spans="2:17" x14ac:dyDescent="0.3">
      <c r="B903" s="187">
        <v>42042.208333333336</v>
      </c>
      <c r="D903" s="202">
        <v>67</v>
      </c>
      <c r="E903" s="178">
        <v>0</v>
      </c>
      <c r="F903" s="188">
        <f t="shared" si="52"/>
        <v>0</v>
      </c>
      <c r="G903" s="200"/>
      <c r="H903" s="202">
        <v>11</v>
      </c>
      <c r="I903" s="178">
        <v>-23.332000000000001</v>
      </c>
      <c r="J903">
        <f t="shared" si="53"/>
        <v>0</v>
      </c>
      <c r="K903" s="189">
        <f t="shared" si="54"/>
        <v>0</v>
      </c>
      <c r="L903" s="200">
        <v>152.16</v>
      </c>
      <c r="N903" s="184">
        <v>1875.2</v>
      </c>
      <c r="O903" s="190">
        <f t="shared" si="55"/>
        <v>0.31253333333333333</v>
      </c>
      <c r="Q903" s="1">
        <v>5476.8</v>
      </c>
    </row>
    <row r="904" spans="2:17" x14ac:dyDescent="0.3">
      <c r="B904" s="187">
        <v>42042.25</v>
      </c>
      <c r="D904" s="202">
        <v>585</v>
      </c>
      <c r="E904" s="178">
        <v>34.458199999999998</v>
      </c>
      <c r="F904" s="188">
        <f t="shared" si="52"/>
        <v>4.6632878844267006E-2</v>
      </c>
      <c r="G904" s="200"/>
      <c r="H904" s="202">
        <v>142</v>
      </c>
      <c r="I904" s="178">
        <v>5705.3</v>
      </c>
      <c r="J904">
        <f t="shared" si="53"/>
        <v>5705.3</v>
      </c>
      <c r="K904" s="189">
        <f t="shared" si="54"/>
        <v>0.228212</v>
      </c>
      <c r="L904" s="200">
        <v>5861.2</v>
      </c>
      <c r="N904" s="184">
        <v>2581.5</v>
      </c>
      <c r="O904" s="190">
        <f t="shared" si="55"/>
        <v>0.43025000000000002</v>
      </c>
      <c r="Q904" s="1">
        <v>5474.8</v>
      </c>
    </row>
    <row r="905" spans="2:17" x14ac:dyDescent="0.3">
      <c r="B905" s="187">
        <v>42042.291666666664</v>
      </c>
      <c r="D905" s="202">
        <v>853</v>
      </c>
      <c r="E905" s="178">
        <v>506.80200000000002</v>
      </c>
      <c r="F905" s="188">
        <f t="shared" si="52"/>
        <v>0.68586392394356677</v>
      </c>
      <c r="G905" s="200"/>
      <c r="H905" s="202">
        <v>385</v>
      </c>
      <c r="I905" s="178">
        <v>17069</v>
      </c>
      <c r="J905">
        <f t="shared" si="53"/>
        <v>17069</v>
      </c>
      <c r="K905" s="189">
        <f t="shared" si="54"/>
        <v>0.68276000000000003</v>
      </c>
      <c r="L905" s="200">
        <v>17593</v>
      </c>
      <c r="N905" s="184">
        <v>1568.6</v>
      </c>
      <c r="O905" s="190">
        <f t="shared" si="55"/>
        <v>0.2614333333333333</v>
      </c>
      <c r="Q905" s="1">
        <v>5472.1</v>
      </c>
    </row>
    <row r="906" spans="2:17" x14ac:dyDescent="0.3">
      <c r="B906" s="187">
        <v>42042.333333333336</v>
      </c>
      <c r="D906" s="202">
        <v>947</v>
      </c>
      <c r="E906" s="178">
        <v>668.34299999999996</v>
      </c>
      <c r="F906" s="188">
        <f t="shared" si="52"/>
        <v>0.90448015698480899</v>
      </c>
      <c r="G906" s="200"/>
      <c r="H906" s="202">
        <v>625</v>
      </c>
      <c r="I906" s="178">
        <v>23531</v>
      </c>
      <c r="J906">
        <f t="shared" si="53"/>
        <v>23531</v>
      </c>
      <c r="K906" s="189">
        <f t="shared" si="54"/>
        <v>0.94123999999999997</v>
      </c>
      <c r="L906" s="200">
        <v>24410</v>
      </c>
      <c r="N906" s="184">
        <v>632.1</v>
      </c>
      <c r="O906" s="190">
        <f t="shared" si="55"/>
        <v>0.10535</v>
      </c>
      <c r="Q906" s="1">
        <v>5471.8</v>
      </c>
    </row>
    <row r="907" spans="2:17" x14ac:dyDescent="0.3">
      <c r="B907" s="187">
        <v>42042.375</v>
      </c>
      <c r="D907" s="202">
        <v>1006</v>
      </c>
      <c r="E907" s="178">
        <v>733.72</v>
      </c>
      <c r="F907" s="188">
        <f t="shared" ref="F907:F970" si="56">E907/$F$8</f>
        <v>0.9929559833541971</v>
      </c>
      <c r="G907" s="200"/>
      <c r="H907" s="202">
        <v>837</v>
      </c>
      <c r="I907" s="178">
        <v>24359</v>
      </c>
      <c r="J907">
        <f t="shared" ref="J907:J970" si="57">IF(I907&lt;0,0,I907)</f>
        <v>24359</v>
      </c>
      <c r="K907" s="189">
        <f t="shared" ref="K907:K970" si="58">J907/(1000*$K$8)</f>
        <v>0.97436</v>
      </c>
      <c r="L907" s="200">
        <v>25289</v>
      </c>
      <c r="N907" s="184">
        <v>803.3</v>
      </c>
      <c r="O907" s="190">
        <f t="shared" ref="O907:O970" si="59">N907/$O$8</f>
        <v>0.13388333333333333</v>
      </c>
      <c r="Q907" s="1">
        <v>5471.7</v>
      </c>
    </row>
    <row r="908" spans="2:17" x14ac:dyDescent="0.3">
      <c r="B908" s="187">
        <v>42042.416666666664</v>
      </c>
      <c r="D908" s="202">
        <v>1041</v>
      </c>
      <c r="E908" s="178">
        <v>733.79300000000001</v>
      </c>
      <c r="F908" s="188">
        <f t="shared" si="56"/>
        <v>0.99305477551848975</v>
      </c>
      <c r="G908" s="200"/>
      <c r="H908" s="202">
        <v>996</v>
      </c>
      <c r="I908" s="178">
        <v>24359</v>
      </c>
      <c r="J908">
        <f t="shared" si="57"/>
        <v>24359</v>
      </c>
      <c r="K908" s="189">
        <f t="shared" si="58"/>
        <v>0.97436</v>
      </c>
      <c r="L908" s="200">
        <v>25289</v>
      </c>
      <c r="N908" s="184">
        <v>1457.5</v>
      </c>
      <c r="O908" s="190">
        <f t="shared" si="59"/>
        <v>0.24291666666666667</v>
      </c>
      <c r="Q908" s="1">
        <v>5470.4</v>
      </c>
    </row>
    <row r="909" spans="2:17" x14ac:dyDescent="0.3">
      <c r="B909" s="187">
        <v>42042.458333333336</v>
      </c>
      <c r="D909" s="202">
        <v>1059</v>
      </c>
      <c r="E909" s="178">
        <v>733.875</v>
      </c>
      <c r="F909" s="188">
        <f t="shared" si="56"/>
        <v>0.99316574753865416</v>
      </c>
      <c r="G909" s="200"/>
      <c r="H909" s="202">
        <v>1089</v>
      </c>
      <c r="I909" s="178">
        <v>24359</v>
      </c>
      <c r="J909">
        <f t="shared" si="57"/>
        <v>24359</v>
      </c>
      <c r="K909" s="189">
        <f t="shared" si="58"/>
        <v>0.97436</v>
      </c>
      <c r="L909" s="200">
        <v>25289</v>
      </c>
      <c r="N909" s="184">
        <v>1488.1</v>
      </c>
      <c r="O909" s="190">
        <f t="shared" si="59"/>
        <v>0.24801666666666666</v>
      </c>
      <c r="Q909" s="1">
        <v>5468.6</v>
      </c>
    </row>
    <row r="910" spans="2:17" x14ac:dyDescent="0.3">
      <c r="B910" s="187">
        <v>42042.5</v>
      </c>
      <c r="D910" s="202">
        <v>1059</v>
      </c>
      <c r="E910" s="178">
        <v>733.99699999999996</v>
      </c>
      <c r="F910" s="188">
        <f t="shared" si="56"/>
        <v>0.99333085225158169</v>
      </c>
      <c r="G910" s="200"/>
      <c r="H910" s="202">
        <v>1108</v>
      </c>
      <c r="I910" s="178">
        <v>24359</v>
      </c>
      <c r="J910">
        <f t="shared" si="57"/>
        <v>24359</v>
      </c>
      <c r="K910" s="189">
        <f t="shared" si="58"/>
        <v>0.97436</v>
      </c>
      <c r="L910" s="200">
        <v>25289</v>
      </c>
      <c r="N910" s="184">
        <v>641.5</v>
      </c>
      <c r="O910" s="190">
        <f t="shared" si="59"/>
        <v>0.10691666666666666</v>
      </c>
      <c r="Q910" s="1">
        <v>5468.3</v>
      </c>
    </row>
    <row r="911" spans="2:17" x14ac:dyDescent="0.3">
      <c r="B911" s="187">
        <v>42042.541666666664</v>
      </c>
      <c r="D911" s="202">
        <v>1047</v>
      </c>
      <c r="E911" s="178">
        <v>733.96199999999999</v>
      </c>
      <c r="F911" s="188">
        <f t="shared" si="56"/>
        <v>0.99328348614541395</v>
      </c>
      <c r="G911" s="200"/>
      <c r="H911" s="202">
        <v>1049</v>
      </c>
      <c r="I911" s="178">
        <v>24359</v>
      </c>
      <c r="J911">
        <f t="shared" si="57"/>
        <v>24359</v>
      </c>
      <c r="K911" s="189">
        <f t="shared" si="58"/>
        <v>0.97436</v>
      </c>
      <c r="L911" s="200">
        <v>25289</v>
      </c>
      <c r="N911" s="184">
        <v>316.8</v>
      </c>
      <c r="O911" s="190">
        <f t="shared" si="59"/>
        <v>5.28E-2</v>
      </c>
      <c r="Q911" s="1">
        <v>5467.8</v>
      </c>
    </row>
    <row r="912" spans="2:17" x14ac:dyDescent="0.3">
      <c r="B912" s="187">
        <v>42042.583333333336</v>
      </c>
      <c r="D912" s="202">
        <v>1005</v>
      </c>
      <c r="E912" s="178">
        <v>733.96</v>
      </c>
      <c r="F912" s="188">
        <f t="shared" si="56"/>
        <v>0.99328077951077587</v>
      </c>
      <c r="G912" s="200"/>
      <c r="H912" s="202">
        <v>920</v>
      </c>
      <c r="I912" s="178">
        <v>24246</v>
      </c>
      <c r="J912">
        <f t="shared" si="57"/>
        <v>24246</v>
      </c>
      <c r="K912" s="189">
        <f t="shared" si="58"/>
        <v>0.96984000000000004</v>
      </c>
      <c r="L912" s="200">
        <v>25169</v>
      </c>
      <c r="N912" s="184">
        <v>532</v>
      </c>
      <c r="O912" s="190">
        <f t="shared" si="59"/>
        <v>8.8666666666666671E-2</v>
      </c>
      <c r="Q912" s="1">
        <v>5467.5</v>
      </c>
    </row>
    <row r="913" spans="2:17" x14ac:dyDescent="0.3">
      <c r="B913" s="187">
        <v>42042.625</v>
      </c>
      <c r="D913" s="202">
        <v>875</v>
      </c>
      <c r="E913" s="178">
        <v>628.79600000000005</v>
      </c>
      <c r="F913" s="188">
        <f t="shared" si="56"/>
        <v>0.85096051696721597</v>
      </c>
      <c r="G913" s="200"/>
      <c r="H913" s="202">
        <v>712</v>
      </c>
      <c r="I913" s="178">
        <v>22866</v>
      </c>
      <c r="J913">
        <f t="shared" si="57"/>
        <v>22866</v>
      </c>
      <c r="K913" s="189">
        <f t="shared" si="58"/>
        <v>0.91464000000000001</v>
      </c>
      <c r="L913" s="200">
        <v>23704</v>
      </c>
      <c r="N913" s="184">
        <v>612.79999999999995</v>
      </c>
      <c r="O913" s="190">
        <f t="shared" si="59"/>
        <v>0.10213333333333333</v>
      </c>
      <c r="Q913" s="1">
        <v>5466.4</v>
      </c>
    </row>
    <row r="914" spans="2:17" x14ac:dyDescent="0.3">
      <c r="B914" s="187">
        <v>42042.666666666664</v>
      </c>
      <c r="D914" s="202">
        <v>716</v>
      </c>
      <c r="E914" s="178">
        <v>467.13499999999999</v>
      </c>
      <c r="F914" s="188">
        <f t="shared" si="56"/>
        <v>0.6321818858476842</v>
      </c>
      <c r="G914" s="200"/>
      <c r="H914" s="202">
        <v>463</v>
      </c>
      <c r="I914" s="178">
        <v>19335</v>
      </c>
      <c r="J914">
        <f t="shared" si="57"/>
        <v>19335</v>
      </c>
      <c r="K914" s="189">
        <f t="shared" si="58"/>
        <v>0.77339999999999998</v>
      </c>
      <c r="L914" s="200">
        <v>19973</v>
      </c>
      <c r="N914" s="184">
        <v>354.8</v>
      </c>
      <c r="O914" s="190">
        <f t="shared" si="59"/>
        <v>5.9133333333333336E-2</v>
      </c>
      <c r="Q914" s="1">
        <v>5465</v>
      </c>
    </row>
    <row r="915" spans="2:17" x14ac:dyDescent="0.3">
      <c r="B915" s="187">
        <v>42042.708333333336</v>
      </c>
      <c r="D915" s="202">
        <v>679</v>
      </c>
      <c r="E915" s="178">
        <v>326.404</v>
      </c>
      <c r="F915" s="188">
        <f t="shared" si="56"/>
        <v>0.44172818621646315</v>
      </c>
      <c r="G915" s="200"/>
      <c r="H915" s="202">
        <v>248</v>
      </c>
      <c r="I915" s="178">
        <v>10438</v>
      </c>
      <c r="J915">
        <f t="shared" si="57"/>
        <v>10438</v>
      </c>
      <c r="K915" s="189">
        <f t="shared" si="58"/>
        <v>0.41752</v>
      </c>
      <c r="L915" s="200">
        <v>10709</v>
      </c>
      <c r="N915" s="184">
        <v>218</v>
      </c>
      <c r="O915" s="190">
        <f t="shared" si="59"/>
        <v>3.6333333333333336E-2</v>
      </c>
      <c r="Q915" s="1">
        <v>5464</v>
      </c>
    </row>
    <row r="916" spans="2:17" x14ac:dyDescent="0.3">
      <c r="B916" s="187">
        <v>42042.75</v>
      </c>
      <c r="D916" s="202">
        <v>332</v>
      </c>
      <c r="E916" s="178">
        <v>0</v>
      </c>
      <c r="F916" s="188">
        <f t="shared" si="56"/>
        <v>0</v>
      </c>
      <c r="G916" s="200"/>
      <c r="H916" s="202">
        <v>56</v>
      </c>
      <c r="I916" s="178">
        <v>1633.5</v>
      </c>
      <c r="J916">
        <f t="shared" si="57"/>
        <v>1633.5</v>
      </c>
      <c r="K916" s="189">
        <f t="shared" si="58"/>
        <v>6.5339999999999995E-2</v>
      </c>
      <c r="L916" s="200">
        <v>1736.9</v>
      </c>
      <c r="N916" s="184">
        <v>454.7</v>
      </c>
      <c r="O916" s="190">
        <f t="shared" si="59"/>
        <v>7.5783333333333328E-2</v>
      </c>
      <c r="Q916" s="1">
        <v>5463.9</v>
      </c>
    </row>
    <row r="917" spans="2:17" x14ac:dyDescent="0.3">
      <c r="B917" s="187">
        <v>42042.791666666664</v>
      </c>
      <c r="D917" s="202">
        <v>0</v>
      </c>
      <c r="E917" s="178">
        <v>0</v>
      </c>
      <c r="F917" s="188">
        <f t="shared" si="56"/>
        <v>0</v>
      </c>
      <c r="G917" s="200"/>
      <c r="H917" s="202">
        <v>0</v>
      </c>
      <c r="I917" s="178">
        <v>-56.506999999999998</v>
      </c>
      <c r="J917">
        <f t="shared" si="57"/>
        <v>0</v>
      </c>
      <c r="K917" s="189">
        <f t="shared" si="58"/>
        <v>0</v>
      </c>
      <c r="L917" s="200">
        <v>0</v>
      </c>
      <c r="N917" s="184">
        <v>665</v>
      </c>
      <c r="O917" s="190">
        <f t="shared" si="59"/>
        <v>0.11083333333333334</v>
      </c>
      <c r="Q917" s="1">
        <v>5463.3</v>
      </c>
    </row>
    <row r="918" spans="2:17" x14ac:dyDescent="0.3">
      <c r="B918" s="187">
        <v>42042.833333333336</v>
      </c>
      <c r="D918" s="202">
        <v>0</v>
      </c>
      <c r="E918" s="178">
        <v>0</v>
      </c>
      <c r="F918" s="188">
        <f t="shared" si="56"/>
        <v>0</v>
      </c>
      <c r="G918" s="200"/>
      <c r="H918" s="202">
        <v>0</v>
      </c>
      <c r="I918" s="178">
        <v>-56.506999999999998</v>
      </c>
      <c r="J918">
        <f t="shared" si="57"/>
        <v>0</v>
      </c>
      <c r="K918" s="189">
        <f t="shared" si="58"/>
        <v>0</v>
      </c>
      <c r="L918" s="200">
        <v>0</v>
      </c>
      <c r="N918" s="184">
        <v>987.5</v>
      </c>
      <c r="O918" s="190">
        <f t="shared" si="59"/>
        <v>0.16458333333333333</v>
      </c>
      <c r="Q918" s="1">
        <v>5462.4</v>
      </c>
    </row>
    <row r="919" spans="2:17" x14ac:dyDescent="0.3">
      <c r="B919" s="187">
        <v>42042.875</v>
      </c>
      <c r="D919" s="202">
        <v>0</v>
      </c>
      <c r="E919" s="178">
        <v>0</v>
      </c>
      <c r="F919" s="188">
        <f t="shared" si="56"/>
        <v>0</v>
      </c>
      <c r="G919" s="200"/>
      <c r="H919" s="202">
        <v>0</v>
      </c>
      <c r="I919" s="178">
        <v>-56.506999999999998</v>
      </c>
      <c r="J919">
        <f t="shared" si="57"/>
        <v>0</v>
      </c>
      <c r="K919" s="189">
        <f t="shared" si="58"/>
        <v>0</v>
      </c>
      <c r="L919" s="200">
        <v>0</v>
      </c>
      <c r="N919" s="184">
        <v>1453.4</v>
      </c>
      <c r="O919" s="190">
        <f t="shared" si="59"/>
        <v>0.24223333333333336</v>
      </c>
      <c r="Q919" s="1">
        <v>5461</v>
      </c>
    </row>
    <row r="920" spans="2:17" x14ac:dyDescent="0.3">
      <c r="B920" s="187">
        <v>42042.916666666664</v>
      </c>
      <c r="D920" s="202">
        <v>0</v>
      </c>
      <c r="E920" s="178">
        <v>0</v>
      </c>
      <c r="F920" s="188">
        <f t="shared" si="56"/>
        <v>0</v>
      </c>
      <c r="G920" s="200"/>
      <c r="H920" s="202">
        <v>0</v>
      </c>
      <c r="I920" s="178">
        <v>-56.506999999999998</v>
      </c>
      <c r="J920">
        <f t="shared" si="57"/>
        <v>0</v>
      </c>
      <c r="K920" s="189">
        <f t="shared" si="58"/>
        <v>0</v>
      </c>
      <c r="L920" s="200">
        <v>0</v>
      </c>
      <c r="N920" s="184">
        <v>2019.6</v>
      </c>
      <c r="O920" s="190">
        <f t="shared" si="59"/>
        <v>0.33660000000000001</v>
      </c>
      <c r="Q920" s="1">
        <v>5459.9</v>
      </c>
    </row>
    <row r="921" spans="2:17" x14ac:dyDescent="0.3">
      <c r="B921" s="187">
        <v>42042.958333333336</v>
      </c>
      <c r="D921" s="202">
        <v>0</v>
      </c>
      <c r="E921" s="178">
        <v>0</v>
      </c>
      <c r="F921" s="188">
        <f t="shared" si="56"/>
        <v>0</v>
      </c>
      <c r="G921" s="200"/>
      <c r="H921" s="202">
        <v>0</v>
      </c>
      <c r="I921" s="178">
        <v>-56.506999999999998</v>
      </c>
      <c r="J921">
        <f t="shared" si="57"/>
        <v>0</v>
      </c>
      <c r="K921" s="189">
        <f t="shared" si="58"/>
        <v>0</v>
      </c>
      <c r="L921" s="200">
        <v>0</v>
      </c>
      <c r="N921" s="184">
        <v>2398.1</v>
      </c>
      <c r="O921" s="190">
        <f t="shared" si="59"/>
        <v>0.39968333333333333</v>
      </c>
      <c r="Q921" s="1">
        <v>5459.9</v>
      </c>
    </row>
    <row r="922" spans="2:17" x14ac:dyDescent="0.3">
      <c r="B922" s="187">
        <v>42043</v>
      </c>
      <c r="D922" s="202">
        <v>0</v>
      </c>
      <c r="E922" s="178">
        <v>0</v>
      </c>
      <c r="F922" s="188">
        <f t="shared" si="56"/>
        <v>0</v>
      </c>
      <c r="G922" s="200"/>
      <c r="H922" s="202">
        <v>0</v>
      </c>
      <c r="I922" s="178">
        <v>-56.506999999999998</v>
      </c>
      <c r="J922">
        <f t="shared" si="57"/>
        <v>0</v>
      </c>
      <c r="K922" s="189">
        <f t="shared" si="58"/>
        <v>0</v>
      </c>
      <c r="L922" s="200">
        <v>0</v>
      </c>
      <c r="N922" s="184">
        <v>1929.8</v>
      </c>
      <c r="O922" s="190">
        <f t="shared" si="59"/>
        <v>0.32163333333333333</v>
      </c>
      <c r="Q922" s="1">
        <v>5459.6</v>
      </c>
    </row>
    <row r="923" spans="2:17" x14ac:dyDescent="0.3">
      <c r="B923" s="187">
        <v>42043.041666666664</v>
      </c>
      <c r="D923" s="202">
        <v>0</v>
      </c>
      <c r="E923" s="178">
        <v>0</v>
      </c>
      <c r="F923" s="188">
        <f t="shared" si="56"/>
        <v>0</v>
      </c>
      <c r="G923" s="200"/>
      <c r="H923" s="202">
        <v>0</v>
      </c>
      <c r="I923" s="178">
        <v>-56.506999999999998</v>
      </c>
      <c r="J923">
        <f t="shared" si="57"/>
        <v>0</v>
      </c>
      <c r="K923" s="189">
        <f t="shared" si="58"/>
        <v>0</v>
      </c>
      <c r="L923" s="200">
        <v>0</v>
      </c>
      <c r="N923" s="184">
        <v>1429.9</v>
      </c>
      <c r="O923" s="190">
        <f t="shared" si="59"/>
        <v>0.23831666666666668</v>
      </c>
      <c r="Q923" s="1">
        <v>5459.5</v>
      </c>
    </row>
    <row r="924" spans="2:17" x14ac:dyDescent="0.3">
      <c r="B924" s="187">
        <v>42043.083333333336</v>
      </c>
      <c r="D924" s="202">
        <v>0</v>
      </c>
      <c r="E924" s="178">
        <v>0</v>
      </c>
      <c r="F924" s="188">
        <f t="shared" si="56"/>
        <v>0</v>
      </c>
      <c r="G924" s="200"/>
      <c r="H924" s="202">
        <v>0</v>
      </c>
      <c r="I924" s="178">
        <v>-56.506999999999998</v>
      </c>
      <c r="J924">
        <f t="shared" si="57"/>
        <v>0</v>
      </c>
      <c r="K924" s="189">
        <f t="shared" si="58"/>
        <v>0</v>
      </c>
      <c r="L924" s="200">
        <v>0</v>
      </c>
      <c r="N924" s="184">
        <v>1102</v>
      </c>
      <c r="O924" s="190">
        <f t="shared" si="59"/>
        <v>0.18366666666666667</v>
      </c>
      <c r="Q924" s="1">
        <v>5458.9</v>
      </c>
    </row>
    <row r="925" spans="2:17" x14ac:dyDescent="0.3">
      <c r="B925" s="187">
        <v>42043.125</v>
      </c>
      <c r="D925" s="202">
        <v>0</v>
      </c>
      <c r="E925" s="178">
        <v>0</v>
      </c>
      <c r="F925" s="188">
        <f t="shared" si="56"/>
        <v>0</v>
      </c>
      <c r="G925" s="200"/>
      <c r="H925" s="202">
        <v>0</v>
      </c>
      <c r="I925" s="178">
        <v>-56.506999999999998</v>
      </c>
      <c r="J925">
        <f t="shared" si="57"/>
        <v>0</v>
      </c>
      <c r="K925" s="189">
        <f t="shared" si="58"/>
        <v>0</v>
      </c>
      <c r="L925" s="200">
        <v>0</v>
      </c>
      <c r="N925" s="184">
        <v>930.8</v>
      </c>
      <c r="O925" s="190">
        <f t="shared" si="59"/>
        <v>0.15513333333333332</v>
      </c>
      <c r="Q925" s="1">
        <v>5458.7</v>
      </c>
    </row>
    <row r="926" spans="2:17" x14ac:dyDescent="0.3">
      <c r="B926" s="187">
        <v>42043.166666666664</v>
      </c>
      <c r="D926" s="202">
        <v>0</v>
      </c>
      <c r="E926" s="178">
        <v>0</v>
      </c>
      <c r="F926" s="188">
        <f t="shared" si="56"/>
        <v>0</v>
      </c>
      <c r="G926" s="200"/>
      <c r="H926" s="202">
        <v>0</v>
      </c>
      <c r="I926" s="178">
        <v>-56.506999999999998</v>
      </c>
      <c r="J926">
        <f t="shared" si="57"/>
        <v>0</v>
      </c>
      <c r="K926" s="189">
        <f t="shared" si="58"/>
        <v>0</v>
      </c>
      <c r="L926" s="200">
        <v>0</v>
      </c>
      <c r="N926" s="184">
        <v>1017.8</v>
      </c>
      <c r="O926" s="190">
        <f t="shared" si="59"/>
        <v>0.16963333333333333</v>
      </c>
      <c r="Q926" s="1">
        <v>5457.8</v>
      </c>
    </row>
    <row r="927" spans="2:17" x14ac:dyDescent="0.3">
      <c r="B927" s="187">
        <v>42043.208333333336</v>
      </c>
      <c r="D927" s="202">
        <v>72</v>
      </c>
      <c r="E927" s="178">
        <v>0</v>
      </c>
      <c r="F927" s="188">
        <f t="shared" si="56"/>
        <v>0</v>
      </c>
      <c r="G927" s="200"/>
      <c r="H927" s="202">
        <v>11</v>
      </c>
      <c r="I927" s="178">
        <v>-23.652999999999999</v>
      </c>
      <c r="J927">
        <f t="shared" si="57"/>
        <v>0</v>
      </c>
      <c r="K927" s="189">
        <f t="shared" si="58"/>
        <v>0</v>
      </c>
      <c r="L927" s="200">
        <v>151.87</v>
      </c>
      <c r="N927" s="184">
        <v>1087</v>
      </c>
      <c r="O927" s="190">
        <f t="shared" si="59"/>
        <v>0.18116666666666667</v>
      </c>
      <c r="Q927" s="1">
        <v>5457.6</v>
      </c>
    </row>
    <row r="928" spans="2:17" x14ac:dyDescent="0.3">
      <c r="B928" s="187">
        <v>42043.25</v>
      </c>
      <c r="D928" s="202">
        <v>602</v>
      </c>
      <c r="E928" s="178">
        <v>40.1173</v>
      </c>
      <c r="F928" s="188">
        <f t="shared" si="56"/>
        <v>5.4291436884663535E-2</v>
      </c>
      <c r="G928" s="200"/>
      <c r="H928" s="202">
        <v>141</v>
      </c>
      <c r="I928" s="178">
        <v>5642.1</v>
      </c>
      <c r="J928">
        <f t="shared" si="57"/>
        <v>5642.1</v>
      </c>
      <c r="K928" s="189">
        <f t="shared" si="58"/>
        <v>0.22568400000000002</v>
      </c>
      <c r="L928" s="200">
        <v>5796.9</v>
      </c>
      <c r="N928" s="184">
        <v>1157.8</v>
      </c>
      <c r="O928" s="190">
        <f t="shared" si="59"/>
        <v>0.19296666666666665</v>
      </c>
      <c r="Q928" s="1">
        <v>5457.1</v>
      </c>
    </row>
    <row r="929" spans="2:17" x14ac:dyDescent="0.3">
      <c r="B929" s="187">
        <v>42043.291666666664</v>
      </c>
      <c r="D929" s="202">
        <v>852</v>
      </c>
      <c r="E929" s="178">
        <v>504.19400000000002</v>
      </c>
      <c r="F929" s="188">
        <f t="shared" si="56"/>
        <v>0.68233447237541034</v>
      </c>
      <c r="G929" s="200"/>
      <c r="H929" s="202">
        <v>383</v>
      </c>
      <c r="I929" s="178">
        <v>16949</v>
      </c>
      <c r="J929">
        <f t="shared" si="57"/>
        <v>16949</v>
      </c>
      <c r="K929" s="189">
        <f t="shared" si="58"/>
        <v>0.67796000000000001</v>
      </c>
      <c r="L929" s="200">
        <v>17467</v>
      </c>
      <c r="N929" s="184">
        <v>1764.3</v>
      </c>
      <c r="O929" s="190">
        <f t="shared" si="59"/>
        <v>0.29404999999999998</v>
      </c>
      <c r="Q929" s="1">
        <v>5456.1</v>
      </c>
    </row>
    <row r="930" spans="2:17" x14ac:dyDescent="0.3">
      <c r="B930" s="187">
        <v>42043.333333333336</v>
      </c>
      <c r="D930" s="202">
        <v>937</v>
      </c>
      <c r="E930" s="178">
        <v>659.9</v>
      </c>
      <c r="F930" s="188">
        <f t="shared" si="56"/>
        <v>0.89305409885983023</v>
      </c>
      <c r="G930" s="200"/>
      <c r="H930" s="202">
        <v>618</v>
      </c>
      <c r="I930" s="178">
        <v>23298</v>
      </c>
      <c r="J930">
        <f t="shared" si="57"/>
        <v>23298</v>
      </c>
      <c r="K930" s="189">
        <f t="shared" si="58"/>
        <v>0.93191999999999997</v>
      </c>
      <c r="L930" s="200">
        <v>24162</v>
      </c>
      <c r="N930" s="184">
        <v>858.2</v>
      </c>
      <c r="O930" s="190">
        <f t="shared" si="59"/>
        <v>0.14303333333333335</v>
      </c>
      <c r="Q930" s="1">
        <v>5455.3</v>
      </c>
    </row>
    <row r="931" spans="2:17" x14ac:dyDescent="0.3">
      <c r="B931" s="187">
        <v>42043.375</v>
      </c>
      <c r="D931" s="202">
        <v>994</v>
      </c>
      <c r="E931" s="178">
        <v>733.529</v>
      </c>
      <c r="F931" s="188">
        <f t="shared" si="56"/>
        <v>0.9926974997462531</v>
      </c>
      <c r="G931" s="200"/>
      <c r="H931" s="202">
        <v>828</v>
      </c>
      <c r="I931" s="178">
        <v>24176</v>
      </c>
      <c r="J931">
        <f t="shared" si="57"/>
        <v>24176</v>
      </c>
      <c r="K931" s="189">
        <f t="shared" si="58"/>
        <v>0.96704000000000001</v>
      </c>
      <c r="L931" s="200">
        <v>25095</v>
      </c>
      <c r="N931" s="184">
        <v>579.5</v>
      </c>
      <c r="O931" s="190">
        <f t="shared" si="59"/>
        <v>9.6583333333333327E-2</v>
      </c>
      <c r="Q931" s="1">
        <v>5454.4</v>
      </c>
    </row>
    <row r="932" spans="2:17" x14ac:dyDescent="0.3">
      <c r="B932" s="187">
        <v>42043.416666666664</v>
      </c>
      <c r="D932" s="202">
        <v>1034</v>
      </c>
      <c r="E932" s="178">
        <v>733.63599999999997</v>
      </c>
      <c r="F932" s="188">
        <f t="shared" si="56"/>
        <v>0.99284230469939438</v>
      </c>
      <c r="G932" s="200"/>
      <c r="H932" s="202">
        <v>987</v>
      </c>
      <c r="I932" s="178">
        <v>24359</v>
      </c>
      <c r="J932">
        <f t="shared" si="57"/>
        <v>24359</v>
      </c>
      <c r="K932" s="189">
        <f t="shared" si="58"/>
        <v>0.97436</v>
      </c>
      <c r="L932" s="200">
        <v>25289</v>
      </c>
      <c r="N932" s="184">
        <v>0</v>
      </c>
      <c r="O932" s="190">
        <f t="shared" si="59"/>
        <v>0</v>
      </c>
      <c r="Q932" s="1">
        <v>5453.7</v>
      </c>
    </row>
    <row r="933" spans="2:17" x14ac:dyDescent="0.3">
      <c r="B933" s="187">
        <v>42043.458333333336</v>
      </c>
      <c r="D933" s="202">
        <v>1043</v>
      </c>
      <c r="E933" s="178">
        <v>733.70399999999995</v>
      </c>
      <c r="F933" s="188">
        <f t="shared" si="56"/>
        <v>0.99293433027709177</v>
      </c>
      <c r="G933" s="200"/>
      <c r="H933" s="202">
        <v>1076</v>
      </c>
      <c r="I933" s="178">
        <v>24359</v>
      </c>
      <c r="J933">
        <f t="shared" si="57"/>
        <v>24359</v>
      </c>
      <c r="K933" s="189">
        <f t="shared" si="58"/>
        <v>0.97436</v>
      </c>
      <c r="L933" s="200">
        <v>25289</v>
      </c>
      <c r="N933" s="184">
        <v>13.5</v>
      </c>
      <c r="O933" s="190">
        <f t="shared" si="59"/>
        <v>2.2499999999999998E-3</v>
      </c>
      <c r="Q933" s="1">
        <v>5451.5</v>
      </c>
    </row>
    <row r="934" spans="2:17" x14ac:dyDescent="0.3">
      <c r="B934" s="187">
        <v>42043.5</v>
      </c>
      <c r="D934" s="202">
        <v>927</v>
      </c>
      <c r="E934" s="178">
        <v>733.82500000000005</v>
      </c>
      <c r="F934" s="188">
        <f t="shared" si="56"/>
        <v>0.99309808167270031</v>
      </c>
      <c r="G934" s="200"/>
      <c r="H934" s="202">
        <v>1065</v>
      </c>
      <c r="I934" s="178">
        <v>23988</v>
      </c>
      <c r="J934">
        <f t="shared" si="57"/>
        <v>23988</v>
      </c>
      <c r="K934" s="189">
        <f t="shared" si="58"/>
        <v>0.95952000000000004</v>
      </c>
      <c r="L934" s="200">
        <v>24895</v>
      </c>
      <c r="N934" s="184">
        <v>503.8</v>
      </c>
      <c r="O934" s="190">
        <f t="shared" si="59"/>
        <v>8.3966666666666662E-2</v>
      </c>
      <c r="Q934" s="1">
        <v>5450.2</v>
      </c>
    </row>
    <row r="935" spans="2:17" x14ac:dyDescent="0.3">
      <c r="B935" s="187">
        <v>42043.541666666664</v>
      </c>
      <c r="D935" s="202">
        <v>174</v>
      </c>
      <c r="E935" s="178">
        <v>0</v>
      </c>
      <c r="F935" s="188">
        <f t="shared" si="56"/>
        <v>0</v>
      </c>
      <c r="G935" s="200"/>
      <c r="H935" s="202">
        <v>481</v>
      </c>
      <c r="I935" s="178">
        <v>11784</v>
      </c>
      <c r="J935">
        <f t="shared" si="57"/>
        <v>11784</v>
      </c>
      <c r="K935" s="189">
        <f t="shared" si="58"/>
        <v>0.47136</v>
      </c>
      <c r="L935" s="200">
        <v>12097</v>
      </c>
      <c r="N935" s="184">
        <v>2026.8</v>
      </c>
      <c r="O935" s="190">
        <f t="shared" si="59"/>
        <v>0.33779999999999999</v>
      </c>
      <c r="Q935" s="1">
        <v>5450.2</v>
      </c>
    </row>
    <row r="936" spans="2:17" x14ac:dyDescent="0.3">
      <c r="B936" s="187">
        <v>42043.583333333336</v>
      </c>
      <c r="D936" s="202">
        <v>75</v>
      </c>
      <c r="E936" s="178">
        <v>0</v>
      </c>
      <c r="F936" s="188">
        <f t="shared" si="56"/>
        <v>0</v>
      </c>
      <c r="G936" s="200"/>
      <c r="H936" s="202">
        <v>418</v>
      </c>
      <c r="I936" s="178">
        <v>9774.7000000000007</v>
      </c>
      <c r="J936">
        <f t="shared" si="57"/>
        <v>9774.7000000000007</v>
      </c>
      <c r="K936" s="189">
        <f t="shared" si="58"/>
        <v>0.390988</v>
      </c>
      <c r="L936" s="200">
        <v>10026</v>
      </c>
      <c r="N936" s="184">
        <v>2009.4</v>
      </c>
      <c r="O936" s="190">
        <f t="shared" si="59"/>
        <v>0.33490000000000003</v>
      </c>
      <c r="Q936" s="1">
        <v>5448.6</v>
      </c>
    </row>
    <row r="937" spans="2:17" x14ac:dyDescent="0.3">
      <c r="B937" s="187">
        <v>42043.625</v>
      </c>
      <c r="D937" s="202">
        <v>169</v>
      </c>
      <c r="E937" s="178">
        <v>0</v>
      </c>
      <c r="F937" s="188">
        <f t="shared" si="56"/>
        <v>0</v>
      </c>
      <c r="G937" s="200"/>
      <c r="H937" s="202">
        <v>432</v>
      </c>
      <c r="I937" s="178">
        <v>11431</v>
      </c>
      <c r="J937">
        <f t="shared" si="57"/>
        <v>11431</v>
      </c>
      <c r="K937" s="189">
        <f t="shared" si="58"/>
        <v>0.45723999999999998</v>
      </c>
      <c r="L937" s="200">
        <v>11732</v>
      </c>
      <c r="N937" s="184">
        <v>1501.9</v>
      </c>
      <c r="O937" s="190">
        <f t="shared" si="59"/>
        <v>0.25031666666666669</v>
      </c>
      <c r="Q937" s="1">
        <v>5447.4</v>
      </c>
    </row>
    <row r="938" spans="2:17" x14ac:dyDescent="0.3">
      <c r="B938" s="187">
        <v>42043.666666666664</v>
      </c>
      <c r="D938" s="202">
        <v>111</v>
      </c>
      <c r="E938" s="178">
        <v>0</v>
      </c>
      <c r="F938" s="188">
        <f t="shared" si="56"/>
        <v>0</v>
      </c>
      <c r="G938" s="200"/>
      <c r="H938" s="202">
        <v>268</v>
      </c>
      <c r="I938" s="178">
        <v>7465</v>
      </c>
      <c r="J938">
        <f t="shared" si="57"/>
        <v>7465</v>
      </c>
      <c r="K938" s="189">
        <f t="shared" si="58"/>
        <v>0.29859999999999998</v>
      </c>
      <c r="L938" s="200">
        <v>7656</v>
      </c>
      <c r="N938" s="184">
        <v>1257.4000000000001</v>
      </c>
      <c r="O938" s="190">
        <f t="shared" si="59"/>
        <v>0.20956666666666668</v>
      </c>
      <c r="Q938" s="1">
        <v>5447.4</v>
      </c>
    </row>
    <row r="939" spans="2:17" x14ac:dyDescent="0.3">
      <c r="B939" s="187">
        <v>42043.708333333336</v>
      </c>
      <c r="D939" s="202">
        <v>351</v>
      </c>
      <c r="E939" s="178">
        <v>0</v>
      </c>
      <c r="F939" s="188">
        <f t="shared" si="56"/>
        <v>0</v>
      </c>
      <c r="G939" s="200"/>
      <c r="H939" s="202">
        <v>187</v>
      </c>
      <c r="I939" s="178">
        <v>6953.1</v>
      </c>
      <c r="J939">
        <f t="shared" si="57"/>
        <v>6953.1</v>
      </c>
      <c r="K939" s="189">
        <f t="shared" si="58"/>
        <v>0.27812400000000004</v>
      </c>
      <c r="L939" s="200">
        <v>7133</v>
      </c>
      <c r="N939" s="184">
        <v>1473.4</v>
      </c>
      <c r="O939" s="190">
        <f t="shared" si="59"/>
        <v>0.24556666666666668</v>
      </c>
      <c r="Q939" s="1">
        <v>5446.9</v>
      </c>
    </row>
    <row r="940" spans="2:17" x14ac:dyDescent="0.3">
      <c r="B940" s="187">
        <v>42043.75</v>
      </c>
      <c r="D940" s="202">
        <v>248</v>
      </c>
      <c r="E940" s="178">
        <v>0</v>
      </c>
      <c r="F940" s="188">
        <f t="shared" si="56"/>
        <v>0</v>
      </c>
      <c r="G940" s="200"/>
      <c r="H940" s="202">
        <v>49</v>
      </c>
      <c r="I940" s="178">
        <v>1427.5</v>
      </c>
      <c r="J940">
        <f t="shared" si="57"/>
        <v>1427.5</v>
      </c>
      <c r="K940" s="189">
        <f t="shared" si="58"/>
        <v>5.7099999999999998E-2</v>
      </c>
      <c r="L940" s="200">
        <v>1529.2</v>
      </c>
      <c r="N940" s="184">
        <v>2642.3</v>
      </c>
      <c r="O940" s="190">
        <f t="shared" si="59"/>
        <v>0.44038333333333335</v>
      </c>
      <c r="Q940" s="1">
        <v>5445.6</v>
      </c>
    </row>
    <row r="941" spans="2:17" x14ac:dyDescent="0.3">
      <c r="B941" s="187">
        <v>42043.791666666664</v>
      </c>
      <c r="D941" s="202">
        <v>0</v>
      </c>
      <c r="E941" s="178">
        <v>0</v>
      </c>
      <c r="F941" s="188">
        <f t="shared" si="56"/>
        <v>0</v>
      </c>
      <c r="G941" s="200"/>
      <c r="H941" s="202">
        <v>0</v>
      </c>
      <c r="I941" s="178">
        <v>-56.506999999999998</v>
      </c>
      <c r="J941">
        <f t="shared" si="57"/>
        <v>0</v>
      </c>
      <c r="K941" s="189">
        <f t="shared" si="58"/>
        <v>0</v>
      </c>
      <c r="L941" s="200">
        <v>0</v>
      </c>
      <c r="N941" s="184">
        <v>3842.6</v>
      </c>
      <c r="O941" s="190">
        <f t="shared" si="59"/>
        <v>0.6404333333333333</v>
      </c>
      <c r="Q941" s="1">
        <v>5445.5</v>
      </c>
    </row>
    <row r="942" spans="2:17" x14ac:dyDescent="0.3">
      <c r="B942" s="187">
        <v>42043.833333333336</v>
      </c>
      <c r="D942" s="202">
        <v>0</v>
      </c>
      <c r="E942" s="178">
        <v>0</v>
      </c>
      <c r="F942" s="188">
        <f t="shared" si="56"/>
        <v>0</v>
      </c>
      <c r="G942" s="200"/>
      <c r="H942" s="202">
        <v>0</v>
      </c>
      <c r="I942" s="178">
        <v>-56.506999999999998</v>
      </c>
      <c r="J942">
        <f t="shared" si="57"/>
        <v>0</v>
      </c>
      <c r="K942" s="189">
        <f t="shared" si="58"/>
        <v>0</v>
      </c>
      <c r="L942" s="200">
        <v>0</v>
      </c>
      <c r="N942" s="184">
        <v>3995.1</v>
      </c>
      <c r="O942" s="190">
        <f t="shared" si="59"/>
        <v>0.66584999999999994</v>
      </c>
      <c r="Q942" s="1">
        <v>5445</v>
      </c>
    </row>
    <row r="943" spans="2:17" x14ac:dyDescent="0.3">
      <c r="B943" s="187">
        <v>42043.875</v>
      </c>
      <c r="D943" s="202">
        <v>0</v>
      </c>
      <c r="E943" s="178">
        <v>0</v>
      </c>
      <c r="F943" s="188">
        <f t="shared" si="56"/>
        <v>0</v>
      </c>
      <c r="G943" s="200"/>
      <c r="H943" s="202">
        <v>0</v>
      </c>
      <c r="I943" s="178">
        <v>-56.506999999999998</v>
      </c>
      <c r="J943">
        <f t="shared" si="57"/>
        <v>0</v>
      </c>
      <c r="K943" s="189">
        <f t="shared" si="58"/>
        <v>0</v>
      </c>
      <c r="L943" s="200">
        <v>0</v>
      </c>
      <c r="N943" s="184">
        <v>2442</v>
      </c>
      <c r="O943" s="190">
        <f t="shared" si="59"/>
        <v>0.40699999999999997</v>
      </c>
      <c r="Q943" s="1">
        <v>5444.9</v>
      </c>
    </row>
    <row r="944" spans="2:17" x14ac:dyDescent="0.3">
      <c r="B944" s="187">
        <v>42043.916666666664</v>
      </c>
      <c r="D944" s="202">
        <v>0</v>
      </c>
      <c r="E944" s="178">
        <v>0</v>
      </c>
      <c r="F944" s="188">
        <f t="shared" si="56"/>
        <v>0</v>
      </c>
      <c r="G944" s="200"/>
      <c r="H944" s="202">
        <v>0</v>
      </c>
      <c r="I944" s="178">
        <v>-56.506999999999998</v>
      </c>
      <c r="J944">
        <f t="shared" si="57"/>
        <v>0</v>
      </c>
      <c r="K944" s="189">
        <f t="shared" si="58"/>
        <v>0</v>
      </c>
      <c r="L944" s="200">
        <v>0</v>
      </c>
      <c r="N944" s="184">
        <v>1300.4000000000001</v>
      </c>
      <c r="O944" s="190">
        <f t="shared" si="59"/>
        <v>0.21673333333333336</v>
      </c>
      <c r="Q944" s="1">
        <v>5443.5</v>
      </c>
    </row>
    <row r="945" spans="2:17" x14ac:dyDescent="0.3">
      <c r="B945" s="187">
        <v>42043.958333333336</v>
      </c>
      <c r="D945" s="202">
        <v>0</v>
      </c>
      <c r="E945" s="178">
        <v>0</v>
      </c>
      <c r="F945" s="188">
        <f t="shared" si="56"/>
        <v>0</v>
      </c>
      <c r="G945" s="200"/>
      <c r="H945" s="202">
        <v>0</v>
      </c>
      <c r="I945" s="178">
        <v>-56.506999999999998</v>
      </c>
      <c r="J945">
        <f t="shared" si="57"/>
        <v>0</v>
      </c>
      <c r="K945" s="189">
        <f t="shared" si="58"/>
        <v>0</v>
      </c>
      <c r="L945" s="200">
        <v>0</v>
      </c>
      <c r="N945" s="184">
        <v>832.7</v>
      </c>
      <c r="O945" s="190">
        <f t="shared" si="59"/>
        <v>0.13878333333333334</v>
      </c>
      <c r="Q945" s="1">
        <v>5440.5</v>
      </c>
    </row>
    <row r="946" spans="2:17" x14ac:dyDescent="0.3">
      <c r="B946" s="187">
        <v>42044</v>
      </c>
      <c r="D946" s="202">
        <v>0</v>
      </c>
      <c r="E946" s="178">
        <v>0</v>
      </c>
      <c r="F946" s="188">
        <f t="shared" si="56"/>
        <v>0</v>
      </c>
      <c r="G946" s="200"/>
      <c r="H946" s="202">
        <v>0</v>
      </c>
      <c r="I946" s="178">
        <v>-56.506999999999998</v>
      </c>
      <c r="J946">
        <f t="shared" si="57"/>
        <v>0</v>
      </c>
      <c r="K946" s="189">
        <f t="shared" si="58"/>
        <v>0</v>
      </c>
      <c r="L946" s="200">
        <v>0</v>
      </c>
      <c r="N946" s="184">
        <v>512.4</v>
      </c>
      <c r="O946" s="190">
        <f t="shared" si="59"/>
        <v>8.539999999999999E-2</v>
      </c>
      <c r="Q946" s="1">
        <v>5439.7</v>
      </c>
    </row>
    <row r="947" spans="2:17" x14ac:dyDescent="0.3">
      <c r="B947" s="187">
        <v>42044.041666666664</v>
      </c>
      <c r="D947" s="202">
        <v>0</v>
      </c>
      <c r="E947" s="178">
        <v>0</v>
      </c>
      <c r="F947" s="188">
        <f t="shared" si="56"/>
        <v>0</v>
      </c>
      <c r="G947" s="200"/>
      <c r="H947" s="202">
        <v>0</v>
      </c>
      <c r="I947" s="178">
        <v>-56.506999999999998</v>
      </c>
      <c r="J947">
        <f t="shared" si="57"/>
        <v>0</v>
      </c>
      <c r="K947" s="189">
        <f t="shared" si="58"/>
        <v>0</v>
      </c>
      <c r="L947" s="200">
        <v>0</v>
      </c>
      <c r="N947" s="184">
        <v>291.60000000000002</v>
      </c>
      <c r="O947" s="190">
        <f t="shared" si="59"/>
        <v>4.8600000000000004E-2</v>
      </c>
      <c r="Q947" s="1">
        <v>5439.2</v>
      </c>
    </row>
    <row r="948" spans="2:17" x14ac:dyDescent="0.3">
      <c r="B948" s="187">
        <v>42044.083333333336</v>
      </c>
      <c r="D948" s="202">
        <v>0</v>
      </c>
      <c r="E948" s="178">
        <v>0</v>
      </c>
      <c r="F948" s="188">
        <f t="shared" si="56"/>
        <v>0</v>
      </c>
      <c r="G948" s="200"/>
      <c r="H948" s="202">
        <v>0</v>
      </c>
      <c r="I948" s="178">
        <v>-56.506999999999998</v>
      </c>
      <c r="J948">
        <f t="shared" si="57"/>
        <v>0</v>
      </c>
      <c r="K948" s="189">
        <f t="shared" si="58"/>
        <v>0</v>
      </c>
      <c r="L948" s="200">
        <v>0</v>
      </c>
      <c r="N948" s="184">
        <v>178.2</v>
      </c>
      <c r="O948" s="190">
        <f t="shared" si="59"/>
        <v>2.9699999999999997E-2</v>
      </c>
      <c r="Q948" s="1">
        <v>5439.1</v>
      </c>
    </row>
    <row r="949" spans="2:17" x14ac:dyDescent="0.3">
      <c r="B949" s="187">
        <v>42044.125</v>
      </c>
      <c r="D949" s="202">
        <v>0</v>
      </c>
      <c r="E949" s="178">
        <v>0</v>
      </c>
      <c r="F949" s="188">
        <f t="shared" si="56"/>
        <v>0</v>
      </c>
      <c r="G949" s="200"/>
      <c r="H949" s="202">
        <v>0</v>
      </c>
      <c r="I949" s="178">
        <v>-56.506999999999998</v>
      </c>
      <c r="J949">
        <f t="shared" si="57"/>
        <v>0</v>
      </c>
      <c r="K949" s="189">
        <f t="shared" si="58"/>
        <v>0</v>
      </c>
      <c r="L949" s="200">
        <v>0</v>
      </c>
      <c r="N949" s="184">
        <v>57.1</v>
      </c>
      <c r="O949" s="190">
        <f t="shared" si="59"/>
        <v>9.5166666666666663E-3</v>
      </c>
      <c r="Q949" s="1">
        <v>5439</v>
      </c>
    </row>
    <row r="950" spans="2:17" x14ac:dyDescent="0.3">
      <c r="B950" s="187">
        <v>42044.166666666664</v>
      </c>
      <c r="D950" s="202">
        <v>0</v>
      </c>
      <c r="E950" s="178">
        <v>0</v>
      </c>
      <c r="F950" s="188">
        <f t="shared" si="56"/>
        <v>0</v>
      </c>
      <c r="G950" s="200"/>
      <c r="H950" s="202">
        <v>0</v>
      </c>
      <c r="I950" s="178">
        <v>-56.506999999999998</v>
      </c>
      <c r="J950">
        <f t="shared" si="57"/>
        <v>0</v>
      </c>
      <c r="K950" s="189">
        <f t="shared" si="58"/>
        <v>0</v>
      </c>
      <c r="L950" s="200">
        <v>0</v>
      </c>
      <c r="N950" s="184">
        <v>0</v>
      </c>
      <c r="O950" s="190">
        <f t="shared" si="59"/>
        <v>0</v>
      </c>
      <c r="Q950" s="1">
        <v>5438.6</v>
      </c>
    </row>
    <row r="951" spans="2:17" x14ac:dyDescent="0.3">
      <c r="B951" s="187">
        <v>42044.208333333336</v>
      </c>
      <c r="D951" s="202">
        <v>48</v>
      </c>
      <c r="E951" s="178">
        <v>0</v>
      </c>
      <c r="F951" s="188">
        <f t="shared" si="56"/>
        <v>0</v>
      </c>
      <c r="G951" s="200"/>
      <c r="H951" s="202">
        <v>10</v>
      </c>
      <c r="I951" s="178">
        <v>-24.61</v>
      </c>
      <c r="J951">
        <f t="shared" si="57"/>
        <v>0</v>
      </c>
      <c r="K951" s="189">
        <f t="shared" si="58"/>
        <v>0</v>
      </c>
      <c r="L951" s="200">
        <v>151.03</v>
      </c>
      <c r="N951" s="184">
        <v>0</v>
      </c>
      <c r="O951" s="190">
        <f t="shared" si="59"/>
        <v>0</v>
      </c>
      <c r="Q951" s="1">
        <v>5436.5</v>
      </c>
    </row>
    <row r="952" spans="2:17" x14ac:dyDescent="0.3">
      <c r="B952" s="187">
        <v>42044.25</v>
      </c>
      <c r="D952" s="202">
        <v>370</v>
      </c>
      <c r="E952" s="178">
        <v>0</v>
      </c>
      <c r="F952" s="188">
        <f t="shared" si="56"/>
        <v>0</v>
      </c>
      <c r="G952" s="200"/>
      <c r="H952" s="202">
        <v>123</v>
      </c>
      <c r="I952" s="178">
        <v>4479.6000000000004</v>
      </c>
      <c r="J952">
        <f t="shared" si="57"/>
        <v>4479.6000000000004</v>
      </c>
      <c r="K952" s="189">
        <f t="shared" si="58"/>
        <v>0.17918400000000001</v>
      </c>
      <c r="L952" s="200">
        <v>4615.3999999999996</v>
      </c>
      <c r="N952" s="184">
        <v>0</v>
      </c>
      <c r="O952" s="190">
        <f t="shared" si="59"/>
        <v>0</v>
      </c>
      <c r="Q952" s="1">
        <v>5435.2</v>
      </c>
    </row>
    <row r="953" spans="2:17" x14ac:dyDescent="0.3">
      <c r="B953" s="187">
        <v>42044.291666666664</v>
      </c>
      <c r="D953" s="202">
        <v>288</v>
      </c>
      <c r="E953" s="178">
        <v>0</v>
      </c>
      <c r="F953" s="188">
        <f t="shared" si="56"/>
        <v>0</v>
      </c>
      <c r="G953" s="200"/>
      <c r="H953" s="202">
        <v>266</v>
      </c>
      <c r="I953" s="178">
        <v>9656.4</v>
      </c>
      <c r="J953">
        <f t="shared" si="57"/>
        <v>9656.4</v>
      </c>
      <c r="K953" s="189">
        <f t="shared" si="58"/>
        <v>0.38625599999999999</v>
      </c>
      <c r="L953" s="200">
        <v>9904.6</v>
      </c>
      <c r="N953" s="184">
        <v>0</v>
      </c>
      <c r="O953" s="190">
        <f t="shared" si="59"/>
        <v>0</v>
      </c>
      <c r="Q953" s="1">
        <v>5434</v>
      </c>
    </row>
    <row r="954" spans="2:17" x14ac:dyDescent="0.3">
      <c r="B954" s="187">
        <v>42044.333333333336</v>
      </c>
      <c r="D954" s="202">
        <v>224</v>
      </c>
      <c r="E954" s="178">
        <v>0</v>
      </c>
      <c r="F954" s="188">
        <f t="shared" si="56"/>
        <v>0</v>
      </c>
      <c r="G954" s="200"/>
      <c r="H954" s="202">
        <v>394</v>
      </c>
      <c r="I954" s="178">
        <v>11788</v>
      </c>
      <c r="J954">
        <f t="shared" si="57"/>
        <v>11788</v>
      </c>
      <c r="K954" s="189">
        <f t="shared" si="58"/>
        <v>0.47151999999999999</v>
      </c>
      <c r="L954" s="200">
        <v>12101</v>
      </c>
      <c r="N954" s="184">
        <v>0</v>
      </c>
      <c r="O954" s="190">
        <f t="shared" si="59"/>
        <v>0</v>
      </c>
      <c r="Q954" s="1">
        <v>5433.2</v>
      </c>
    </row>
    <row r="955" spans="2:17" x14ac:dyDescent="0.3">
      <c r="B955" s="187">
        <v>42044.375</v>
      </c>
      <c r="D955" s="202">
        <v>375</v>
      </c>
      <c r="E955" s="178">
        <v>222.98599999999999</v>
      </c>
      <c r="F955" s="188">
        <f t="shared" si="56"/>
        <v>0.30177081571201408</v>
      </c>
      <c r="G955" s="200"/>
      <c r="H955" s="202">
        <v>605</v>
      </c>
      <c r="I955" s="178">
        <v>16828</v>
      </c>
      <c r="J955">
        <f t="shared" si="57"/>
        <v>16828</v>
      </c>
      <c r="K955" s="189">
        <f t="shared" si="58"/>
        <v>0.67312000000000005</v>
      </c>
      <c r="L955" s="200">
        <v>17341</v>
      </c>
      <c r="N955" s="184">
        <v>224.3</v>
      </c>
      <c r="O955" s="190">
        <f t="shared" si="59"/>
        <v>3.7383333333333338E-2</v>
      </c>
      <c r="Q955" s="1">
        <v>5432.7</v>
      </c>
    </row>
    <row r="956" spans="2:17" x14ac:dyDescent="0.3">
      <c r="B956" s="187">
        <v>42044.416666666664</v>
      </c>
      <c r="D956" s="202">
        <v>834</v>
      </c>
      <c r="E956" s="178">
        <v>623.51</v>
      </c>
      <c r="F956" s="188">
        <f t="shared" si="56"/>
        <v>0.84380688161856754</v>
      </c>
      <c r="G956" s="200"/>
      <c r="H956" s="202">
        <v>920</v>
      </c>
      <c r="I956" s="178">
        <v>23194</v>
      </c>
      <c r="J956">
        <f t="shared" si="57"/>
        <v>23194</v>
      </c>
      <c r="K956" s="189">
        <f t="shared" si="58"/>
        <v>0.92776000000000003</v>
      </c>
      <c r="L956" s="200">
        <v>24052</v>
      </c>
      <c r="N956" s="184">
        <v>152.6</v>
      </c>
      <c r="O956" s="190">
        <f t="shared" si="59"/>
        <v>2.5433333333333332E-2</v>
      </c>
      <c r="Q956" s="1">
        <v>5432.6</v>
      </c>
    </row>
    <row r="957" spans="2:17" x14ac:dyDescent="0.3">
      <c r="B957" s="187">
        <v>42044.458333333336</v>
      </c>
      <c r="D957" s="202">
        <v>992</v>
      </c>
      <c r="E957" s="178">
        <v>733.61699999999996</v>
      </c>
      <c r="F957" s="188">
        <f t="shared" si="56"/>
        <v>0.99281659167033187</v>
      </c>
      <c r="G957" s="200"/>
      <c r="H957" s="202">
        <v>1062</v>
      </c>
      <c r="I957" s="178">
        <v>24359</v>
      </c>
      <c r="J957">
        <f t="shared" si="57"/>
        <v>24359</v>
      </c>
      <c r="K957" s="189">
        <f t="shared" si="58"/>
        <v>0.97436</v>
      </c>
      <c r="L957" s="200">
        <v>25289</v>
      </c>
      <c r="N957" s="184">
        <v>0</v>
      </c>
      <c r="O957" s="190">
        <f t="shared" si="59"/>
        <v>0</v>
      </c>
      <c r="Q957" s="1">
        <v>5429.1</v>
      </c>
    </row>
    <row r="958" spans="2:17" x14ac:dyDescent="0.3">
      <c r="B958" s="187">
        <v>42044.5</v>
      </c>
      <c r="D958" s="202">
        <v>785</v>
      </c>
      <c r="E958" s="178">
        <v>620.202</v>
      </c>
      <c r="F958" s="188">
        <f t="shared" si="56"/>
        <v>0.8393301079270562</v>
      </c>
      <c r="G958" s="200"/>
      <c r="H958" s="202">
        <v>1010</v>
      </c>
      <c r="I958" s="178">
        <v>22920</v>
      </c>
      <c r="J958">
        <f t="shared" si="57"/>
        <v>22920</v>
      </c>
      <c r="K958" s="189">
        <f t="shared" si="58"/>
        <v>0.91679999999999995</v>
      </c>
      <c r="L958" s="200">
        <v>23761</v>
      </c>
      <c r="N958" s="184">
        <v>0.1</v>
      </c>
      <c r="O958" s="190">
        <f t="shared" si="59"/>
        <v>1.6666666666666667E-5</v>
      </c>
      <c r="Q958" s="1">
        <v>5428.3</v>
      </c>
    </row>
    <row r="959" spans="2:17" x14ac:dyDescent="0.3">
      <c r="B959" s="187">
        <v>42044.541666666664</v>
      </c>
      <c r="D959" s="202">
        <v>388</v>
      </c>
      <c r="E959" s="178">
        <v>280.97399999999999</v>
      </c>
      <c r="F959" s="188">
        <f t="shared" si="56"/>
        <v>0.38024698041073179</v>
      </c>
      <c r="G959" s="200"/>
      <c r="H959" s="202">
        <v>741</v>
      </c>
      <c r="I959" s="178">
        <v>17951</v>
      </c>
      <c r="J959">
        <f t="shared" si="57"/>
        <v>17951</v>
      </c>
      <c r="K959" s="189">
        <f t="shared" si="58"/>
        <v>0.71804000000000001</v>
      </c>
      <c r="L959" s="200">
        <v>18518</v>
      </c>
      <c r="N959" s="184">
        <v>244.5</v>
      </c>
      <c r="O959" s="190">
        <f t="shared" si="59"/>
        <v>4.0750000000000001E-2</v>
      </c>
      <c r="Q959" s="1">
        <v>5426</v>
      </c>
    </row>
    <row r="960" spans="2:17" x14ac:dyDescent="0.3">
      <c r="B960" s="187">
        <v>42044.583333333336</v>
      </c>
      <c r="D960" s="202">
        <v>527</v>
      </c>
      <c r="E960" s="178">
        <v>379.50099999999998</v>
      </c>
      <c r="F960" s="188">
        <f t="shared" si="56"/>
        <v>0.51358527590756842</v>
      </c>
      <c r="G960" s="200"/>
      <c r="H960" s="202">
        <v>748</v>
      </c>
      <c r="I960" s="178">
        <v>19676</v>
      </c>
      <c r="J960">
        <f t="shared" si="57"/>
        <v>19676</v>
      </c>
      <c r="K960" s="189">
        <f t="shared" si="58"/>
        <v>0.78703999999999996</v>
      </c>
      <c r="L960" s="200">
        <v>20332</v>
      </c>
      <c r="N960" s="184">
        <v>270</v>
      </c>
      <c r="O960" s="190">
        <f t="shared" si="59"/>
        <v>4.4999999999999998E-2</v>
      </c>
      <c r="Q960" s="1">
        <v>5425</v>
      </c>
    </row>
    <row r="961" spans="2:17" x14ac:dyDescent="0.3">
      <c r="B961" s="187">
        <v>42044.625</v>
      </c>
      <c r="D961" s="202">
        <v>508</v>
      </c>
      <c r="E961" s="178">
        <v>355.15600000000001</v>
      </c>
      <c r="F961" s="188">
        <f t="shared" si="56"/>
        <v>0.48063876577460501</v>
      </c>
      <c r="G961" s="200"/>
      <c r="H961" s="202">
        <v>580</v>
      </c>
      <c r="I961" s="178">
        <v>17913</v>
      </c>
      <c r="J961">
        <f t="shared" si="57"/>
        <v>17913</v>
      </c>
      <c r="K961" s="189">
        <f t="shared" si="58"/>
        <v>0.71652000000000005</v>
      </c>
      <c r="L961" s="200">
        <v>18478</v>
      </c>
      <c r="N961" s="184">
        <v>378.7</v>
      </c>
      <c r="O961" s="190">
        <f t="shared" si="59"/>
        <v>6.3116666666666668E-2</v>
      </c>
      <c r="Q961" s="1">
        <v>5424.8</v>
      </c>
    </row>
    <row r="962" spans="2:17" x14ac:dyDescent="0.3">
      <c r="B962" s="187">
        <v>42044.666666666664</v>
      </c>
      <c r="D962" s="202">
        <v>403</v>
      </c>
      <c r="E962" s="178">
        <v>251.709</v>
      </c>
      <c r="F962" s="188">
        <f t="shared" si="56"/>
        <v>0.34064214906790274</v>
      </c>
      <c r="G962" s="200"/>
      <c r="H962" s="202">
        <v>322</v>
      </c>
      <c r="I962" s="178">
        <v>12974</v>
      </c>
      <c r="J962">
        <f t="shared" si="57"/>
        <v>12974</v>
      </c>
      <c r="K962" s="189">
        <f t="shared" si="58"/>
        <v>0.51895999999999998</v>
      </c>
      <c r="L962" s="200">
        <v>13327</v>
      </c>
      <c r="N962" s="184">
        <v>544.79999999999995</v>
      </c>
      <c r="O962" s="190">
        <f t="shared" si="59"/>
        <v>9.0799999999999992E-2</v>
      </c>
      <c r="Q962" s="1">
        <v>5424.5</v>
      </c>
    </row>
    <row r="963" spans="2:17" x14ac:dyDescent="0.3">
      <c r="B963" s="187">
        <v>42044.708333333336</v>
      </c>
      <c r="D963" s="202">
        <v>313</v>
      </c>
      <c r="E963" s="178">
        <v>0</v>
      </c>
      <c r="F963" s="188">
        <f t="shared" si="56"/>
        <v>0</v>
      </c>
      <c r="G963" s="200"/>
      <c r="H963" s="202">
        <v>167</v>
      </c>
      <c r="I963" s="178">
        <v>6356.8</v>
      </c>
      <c r="J963">
        <f t="shared" si="57"/>
        <v>6356.8</v>
      </c>
      <c r="K963" s="189">
        <f t="shared" si="58"/>
        <v>0.254272</v>
      </c>
      <c r="L963" s="200">
        <v>6524.9</v>
      </c>
      <c r="N963" s="184">
        <v>716.4</v>
      </c>
      <c r="O963" s="190">
        <f t="shared" si="59"/>
        <v>0.11939999999999999</v>
      </c>
      <c r="Q963" s="1">
        <v>5422.4</v>
      </c>
    </row>
    <row r="964" spans="2:17" x14ac:dyDescent="0.3">
      <c r="B964" s="187">
        <v>42044.75</v>
      </c>
      <c r="D964" s="202">
        <v>110</v>
      </c>
      <c r="E964" s="178">
        <v>0</v>
      </c>
      <c r="F964" s="188">
        <f t="shared" si="56"/>
        <v>0</v>
      </c>
      <c r="G964" s="200"/>
      <c r="H964" s="202">
        <v>33</v>
      </c>
      <c r="I964" s="178">
        <v>889.62</v>
      </c>
      <c r="J964">
        <f t="shared" si="57"/>
        <v>889.62</v>
      </c>
      <c r="K964" s="189">
        <f t="shared" si="58"/>
        <v>3.55848E-2</v>
      </c>
      <c r="L964" s="200">
        <v>987.63</v>
      </c>
      <c r="N964" s="184">
        <v>816.1</v>
      </c>
      <c r="O964" s="190">
        <f t="shared" si="59"/>
        <v>0.13601666666666667</v>
      </c>
      <c r="Q964" s="1">
        <v>5421.7</v>
      </c>
    </row>
    <row r="965" spans="2:17" x14ac:dyDescent="0.3">
      <c r="B965" s="187">
        <v>42044.791666666664</v>
      </c>
      <c r="D965" s="202">
        <v>0</v>
      </c>
      <c r="E965" s="178">
        <v>0</v>
      </c>
      <c r="F965" s="188">
        <f t="shared" si="56"/>
        <v>0</v>
      </c>
      <c r="G965" s="200"/>
      <c r="H965" s="202">
        <v>0</v>
      </c>
      <c r="I965" s="178">
        <v>-56.506999999999998</v>
      </c>
      <c r="J965">
        <f t="shared" si="57"/>
        <v>0</v>
      </c>
      <c r="K965" s="189">
        <f t="shared" si="58"/>
        <v>0</v>
      </c>
      <c r="L965" s="200">
        <v>0</v>
      </c>
      <c r="N965" s="184">
        <v>2243.3000000000002</v>
      </c>
      <c r="O965" s="190">
        <f t="shared" si="59"/>
        <v>0.37388333333333335</v>
      </c>
      <c r="Q965" s="1">
        <v>5420.5</v>
      </c>
    </row>
    <row r="966" spans="2:17" x14ac:dyDescent="0.3">
      <c r="B966" s="187">
        <v>42044.833333333336</v>
      </c>
      <c r="D966" s="202">
        <v>0</v>
      </c>
      <c r="E966" s="178">
        <v>0</v>
      </c>
      <c r="F966" s="188">
        <f t="shared" si="56"/>
        <v>0</v>
      </c>
      <c r="G966" s="200"/>
      <c r="H966" s="202">
        <v>0</v>
      </c>
      <c r="I966" s="178">
        <v>-56.506999999999998</v>
      </c>
      <c r="J966">
        <f t="shared" si="57"/>
        <v>0</v>
      </c>
      <c r="K966" s="189">
        <f t="shared" si="58"/>
        <v>0</v>
      </c>
      <c r="L966" s="200">
        <v>0</v>
      </c>
      <c r="N966" s="184">
        <v>3345.5</v>
      </c>
      <c r="O966" s="190">
        <f t="shared" si="59"/>
        <v>0.55758333333333332</v>
      </c>
      <c r="Q966" s="1">
        <v>5419.6</v>
      </c>
    </row>
    <row r="967" spans="2:17" x14ac:dyDescent="0.3">
      <c r="B967" s="187">
        <v>42044.875</v>
      </c>
      <c r="D967" s="202">
        <v>0</v>
      </c>
      <c r="E967" s="178">
        <v>0</v>
      </c>
      <c r="F967" s="188">
        <f t="shared" si="56"/>
        <v>0</v>
      </c>
      <c r="G967" s="200"/>
      <c r="H967" s="202">
        <v>0</v>
      </c>
      <c r="I967" s="178">
        <v>-56.506999999999998</v>
      </c>
      <c r="J967">
        <f t="shared" si="57"/>
        <v>0</v>
      </c>
      <c r="K967" s="189">
        <f t="shared" si="58"/>
        <v>0</v>
      </c>
      <c r="L967" s="200">
        <v>0</v>
      </c>
      <c r="N967" s="184">
        <v>2191.1</v>
      </c>
      <c r="O967" s="190">
        <f t="shared" si="59"/>
        <v>0.3651833333333333</v>
      </c>
      <c r="Q967" s="1">
        <v>5419</v>
      </c>
    </row>
    <row r="968" spans="2:17" x14ac:dyDescent="0.3">
      <c r="B968" s="187">
        <v>42044.916666666664</v>
      </c>
      <c r="D968" s="202">
        <v>0</v>
      </c>
      <c r="E968" s="178">
        <v>0</v>
      </c>
      <c r="F968" s="188">
        <f t="shared" si="56"/>
        <v>0</v>
      </c>
      <c r="G968" s="200"/>
      <c r="H968" s="202">
        <v>0</v>
      </c>
      <c r="I968" s="178">
        <v>-56.506999999999998</v>
      </c>
      <c r="J968">
        <f t="shared" si="57"/>
        <v>0</v>
      </c>
      <c r="K968" s="189">
        <f t="shared" si="58"/>
        <v>0</v>
      </c>
      <c r="L968" s="200">
        <v>0</v>
      </c>
      <c r="N968" s="184">
        <v>1088.7</v>
      </c>
      <c r="O968" s="190">
        <f t="shared" si="59"/>
        <v>0.18145</v>
      </c>
      <c r="Q968" s="1">
        <v>5418.6</v>
      </c>
    </row>
    <row r="969" spans="2:17" x14ac:dyDescent="0.3">
      <c r="B969" s="187">
        <v>42044.958333333336</v>
      </c>
      <c r="D969" s="202">
        <v>0</v>
      </c>
      <c r="E969" s="178">
        <v>0</v>
      </c>
      <c r="F969" s="188">
        <f t="shared" si="56"/>
        <v>0</v>
      </c>
      <c r="G969" s="200"/>
      <c r="H969" s="202">
        <v>0</v>
      </c>
      <c r="I969" s="178">
        <v>-56.506999999999998</v>
      </c>
      <c r="J969">
        <f t="shared" si="57"/>
        <v>0</v>
      </c>
      <c r="K969" s="189">
        <f t="shared" si="58"/>
        <v>0</v>
      </c>
      <c r="L969" s="200">
        <v>0</v>
      </c>
      <c r="N969" s="184">
        <v>764.9</v>
      </c>
      <c r="O969" s="190">
        <f t="shared" si="59"/>
        <v>0.12748333333333334</v>
      </c>
      <c r="Q969" s="1">
        <v>5418.4</v>
      </c>
    </row>
    <row r="970" spans="2:17" x14ac:dyDescent="0.3">
      <c r="B970" s="187">
        <v>42045</v>
      </c>
      <c r="D970" s="202">
        <v>0</v>
      </c>
      <c r="E970" s="178">
        <v>0</v>
      </c>
      <c r="F970" s="188">
        <f t="shared" si="56"/>
        <v>0</v>
      </c>
      <c r="G970" s="200"/>
      <c r="H970" s="202">
        <v>0</v>
      </c>
      <c r="I970" s="178">
        <v>-56.506999999999998</v>
      </c>
      <c r="J970">
        <f t="shared" si="57"/>
        <v>0</v>
      </c>
      <c r="K970" s="189">
        <f t="shared" si="58"/>
        <v>0</v>
      </c>
      <c r="L970" s="200">
        <v>0</v>
      </c>
      <c r="N970" s="184">
        <v>1088.8</v>
      </c>
      <c r="O970" s="190">
        <f t="shared" si="59"/>
        <v>0.18146666666666667</v>
      </c>
      <c r="Q970" s="1">
        <v>5418.2</v>
      </c>
    </row>
    <row r="971" spans="2:17" x14ac:dyDescent="0.3">
      <c r="B971" s="187">
        <v>42045.041666666664</v>
      </c>
      <c r="D971" s="202">
        <v>0</v>
      </c>
      <c r="E971" s="178">
        <v>0</v>
      </c>
      <c r="F971" s="188">
        <f t="shared" ref="F971:F1034" si="60">E971/$F$8</f>
        <v>0</v>
      </c>
      <c r="G971" s="200"/>
      <c r="H971" s="202">
        <v>0</v>
      </c>
      <c r="I971" s="178">
        <v>-56.506999999999998</v>
      </c>
      <c r="J971">
        <f t="shared" ref="J971:J1034" si="61">IF(I971&lt;0,0,I971)</f>
        <v>0</v>
      </c>
      <c r="K971" s="189">
        <f t="shared" ref="K971:K1034" si="62">J971/(1000*$K$8)</f>
        <v>0</v>
      </c>
      <c r="L971" s="200">
        <v>0</v>
      </c>
      <c r="N971" s="184">
        <v>1895.1</v>
      </c>
      <c r="O971" s="190">
        <f t="shared" ref="O971:O1034" si="63">N971/$O$8</f>
        <v>0.31584999999999996</v>
      </c>
      <c r="Q971" s="1">
        <v>5418.1</v>
      </c>
    </row>
    <row r="972" spans="2:17" x14ac:dyDescent="0.3">
      <c r="B972" s="187">
        <v>42045.083333333336</v>
      </c>
      <c r="D972" s="202">
        <v>0</v>
      </c>
      <c r="E972" s="178">
        <v>0</v>
      </c>
      <c r="F972" s="188">
        <f t="shared" si="60"/>
        <v>0</v>
      </c>
      <c r="G972" s="200"/>
      <c r="H972" s="202">
        <v>0</v>
      </c>
      <c r="I972" s="178">
        <v>-56.506999999999998</v>
      </c>
      <c r="J972">
        <f t="shared" si="61"/>
        <v>0</v>
      </c>
      <c r="K972" s="189">
        <f t="shared" si="62"/>
        <v>0</v>
      </c>
      <c r="L972" s="200">
        <v>0</v>
      </c>
      <c r="N972" s="184">
        <v>1943.4</v>
      </c>
      <c r="O972" s="190">
        <f t="shared" si="63"/>
        <v>0.32390000000000002</v>
      </c>
      <c r="Q972" s="1">
        <v>5414.1</v>
      </c>
    </row>
    <row r="973" spans="2:17" x14ac:dyDescent="0.3">
      <c r="B973" s="187">
        <v>42045.125</v>
      </c>
      <c r="D973" s="202">
        <v>0</v>
      </c>
      <c r="E973" s="178">
        <v>0</v>
      </c>
      <c r="F973" s="188">
        <f t="shared" si="60"/>
        <v>0</v>
      </c>
      <c r="G973" s="200"/>
      <c r="H973" s="202">
        <v>0</v>
      </c>
      <c r="I973" s="178">
        <v>-56.506999999999998</v>
      </c>
      <c r="J973">
        <f t="shared" si="61"/>
        <v>0</v>
      </c>
      <c r="K973" s="189">
        <f t="shared" si="62"/>
        <v>0</v>
      </c>
      <c r="L973" s="200">
        <v>0</v>
      </c>
      <c r="N973" s="184">
        <v>2146.1</v>
      </c>
      <c r="O973" s="190">
        <f t="shared" si="63"/>
        <v>0.3576833333333333</v>
      </c>
      <c r="Q973" s="1">
        <v>5413.8</v>
      </c>
    </row>
    <row r="974" spans="2:17" x14ac:dyDescent="0.3">
      <c r="B974" s="187">
        <v>42045.166666666664</v>
      </c>
      <c r="D974" s="202">
        <v>0</v>
      </c>
      <c r="E974" s="178">
        <v>0</v>
      </c>
      <c r="F974" s="188">
        <f t="shared" si="60"/>
        <v>0</v>
      </c>
      <c r="G974" s="200"/>
      <c r="H974" s="202">
        <v>0</v>
      </c>
      <c r="I974" s="178">
        <v>-56.506999999999998</v>
      </c>
      <c r="J974">
        <f t="shared" si="61"/>
        <v>0</v>
      </c>
      <c r="K974" s="189">
        <f t="shared" si="62"/>
        <v>0</v>
      </c>
      <c r="L974" s="200">
        <v>0</v>
      </c>
      <c r="N974" s="184">
        <v>3700.6</v>
      </c>
      <c r="O974" s="190">
        <f t="shared" si="63"/>
        <v>0.61676666666666669</v>
      </c>
      <c r="Q974" s="1">
        <v>5413.7</v>
      </c>
    </row>
    <row r="975" spans="2:17" x14ac:dyDescent="0.3">
      <c r="B975" s="187">
        <v>42045.208333333336</v>
      </c>
      <c r="D975" s="202">
        <v>15</v>
      </c>
      <c r="E975" s="178">
        <v>0</v>
      </c>
      <c r="F975" s="188">
        <f t="shared" si="60"/>
        <v>0</v>
      </c>
      <c r="G975" s="200"/>
      <c r="H975" s="202">
        <v>4</v>
      </c>
      <c r="I975" s="178">
        <v>-56.506999999999998</v>
      </c>
      <c r="J975">
        <f t="shared" si="61"/>
        <v>0</v>
      </c>
      <c r="K975" s="189">
        <f t="shared" si="62"/>
        <v>0</v>
      </c>
      <c r="L975" s="200">
        <v>0</v>
      </c>
      <c r="N975" s="184">
        <v>3186</v>
      </c>
      <c r="O975" s="190">
        <f t="shared" si="63"/>
        <v>0.53100000000000003</v>
      </c>
      <c r="Q975" s="1">
        <v>5412.4</v>
      </c>
    </row>
    <row r="976" spans="2:17" x14ac:dyDescent="0.3">
      <c r="B976" s="187">
        <v>42045.25</v>
      </c>
      <c r="D976" s="202">
        <v>204</v>
      </c>
      <c r="E976" s="178">
        <v>0</v>
      </c>
      <c r="F976" s="188">
        <f t="shared" si="60"/>
        <v>0</v>
      </c>
      <c r="G976" s="200"/>
      <c r="H976" s="202">
        <v>93</v>
      </c>
      <c r="I976" s="178">
        <v>2997</v>
      </c>
      <c r="J976">
        <f t="shared" si="61"/>
        <v>2997</v>
      </c>
      <c r="K976" s="189">
        <f t="shared" si="62"/>
        <v>0.11988</v>
      </c>
      <c r="L976" s="200">
        <v>3113.6</v>
      </c>
      <c r="N976" s="184">
        <v>522.20000000000005</v>
      </c>
      <c r="O976" s="190">
        <f t="shared" si="63"/>
        <v>8.7033333333333338E-2</v>
      </c>
      <c r="Q976" s="1">
        <v>5410.8</v>
      </c>
    </row>
    <row r="977" spans="2:17" x14ac:dyDescent="0.3">
      <c r="B977" s="187">
        <v>42045.291666666664</v>
      </c>
      <c r="D977" s="202">
        <v>271</v>
      </c>
      <c r="E977" s="178">
        <v>0</v>
      </c>
      <c r="F977" s="188">
        <f t="shared" si="60"/>
        <v>0</v>
      </c>
      <c r="G977" s="200"/>
      <c r="H977" s="202">
        <v>258</v>
      </c>
      <c r="I977" s="178">
        <v>9394.7000000000007</v>
      </c>
      <c r="J977">
        <f t="shared" si="61"/>
        <v>9394.7000000000007</v>
      </c>
      <c r="K977" s="189">
        <f t="shared" si="62"/>
        <v>0.37578800000000001</v>
      </c>
      <c r="L977" s="200">
        <v>9635.6</v>
      </c>
      <c r="N977" s="184">
        <v>215.2</v>
      </c>
      <c r="O977" s="190">
        <f t="shared" si="63"/>
        <v>3.5866666666666665E-2</v>
      </c>
      <c r="Q977" s="1">
        <v>5410.7</v>
      </c>
    </row>
    <row r="978" spans="2:17" x14ac:dyDescent="0.3">
      <c r="B978" s="187">
        <v>42045.333333333336</v>
      </c>
      <c r="D978" s="202">
        <v>757</v>
      </c>
      <c r="E978" s="178">
        <v>349.49900000000002</v>
      </c>
      <c r="F978" s="188">
        <f t="shared" si="60"/>
        <v>0.47298304970057858</v>
      </c>
      <c r="G978" s="200"/>
      <c r="H978" s="202">
        <v>578</v>
      </c>
      <c r="I978" s="178">
        <v>21467</v>
      </c>
      <c r="J978">
        <f t="shared" si="61"/>
        <v>21467</v>
      </c>
      <c r="K978" s="189">
        <f t="shared" si="62"/>
        <v>0.85868</v>
      </c>
      <c r="L978" s="200">
        <v>22223</v>
      </c>
      <c r="N978" s="184">
        <v>9.5</v>
      </c>
      <c r="O978" s="190">
        <f t="shared" si="63"/>
        <v>1.5833333333333333E-3</v>
      </c>
      <c r="Q978" s="1">
        <v>5410.7</v>
      </c>
    </row>
    <row r="979" spans="2:17" x14ac:dyDescent="0.3">
      <c r="B979" s="187">
        <v>42045.375</v>
      </c>
      <c r="D979" s="202">
        <v>705</v>
      </c>
      <c r="E979" s="178">
        <v>511.303</v>
      </c>
      <c r="F979" s="188">
        <f t="shared" si="60"/>
        <v>0.69195520519673859</v>
      </c>
      <c r="G979" s="200"/>
      <c r="H979" s="202">
        <v>744</v>
      </c>
      <c r="I979" s="178">
        <v>21596</v>
      </c>
      <c r="J979">
        <f t="shared" si="61"/>
        <v>21596</v>
      </c>
      <c r="K979" s="189">
        <f t="shared" si="62"/>
        <v>0.86384000000000005</v>
      </c>
      <c r="L979" s="200">
        <v>22359</v>
      </c>
      <c r="N979" s="184">
        <v>981.4</v>
      </c>
      <c r="O979" s="190">
        <f t="shared" si="63"/>
        <v>0.16356666666666667</v>
      </c>
      <c r="Q979" s="1">
        <v>5410.6</v>
      </c>
    </row>
    <row r="980" spans="2:17" x14ac:dyDescent="0.3">
      <c r="B980" s="187">
        <v>42045.416666666664</v>
      </c>
      <c r="D980" s="202">
        <v>857</v>
      </c>
      <c r="E980" s="178">
        <v>635.822</v>
      </c>
      <c r="F980" s="188">
        <f t="shared" si="60"/>
        <v>0.86046892445106071</v>
      </c>
      <c r="G980" s="200"/>
      <c r="H980" s="202">
        <v>939</v>
      </c>
      <c r="I980" s="178">
        <v>23441</v>
      </c>
      <c r="J980">
        <f t="shared" si="61"/>
        <v>23441</v>
      </c>
      <c r="K980" s="189">
        <f t="shared" si="62"/>
        <v>0.93764000000000003</v>
      </c>
      <c r="L980" s="200">
        <v>24314</v>
      </c>
      <c r="N980" s="184">
        <v>2148.3000000000002</v>
      </c>
      <c r="O980" s="190">
        <f t="shared" si="63"/>
        <v>0.35805000000000003</v>
      </c>
      <c r="Q980" s="1">
        <v>5410.5</v>
      </c>
    </row>
    <row r="981" spans="2:17" x14ac:dyDescent="0.3">
      <c r="B981" s="187">
        <v>42045.458333333336</v>
      </c>
      <c r="D981" s="202">
        <v>909</v>
      </c>
      <c r="E981" s="178">
        <v>684.76400000000001</v>
      </c>
      <c r="F981" s="188">
        <f t="shared" si="60"/>
        <v>0.92670298068139534</v>
      </c>
      <c r="G981" s="200"/>
      <c r="H981" s="202">
        <v>1037</v>
      </c>
      <c r="I981" s="178">
        <v>23706</v>
      </c>
      <c r="J981">
        <f t="shared" si="61"/>
        <v>23706</v>
      </c>
      <c r="K981" s="189">
        <f t="shared" si="62"/>
        <v>0.94823999999999997</v>
      </c>
      <c r="L981" s="200">
        <v>24595</v>
      </c>
      <c r="N981" s="184">
        <v>2532.6999999999998</v>
      </c>
      <c r="O981" s="190">
        <f t="shared" si="63"/>
        <v>0.42211666666666664</v>
      </c>
      <c r="Q981" s="1">
        <v>5410.3</v>
      </c>
    </row>
    <row r="982" spans="2:17" x14ac:dyDescent="0.3">
      <c r="B982" s="187">
        <v>42045.5</v>
      </c>
      <c r="D982" s="202">
        <v>596</v>
      </c>
      <c r="E982" s="178">
        <v>459.45100000000002</v>
      </c>
      <c r="F982" s="188">
        <f t="shared" si="60"/>
        <v>0.62178299556788585</v>
      </c>
      <c r="G982" s="200"/>
      <c r="H982" s="202">
        <v>890</v>
      </c>
      <c r="I982" s="178">
        <v>20335</v>
      </c>
      <c r="J982">
        <f t="shared" si="61"/>
        <v>20335</v>
      </c>
      <c r="K982" s="189">
        <f t="shared" si="62"/>
        <v>0.81340000000000001</v>
      </c>
      <c r="L982" s="200">
        <v>21027</v>
      </c>
      <c r="N982" s="184">
        <v>2418</v>
      </c>
      <c r="O982" s="190">
        <f t="shared" si="63"/>
        <v>0.40300000000000002</v>
      </c>
      <c r="Q982" s="1">
        <v>5408.2</v>
      </c>
    </row>
    <row r="983" spans="2:17" x14ac:dyDescent="0.3">
      <c r="B983" s="187">
        <v>42045.541666666664</v>
      </c>
      <c r="D983" s="202">
        <v>674</v>
      </c>
      <c r="E983" s="178">
        <v>501.95499999999998</v>
      </c>
      <c r="F983" s="188">
        <f t="shared" si="60"/>
        <v>0.67930439489799377</v>
      </c>
      <c r="G983" s="200"/>
      <c r="H983" s="202">
        <v>896</v>
      </c>
      <c r="I983" s="178">
        <v>21339</v>
      </c>
      <c r="J983">
        <f t="shared" si="61"/>
        <v>21339</v>
      </c>
      <c r="K983" s="189">
        <f t="shared" si="62"/>
        <v>0.85355999999999999</v>
      </c>
      <c r="L983" s="200">
        <v>22087</v>
      </c>
      <c r="N983" s="184">
        <v>2140.1999999999998</v>
      </c>
      <c r="O983" s="190">
        <f t="shared" si="63"/>
        <v>0.35669999999999996</v>
      </c>
      <c r="Q983" s="1">
        <v>5407.1</v>
      </c>
    </row>
    <row r="984" spans="2:17" x14ac:dyDescent="0.3">
      <c r="B984" s="187">
        <v>42045.583333333336</v>
      </c>
      <c r="D984" s="202">
        <v>605</v>
      </c>
      <c r="E984" s="178">
        <v>435.83699999999999</v>
      </c>
      <c r="F984" s="188">
        <f t="shared" si="60"/>
        <v>0.58982576039516865</v>
      </c>
      <c r="G984" s="200"/>
      <c r="H984" s="202">
        <v>742</v>
      </c>
      <c r="I984" s="178">
        <v>19794</v>
      </c>
      <c r="J984">
        <f t="shared" si="61"/>
        <v>19794</v>
      </c>
      <c r="K984" s="189">
        <f t="shared" si="62"/>
        <v>0.79176000000000002</v>
      </c>
      <c r="L984" s="200">
        <v>20457</v>
      </c>
      <c r="N984" s="184">
        <v>1743.6</v>
      </c>
      <c r="O984" s="190">
        <f t="shared" si="63"/>
        <v>0.29059999999999997</v>
      </c>
      <c r="Q984" s="1">
        <v>5406.2</v>
      </c>
    </row>
    <row r="985" spans="2:17" x14ac:dyDescent="0.3">
      <c r="B985" s="187">
        <v>42045.625</v>
      </c>
      <c r="D985" s="202">
        <v>363</v>
      </c>
      <c r="E985" s="178">
        <v>243.79599999999999</v>
      </c>
      <c r="F985" s="188">
        <f t="shared" si="60"/>
        <v>0.32993334912203542</v>
      </c>
      <c r="G985" s="200"/>
      <c r="H985" s="202">
        <v>518</v>
      </c>
      <c r="I985" s="178">
        <v>15120</v>
      </c>
      <c r="J985">
        <f t="shared" si="61"/>
        <v>15120</v>
      </c>
      <c r="K985" s="189">
        <f t="shared" si="62"/>
        <v>0.6048</v>
      </c>
      <c r="L985" s="200">
        <v>15555</v>
      </c>
      <c r="N985" s="184">
        <v>1575.5</v>
      </c>
      <c r="O985" s="190">
        <f t="shared" si="63"/>
        <v>0.26258333333333334</v>
      </c>
      <c r="Q985" s="1">
        <v>5405.8</v>
      </c>
    </row>
    <row r="986" spans="2:17" x14ac:dyDescent="0.3">
      <c r="B986" s="187">
        <v>42045.666666666664</v>
      </c>
      <c r="D986" s="202">
        <v>115</v>
      </c>
      <c r="E986" s="178">
        <v>0</v>
      </c>
      <c r="F986" s="188">
        <f t="shared" si="60"/>
        <v>0</v>
      </c>
      <c r="G986" s="200"/>
      <c r="H986" s="202">
        <v>272</v>
      </c>
      <c r="I986" s="178">
        <v>8102.9</v>
      </c>
      <c r="J986">
        <f t="shared" si="61"/>
        <v>8102.9</v>
      </c>
      <c r="K986" s="189">
        <f t="shared" si="62"/>
        <v>0.32411599999999996</v>
      </c>
      <c r="L986" s="200">
        <v>8309.6</v>
      </c>
      <c r="N986" s="184">
        <v>1736.6</v>
      </c>
      <c r="O986" s="190">
        <f t="shared" si="63"/>
        <v>0.28943333333333332</v>
      </c>
      <c r="Q986" s="1">
        <v>5404.3</v>
      </c>
    </row>
    <row r="987" spans="2:17" x14ac:dyDescent="0.3">
      <c r="B987" s="187">
        <v>42045.708333333336</v>
      </c>
      <c r="D987" s="202">
        <v>330</v>
      </c>
      <c r="E987" s="178">
        <v>0</v>
      </c>
      <c r="F987" s="188">
        <f t="shared" si="60"/>
        <v>0</v>
      </c>
      <c r="G987" s="200"/>
      <c r="H987" s="202">
        <v>191</v>
      </c>
      <c r="I987" s="178">
        <v>6725.1</v>
      </c>
      <c r="J987">
        <f t="shared" si="61"/>
        <v>6725.1</v>
      </c>
      <c r="K987" s="189">
        <f t="shared" si="62"/>
        <v>0.26900400000000002</v>
      </c>
      <c r="L987" s="200">
        <v>6900.4</v>
      </c>
      <c r="N987" s="184">
        <v>2085.8000000000002</v>
      </c>
      <c r="O987" s="190">
        <f t="shared" si="63"/>
        <v>0.34763333333333335</v>
      </c>
      <c r="Q987" s="1">
        <v>5402.6</v>
      </c>
    </row>
    <row r="988" spans="2:17" x14ac:dyDescent="0.3">
      <c r="B988" s="187">
        <v>42045.75</v>
      </c>
      <c r="D988" s="202">
        <v>197</v>
      </c>
      <c r="E988" s="178">
        <v>0</v>
      </c>
      <c r="F988" s="188">
        <f t="shared" si="60"/>
        <v>0</v>
      </c>
      <c r="G988" s="200"/>
      <c r="H988" s="202">
        <v>42</v>
      </c>
      <c r="I988" s="178">
        <v>1163.3</v>
      </c>
      <c r="J988">
        <f t="shared" si="61"/>
        <v>1163.3</v>
      </c>
      <c r="K988" s="189">
        <f t="shared" si="62"/>
        <v>4.6531999999999997E-2</v>
      </c>
      <c r="L988" s="200">
        <v>1263</v>
      </c>
      <c r="N988" s="184">
        <v>3796.5</v>
      </c>
      <c r="O988" s="190">
        <f t="shared" si="63"/>
        <v>0.63275000000000003</v>
      </c>
      <c r="Q988" s="1">
        <v>5402.6</v>
      </c>
    </row>
    <row r="989" spans="2:17" x14ac:dyDescent="0.3">
      <c r="B989" s="187">
        <v>42045.791666666664</v>
      </c>
      <c r="D989" s="202">
        <v>0</v>
      </c>
      <c r="E989" s="178">
        <v>0</v>
      </c>
      <c r="F989" s="188">
        <f t="shared" si="60"/>
        <v>0</v>
      </c>
      <c r="G989" s="200"/>
      <c r="H989" s="202">
        <v>0</v>
      </c>
      <c r="I989" s="178">
        <v>-56.506999999999998</v>
      </c>
      <c r="J989">
        <f t="shared" si="61"/>
        <v>0</v>
      </c>
      <c r="K989" s="189">
        <f t="shared" si="62"/>
        <v>0</v>
      </c>
      <c r="L989" s="200">
        <v>0</v>
      </c>
      <c r="N989" s="184">
        <v>2970.8</v>
      </c>
      <c r="O989" s="190">
        <f t="shared" si="63"/>
        <v>0.49513333333333337</v>
      </c>
      <c r="Q989" s="1">
        <v>5402.3</v>
      </c>
    </row>
    <row r="990" spans="2:17" x14ac:dyDescent="0.3">
      <c r="B990" s="187">
        <v>42045.833333333336</v>
      </c>
      <c r="D990" s="202">
        <v>0</v>
      </c>
      <c r="E990" s="178">
        <v>0</v>
      </c>
      <c r="F990" s="188">
        <f t="shared" si="60"/>
        <v>0</v>
      </c>
      <c r="G990" s="200"/>
      <c r="H990" s="202">
        <v>0</v>
      </c>
      <c r="I990" s="178">
        <v>-56.506999999999998</v>
      </c>
      <c r="J990">
        <f t="shared" si="61"/>
        <v>0</v>
      </c>
      <c r="K990" s="189">
        <f t="shared" si="62"/>
        <v>0</v>
      </c>
      <c r="L990" s="200">
        <v>0</v>
      </c>
      <c r="N990" s="184">
        <v>2472.6</v>
      </c>
      <c r="O990" s="190">
        <f t="shared" si="63"/>
        <v>0.41209999999999997</v>
      </c>
      <c r="Q990" s="1">
        <v>5401.3</v>
      </c>
    </row>
    <row r="991" spans="2:17" x14ac:dyDescent="0.3">
      <c r="B991" s="187">
        <v>42045.875</v>
      </c>
      <c r="D991" s="202">
        <v>0</v>
      </c>
      <c r="E991" s="178">
        <v>0</v>
      </c>
      <c r="F991" s="188">
        <f t="shared" si="60"/>
        <v>0</v>
      </c>
      <c r="G991" s="200"/>
      <c r="H991" s="202">
        <v>0</v>
      </c>
      <c r="I991" s="178">
        <v>-56.506999999999998</v>
      </c>
      <c r="J991">
        <f t="shared" si="61"/>
        <v>0</v>
      </c>
      <c r="K991" s="189">
        <f t="shared" si="62"/>
        <v>0</v>
      </c>
      <c r="L991" s="200">
        <v>0</v>
      </c>
      <c r="N991" s="184">
        <v>2016.2</v>
      </c>
      <c r="O991" s="190">
        <f t="shared" si="63"/>
        <v>0.33603333333333335</v>
      </c>
      <c r="Q991" s="1">
        <v>5401</v>
      </c>
    </row>
    <row r="992" spans="2:17" x14ac:dyDescent="0.3">
      <c r="B992" s="187">
        <v>42045.916666666664</v>
      </c>
      <c r="D992" s="202">
        <v>0</v>
      </c>
      <c r="E992" s="178">
        <v>0</v>
      </c>
      <c r="F992" s="188">
        <f t="shared" si="60"/>
        <v>0</v>
      </c>
      <c r="G992" s="200"/>
      <c r="H992" s="202">
        <v>0</v>
      </c>
      <c r="I992" s="178">
        <v>-56.506999999999998</v>
      </c>
      <c r="J992">
        <f t="shared" si="61"/>
        <v>0</v>
      </c>
      <c r="K992" s="189">
        <f t="shared" si="62"/>
        <v>0</v>
      </c>
      <c r="L992" s="200">
        <v>0</v>
      </c>
      <c r="N992" s="184">
        <v>1660.8</v>
      </c>
      <c r="O992" s="190">
        <f t="shared" si="63"/>
        <v>0.27679999999999999</v>
      </c>
      <c r="Q992" s="1">
        <v>5400.9</v>
      </c>
    </row>
    <row r="993" spans="2:17" x14ac:dyDescent="0.3">
      <c r="B993" s="187">
        <v>42045.958333333336</v>
      </c>
      <c r="D993" s="202">
        <v>0</v>
      </c>
      <c r="E993" s="178">
        <v>0</v>
      </c>
      <c r="F993" s="188">
        <f t="shared" si="60"/>
        <v>0</v>
      </c>
      <c r="G993" s="200"/>
      <c r="H993" s="202">
        <v>0</v>
      </c>
      <c r="I993" s="178">
        <v>-56.506999999999998</v>
      </c>
      <c r="J993">
        <f t="shared" si="61"/>
        <v>0</v>
      </c>
      <c r="K993" s="189">
        <f t="shared" si="62"/>
        <v>0</v>
      </c>
      <c r="L993" s="200">
        <v>0</v>
      </c>
      <c r="N993" s="184">
        <v>1211.3</v>
      </c>
      <c r="O993" s="190">
        <f t="shared" si="63"/>
        <v>0.20188333333333333</v>
      </c>
      <c r="Q993" s="1">
        <v>5400.9</v>
      </c>
    </row>
    <row r="994" spans="2:17" x14ac:dyDescent="0.3">
      <c r="B994" s="187">
        <v>42046</v>
      </c>
      <c r="D994" s="202">
        <v>0</v>
      </c>
      <c r="E994" s="178">
        <v>0</v>
      </c>
      <c r="F994" s="188">
        <f t="shared" si="60"/>
        <v>0</v>
      </c>
      <c r="G994" s="200"/>
      <c r="H994" s="202">
        <v>0</v>
      </c>
      <c r="I994" s="178">
        <v>-56.506999999999998</v>
      </c>
      <c r="J994">
        <f t="shared" si="61"/>
        <v>0</v>
      </c>
      <c r="K994" s="189">
        <f t="shared" si="62"/>
        <v>0</v>
      </c>
      <c r="L994" s="200">
        <v>0</v>
      </c>
      <c r="N994" s="184">
        <v>853.7</v>
      </c>
      <c r="O994" s="190">
        <f t="shared" si="63"/>
        <v>0.14228333333333334</v>
      </c>
      <c r="Q994" s="1">
        <v>5399.6</v>
      </c>
    </row>
    <row r="995" spans="2:17" x14ac:dyDescent="0.3">
      <c r="B995" s="187">
        <v>42046.041666666664</v>
      </c>
      <c r="D995" s="202">
        <v>0</v>
      </c>
      <c r="E995" s="178">
        <v>0</v>
      </c>
      <c r="F995" s="188">
        <f t="shared" si="60"/>
        <v>0</v>
      </c>
      <c r="G995" s="200"/>
      <c r="H995" s="202">
        <v>0</v>
      </c>
      <c r="I995" s="178">
        <v>-56.506999999999998</v>
      </c>
      <c r="J995">
        <f t="shared" si="61"/>
        <v>0</v>
      </c>
      <c r="K995" s="189">
        <f t="shared" si="62"/>
        <v>0</v>
      </c>
      <c r="L995" s="200">
        <v>0</v>
      </c>
      <c r="N995" s="184">
        <v>981.3</v>
      </c>
      <c r="O995" s="190">
        <f t="shared" si="63"/>
        <v>0.16355</v>
      </c>
      <c r="Q995" s="1">
        <v>5398.3</v>
      </c>
    </row>
    <row r="996" spans="2:17" x14ac:dyDescent="0.3">
      <c r="B996" s="187">
        <v>42046.083333333336</v>
      </c>
      <c r="D996" s="202">
        <v>0</v>
      </c>
      <c r="E996" s="178">
        <v>0</v>
      </c>
      <c r="F996" s="188">
        <f t="shared" si="60"/>
        <v>0</v>
      </c>
      <c r="G996" s="200"/>
      <c r="H996" s="202">
        <v>0</v>
      </c>
      <c r="I996" s="178">
        <v>-56.506999999999998</v>
      </c>
      <c r="J996">
        <f t="shared" si="61"/>
        <v>0</v>
      </c>
      <c r="K996" s="189">
        <f t="shared" si="62"/>
        <v>0</v>
      </c>
      <c r="L996" s="200">
        <v>0</v>
      </c>
      <c r="N996" s="184">
        <v>1435.1</v>
      </c>
      <c r="O996" s="190">
        <f t="shared" si="63"/>
        <v>0.23918333333333333</v>
      </c>
      <c r="Q996" s="1">
        <v>5398.3</v>
      </c>
    </row>
    <row r="997" spans="2:17" x14ac:dyDescent="0.3">
      <c r="B997" s="187">
        <v>42046.125</v>
      </c>
      <c r="D997" s="202">
        <v>0</v>
      </c>
      <c r="E997" s="178">
        <v>0</v>
      </c>
      <c r="F997" s="188">
        <f t="shared" si="60"/>
        <v>0</v>
      </c>
      <c r="G997" s="200"/>
      <c r="H997" s="202">
        <v>0</v>
      </c>
      <c r="I997" s="178">
        <v>-56.506999999999998</v>
      </c>
      <c r="J997">
        <f t="shared" si="61"/>
        <v>0</v>
      </c>
      <c r="K997" s="189">
        <f t="shared" si="62"/>
        <v>0</v>
      </c>
      <c r="L997" s="200">
        <v>0</v>
      </c>
      <c r="N997" s="184">
        <v>1732.6</v>
      </c>
      <c r="O997" s="190">
        <f t="shared" si="63"/>
        <v>0.28876666666666667</v>
      </c>
      <c r="Q997" s="1">
        <v>5397.3</v>
      </c>
    </row>
    <row r="998" spans="2:17" x14ac:dyDescent="0.3">
      <c r="B998" s="187">
        <v>42046.166666666664</v>
      </c>
      <c r="D998" s="202">
        <v>0</v>
      </c>
      <c r="E998" s="178">
        <v>0</v>
      </c>
      <c r="F998" s="188">
        <f t="shared" si="60"/>
        <v>0</v>
      </c>
      <c r="G998" s="200"/>
      <c r="H998" s="202">
        <v>0</v>
      </c>
      <c r="I998" s="178">
        <v>-56.506999999999998</v>
      </c>
      <c r="J998">
        <f t="shared" si="61"/>
        <v>0</v>
      </c>
      <c r="K998" s="189">
        <f t="shared" si="62"/>
        <v>0</v>
      </c>
      <c r="L998" s="200">
        <v>0</v>
      </c>
      <c r="N998" s="184">
        <v>1582.2</v>
      </c>
      <c r="O998" s="190">
        <f t="shared" si="63"/>
        <v>0.26369999999999999</v>
      </c>
      <c r="Q998" s="1">
        <v>5395.6</v>
      </c>
    </row>
    <row r="999" spans="2:17" x14ac:dyDescent="0.3">
      <c r="B999" s="187">
        <v>42046.208333333336</v>
      </c>
      <c r="D999" s="202">
        <v>23</v>
      </c>
      <c r="E999" s="178">
        <v>0</v>
      </c>
      <c r="F999" s="188">
        <f t="shared" si="60"/>
        <v>0</v>
      </c>
      <c r="G999" s="200"/>
      <c r="H999" s="202">
        <v>4</v>
      </c>
      <c r="I999" s="178">
        <v>-56.506999999999998</v>
      </c>
      <c r="J999">
        <f t="shared" si="61"/>
        <v>0</v>
      </c>
      <c r="K999" s="189">
        <f t="shared" si="62"/>
        <v>0</v>
      </c>
      <c r="L999" s="200">
        <v>0</v>
      </c>
      <c r="N999" s="184">
        <v>846.3</v>
      </c>
      <c r="O999" s="190">
        <f t="shared" si="63"/>
        <v>0.14104999999999998</v>
      </c>
      <c r="Q999" s="1">
        <v>5394.3</v>
      </c>
    </row>
    <row r="1000" spans="2:17" x14ac:dyDescent="0.3">
      <c r="B1000" s="187">
        <v>42046.25</v>
      </c>
      <c r="D1000" s="202">
        <v>445</v>
      </c>
      <c r="E1000" s="178">
        <v>0</v>
      </c>
      <c r="F1000" s="188">
        <f t="shared" si="60"/>
        <v>0</v>
      </c>
      <c r="G1000" s="200"/>
      <c r="H1000" s="202">
        <v>123</v>
      </c>
      <c r="I1000" s="178">
        <v>4735.8999999999996</v>
      </c>
      <c r="J1000">
        <f t="shared" si="61"/>
        <v>4735.8999999999996</v>
      </c>
      <c r="K1000" s="189">
        <f t="shared" si="62"/>
        <v>0.18943599999999999</v>
      </c>
      <c r="L1000" s="200">
        <v>4875.5</v>
      </c>
      <c r="N1000" s="184">
        <v>230.2</v>
      </c>
      <c r="O1000" s="190">
        <f t="shared" si="63"/>
        <v>3.8366666666666667E-2</v>
      </c>
      <c r="Q1000" s="1">
        <v>5393.4</v>
      </c>
    </row>
    <row r="1001" spans="2:17" x14ac:dyDescent="0.3">
      <c r="B1001" s="187">
        <v>42046.291666666664</v>
      </c>
      <c r="D1001" s="202">
        <v>718</v>
      </c>
      <c r="E1001" s="178">
        <v>399.68400000000003</v>
      </c>
      <c r="F1001" s="188">
        <f t="shared" si="60"/>
        <v>0.54089927935852766</v>
      </c>
      <c r="G1001" s="200"/>
      <c r="H1001" s="202">
        <v>358</v>
      </c>
      <c r="I1001" s="178">
        <v>15613</v>
      </c>
      <c r="J1001">
        <f t="shared" si="61"/>
        <v>15613</v>
      </c>
      <c r="K1001" s="189">
        <f t="shared" si="62"/>
        <v>0.62451999999999996</v>
      </c>
      <c r="L1001" s="200">
        <v>16070</v>
      </c>
      <c r="N1001" s="184">
        <v>0</v>
      </c>
      <c r="O1001" s="190">
        <f t="shared" si="63"/>
        <v>0</v>
      </c>
      <c r="Q1001" s="1">
        <v>5389.9</v>
      </c>
    </row>
    <row r="1002" spans="2:17" x14ac:dyDescent="0.3">
      <c r="B1002" s="187">
        <v>42046.333333333336</v>
      </c>
      <c r="D1002" s="202">
        <v>890</v>
      </c>
      <c r="E1002" s="178">
        <v>629.202</v>
      </c>
      <c r="F1002" s="188">
        <f t="shared" si="60"/>
        <v>0.85150996379876176</v>
      </c>
      <c r="G1002" s="200"/>
      <c r="H1002" s="202">
        <v>603</v>
      </c>
      <c r="I1002" s="178">
        <v>22721</v>
      </c>
      <c r="J1002">
        <f t="shared" si="61"/>
        <v>22721</v>
      </c>
      <c r="K1002" s="189">
        <f t="shared" si="62"/>
        <v>0.90883999999999998</v>
      </c>
      <c r="L1002" s="200">
        <v>23550</v>
      </c>
      <c r="N1002" s="184">
        <v>0</v>
      </c>
      <c r="O1002" s="190">
        <f t="shared" si="63"/>
        <v>0</v>
      </c>
      <c r="Q1002" s="1">
        <v>5388.6</v>
      </c>
    </row>
    <row r="1003" spans="2:17" x14ac:dyDescent="0.3">
      <c r="B1003" s="187">
        <v>42046.375</v>
      </c>
      <c r="D1003" s="202">
        <v>951</v>
      </c>
      <c r="E1003" s="178">
        <v>703.88499999999999</v>
      </c>
      <c r="F1003" s="188">
        <f t="shared" si="60"/>
        <v>0.95257976113949328</v>
      </c>
      <c r="G1003" s="200"/>
      <c r="H1003" s="202">
        <v>810</v>
      </c>
      <c r="I1003" s="178">
        <v>23629</v>
      </c>
      <c r="J1003">
        <f t="shared" si="61"/>
        <v>23629</v>
      </c>
      <c r="K1003" s="189">
        <f t="shared" si="62"/>
        <v>0.94516</v>
      </c>
      <c r="L1003" s="200">
        <v>24514</v>
      </c>
      <c r="N1003" s="184">
        <v>0</v>
      </c>
      <c r="O1003" s="190">
        <f t="shared" si="63"/>
        <v>0</v>
      </c>
      <c r="Q1003" s="1">
        <v>5387.7</v>
      </c>
    </row>
    <row r="1004" spans="2:17" x14ac:dyDescent="0.3">
      <c r="B1004" s="187">
        <v>42046.416666666664</v>
      </c>
      <c r="D1004" s="202">
        <v>999</v>
      </c>
      <c r="E1004" s="178">
        <v>733.07</v>
      </c>
      <c r="F1004" s="188">
        <f t="shared" si="60"/>
        <v>0.99207632709679616</v>
      </c>
      <c r="G1004" s="200"/>
      <c r="H1004" s="202">
        <v>973</v>
      </c>
      <c r="I1004" s="178">
        <v>24210</v>
      </c>
      <c r="J1004">
        <f t="shared" si="61"/>
        <v>24210</v>
      </c>
      <c r="K1004" s="189">
        <f t="shared" si="62"/>
        <v>0.96840000000000004</v>
      </c>
      <c r="L1004" s="200">
        <v>25131</v>
      </c>
      <c r="N1004" s="184">
        <v>0</v>
      </c>
      <c r="O1004" s="190">
        <f t="shared" si="63"/>
        <v>0</v>
      </c>
      <c r="Q1004" s="1">
        <v>5387.2</v>
      </c>
    </row>
    <row r="1005" spans="2:17" x14ac:dyDescent="0.3">
      <c r="B1005" s="187">
        <v>42046.458333333336</v>
      </c>
      <c r="D1005" s="202">
        <v>1024</v>
      </c>
      <c r="E1005" s="178">
        <v>733.00400000000002</v>
      </c>
      <c r="F1005" s="188">
        <f t="shared" si="60"/>
        <v>0.99198700815373697</v>
      </c>
      <c r="G1005" s="200"/>
      <c r="H1005" s="202">
        <v>1069</v>
      </c>
      <c r="I1005" s="178">
        <v>24359</v>
      </c>
      <c r="J1005">
        <f t="shared" si="61"/>
        <v>24359</v>
      </c>
      <c r="K1005" s="189">
        <f t="shared" si="62"/>
        <v>0.97436</v>
      </c>
      <c r="L1005" s="200">
        <v>25289</v>
      </c>
      <c r="N1005" s="184">
        <v>23.1</v>
      </c>
      <c r="O1005" s="190">
        <f t="shared" si="63"/>
        <v>3.8500000000000001E-3</v>
      </c>
      <c r="Q1005" s="1">
        <v>5386.6</v>
      </c>
    </row>
    <row r="1006" spans="2:17" x14ac:dyDescent="0.3">
      <c r="B1006" s="187">
        <v>42046.5</v>
      </c>
      <c r="D1006" s="202">
        <v>1015</v>
      </c>
      <c r="E1006" s="178">
        <v>733.09199999999998</v>
      </c>
      <c r="F1006" s="188">
        <f t="shared" si="60"/>
        <v>0.99210610007781574</v>
      </c>
      <c r="G1006" s="200"/>
      <c r="H1006" s="202">
        <v>1087</v>
      </c>
      <c r="I1006" s="178">
        <v>24280</v>
      </c>
      <c r="J1006">
        <f t="shared" si="61"/>
        <v>24280</v>
      </c>
      <c r="K1006" s="189">
        <f t="shared" si="62"/>
        <v>0.97119999999999995</v>
      </c>
      <c r="L1006" s="200">
        <v>25205</v>
      </c>
      <c r="N1006" s="184">
        <v>187.8</v>
      </c>
      <c r="O1006" s="190">
        <f t="shared" si="63"/>
        <v>3.1300000000000001E-2</v>
      </c>
      <c r="Q1006" s="1">
        <v>5383.7</v>
      </c>
    </row>
    <row r="1007" spans="2:17" x14ac:dyDescent="0.3">
      <c r="B1007" s="187">
        <v>42046.541666666664</v>
      </c>
      <c r="D1007" s="202">
        <v>819</v>
      </c>
      <c r="E1007" s="178">
        <v>619.02499999999998</v>
      </c>
      <c r="F1007" s="188">
        <f t="shared" si="60"/>
        <v>0.83773725344250094</v>
      </c>
      <c r="G1007" s="200"/>
      <c r="H1007" s="202">
        <v>989</v>
      </c>
      <c r="I1007" s="178">
        <v>23210</v>
      </c>
      <c r="J1007">
        <f t="shared" si="61"/>
        <v>23210</v>
      </c>
      <c r="K1007" s="189">
        <f t="shared" si="62"/>
        <v>0.9284</v>
      </c>
      <c r="L1007" s="200">
        <v>24069</v>
      </c>
      <c r="N1007" s="184">
        <v>398.5</v>
      </c>
      <c r="O1007" s="190">
        <f t="shared" si="63"/>
        <v>6.6416666666666666E-2</v>
      </c>
      <c r="Q1007" s="1">
        <v>5383.4</v>
      </c>
    </row>
    <row r="1008" spans="2:17" x14ac:dyDescent="0.3">
      <c r="B1008" s="187">
        <v>42046.583333333336</v>
      </c>
      <c r="D1008" s="202">
        <v>344</v>
      </c>
      <c r="E1008" s="178">
        <v>236.70500000000001</v>
      </c>
      <c r="F1008" s="188">
        <f t="shared" si="60"/>
        <v>0.32033697601245054</v>
      </c>
      <c r="G1008" s="200"/>
      <c r="H1008" s="202">
        <v>601</v>
      </c>
      <c r="I1008" s="178">
        <v>15516</v>
      </c>
      <c r="J1008">
        <f t="shared" si="61"/>
        <v>15516</v>
      </c>
      <c r="K1008" s="189">
        <f t="shared" si="62"/>
        <v>0.62063999999999997</v>
      </c>
      <c r="L1008" s="200">
        <v>15969</v>
      </c>
      <c r="N1008" s="184">
        <v>1010.1</v>
      </c>
      <c r="O1008" s="190">
        <f t="shared" si="63"/>
        <v>0.16835</v>
      </c>
      <c r="Q1008" s="1">
        <v>5383.3</v>
      </c>
    </row>
    <row r="1009" spans="2:17" x14ac:dyDescent="0.3">
      <c r="B1009" s="187">
        <v>42046.625</v>
      </c>
      <c r="D1009" s="202">
        <v>633</v>
      </c>
      <c r="E1009" s="178">
        <v>445.959</v>
      </c>
      <c r="F1009" s="188">
        <f t="shared" si="60"/>
        <v>0.60352403829888013</v>
      </c>
      <c r="G1009" s="200"/>
      <c r="H1009" s="202">
        <v>625</v>
      </c>
      <c r="I1009" s="178">
        <v>19685</v>
      </c>
      <c r="J1009">
        <f t="shared" si="61"/>
        <v>19685</v>
      </c>
      <c r="K1009" s="189">
        <f t="shared" si="62"/>
        <v>0.78739999999999999</v>
      </c>
      <c r="L1009" s="200">
        <v>20342</v>
      </c>
      <c r="N1009" s="184">
        <v>1432.5</v>
      </c>
      <c r="O1009" s="190">
        <f t="shared" si="63"/>
        <v>0.23874999999999999</v>
      </c>
      <c r="Q1009" s="1">
        <v>5383.1</v>
      </c>
    </row>
    <row r="1010" spans="2:17" x14ac:dyDescent="0.3">
      <c r="B1010" s="187">
        <v>42046.666666666664</v>
      </c>
      <c r="D1010" s="202">
        <v>417</v>
      </c>
      <c r="E1010" s="178">
        <v>259.00200000000001</v>
      </c>
      <c r="F1010" s="188">
        <f t="shared" si="60"/>
        <v>0.35051189227594143</v>
      </c>
      <c r="G1010" s="200"/>
      <c r="H1010" s="202">
        <v>383</v>
      </c>
      <c r="I1010" s="178">
        <v>14724</v>
      </c>
      <c r="J1010">
        <f t="shared" si="61"/>
        <v>14724</v>
      </c>
      <c r="K1010" s="189">
        <f t="shared" si="62"/>
        <v>0.58896000000000004</v>
      </c>
      <c r="L1010" s="200">
        <v>15142</v>
      </c>
      <c r="N1010" s="184">
        <v>1397.8</v>
      </c>
      <c r="O1010" s="190">
        <f t="shared" si="63"/>
        <v>0.23296666666666666</v>
      </c>
      <c r="Q1010" s="1">
        <v>5382.1</v>
      </c>
    </row>
    <row r="1011" spans="2:17" x14ac:dyDescent="0.3">
      <c r="B1011" s="187">
        <v>42046.708333333336</v>
      </c>
      <c r="D1011" s="202">
        <v>144</v>
      </c>
      <c r="E1011" s="178">
        <v>0</v>
      </c>
      <c r="F1011" s="188">
        <f t="shared" si="60"/>
        <v>0</v>
      </c>
      <c r="G1011" s="200"/>
      <c r="H1011" s="202">
        <v>153</v>
      </c>
      <c r="I1011" s="178">
        <v>4802</v>
      </c>
      <c r="J1011">
        <f t="shared" si="61"/>
        <v>4802</v>
      </c>
      <c r="K1011" s="189">
        <f t="shared" si="62"/>
        <v>0.19208</v>
      </c>
      <c r="L1011" s="200">
        <v>4942.6000000000004</v>
      </c>
      <c r="N1011" s="184">
        <v>1441.4</v>
      </c>
      <c r="O1011" s="190">
        <f t="shared" si="63"/>
        <v>0.24023333333333335</v>
      </c>
      <c r="Q1011" s="1">
        <v>5381.9</v>
      </c>
    </row>
    <row r="1012" spans="2:17" x14ac:dyDescent="0.3">
      <c r="B1012" s="187">
        <v>42046.75</v>
      </c>
      <c r="D1012" s="202">
        <v>31</v>
      </c>
      <c r="E1012" s="178">
        <v>0</v>
      </c>
      <c r="F1012" s="188">
        <f t="shared" si="60"/>
        <v>0</v>
      </c>
      <c r="G1012" s="200"/>
      <c r="H1012" s="202">
        <v>25</v>
      </c>
      <c r="I1012" s="178">
        <v>508.17</v>
      </c>
      <c r="J1012">
        <f t="shared" si="61"/>
        <v>508.17</v>
      </c>
      <c r="K1012" s="189">
        <f t="shared" si="62"/>
        <v>2.0326799999999999E-2</v>
      </c>
      <c r="L1012" s="200">
        <v>621.64</v>
      </c>
      <c r="N1012" s="184">
        <v>1513.7</v>
      </c>
      <c r="O1012" s="190">
        <f t="shared" si="63"/>
        <v>0.25228333333333336</v>
      </c>
      <c r="Q1012" s="1">
        <v>5380.2</v>
      </c>
    </row>
    <row r="1013" spans="2:17" x14ac:dyDescent="0.3">
      <c r="B1013" s="187">
        <v>42046.791666666664</v>
      </c>
      <c r="D1013" s="202">
        <v>0</v>
      </c>
      <c r="E1013" s="178">
        <v>0</v>
      </c>
      <c r="F1013" s="188">
        <f t="shared" si="60"/>
        <v>0</v>
      </c>
      <c r="G1013" s="200"/>
      <c r="H1013" s="202">
        <v>0</v>
      </c>
      <c r="I1013" s="178">
        <v>-56.506999999999998</v>
      </c>
      <c r="J1013">
        <f t="shared" si="61"/>
        <v>0</v>
      </c>
      <c r="K1013" s="189">
        <f t="shared" si="62"/>
        <v>0</v>
      </c>
      <c r="L1013" s="200">
        <v>0</v>
      </c>
      <c r="N1013" s="184">
        <v>1501.6</v>
      </c>
      <c r="O1013" s="190">
        <f t="shared" si="63"/>
        <v>0.25026666666666664</v>
      </c>
      <c r="Q1013" s="1">
        <v>5378.4</v>
      </c>
    </row>
    <row r="1014" spans="2:17" x14ac:dyDescent="0.3">
      <c r="B1014" s="187">
        <v>42046.833333333336</v>
      </c>
      <c r="D1014" s="202">
        <v>0</v>
      </c>
      <c r="E1014" s="178">
        <v>0</v>
      </c>
      <c r="F1014" s="188">
        <f t="shared" si="60"/>
        <v>0</v>
      </c>
      <c r="G1014" s="200"/>
      <c r="H1014" s="202">
        <v>0</v>
      </c>
      <c r="I1014" s="178">
        <v>-56.506999999999998</v>
      </c>
      <c r="J1014">
        <f t="shared" si="61"/>
        <v>0</v>
      </c>
      <c r="K1014" s="189">
        <f t="shared" si="62"/>
        <v>0</v>
      </c>
      <c r="L1014" s="200">
        <v>0</v>
      </c>
      <c r="N1014" s="184">
        <v>1447.8</v>
      </c>
      <c r="O1014" s="190">
        <f t="shared" si="63"/>
        <v>0.24129999999999999</v>
      </c>
      <c r="Q1014" s="1">
        <v>5378.2</v>
      </c>
    </row>
    <row r="1015" spans="2:17" x14ac:dyDescent="0.3">
      <c r="B1015" s="187">
        <v>42046.875</v>
      </c>
      <c r="D1015" s="202">
        <v>0</v>
      </c>
      <c r="E1015" s="178">
        <v>0</v>
      </c>
      <c r="F1015" s="188">
        <f t="shared" si="60"/>
        <v>0</v>
      </c>
      <c r="G1015" s="200"/>
      <c r="H1015" s="202">
        <v>0</v>
      </c>
      <c r="I1015" s="178">
        <v>-56.506999999999998</v>
      </c>
      <c r="J1015">
        <f t="shared" si="61"/>
        <v>0</v>
      </c>
      <c r="K1015" s="189">
        <f t="shared" si="62"/>
        <v>0</v>
      </c>
      <c r="L1015" s="200">
        <v>0</v>
      </c>
      <c r="N1015" s="184">
        <v>1666</v>
      </c>
      <c r="O1015" s="190">
        <f t="shared" si="63"/>
        <v>0.27766666666666667</v>
      </c>
      <c r="Q1015" s="1">
        <v>5378</v>
      </c>
    </row>
    <row r="1016" spans="2:17" x14ac:dyDescent="0.3">
      <c r="B1016" s="187">
        <v>42046.916666666664</v>
      </c>
      <c r="D1016" s="202">
        <v>0</v>
      </c>
      <c r="E1016" s="178">
        <v>0</v>
      </c>
      <c r="F1016" s="188">
        <f t="shared" si="60"/>
        <v>0</v>
      </c>
      <c r="G1016" s="200"/>
      <c r="H1016" s="202">
        <v>0</v>
      </c>
      <c r="I1016" s="178">
        <v>-56.506999999999998</v>
      </c>
      <c r="J1016">
        <f t="shared" si="61"/>
        <v>0</v>
      </c>
      <c r="K1016" s="189">
        <f t="shared" si="62"/>
        <v>0</v>
      </c>
      <c r="L1016" s="200">
        <v>0</v>
      </c>
      <c r="N1016" s="184">
        <v>1629.3</v>
      </c>
      <c r="O1016" s="190">
        <f t="shared" si="63"/>
        <v>0.27155000000000001</v>
      </c>
      <c r="Q1016" s="1">
        <v>5376.4</v>
      </c>
    </row>
    <row r="1017" spans="2:17" x14ac:dyDescent="0.3">
      <c r="B1017" s="187">
        <v>42046.958333333336</v>
      </c>
      <c r="D1017" s="202">
        <v>0</v>
      </c>
      <c r="E1017" s="178">
        <v>0</v>
      </c>
      <c r="F1017" s="188">
        <f t="shared" si="60"/>
        <v>0</v>
      </c>
      <c r="G1017" s="200"/>
      <c r="H1017" s="202">
        <v>0</v>
      </c>
      <c r="I1017" s="178">
        <v>-56.506999999999998</v>
      </c>
      <c r="J1017">
        <f t="shared" si="61"/>
        <v>0</v>
      </c>
      <c r="K1017" s="189">
        <f t="shared" si="62"/>
        <v>0</v>
      </c>
      <c r="L1017" s="200">
        <v>0</v>
      </c>
      <c r="N1017" s="184">
        <v>1398</v>
      </c>
      <c r="O1017" s="190">
        <f t="shared" si="63"/>
        <v>0.23300000000000001</v>
      </c>
      <c r="Q1017" s="1">
        <v>5376</v>
      </c>
    </row>
    <row r="1018" spans="2:17" x14ac:dyDescent="0.3">
      <c r="B1018" s="187">
        <v>42047</v>
      </c>
      <c r="D1018" s="202">
        <v>0</v>
      </c>
      <c r="E1018" s="178">
        <v>0</v>
      </c>
      <c r="F1018" s="188">
        <f t="shared" si="60"/>
        <v>0</v>
      </c>
      <c r="G1018" s="200"/>
      <c r="H1018" s="202">
        <v>0</v>
      </c>
      <c r="I1018" s="178">
        <v>-56.506999999999998</v>
      </c>
      <c r="J1018">
        <f t="shared" si="61"/>
        <v>0</v>
      </c>
      <c r="K1018" s="189">
        <f t="shared" si="62"/>
        <v>0</v>
      </c>
      <c r="L1018" s="200">
        <v>0</v>
      </c>
      <c r="N1018" s="184">
        <v>1866.1</v>
      </c>
      <c r="O1018" s="190">
        <f t="shared" si="63"/>
        <v>0.31101666666666666</v>
      </c>
      <c r="Q1018" s="1">
        <v>5374</v>
      </c>
    </row>
    <row r="1019" spans="2:17" x14ac:dyDescent="0.3">
      <c r="B1019" s="187">
        <v>42047.041666666664</v>
      </c>
      <c r="D1019" s="202">
        <v>0</v>
      </c>
      <c r="E1019" s="178">
        <v>0</v>
      </c>
      <c r="F1019" s="188">
        <f t="shared" si="60"/>
        <v>0</v>
      </c>
      <c r="G1019" s="200"/>
      <c r="H1019" s="202">
        <v>0</v>
      </c>
      <c r="I1019" s="178">
        <v>-56.506999999999998</v>
      </c>
      <c r="J1019">
        <f t="shared" si="61"/>
        <v>0</v>
      </c>
      <c r="K1019" s="189">
        <f t="shared" si="62"/>
        <v>0</v>
      </c>
      <c r="L1019" s="200">
        <v>0</v>
      </c>
      <c r="N1019" s="184">
        <v>4442</v>
      </c>
      <c r="O1019" s="190">
        <f t="shared" si="63"/>
        <v>0.74033333333333329</v>
      </c>
      <c r="Q1019" s="1">
        <v>5374</v>
      </c>
    </row>
    <row r="1020" spans="2:17" x14ac:dyDescent="0.3">
      <c r="B1020" s="187">
        <v>42047.083333333336</v>
      </c>
      <c r="D1020" s="202">
        <v>0</v>
      </c>
      <c r="E1020" s="178">
        <v>0</v>
      </c>
      <c r="F1020" s="188">
        <f t="shared" si="60"/>
        <v>0</v>
      </c>
      <c r="G1020" s="200"/>
      <c r="H1020" s="202">
        <v>0</v>
      </c>
      <c r="I1020" s="178">
        <v>-56.506999999999998</v>
      </c>
      <c r="J1020">
        <f t="shared" si="61"/>
        <v>0</v>
      </c>
      <c r="K1020" s="189">
        <f t="shared" si="62"/>
        <v>0</v>
      </c>
      <c r="L1020" s="200">
        <v>0</v>
      </c>
      <c r="N1020" s="184">
        <v>4878.2</v>
      </c>
      <c r="O1020" s="190">
        <f t="shared" si="63"/>
        <v>0.81303333333333327</v>
      </c>
      <c r="Q1020" s="1">
        <v>5373.8</v>
      </c>
    </row>
    <row r="1021" spans="2:17" x14ac:dyDescent="0.3">
      <c r="B1021" s="187">
        <v>42047.125</v>
      </c>
      <c r="D1021" s="202">
        <v>0</v>
      </c>
      <c r="E1021" s="178">
        <v>0</v>
      </c>
      <c r="F1021" s="188">
        <f t="shared" si="60"/>
        <v>0</v>
      </c>
      <c r="G1021" s="200"/>
      <c r="H1021" s="202">
        <v>0</v>
      </c>
      <c r="I1021" s="178">
        <v>-56.506999999999998</v>
      </c>
      <c r="J1021">
        <f t="shared" si="61"/>
        <v>0</v>
      </c>
      <c r="K1021" s="189">
        <f t="shared" si="62"/>
        <v>0</v>
      </c>
      <c r="L1021" s="200">
        <v>0</v>
      </c>
      <c r="N1021" s="184">
        <v>2318.1</v>
      </c>
      <c r="O1021" s="190">
        <f t="shared" si="63"/>
        <v>0.38634999999999997</v>
      </c>
      <c r="Q1021" s="1">
        <v>5372.4</v>
      </c>
    </row>
    <row r="1022" spans="2:17" x14ac:dyDescent="0.3">
      <c r="B1022" s="187">
        <v>42047.166666666664</v>
      </c>
      <c r="D1022" s="202">
        <v>0</v>
      </c>
      <c r="E1022" s="178">
        <v>0</v>
      </c>
      <c r="F1022" s="188">
        <f t="shared" si="60"/>
        <v>0</v>
      </c>
      <c r="G1022" s="200"/>
      <c r="H1022" s="202">
        <v>0</v>
      </c>
      <c r="I1022" s="178">
        <v>-56.506999999999998</v>
      </c>
      <c r="J1022">
        <f t="shared" si="61"/>
        <v>0</v>
      </c>
      <c r="K1022" s="189">
        <f t="shared" si="62"/>
        <v>0</v>
      </c>
      <c r="L1022" s="200">
        <v>0</v>
      </c>
      <c r="N1022" s="184">
        <v>761.8</v>
      </c>
      <c r="O1022" s="190">
        <f t="shared" si="63"/>
        <v>0.12696666666666667</v>
      </c>
      <c r="Q1022" s="1">
        <v>5371.3</v>
      </c>
    </row>
    <row r="1023" spans="2:17" x14ac:dyDescent="0.3">
      <c r="B1023" s="187">
        <v>42047.208333333336</v>
      </c>
      <c r="D1023" s="202">
        <v>29</v>
      </c>
      <c r="E1023" s="178">
        <v>0</v>
      </c>
      <c r="F1023" s="188">
        <f t="shared" si="60"/>
        <v>0</v>
      </c>
      <c r="G1023" s="200"/>
      <c r="H1023" s="202">
        <v>4</v>
      </c>
      <c r="I1023" s="178">
        <v>-56.506999999999998</v>
      </c>
      <c r="J1023">
        <f t="shared" si="61"/>
        <v>0</v>
      </c>
      <c r="K1023" s="189">
        <f t="shared" si="62"/>
        <v>0</v>
      </c>
      <c r="L1023" s="200">
        <v>0</v>
      </c>
      <c r="N1023" s="184">
        <v>454.4</v>
      </c>
      <c r="O1023" s="190">
        <f t="shared" si="63"/>
        <v>7.5733333333333333E-2</v>
      </c>
      <c r="Q1023" s="1">
        <v>5370.7</v>
      </c>
    </row>
    <row r="1024" spans="2:17" x14ac:dyDescent="0.3">
      <c r="B1024" s="187">
        <v>42047.25</v>
      </c>
      <c r="D1024" s="202">
        <v>541</v>
      </c>
      <c r="E1024" s="178">
        <v>12.2303</v>
      </c>
      <c r="F1024" s="188">
        <f t="shared" si="60"/>
        <v>1.6551476807524446E-2</v>
      </c>
      <c r="G1024" s="200"/>
      <c r="H1024" s="202">
        <v>128</v>
      </c>
      <c r="I1024" s="178">
        <v>5011.8999999999996</v>
      </c>
      <c r="J1024">
        <f t="shared" si="61"/>
        <v>5011.8999999999996</v>
      </c>
      <c r="K1024" s="189">
        <f t="shared" si="62"/>
        <v>0.20047599999999999</v>
      </c>
      <c r="L1024" s="200">
        <v>5155.8</v>
      </c>
      <c r="N1024" s="184">
        <v>2233.3000000000002</v>
      </c>
      <c r="O1024" s="190">
        <f t="shared" si="63"/>
        <v>0.3722166666666667</v>
      </c>
      <c r="Q1024" s="1">
        <v>5370.3</v>
      </c>
    </row>
    <row r="1025" spans="2:17" x14ac:dyDescent="0.3">
      <c r="B1025" s="187">
        <v>42047.291666666664</v>
      </c>
      <c r="D1025" s="202">
        <v>802</v>
      </c>
      <c r="E1025" s="178">
        <v>469.03199999999998</v>
      </c>
      <c r="F1025" s="188">
        <f t="shared" si="60"/>
        <v>0.63474912880197587</v>
      </c>
      <c r="G1025" s="200"/>
      <c r="H1025" s="202">
        <v>366</v>
      </c>
      <c r="I1025" s="178">
        <v>16052</v>
      </c>
      <c r="J1025">
        <f t="shared" si="61"/>
        <v>16052</v>
      </c>
      <c r="K1025" s="189">
        <f t="shared" si="62"/>
        <v>0.64207999999999998</v>
      </c>
      <c r="L1025" s="200">
        <v>16529</v>
      </c>
      <c r="N1025" s="184">
        <v>3765.1</v>
      </c>
      <c r="O1025" s="190">
        <f t="shared" si="63"/>
        <v>0.62751666666666661</v>
      </c>
      <c r="Q1025" s="1">
        <v>5369.5</v>
      </c>
    </row>
    <row r="1026" spans="2:17" x14ac:dyDescent="0.3">
      <c r="B1026" s="187">
        <v>42047.333333333336</v>
      </c>
      <c r="D1026" s="202">
        <v>909</v>
      </c>
      <c r="E1026" s="178">
        <v>636.37400000000002</v>
      </c>
      <c r="F1026" s="188">
        <f t="shared" si="60"/>
        <v>0.86121595561119202</v>
      </c>
      <c r="G1026" s="200"/>
      <c r="H1026" s="202">
        <v>603</v>
      </c>
      <c r="I1026" s="178">
        <v>22881</v>
      </c>
      <c r="J1026">
        <f t="shared" si="61"/>
        <v>22881</v>
      </c>
      <c r="K1026" s="189">
        <f t="shared" si="62"/>
        <v>0.91524000000000005</v>
      </c>
      <c r="L1026" s="200">
        <v>23720</v>
      </c>
      <c r="N1026" s="184">
        <v>3088.2</v>
      </c>
      <c r="O1026" s="190">
        <f t="shared" si="63"/>
        <v>0.51469999999999994</v>
      </c>
      <c r="Q1026" s="1">
        <v>5369.5</v>
      </c>
    </row>
    <row r="1027" spans="2:17" x14ac:dyDescent="0.3">
      <c r="B1027" s="187">
        <v>42047.375</v>
      </c>
      <c r="D1027" s="202">
        <v>970</v>
      </c>
      <c r="E1027" s="178">
        <v>712.85699999999997</v>
      </c>
      <c r="F1027" s="188">
        <f t="shared" si="60"/>
        <v>0.96472172412626456</v>
      </c>
      <c r="G1027" s="200"/>
      <c r="H1027" s="202">
        <v>812</v>
      </c>
      <c r="I1027" s="178">
        <v>23799</v>
      </c>
      <c r="J1027">
        <f t="shared" si="61"/>
        <v>23799</v>
      </c>
      <c r="K1027" s="189">
        <f t="shared" si="62"/>
        <v>0.95196000000000003</v>
      </c>
      <c r="L1027" s="200">
        <v>24694</v>
      </c>
      <c r="N1027" s="184">
        <v>2222.6</v>
      </c>
      <c r="O1027" s="190">
        <f t="shared" si="63"/>
        <v>0.37043333333333334</v>
      </c>
      <c r="Q1027" s="1">
        <v>5367.1</v>
      </c>
    </row>
    <row r="1028" spans="2:17" x14ac:dyDescent="0.3">
      <c r="B1028" s="187">
        <v>42047.416666666664</v>
      </c>
      <c r="D1028" s="202">
        <v>1010</v>
      </c>
      <c r="E1028" s="178">
        <v>733.00300000000004</v>
      </c>
      <c r="F1028" s="188">
        <f t="shared" si="60"/>
        <v>0.99198565483641787</v>
      </c>
      <c r="G1028" s="200"/>
      <c r="H1028" s="202">
        <v>971</v>
      </c>
      <c r="I1028" s="178">
        <v>24253</v>
      </c>
      <c r="J1028">
        <f t="shared" si="61"/>
        <v>24253</v>
      </c>
      <c r="K1028" s="189">
        <f t="shared" si="62"/>
        <v>0.97011999999999998</v>
      </c>
      <c r="L1028" s="200">
        <v>25176</v>
      </c>
      <c r="N1028" s="184">
        <v>1408.1</v>
      </c>
      <c r="O1028" s="190">
        <f t="shared" si="63"/>
        <v>0.23468333333333333</v>
      </c>
      <c r="Q1028" s="1">
        <v>5363.8</v>
      </c>
    </row>
    <row r="1029" spans="2:17" x14ac:dyDescent="0.3">
      <c r="B1029" s="187">
        <v>42047.458333333336</v>
      </c>
      <c r="D1029" s="202">
        <v>1030</v>
      </c>
      <c r="E1029" s="178">
        <v>732.87900000000002</v>
      </c>
      <c r="F1029" s="188">
        <f t="shared" si="60"/>
        <v>0.99181784348885216</v>
      </c>
      <c r="G1029" s="200"/>
      <c r="H1029" s="202">
        <v>1064</v>
      </c>
      <c r="I1029" s="178">
        <v>24359</v>
      </c>
      <c r="J1029">
        <f t="shared" si="61"/>
        <v>24359</v>
      </c>
      <c r="K1029" s="189">
        <f t="shared" si="62"/>
        <v>0.97436</v>
      </c>
      <c r="L1029" s="200">
        <v>25289</v>
      </c>
      <c r="N1029" s="184">
        <v>653.79999999999995</v>
      </c>
      <c r="O1029" s="190">
        <f t="shared" si="63"/>
        <v>0.10896666666666666</v>
      </c>
      <c r="Q1029" s="1">
        <v>5361.9</v>
      </c>
    </row>
    <row r="1030" spans="2:17" x14ac:dyDescent="0.3">
      <c r="B1030" s="187">
        <v>42047.5</v>
      </c>
      <c r="D1030" s="202">
        <v>1000</v>
      </c>
      <c r="E1030" s="178">
        <v>732.94600000000003</v>
      </c>
      <c r="F1030" s="188">
        <f t="shared" si="60"/>
        <v>0.99190851574923045</v>
      </c>
      <c r="G1030" s="200"/>
      <c r="H1030" s="202">
        <v>1076</v>
      </c>
      <c r="I1030" s="178">
        <v>24197</v>
      </c>
      <c r="J1030">
        <f t="shared" si="61"/>
        <v>24197</v>
      </c>
      <c r="K1030" s="189">
        <f t="shared" si="62"/>
        <v>0.96787999999999996</v>
      </c>
      <c r="L1030" s="200">
        <v>25117</v>
      </c>
      <c r="N1030" s="184">
        <v>0</v>
      </c>
      <c r="O1030" s="190">
        <f t="shared" si="63"/>
        <v>0</v>
      </c>
      <c r="Q1030" s="1">
        <v>5361.9</v>
      </c>
    </row>
    <row r="1031" spans="2:17" x14ac:dyDescent="0.3">
      <c r="B1031" s="187">
        <v>42047.541666666664</v>
      </c>
      <c r="D1031" s="202">
        <v>699</v>
      </c>
      <c r="E1031" s="178">
        <v>528.05700000000002</v>
      </c>
      <c r="F1031" s="188">
        <f t="shared" si="60"/>
        <v>0.71462868356057796</v>
      </c>
      <c r="G1031" s="200"/>
      <c r="H1031" s="202">
        <v>907</v>
      </c>
      <c r="I1031" s="178">
        <v>21714</v>
      </c>
      <c r="J1031">
        <f t="shared" si="61"/>
        <v>21714</v>
      </c>
      <c r="K1031" s="189">
        <f t="shared" si="62"/>
        <v>0.86856</v>
      </c>
      <c r="L1031" s="200">
        <v>22483</v>
      </c>
      <c r="N1031" s="184">
        <v>0</v>
      </c>
      <c r="O1031" s="190">
        <f t="shared" si="63"/>
        <v>0</v>
      </c>
      <c r="Q1031" s="1">
        <v>5361.1</v>
      </c>
    </row>
    <row r="1032" spans="2:17" x14ac:dyDescent="0.3">
      <c r="B1032" s="187">
        <v>42047.583333333336</v>
      </c>
      <c r="D1032" s="202">
        <v>65</v>
      </c>
      <c r="E1032" s="178">
        <v>0</v>
      </c>
      <c r="F1032" s="188">
        <f t="shared" si="60"/>
        <v>0</v>
      </c>
      <c r="G1032" s="200"/>
      <c r="H1032" s="202">
        <v>224</v>
      </c>
      <c r="I1032" s="178">
        <v>5483.6</v>
      </c>
      <c r="J1032">
        <f t="shared" si="61"/>
        <v>5483.6</v>
      </c>
      <c r="K1032" s="189">
        <f t="shared" si="62"/>
        <v>0.21934400000000001</v>
      </c>
      <c r="L1032" s="200">
        <v>5635.6</v>
      </c>
      <c r="N1032" s="184">
        <v>0</v>
      </c>
      <c r="O1032" s="190">
        <f t="shared" si="63"/>
        <v>0</v>
      </c>
      <c r="Q1032" s="1">
        <v>5357.8</v>
      </c>
    </row>
    <row r="1033" spans="2:17" x14ac:dyDescent="0.3">
      <c r="B1033" s="187">
        <v>42047.625</v>
      </c>
      <c r="D1033" s="202">
        <v>323</v>
      </c>
      <c r="E1033" s="178">
        <v>38.423499999999997</v>
      </c>
      <c r="F1033" s="188">
        <f t="shared" si="60"/>
        <v>5.1999188009608552E-2</v>
      </c>
      <c r="G1033" s="200"/>
      <c r="H1033" s="202">
        <v>456</v>
      </c>
      <c r="I1033" s="178">
        <v>13395</v>
      </c>
      <c r="J1033">
        <f t="shared" si="61"/>
        <v>13395</v>
      </c>
      <c r="K1033" s="189">
        <f t="shared" si="62"/>
        <v>0.53580000000000005</v>
      </c>
      <c r="L1033" s="200">
        <v>13763</v>
      </c>
      <c r="N1033" s="184">
        <v>0</v>
      </c>
      <c r="O1033" s="190">
        <f t="shared" si="63"/>
        <v>0</v>
      </c>
      <c r="Q1033" s="1">
        <v>5357.4</v>
      </c>
    </row>
    <row r="1034" spans="2:17" x14ac:dyDescent="0.3">
      <c r="B1034" s="187">
        <v>42047.666666666664</v>
      </c>
      <c r="D1034" s="202">
        <v>409</v>
      </c>
      <c r="E1034" s="178">
        <v>257.94600000000003</v>
      </c>
      <c r="F1034" s="188">
        <f t="shared" si="60"/>
        <v>0.3490827891869947</v>
      </c>
      <c r="G1034" s="200"/>
      <c r="H1034" s="202">
        <v>395</v>
      </c>
      <c r="I1034" s="178">
        <v>14967</v>
      </c>
      <c r="J1034">
        <f t="shared" si="61"/>
        <v>14967</v>
      </c>
      <c r="K1034" s="189">
        <f t="shared" si="62"/>
        <v>0.59867999999999999</v>
      </c>
      <c r="L1034" s="200">
        <v>15396</v>
      </c>
      <c r="N1034" s="184">
        <v>0</v>
      </c>
      <c r="O1034" s="190">
        <f t="shared" si="63"/>
        <v>0</v>
      </c>
      <c r="Q1034" s="1">
        <v>5356.7</v>
      </c>
    </row>
    <row r="1035" spans="2:17" x14ac:dyDescent="0.3">
      <c r="B1035" s="187">
        <v>42047.708333333336</v>
      </c>
      <c r="D1035" s="202">
        <v>22</v>
      </c>
      <c r="E1035" s="178">
        <v>0</v>
      </c>
      <c r="F1035" s="188">
        <f t="shared" ref="F1035:F1098" si="64">E1035/$F$8</f>
        <v>0</v>
      </c>
      <c r="G1035" s="200"/>
      <c r="H1035" s="202">
        <v>61</v>
      </c>
      <c r="I1035" s="178">
        <v>1486.3</v>
      </c>
      <c r="J1035">
        <f t="shared" ref="J1035:J1098" si="65">IF(I1035&lt;0,0,I1035)</f>
        <v>1486.3</v>
      </c>
      <c r="K1035" s="189">
        <f t="shared" ref="K1035:K1098" si="66">J1035/(1000*$K$8)</f>
        <v>5.9451999999999998E-2</v>
      </c>
      <c r="L1035" s="200">
        <v>1588.5</v>
      </c>
      <c r="N1035" s="184">
        <v>0</v>
      </c>
      <c r="O1035" s="190">
        <f t="shared" ref="O1035:O1098" si="67">N1035/$O$8</f>
        <v>0</v>
      </c>
      <c r="Q1035" s="1">
        <v>5352.6</v>
      </c>
    </row>
    <row r="1036" spans="2:17" x14ac:dyDescent="0.3">
      <c r="B1036" s="187">
        <v>42047.75</v>
      </c>
      <c r="D1036" s="202">
        <v>0</v>
      </c>
      <c r="E1036" s="178">
        <v>0</v>
      </c>
      <c r="F1036" s="188">
        <f t="shared" si="64"/>
        <v>0</v>
      </c>
      <c r="G1036" s="200"/>
      <c r="H1036" s="202">
        <v>1</v>
      </c>
      <c r="I1036" s="178">
        <v>-56.506999999999998</v>
      </c>
      <c r="J1036">
        <f t="shared" si="65"/>
        <v>0</v>
      </c>
      <c r="K1036" s="189">
        <f t="shared" si="66"/>
        <v>0</v>
      </c>
      <c r="L1036" s="200">
        <v>0</v>
      </c>
      <c r="N1036" s="184">
        <v>0</v>
      </c>
      <c r="O1036" s="190">
        <f t="shared" si="67"/>
        <v>0</v>
      </c>
      <c r="Q1036" s="1">
        <v>5350.9</v>
      </c>
    </row>
    <row r="1037" spans="2:17" x14ac:dyDescent="0.3">
      <c r="B1037" s="187">
        <v>42047.791666666664</v>
      </c>
      <c r="D1037" s="202">
        <v>0</v>
      </c>
      <c r="E1037" s="178">
        <v>0</v>
      </c>
      <c r="F1037" s="188">
        <f t="shared" si="64"/>
        <v>0</v>
      </c>
      <c r="G1037" s="200"/>
      <c r="H1037" s="202">
        <v>0</v>
      </c>
      <c r="I1037" s="178">
        <v>-56.506999999999998</v>
      </c>
      <c r="J1037">
        <f t="shared" si="65"/>
        <v>0</v>
      </c>
      <c r="K1037" s="189">
        <f t="shared" si="66"/>
        <v>0</v>
      </c>
      <c r="L1037" s="200">
        <v>0</v>
      </c>
      <c r="N1037" s="184">
        <v>0</v>
      </c>
      <c r="O1037" s="190">
        <f t="shared" si="67"/>
        <v>0</v>
      </c>
      <c r="Q1037" s="1">
        <v>5350.8</v>
      </c>
    </row>
    <row r="1038" spans="2:17" x14ac:dyDescent="0.3">
      <c r="B1038" s="187">
        <v>42047.833333333336</v>
      </c>
      <c r="D1038" s="202">
        <v>0</v>
      </c>
      <c r="E1038" s="178">
        <v>0</v>
      </c>
      <c r="F1038" s="188">
        <f t="shared" si="64"/>
        <v>0</v>
      </c>
      <c r="G1038" s="200"/>
      <c r="H1038" s="202">
        <v>0</v>
      </c>
      <c r="I1038" s="178">
        <v>-56.506999999999998</v>
      </c>
      <c r="J1038">
        <f t="shared" si="65"/>
        <v>0</v>
      </c>
      <c r="K1038" s="189">
        <f t="shared" si="66"/>
        <v>0</v>
      </c>
      <c r="L1038" s="200">
        <v>0</v>
      </c>
      <c r="N1038" s="184">
        <v>232.2</v>
      </c>
      <c r="O1038" s="190">
        <f t="shared" si="67"/>
        <v>3.8699999999999998E-2</v>
      </c>
      <c r="Q1038" s="1">
        <v>5350.1</v>
      </c>
    </row>
    <row r="1039" spans="2:17" x14ac:dyDescent="0.3">
      <c r="B1039" s="187">
        <v>42047.875</v>
      </c>
      <c r="D1039" s="202">
        <v>0</v>
      </c>
      <c r="E1039" s="178">
        <v>0</v>
      </c>
      <c r="F1039" s="188">
        <f t="shared" si="64"/>
        <v>0</v>
      </c>
      <c r="G1039" s="200"/>
      <c r="H1039" s="202">
        <v>0</v>
      </c>
      <c r="I1039" s="178">
        <v>-56.506999999999998</v>
      </c>
      <c r="J1039">
        <f t="shared" si="65"/>
        <v>0</v>
      </c>
      <c r="K1039" s="189">
        <f t="shared" si="66"/>
        <v>0</v>
      </c>
      <c r="L1039" s="200">
        <v>0</v>
      </c>
      <c r="N1039" s="184">
        <v>602.29999999999995</v>
      </c>
      <c r="O1039" s="190">
        <f t="shared" si="67"/>
        <v>0.10038333333333332</v>
      </c>
      <c r="Q1039" s="1">
        <v>5349.5</v>
      </c>
    </row>
    <row r="1040" spans="2:17" x14ac:dyDescent="0.3">
      <c r="B1040" s="187">
        <v>42047.916666666664</v>
      </c>
      <c r="D1040" s="202">
        <v>0</v>
      </c>
      <c r="E1040" s="178">
        <v>0</v>
      </c>
      <c r="F1040" s="188">
        <f t="shared" si="64"/>
        <v>0</v>
      </c>
      <c r="G1040" s="200"/>
      <c r="H1040" s="202">
        <v>0</v>
      </c>
      <c r="I1040" s="178">
        <v>-56.506999999999998</v>
      </c>
      <c r="J1040">
        <f t="shared" si="65"/>
        <v>0</v>
      </c>
      <c r="K1040" s="189">
        <f t="shared" si="66"/>
        <v>0</v>
      </c>
      <c r="L1040" s="200">
        <v>0</v>
      </c>
      <c r="N1040" s="184">
        <v>780.3</v>
      </c>
      <c r="O1040" s="190">
        <f t="shared" si="67"/>
        <v>0.13005</v>
      </c>
      <c r="Q1040" s="1">
        <v>5348.4</v>
      </c>
    </row>
    <row r="1041" spans="2:17" x14ac:dyDescent="0.3">
      <c r="B1041" s="187">
        <v>42047.958333333336</v>
      </c>
      <c r="D1041" s="202">
        <v>0</v>
      </c>
      <c r="E1041" s="178">
        <v>0</v>
      </c>
      <c r="F1041" s="188">
        <f t="shared" si="64"/>
        <v>0</v>
      </c>
      <c r="G1041" s="200"/>
      <c r="H1041" s="202">
        <v>0</v>
      </c>
      <c r="I1041" s="178">
        <v>-56.506999999999998</v>
      </c>
      <c r="J1041">
        <f t="shared" si="65"/>
        <v>0</v>
      </c>
      <c r="K1041" s="189">
        <f t="shared" si="66"/>
        <v>0</v>
      </c>
      <c r="L1041" s="200">
        <v>0</v>
      </c>
      <c r="N1041" s="184">
        <v>842.7</v>
      </c>
      <c r="O1041" s="190">
        <f t="shared" si="67"/>
        <v>0.14045000000000002</v>
      </c>
      <c r="Q1041" s="1">
        <v>5344.4</v>
      </c>
    </row>
    <row r="1042" spans="2:17" x14ac:dyDescent="0.3">
      <c r="B1042" s="187">
        <v>42048</v>
      </c>
      <c r="D1042" s="202">
        <v>0</v>
      </c>
      <c r="E1042" s="178">
        <v>0</v>
      </c>
      <c r="F1042" s="188">
        <f t="shared" si="64"/>
        <v>0</v>
      </c>
      <c r="G1042" s="200"/>
      <c r="H1042" s="202">
        <v>0</v>
      </c>
      <c r="I1042" s="178">
        <v>-56.506999999999998</v>
      </c>
      <c r="J1042">
        <f t="shared" si="65"/>
        <v>0</v>
      </c>
      <c r="K1042" s="189">
        <f t="shared" si="66"/>
        <v>0</v>
      </c>
      <c r="L1042" s="200">
        <v>0</v>
      </c>
      <c r="N1042" s="184">
        <v>651.5</v>
      </c>
      <c r="O1042" s="190">
        <f t="shared" si="67"/>
        <v>0.10858333333333334</v>
      </c>
      <c r="Q1042" s="1">
        <v>5341.2</v>
      </c>
    </row>
    <row r="1043" spans="2:17" x14ac:dyDescent="0.3">
      <c r="B1043" s="187">
        <v>42048.041666666664</v>
      </c>
      <c r="D1043" s="202">
        <v>0</v>
      </c>
      <c r="E1043" s="178">
        <v>0</v>
      </c>
      <c r="F1043" s="188">
        <f t="shared" si="64"/>
        <v>0</v>
      </c>
      <c r="G1043" s="200"/>
      <c r="H1043" s="202">
        <v>0</v>
      </c>
      <c r="I1043" s="178">
        <v>-56.506999999999998</v>
      </c>
      <c r="J1043">
        <f t="shared" si="65"/>
        <v>0</v>
      </c>
      <c r="K1043" s="189">
        <f t="shared" si="66"/>
        <v>0</v>
      </c>
      <c r="L1043" s="200">
        <v>0</v>
      </c>
      <c r="N1043" s="184">
        <v>335.6</v>
      </c>
      <c r="O1043" s="190">
        <f t="shared" si="67"/>
        <v>5.5933333333333335E-2</v>
      </c>
      <c r="Q1043" s="1">
        <v>5340</v>
      </c>
    </row>
    <row r="1044" spans="2:17" x14ac:dyDescent="0.3">
      <c r="B1044" s="187">
        <v>42048.083333333336</v>
      </c>
      <c r="D1044" s="202">
        <v>0</v>
      </c>
      <c r="E1044" s="178">
        <v>0</v>
      </c>
      <c r="F1044" s="188">
        <f t="shared" si="64"/>
        <v>0</v>
      </c>
      <c r="G1044" s="200"/>
      <c r="H1044" s="202">
        <v>0</v>
      </c>
      <c r="I1044" s="178">
        <v>-56.506999999999998</v>
      </c>
      <c r="J1044">
        <f t="shared" si="65"/>
        <v>0</v>
      </c>
      <c r="K1044" s="189">
        <f t="shared" si="66"/>
        <v>0</v>
      </c>
      <c r="L1044" s="200">
        <v>0</v>
      </c>
      <c r="N1044" s="184">
        <v>830</v>
      </c>
      <c r="O1044" s="190">
        <f t="shared" si="67"/>
        <v>0.13833333333333334</v>
      </c>
      <c r="Q1044" s="1">
        <v>5339.5</v>
      </c>
    </row>
    <row r="1045" spans="2:17" x14ac:dyDescent="0.3">
      <c r="B1045" s="187">
        <v>42048.125</v>
      </c>
      <c r="D1045" s="202">
        <v>0</v>
      </c>
      <c r="E1045" s="178">
        <v>0</v>
      </c>
      <c r="F1045" s="188">
        <f t="shared" si="64"/>
        <v>0</v>
      </c>
      <c r="G1045" s="200"/>
      <c r="H1045" s="202">
        <v>0</v>
      </c>
      <c r="I1045" s="178">
        <v>-56.506999999999998</v>
      </c>
      <c r="J1045">
        <f t="shared" si="65"/>
        <v>0</v>
      </c>
      <c r="K1045" s="189">
        <f t="shared" si="66"/>
        <v>0</v>
      </c>
      <c r="L1045" s="200">
        <v>0</v>
      </c>
      <c r="N1045" s="184">
        <v>4297.5</v>
      </c>
      <c r="O1045" s="190">
        <f t="shared" si="67"/>
        <v>0.71625000000000005</v>
      </c>
      <c r="Q1045" s="1">
        <v>5337.3</v>
      </c>
    </row>
    <row r="1046" spans="2:17" x14ac:dyDescent="0.3">
      <c r="B1046" s="187">
        <v>42048.166666666664</v>
      </c>
      <c r="D1046" s="202">
        <v>0</v>
      </c>
      <c r="E1046" s="178">
        <v>0</v>
      </c>
      <c r="F1046" s="188">
        <f t="shared" si="64"/>
        <v>0</v>
      </c>
      <c r="G1046" s="200"/>
      <c r="H1046" s="202">
        <v>0</v>
      </c>
      <c r="I1046" s="178">
        <v>-56.506999999999998</v>
      </c>
      <c r="J1046">
        <f t="shared" si="65"/>
        <v>0</v>
      </c>
      <c r="K1046" s="189">
        <f t="shared" si="66"/>
        <v>0</v>
      </c>
      <c r="L1046" s="200">
        <v>0</v>
      </c>
      <c r="N1046" s="184">
        <v>5952.4</v>
      </c>
      <c r="O1046" s="190">
        <f t="shared" si="67"/>
        <v>0.99206666666666665</v>
      </c>
      <c r="Q1046" s="1">
        <v>5337.2</v>
      </c>
    </row>
    <row r="1047" spans="2:17" x14ac:dyDescent="0.3">
      <c r="B1047" s="187">
        <v>42048.208333333336</v>
      </c>
      <c r="D1047" s="202">
        <v>0</v>
      </c>
      <c r="E1047" s="178">
        <v>0</v>
      </c>
      <c r="F1047" s="188">
        <f t="shared" si="64"/>
        <v>0</v>
      </c>
      <c r="G1047" s="200"/>
      <c r="H1047" s="202">
        <v>1</v>
      </c>
      <c r="I1047" s="178">
        <v>-56.506999999999998</v>
      </c>
      <c r="J1047">
        <f t="shared" si="65"/>
        <v>0</v>
      </c>
      <c r="K1047" s="189">
        <f t="shared" si="66"/>
        <v>0</v>
      </c>
      <c r="L1047" s="200">
        <v>0</v>
      </c>
      <c r="N1047" s="184">
        <v>5987.1</v>
      </c>
      <c r="O1047" s="190">
        <f t="shared" si="67"/>
        <v>0.99785000000000001</v>
      </c>
      <c r="Q1047" s="1">
        <v>5335.7</v>
      </c>
    </row>
    <row r="1048" spans="2:17" x14ac:dyDescent="0.3">
      <c r="B1048" s="187">
        <v>42048.25</v>
      </c>
      <c r="D1048" s="202">
        <v>10</v>
      </c>
      <c r="E1048" s="178">
        <v>0</v>
      </c>
      <c r="F1048" s="188">
        <f t="shared" si="64"/>
        <v>0</v>
      </c>
      <c r="G1048" s="200"/>
      <c r="H1048" s="202">
        <v>40</v>
      </c>
      <c r="I1048" s="178">
        <v>882.18</v>
      </c>
      <c r="J1048">
        <f t="shared" si="65"/>
        <v>882.18</v>
      </c>
      <c r="K1048" s="189">
        <f t="shared" si="66"/>
        <v>3.5287199999999998E-2</v>
      </c>
      <c r="L1048" s="200">
        <v>980.14</v>
      </c>
      <c r="N1048" s="184">
        <v>5997.8</v>
      </c>
      <c r="O1048" s="190">
        <f t="shared" si="67"/>
        <v>0.99963333333333337</v>
      </c>
      <c r="Q1048" s="1">
        <v>5335</v>
      </c>
    </row>
    <row r="1049" spans="2:17" x14ac:dyDescent="0.3">
      <c r="B1049" s="187">
        <v>42048.291666666664</v>
      </c>
      <c r="D1049" s="202">
        <v>351</v>
      </c>
      <c r="E1049" s="178">
        <v>4.6833099999999996</v>
      </c>
      <c r="F1049" s="188">
        <f t="shared" si="64"/>
        <v>6.3380045336130187E-3</v>
      </c>
      <c r="G1049" s="200"/>
      <c r="H1049" s="202">
        <v>294</v>
      </c>
      <c r="I1049" s="178">
        <v>11500</v>
      </c>
      <c r="J1049">
        <f t="shared" si="65"/>
        <v>11500</v>
      </c>
      <c r="K1049" s="189">
        <f t="shared" si="66"/>
        <v>0.46</v>
      </c>
      <c r="L1049" s="200">
        <v>11803</v>
      </c>
      <c r="N1049" s="184">
        <v>5876</v>
      </c>
      <c r="O1049" s="190">
        <f t="shared" si="67"/>
        <v>0.97933333333333328</v>
      </c>
      <c r="Q1049" s="1">
        <v>5333.8</v>
      </c>
    </row>
    <row r="1050" spans="2:17" x14ac:dyDescent="0.3">
      <c r="B1050" s="187">
        <v>42048.333333333336</v>
      </c>
      <c r="D1050" s="202">
        <v>506</v>
      </c>
      <c r="E1050" s="178">
        <v>337.38900000000001</v>
      </c>
      <c r="F1050" s="188">
        <f t="shared" si="64"/>
        <v>0.45659437696653926</v>
      </c>
      <c r="G1050" s="200"/>
      <c r="H1050" s="202">
        <v>511</v>
      </c>
      <c r="I1050" s="178">
        <v>18148</v>
      </c>
      <c r="J1050">
        <f t="shared" si="65"/>
        <v>18148</v>
      </c>
      <c r="K1050" s="189">
        <f t="shared" si="66"/>
        <v>0.72592000000000001</v>
      </c>
      <c r="L1050" s="200">
        <v>18726</v>
      </c>
      <c r="N1050" s="184">
        <v>5374</v>
      </c>
      <c r="O1050" s="190">
        <f t="shared" si="67"/>
        <v>0.89566666666666672</v>
      </c>
      <c r="Q1050" s="1">
        <v>5333.8</v>
      </c>
    </row>
    <row r="1051" spans="2:17" x14ac:dyDescent="0.3">
      <c r="B1051" s="187">
        <v>42048.375</v>
      </c>
      <c r="D1051" s="202">
        <v>821</v>
      </c>
      <c r="E1051" s="178">
        <v>595.03399999999999</v>
      </c>
      <c r="F1051" s="188">
        <f t="shared" si="64"/>
        <v>0.80526981764049133</v>
      </c>
      <c r="G1051" s="200"/>
      <c r="H1051" s="202">
        <v>771</v>
      </c>
      <c r="I1051" s="178">
        <v>22776</v>
      </c>
      <c r="J1051">
        <f t="shared" si="65"/>
        <v>22776</v>
      </c>
      <c r="K1051" s="189">
        <f t="shared" si="66"/>
        <v>0.91103999999999996</v>
      </c>
      <c r="L1051" s="200">
        <v>23608</v>
      </c>
      <c r="N1051" s="184">
        <v>4768</v>
      </c>
      <c r="O1051" s="190">
        <f t="shared" si="67"/>
        <v>0.79466666666666663</v>
      </c>
      <c r="Q1051" s="1">
        <v>5332.8</v>
      </c>
    </row>
    <row r="1052" spans="2:17" x14ac:dyDescent="0.3">
      <c r="B1052" s="187">
        <v>42048.416666666664</v>
      </c>
      <c r="D1052" s="202">
        <v>982</v>
      </c>
      <c r="E1052" s="178">
        <v>732.58500000000004</v>
      </c>
      <c r="F1052" s="188">
        <f t="shared" si="64"/>
        <v>0.99141996819704314</v>
      </c>
      <c r="G1052" s="200"/>
      <c r="H1052" s="202">
        <v>956</v>
      </c>
      <c r="I1052" s="178">
        <v>24013</v>
      </c>
      <c r="J1052">
        <f t="shared" si="65"/>
        <v>24013</v>
      </c>
      <c r="K1052" s="189">
        <f t="shared" si="66"/>
        <v>0.96052000000000004</v>
      </c>
      <c r="L1052" s="200">
        <v>24922</v>
      </c>
      <c r="N1052" s="184">
        <v>2294.1</v>
      </c>
      <c r="O1052" s="190">
        <f t="shared" si="67"/>
        <v>0.38234999999999997</v>
      </c>
      <c r="Q1052" s="1">
        <v>5332</v>
      </c>
    </row>
    <row r="1053" spans="2:17" x14ac:dyDescent="0.3">
      <c r="B1053" s="187">
        <v>42048.458333333336</v>
      </c>
      <c r="D1053" s="202">
        <v>1012</v>
      </c>
      <c r="E1053" s="178">
        <v>732.66200000000003</v>
      </c>
      <c r="F1053" s="188">
        <f t="shared" si="64"/>
        <v>0.99152417363061218</v>
      </c>
      <c r="G1053" s="200"/>
      <c r="H1053" s="202">
        <v>1051</v>
      </c>
      <c r="I1053" s="178">
        <v>24283</v>
      </c>
      <c r="J1053">
        <f t="shared" si="65"/>
        <v>24283</v>
      </c>
      <c r="K1053" s="189">
        <f t="shared" si="66"/>
        <v>0.97131999999999996</v>
      </c>
      <c r="L1053" s="200">
        <v>25208</v>
      </c>
      <c r="N1053" s="184">
        <v>401.2</v>
      </c>
      <c r="O1053" s="190">
        <f t="shared" si="67"/>
        <v>6.6866666666666671E-2</v>
      </c>
      <c r="Q1053" s="1">
        <v>5331.2</v>
      </c>
    </row>
    <row r="1054" spans="2:17" x14ac:dyDescent="0.3">
      <c r="B1054" s="187">
        <v>42048.5</v>
      </c>
      <c r="D1054" s="202">
        <v>1007</v>
      </c>
      <c r="E1054" s="178">
        <v>732.76400000000001</v>
      </c>
      <c r="F1054" s="188">
        <f t="shared" si="64"/>
        <v>0.99166221199715809</v>
      </c>
      <c r="G1054" s="200"/>
      <c r="H1054" s="202">
        <v>1071</v>
      </c>
      <c r="I1054" s="178">
        <v>24108</v>
      </c>
      <c r="J1054">
        <f t="shared" si="65"/>
        <v>24108</v>
      </c>
      <c r="K1054" s="189">
        <f t="shared" si="66"/>
        <v>0.96431999999999995</v>
      </c>
      <c r="L1054" s="200">
        <v>25023</v>
      </c>
      <c r="N1054" s="184">
        <v>29.3</v>
      </c>
      <c r="O1054" s="190">
        <f t="shared" si="67"/>
        <v>4.8833333333333333E-3</v>
      </c>
      <c r="Q1054" s="1">
        <v>5330.6</v>
      </c>
    </row>
    <row r="1055" spans="2:17" x14ac:dyDescent="0.3">
      <c r="B1055" s="187">
        <v>42048.541666666664</v>
      </c>
      <c r="D1055" s="202">
        <v>804</v>
      </c>
      <c r="E1055" s="178">
        <v>609.90899999999999</v>
      </c>
      <c r="F1055" s="188">
        <f t="shared" si="64"/>
        <v>0.82540041276178233</v>
      </c>
      <c r="G1055" s="200"/>
      <c r="H1055" s="202">
        <v>953</v>
      </c>
      <c r="I1055" s="178">
        <v>22610</v>
      </c>
      <c r="J1055">
        <f t="shared" si="65"/>
        <v>22610</v>
      </c>
      <c r="K1055" s="189">
        <f t="shared" si="66"/>
        <v>0.90439999999999998</v>
      </c>
      <c r="L1055" s="200">
        <v>23433</v>
      </c>
      <c r="N1055" s="184">
        <v>0</v>
      </c>
      <c r="O1055" s="190">
        <f t="shared" si="67"/>
        <v>0</v>
      </c>
      <c r="Q1055" s="1">
        <v>5328.9</v>
      </c>
    </row>
    <row r="1056" spans="2:17" x14ac:dyDescent="0.3">
      <c r="B1056" s="187">
        <v>42048.583333333336</v>
      </c>
      <c r="D1056" s="202">
        <v>739</v>
      </c>
      <c r="E1056" s="178">
        <v>543.53300000000002</v>
      </c>
      <c r="F1056" s="188">
        <f t="shared" si="64"/>
        <v>0.73557262239063514</v>
      </c>
      <c r="G1056" s="200"/>
      <c r="H1056" s="202">
        <v>821</v>
      </c>
      <c r="I1056" s="178">
        <v>21850</v>
      </c>
      <c r="J1056">
        <f t="shared" si="65"/>
        <v>21850</v>
      </c>
      <c r="K1056" s="189">
        <f t="shared" si="66"/>
        <v>0.874</v>
      </c>
      <c r="L1056" s="200">
        <v>22628</v>
      </c>
      <c r="N1056" s="184">
        <v>0</v>
      </c>
      <c r="O1056" s="190">
        <f t="shared" si="67"/>
        <v>0</v>
      </c>
      <c r="Q1056" s="1">
        <v>5328.3</v>
      </c>
    </row>
    <row r="1057" spans="2:17" x14ac:dyDescent="0.3">
      <c r="B1057" s="187">
        <v>42048.625</v>
      </c>
      <c r="D1057" s="202">
        <v>663</v>
      </c>
      <c r="E1057" s="178">
        <v>472.46600000000001</v>
      </c>
      <c r="F1057" s="188">
        <f t="shared" si="64"/>
        <v>0.63939642047569112</v>
      </c>
      <c r="G1057" s="200"/>
      <c r="H1057" s="202">
        <v>629</v>
      </c>
      <c r="I1057" s="178">
        <v>20103</v>
      </c>
      <c r="J1057">
        <f t="shared" si="65"/>
        <v>20103</v>
      </c>
      <c r="K1057" s="189">
        <f t="shared" si="66"/>
        <v>0.80411999999999995</v>
      </c>
      <c r="L1057" s="200">
        <v>20782</v>
      </c>
      <c r="N1057" s="184">
        <v>34.700000000000003</v>
      </c>
      <c r="O1057" s="190">
        <f t="shared" si="67"/>
        <v>5.7833333333333339E-3</v>
      </c>
      <c r="Q1057" s="1">
        <v>5326</v>
      </c>
    </row>
    <row r="1058" spans="2:17" x14ac:dyDescent="0.3">
      <c r="B1058" s="187">
        <v>42048.666666666664</v>
      </c>
      <c r="D1058" s="202">
        <v>747</v>
      </c>
      <c r="E1058" s="178">
        <v>488.57600000000002</v>
      </c>
      <c r="F1058" s="188">
        <f t="shared" si="64"/>
        <v>0.66119836248604402</v>
      </c>
      <c r="G1058" s="200"/>
      <c r="H1058" s="202">
        <v>462</v>
      </c>
      <c r="I1058" s="178">
        <v>19230</v>
      </c>
      <c r="J1058">
        <f t="shared" si="65"/>
        <v>19230</v>
      </c>
      <c r="K1058" s="189">
        <f t="shared" si="66"/>
        <v>0.76919999999999999</v>
      </c>
      <c r="L1058" s="200">
        <v>19863</v>
      </c>
      <c r="N1058" s="184">
        <v>99.8</v>
      </c>
      <c r="O1058" s="190">
        <f t="shared" si="67"/>
        <v>1.6633333333333333E-2</v>
      </c>
      <c r="Q1058" s="1">
        <v>5325.3</v>
      </c>
    </row>
    <row r="1059" spans="2:17" x14ac:dyDescent="0.3">
      <c r="B1059" s="187">
        <v>42048.708333333336</v>
      </c>
      <c r="D1059" s="202">
        <v>642</v>
      </c>
      <c r="E1059" s="178">
        <v>303.68799999999999</v>
      </c>
      <c r="F1059" s="188">
        <f t="shared" si="64"/>
        <v>0.41098622999627837</v>
      </c>
      <c r="G1059" s="200"/>
      <c r="H1059" s="202">
        <v>232</v>
      </c>
      <c r="I1059" s="178">
        <v>9711.9</v>
      </c>
      <c r="J1059">
        <f t="shared" si="65"/>
        <v>9711.9</v>
      </c>
      <c r="K1059" s="189">
        <f t="shared" si="66"/>
        <v>0.38847599999999999</v>
      </c>
      <c r="L1059" s="200">
        <v>9961.7000000000007</v>
      </c>
      <c r="N1059" s="184">
        <v>121.9</v>
      </c>
      <c r="O1059" s="190">
        <f t="shared" si="67"/>
        <v>2.0316666666666667E-2</v>
      </c>
      <c r="Q1059" s="1">
        <v>5323.3</v>
      </c>
    </row>
    <row r="1060" spans="2:17" x14ac:dyDescent="0.3">
      <c r="B1060" s="187">
        <v>42048.75</v>
      </c>
      <c r="D1060" s="202">
        <v>212</v>
      </c>
      <c r="E1060" s="178">
        <v>0</v>
      </c>
      <c r="F1060" s="188">
        <f t="shared" si="64"/>
        <v>0</v>
      </c>
      <c r="G1060" s="200"/>
      <c r="H1060" s="202">
        <v>37</v>
      </c>
      <c r="I1060" s="178">
        <v>985.21</v>
      </c>
      <c r="J1060">
        <f t="shared" si="65"/>
        <v>985.21</v>
      </c>
      <c r="K1060" s="189">
        <f t="shared" si="66"/>
        <v>3.9408400000000003E-2</v>
      </c>
      <c r="L1060" s="200">
        <v>1083.8</v>
      </c>
      <c r="N1060" s="184">
        <v>55.6</v>
      </c>
      <c r="O1060" s="190">
        <f t="shared" si="67"/>
        <v>9.2666666666666661E-3</v>
      </c>
      <c r="Q1060" s="1">
        <v>5322.9</v>
      </c>
    </row>
    <row r="1061" spans="2:17" x14ac:dyDescent="0.3">
      <c r="B1061" s="187">
        <v>42048.791666666664</v>
      </c>
      <c r="D1061" s="202">
        <v>0</v>
      </c>
      <c r="E1061" s="178">
        <v>0</v>
      </c>
      <c r="F1061" s="188">
        <f t="shared" si="64"/>
        <v>0</v>
      </c>
      <c r="G1061" s="200"/>
      <c r="H1061" s="202">
        <v>0</v>
      </c>
      <c r="I1061" s="178">
        <v>-56.506999999999998</v>
      </c>
      <c r="J1061">
        <f t="shared" si="65"/>
        <v>0</v>
      </c>
      <c r="K1061" s="189">
        <f t="shared" si="66"/>
        <v>0</v>
      </c>
      <c r="L1061" s="200">
        <v>0</v>
      </c>
      <c r="N1061" s="184">
        <v>63.2</v>
      </c>
      <c r="O1061" s="190">
        <f t="shared" si="67"/>
        <v>1.0533333333333334E-2</v>
      </c>
      <c r="Q1061" s="1">
        <v>5320.9</v>
      </c>
    </row>
    <row r="1062" spans="2:17" x14ac:dyDescent="0.3">
      <c r="B1062" s="187">
        <v>42048.833333333336</v>
      </c>
      <c r="D1062" s="202">
        <v>0</v>
      </c>
      <c r="E1062" s="178">
        <v>0</v>
      </c>
      <c r="F1062" s="188">
        <f t="shared" si="64"/>
        <v>0</v>
      </c>
      <c r="G1062" s="200"/>
      <c r="H1062" s="202">
        <v>0</v>
      </c>
      <c r="I1062" s="178">
        <v>-56.506999999999998</v>
      </c>
      <c r="J1062">
        <f t="shared" si="65"/>
        <v>0</v>
      </c>
      <c r="K1062" s="189">
        <f t="shared" si="66"/>
        <v>0</v>
      </c>
      <c r="L1062" s="200">
        <v>0</v>
      </c>
      <c r="N1062" s="184">
        <v>17.600000000000001</v>
      </c>
      <c r="O1062" s="190">
        <f t="shared" si="67"/>
        <v>2.9333333333333334E-3</v>
      </c>
      <c r="Q1062" s="1">
        <v>5320.5</v>
      </c>
    </row>
    <row r="1063" spans="2:17" x14ac:dyDescent="0.3">
      <c r="B1063" s="187">
        <v>42048.875</v>
      </c>
      <c r="D1063" s="202">
        <v>0</v>
      </c>
      <c r="E1063" s="178">
        <v>0</v>
      </c>
      <c r="F1063" s="188">
        <f t="shared" si="64"/>
        <v>0</v>
      </c>
      <c r="G1063" s="200"/>
      <c r="H1063" s="202">
        <v>0</v>
      </c>
      <c r="I1063" s="178">
        <v>-56.506999999999998</v>
      </c>
      <c r="J1063">
        <f t="shared" si="65"/>
        <v>0</v>
      </c>
      <c r="K1063" s="189">
        <f t="shared" si="66"/>
        <v>0</v>
      </c>
      <c r="L1063" s="200">
        <v>0</v>
      </c>
      <c r="N1063" s="184">
        <v>207.9</v>
      </c>
      <c r="O1063" s="190">
        <f t="shared" si="67"/>
        <v>3.465E-2</v>
      </c>
      <c r="Q1063" s="1">
        <v>5320</v>
      </c>
    </row>
    <row r="1064" spans="2:17" x14ac:dyDescent="0.3">
      <c r="B1064" s="187">
        <v>42048.916666666664</v>
      </c>
      <c r="D1064" s="202">
        <v>0</v>
      </c>
      <c r="E1064" s="178">
        <v>0</v>
      </c>
      <c r="F1064" s="188">
        <f t="shared" si="64"/>
        <v>0</v>
      </c>
      <c r="G1064" s="200"/>
      <c r="H1064" s="202">
        <v>0</v>
      </c>
      <c r="I1064" s="178">
        <v>-56.506999999999998</v>
      </c>
      <c r="J1064">
        <f t="shared" si="65"/>
        <v>0</v>
      </c>
      <c r="K1064" s="189">
        <f t="shared" si="66"/>
        <v>0</v>
      </c>
      <c r="L1064" s="200">
        <v>0</v>
      </c>
      <c r="N1064" s="184">
        <v>2385.8000000000002</v>
      </c>
      <c r="O1064" s="190">
        <f t="shared" si="67"/>
        <v>0.39763333333333334</v>
      </c>
      <c r="Q1064" s="1">
        <v>5318.7</v>
      </c>
    </row>
    <row r="1065" spans="2:17" x14ac:dyDescent="0.3">
      <c r="B1065" s="187">
        <v>42048.958333333336</v>
      </c>
      <c r="D1065" s="202">
        <v>0</v>
      </c>
      <c r="E1065" s="178">
        <v>0</v>
      </c>
      <c r="F1065" s="188">
        <f t="shared" si="64"/>
        <v>0</v>
      </c>
      <c r="G1065" s="200"/>
      <c r="H1065" s="202">
        <v>0</v>
      </c>
      <c r="I1065" s="178">
        <v>-56.506999999999998</v>
      </c>
      <c r="J1065">
        <f t="shared" si="65"/>
        <v>0</v>
      </c>
      <c r="K1065" s="189">
        <f t="shared" si="66"/>
        <v>0</v>
      </c>
      <c r="L1065" s="200">
        <v>0</v>
      </c>
      <c r="N1065" s="184">
        <v>4525</v>
      </c>
      <c r="O1065" s="190">
        <f t="shared" si="67"/>
        <v>0.75416666666666665</v>
      </c>
      <c r="Q1065" s="1">
        <v>5316.4</v>
      </c>
    </row>
    <row r="1066" spans="2:17" x14ac:dyDescent="0.3">
      <c r="B1066" s="187">
        <v>42049</v>
      </c>
      <c r="D1066" s="202">
        <v>0</v>
      </c>
      <c r="E1066" s="178">
        <v>0</v>
      </c>
      <c r="F1066" s="188">
        <f t="shared" si="64"/>
        <v>0</v>
      </c>
      <c r="G1066" s="200"/>
      <c r="H1066" s="202">
        <v>0</v>
      </c>
      <c r="I1066" s="178">
        <v>-56.506999999999998</v>
      </c>
      <c r="J1066">
        <f t="shared" si="65"/>
        <v>0</v>
      </c>
      <c r="K1066" s="189">
        <f t="shared" si="66"/>
        <v>0</v>
      </c>
      <c r="L1066" s="200">
        <v>0</v>
      </c>
      <c r="N1066" s="184">
        <v>4680.1000000000004</v>
      </c>
      <c r="O1066" s="190">
        <f t="shared" si="67"/>
        <v>0.78001666666666669</v>
      </c>
      <c r="Q1066" s="1">
        <v>5316.4</v>
      </c>
    </row>
    <row r="1067" spans="2:17" x14ac:dyDescent="0.3">
      <c r="B1067" s="187">
        <v>42049.041666666664</v>
      </c>
      <c r="D1067" s="202">
        <v>0</v>
      </c>
      <c r="E1067" s="178">
        <v>0</v>
      </c>
      <c r="F1067" s="188">
        <f t="shared" si="64"/>
        <v>0</v>
      </c>
      <c r="G1067" s="200"/>
      <c r="H1067" s="202">
        <v>0</v>
      </c>
      <c r="I1067" s="178">
        <v>-56.506999999999998</v>
      </c>
      <c r="J1067">
        <f t="shared" si="65"/>
        <v>0</v>
      </c>
      <c r="K1067" s="189">
        <f t="shared" si="66"/>
        <v>0</v>
      </c>
      <c r="L1067" s="200">
        <v>0</v>
      </c>
      <c r="N1067" s="184">
        <v>5227.3999999999996</v>
      </c>
      <c r="O1067" s="190">
        <f t="shared" si="67"/>
        <v>0.8712333333333333</v>
      </c>
      <c r="Q1067" s="1">
        <v>5312.1</v>
      </c>
    </row>
    <row r="1068" spans="2:17" x14ac:dyDescent="0.3">
      <c r="B1068" s="187">
        <v>42049.083333333336</v>
      </c>
      <c r="D1068" s="202">
        <v>0</v>
      </c>
      <c r="E1068" s="178">
        <v>0</v>
      </c>
      <c r="F1068" s="188">
        <f t="shared" si="64"/>
        <v>0</v>
      </c>
      <c r="G1068" s="200"/>
      <c r="H1068" s="202">
        <v>0</v>
      </c>
      <c r="I1068" s="178">
        <v>-56.506999999999998</v>
      </c>
      <c r="J1068">
        <f t="shared" si="65"/>
        <v>0</v>
      </c>
      <c r="K1068" s="189">
        <f t="shared" si="66"/>
        <v>0</v>
      </c>
      <c r="L1068" s="200">
        <v>0</v>
      </c>
      <c r="N1068" s="184">
        <v>5998.8</v>
      </c>
      <c r="O1068" s="190">
        <f t="shared" si="67"/>
        <v>0.99980000000000002</v>
      </c>
      <c r="Q1068" s="1">
        <v>5311.2</v>
      </c>
    </row>
    <row r="1069" spans="2:17" x14ac:dyDescent="0.3">
      <c r="B1069" s="187">
        <v>42049.125</v>
      </c>
      <c r="D1069" s="202">
        <v>0</v>
      </c>
      <c r="E1069" s="178">
        <v>0</v>
      </c>
      <c r="F1069" s="188">
        <f t="shared" si="64"/>
        <v>0</v>
      </c>
      <c r="G1069" s="200"/>
      <c r="H1069" s="202">
        <v>0</v>
      </c>
      <c r="I1069" s="178">
        <v>-56.506999999999998</v>
      </c>
      <c r="J1069">
        <f t="shared" si="65"/>
        <v>0</v>
      </c>
      <c r="K1069" s="189">
        <f t="shared" si="66"/>
        <v>0</v>
      </c>
      <c r="L1069" s="200">
        <v>0</v>
      </c>
      <c r="N1069" s="184">
        <v>6000</v>
      </c>
      <c r="O1069" s="190">
        <f t="shared" si="67"/>
        <v>1</v>
      </c>
      <c r="Q1069" s="1">
        <v>5310.1</v>
      </c>
    </row>
    <row r="1070" spans="2:17" x14ac:dyDescent="0.3">
      <c r="B1070" s="187">
        <v>42049.166666666664</v>
      </c>
      <c r="D1070" s="202">
        <v>0</v>
      </c>
      <c r="E1070" s="178">
        <v>0</v>
      </c>
      <c r="F1070" s="188">
        <f t="shared" si="64"/>
        <v>0</v>
      </c>
      <c r="G1070" s="200"/>
      <c r="H1070" s="202">
        <v>0</v>
      </c>
      <c r="I1070" s="178">
        <v>-56.506999999999998</v>
      </c>
      <c r="J1070">
        <f t="shared" si="65"/>
        <v>0</v>
      </c>
      <c r="K1070" s="189">
        <f t="shared" si="66"/>
        <v>0</v>
      </c>
      <c r="L1070" s="200">
        <v>0</v>
      </c>
      <c r="N1070" s="184">
        <v>5997.6</v>
      </c>
      <c r="O1070" s="190">
        <f t="shared" si="67"/>
        <v>0.99960000000000004</v>
      </c>
      <c r="Q1070" s="1">
        <v>5309.9</v>
      </c>
    </row>
    <row r="1071" spans="2:17" x14ac:dyDescent="0.3">
      <c r="B1071" s="187">
        <v>42049.208333333336</v>
      </c>
      <c r="D1071" s="202">
        <v>23</v>
      </c>
      <c r="E1071" s="178">
        <v>0</v>
      </c>
      <c r="F1071" s="188">
        <f t="shared" si="64"/>
        <v>0</v>
      </c>
      <c r="G1071" s="200"/>
      <c r="H1071" s="202">
        <v>4</v>
      </c>
      <c r="I1071" s="178">
        <v>-56.506999999999998</v>
      </c>
      <c r="J1071">
        <f t="shared" si="65"/>
        <v>0</v>
      </c>
      <c r="K1071" s="189">
        <f t="shared" si="66"/>
        <v>0</v>
      </c>
      <c r="L1071" s="200">
        <v>0</v>
      </c>
      <c r="N1071" s="184">
        <v>5984.3</v>
      </c>
      <c r="O1071" s="190">
        <f t="shared" si="67"/>
        <v>0.9973833333333334</v>
      </c>
      <c r="Q1071" s="1">
        <v>5309</v>
      </c>
    </row>
    <row r="1072" spans="2:17" x14ac:dyDescent="0.3">
      <c r="B1072" s="187">
        <v>42049.25</v>
      </c>
      <c r="D1072" s="202">
        <v>441</v>
      </c>
      <c r="E1072" s="178">
        <v>0</v>
      </c>
      <c r="F1072" s="188">
        <f t="shared" si="64"/>
        <v>0</v>
      </c>
      <c r="G1072" s="200"/>
      <c r="H1072" s="202">
        <v>112</v>
      </c>
      <c r="I1072" s="178">
        <v>4256.7</v>
      </c>
      <c r="J1072">
        <f t="shared" si="65"/>
        <v>4256.7</v>
      </c>
      <c r="K1072" s="189">
        <f t="shared" si="66"/>
        <v>0.170268</v>
      </c>
      <c r="L1072" s="200">
        <v>4389.3</v>
      </c>
      <c r="N1072" s="184">
        <v>5138.8999999999996</v>
      </c>
      <c r="O1072" s="190">
        <f t="shared" si="67"/>
        <v>0.85648333333333326</v>
      </c>
      <c r="Q1072" s="1">
        <v>5306.5</v>
      </c>
    </row>
    <row r="1073" spans="2:17" x14ac:dyDescent="0.3">
      <c r="B1073" s="187">
        <v>42049.291666666664</v>
      </c>
      <c r="D1073" s="202">
        <v>750</v>
      </c>
      <c r="E1073" s="178">
        <v>397.12400000000002</v>
      </c>
      <c r="F1073" s="188">
        <f t="shared" si="64"/>
        <v>0.53743478702168701</v>
      </c>
      <c r="G1073" s="200"/>
      <c r="H1073" s="202">
        <v>349</v>
      </c>
      <c r="I1073" s="178">
        <v>15425</v>
      </c>
      <c r="J1073">
        <f t="shared" si="65"/>
        <v>15425</v>
      </c>
      <c r="K1073" s="189">
        <f t="shared" si="66"/>
        <v>0.61699999999999999</v>
      </c>
      <c r="L1073" s="200">
        <v>15874</v>
      </c>
      <c r="N1073" s="184">
        <v>5316.4</v>
      </c>
      <c r="O1073" s="190">
        <f t="shared" si="67"/>
        <v>0.88606666666666656</v>
      </c>
      <c r="Q1073" s="1">
        <v>5306.4</v>
      </c>
    </row>
    <row r="1074" spans="2:17" x14ac:dyDescent="0.3">
      <c r="B1074" s="187">
        <v>42049.333333333336</v>
      </c>
      <c r="D1074" s="202">
        <v>886</v>
      </c>
      <c r="E1074" s="178">
        <v>613.65200000000004</v>
      </c>
      <c r="F1074" s="188">
        <f t="shared" si="64"/>
        <v>0.83046587948709283</v>
      </c>
      <c r="G1074" s="200"/>
      <c r="H1074" s="202">
        <v>593</v>
      </c>
      <c r="I1074" s="178">
        <v>22630</v>
      </c>
      <c r="J1074">
        <f t="shared" si="65"/>
        <v>22630</v>
      </c>
      <c r="K1074" s="189">
        <f t="shared" si="66"/>
        <v>0.9052</v>
      </c>
      <c r="L1074" s="200">
        <v>23454</v>
      </c>
      <c r="N1074" s="184">
        <v>5393.4</v>
      </c>
      <c r="O1074" s="190">
        <f t="shared" si="67"/>
        <v>0.89889999999999992</v>
      </c>
      <c r="Q1074" s="1">
        <v>5306.3</v>
      </c>
    </row>
    <row r="1075" spans="2:17" x14ac:dyDescent="0.3">
      <c r="B1075" s="187">
        <v>42049.375</v>
      </c>
      <c r="D1075" s="202">
        <v>952</v>
      </c>
      <c r="E1075" s="178">
        <v>692.55600000000004</v>
      </c>
      <c r="F1075" s="188">
        <f t="shared" si="64"/>
        <v>0.93724802923165418</v>
      </c>
      <c r="G1075" s="200"/>
      <c r="H1075" s="202">
        <v>802</v>
      </c>
      <c r="I1075" s="178">
        <v>23689</v>
      </c>
      <c r="J1075">
        <f t="shared" si="65"/>
        <v>23689</v>
      </c>
      <c r="K1075" s="189">
        <f t="shared" si="66"/>
        <v>0.94755999999999996</v>
      </c>
      <c r="L1075" s="200">
        <v>24578</v>
      </c>
      <c r="N1075" s="184">
        <v>5091.8999999999996</v>
      </c>
      <c r="O1075" s="190">
        <f t="shared" si="67"/>
        <v>0.8486499999999999</v>
      </c>
      <c r="Q1075" s="1">
        <v>5306</v>
      </c>
    </row>
    <row r="1076" spans="2:17" x14ac:dyDescent="0.3">
      <c r="B1076" s="187">
        <v>42049.416666666664</v>
      </c>
      <c r="D1076" s="202">
        <v>994</v>
      </c>
      <c r="E1076" s="178">
        <v>732.31200000000001</v>
      </c>
      <c r="F1076" s="188">
        <f t="shared" si="64"/>
        <v>0.99105051256893473</v>
      </c>
      <c r="G1076" s="200"/>
      <c r="H1076" s="202">
        <v>961</v>
      </c>
      <c r="I1076" s="178">
        <v>24165</v>
      </c>
      <c r="J1076">
        <f t="shared" si="65"/>
        <v>24165</v>
      </c>
      <c r="K1076" s="189">
        <f t="shared" si="66"/>
        <v>0.96660000000000001</v>
      </c>
      <c r="L1076" s="200">
        <v>25083</v>
      </c>
      <c r="N1076" s="184">
        <v>4470.1000000000004</v>
      </c>
      <c r="O1076" s="190">
        <f t="shared" si="67"/>
        <v>0.74501666666666677</v>
      </c>
      <c r="Q1076" s="1">
        <v>5304.6</v>
      </c>
    </row>
    <row r="1077" spans="2:17" x14ac:dyDescent="0.3">
      <c r="B1077" s="187">
        <v>42049.458333333336</v>
      </c>
      <c r="D1077" s="202">
        <v>1014</v>
      </c>
      <c r="E1077" s="178">
        <v>732.39599999999996</v>
      </c>
      <c r="F1077" s="188">
        <f t="shared" si="64"/>
        <v>0.99116419122373722</v>
      </c>
      <c r="G1077" s="200"/>
      <c r="H1077" s="202">
        <v>1054</v>
      </c>
      <c r="I1077" s="178">
        <v>24352</v>
      </c>
      <c r="J1077">
        <f t="shared" si="65"/>
        <v>24352</v>
      </c>
      <c r="K1077" s="189">
        <f t="shared" si="66"/>
        <v>0.97407999999999995</v>
      </c>
      <c r="L1077" s="200">
        <v>25282</v>
      </c>
      <c r="N1077" s="184">
        <v>3103.5</v>
      </c>
      <c r="O1077" s="190">
        <f t="shared" si="67"/>
        <v>0.51724999999999999</v>
      </c>
      <c r="Q1077" s="1">
        <v>5304.4</v>
      </c>
    </row>
    <row r="1078" spans="2:17" x14ac:dyDescent="0.3">
      <c r="B1078" s="187">
        <v>42049.5</v>
      </c>
      <c r="D1078" s="202">
        <v>1018</v>
      </c>
      <c r="E1078" s="178">
        <v>732.49300000000005</v>
      </c>
      <c r="F1078" s="188">
        <f t="shared" si="64"/>
        <v>0.99129546300368787</v>
      </c>
      <c r="G1078" s="200"/>
      <c r="H1078" s="202">
        <v>1075</v>
      </c>
      <c r="I1078" s="178">
        <v>24300</v>
      </c>
      <c r="J1078">
        <f t="shared" si="65"/>
        <v>24300</v>
      </c>
      <c r="K1078" s="189">
        <f t="shared" si="66"/>
        <v>0.97199999999999998</v>
      </c>
      <c r="L1078" s="200">
        <v>25226</v>
      </c>
      <c r="N1078" s="184">
        <v>2291.9</v>
      </c>
      <c r="O1078" s="190">
        <f t="shared" si="67"/>
        <v>0.38198333333333334</v>
      </c>
      <c r="Q1078" s="1">
        <v>5304</v>
      </c>
    </row>
    <row r="1079" spans="2:17" x14ac:dyDescent="0.3">
      <c r="B1079" s="187">
        <v>42049.541666666664</v>
      </c>
      <c r="D1079" s="202">
        <v>1008</v>
      </c>
      <c r="E1079" s="178">
        <v>732.48</v>
      </c>
      <c r="F1079" s="188">
        <f t="shared" si="64"/>
        <v>0.99127786987853983</v>
      </c>
      <c r="G1079" s="200"/>
      <c r="H1079" s="202">
        <v>1018</v>
      </c>
      <c r="I1079" s="178">
        <v>24072</v>
      </c>
      <c r="J1079">
        <f t="shared" si="65"/>
        <v>24072</v>
      </c>
      <c r="K1079" s="189">
        <f t="shared" si="66"/>
        <v>0.96287999999999996</v>
      </c>
      <c r="L1079" s="200">
        <v>24984</v>
      </c>
      <c r="N1079" s="184">
        <v>1610.2</v>
      </c>
      <c r="O1079" s="190">
        <f t="shared" si="67"/>
        <v>0.2683666666666667</v>
      </c>
      <c r="Q1079" s="1">
        <v>5303.5</v>
      </c>
    </row>
    <row r="1080" spans="2:17" x14ac:dyDescent="0.3">
      <c r="B1080" s="187">
        <v>42049.583333333336</v>
      </c>
      <c r="D1080" s="202">
        <v>976</v>
      </c>
      <c r="E1080" s="178">
        <v>719.61</v>
      </c>
      <c r="F1080" s="188">
        <f t="shared" si="64"/>
        <v>0.97386067598200099</v>
      </c>
      <c r="G1080" s="200"/>
      <c r="H1080" s="202">
        <v>890</v>
      </c>
      <c r="I1080" s="178">
        <v>23583</v>
      </c>
      <c r="J1080">
        <f t="shared" si="65"/>
        <v>23583</v>
      </c>
      <c r="K1080" s="189">
        <f t="shared" si="66"/>
        <v>0.94332000000000005</v>
      </c>
      <c r="L1080" s="200">
        <v>24465</v>
      </c>
      <c r="N1080" s="184">
        <v>1309.9000000000001</v>
      </c>
      <c r="O1080" s="190">
        <f t="shared" si="67"/>
        <v>0.21831666666666669</v>
      </c>
      <c r="Q1080" s="1">
        <v>5303.1</v>
      </c>
    </row>
    <row r="1081" spans="2:17" x14ac:dyDescent="0.3">
      <c r="B1081" s="187">
        <v>42049.625</v>
      </c>
      <c r="D1081" s="202">
        <v>918</v>
      </c>
      <c r="E1081" s="178">
        <v>657.596</v>
      </c>
      <c r="F1081" s="188">
        <f t="shared" si="64"/>
        <v>0.88993605575667356</v>
      </c>
      <c r="G1081" s="200"/>
      <c r="H1081" s="202">
        <v>704</v>
      </c>
      <c r="I1081" s="178">
        <v>22694</v>
      </c>
      <c r="J1081">
        <f t="shared" si="65"/>
        <v>22694</v>
      </c>
      <c r="K1081" s="189">
        <f t="shared" si="66"/>
        <v>0.90776000000000001</v>
      </c>
      <c r="L1081" s="200">
        <v>23521</v>
      </c>
      <c r="N1081" s="184">
        <v>1378.6</v>
      </c>
      <c r="O1081" s="190">
        <f t="shared" si="67"/>
        <v>0.22976666666666665</v>
      </c>
      <c r="Q1081" s="1">
        <v>5303.1</v>
      </c>
    </row>
    <row r="1082" spans="2:17" x14ac:dyDescent="0.3">
      <c r="B1082" s="187">
        <v>42049.666666666664</v>
      </c>
      <c r="D1082" s="202">
        <v>832</v>
      </c>
      <c r="E1082" s="178">
        <v>540.71699999999998</v>
      </c>
      <c r="F1082" s="188">
        <f t="shared" si="64"/>
        <v>0.73176168082011028</v>
      </c>
      <c r="G1082" s="200"/>
      <c r="H1082" s="202">
        <v>476</v>
      </c>
      <c r="I1082" s="178">
        <v>19953</v>
      </c>
      <c r="J1082">
        <f t="shared" si="65"/>
        <v>19953</v>
      </c>
      <c r="K1082" s="189">
        <f t="shared" si="66"/>
        <v>0.79812000000000005</v>
      </c>
      <c r="L1082" s="200">
        <v>20624</v>
      </c>
      <c r="N1082" s="184">
        <v>1580.1</v>
      </c>
      <c r="O1082" s="190">
        <f t="shared" si="67"/>
        <v>0.26334999999999997</v>
      </c>
      <c r="Q1082" s="1">
        <v>5301.6</v>
      </c>
    </row>
    <row r="1083" spans="2:17" x14ac:dyDescent="0.3">
      <c r="B1083" s="187">
        <v>42049.708333333336</v>
      </c>
      <c r="D1083" s="202">
        <v>657</v>
      </c>
      <c r="E1083" s="178">
        <v>305.21899999999999</v>
      </c>
      <c r="F1083" s="188">
        <f t="shared" si="64"/>
        <v>0.41305815881178742</v>
      </c>
      <c r="G1083" s="200"/>
      <c r="H1083" s="202">
        <v>230</v>
      </c>
      <c r="I1083" s="178">
        <v>9678.2999999999993</v>
      </c>
      <c r="J1083">
        <f t="shared" si="65"/>
        <v>9678.2999999999993</v>
      </c>
      <c r="K1083" s="189">
        <f t="shared" si="66"/>
        <v>0.38713199999999998</v>
      </c>
      <c r="L1083" s="200">
        <v>9927.1</v>
      </c>
      <c r="N1083" s="184">
        <v>1516.3</v>
      </c>
      <c r="O1083" s="190">
        <f t="shared" si="67"/>
        <v>0.25271666666666665</v>
      </c>
      <c r="Q1083" s="1">
        <v>5299.8</v>
      </c>
    </row>
    <row r="1084" spans="2:17" x14ac:dyDescent="0.3">
      <c r="B1084" s="187">
        <v>42049.75</v>
      </c>
      <c r="D1084" s="202">
        <v>214</v>
      </c>
      <c r="E1084" s="178">
        <v>0</v>
      </c>
      <c r="F1084" s="188">
        <f t="shared" si="64"/>
        <v>0</v>
      </c>
      <c r="G1084" s="200"/>
      <c r="H1084" s="202">
        <v>37</v>
      </c>
      <c r="I1084" s="178">
        <v>970.25</v>
      </c>
      <c r="J1084">
        <f t="shared" si="65"/>
        <v>970.25</v>
      </c>
      <c r="K1084" s="189">
        <f t="shared" si="66"/>
        <v>3.8809999999999997E-2</v>
      </c>
      <c r="L1084" s="200">
        <v>1068.8</v>
      </c>
      <c r="N1084" s="184">
        <v>1053.9000000000001</v>
      </c>
      <c r="O1084" s="190">
        <f t="shared" si="67"/>
        <v>0.17565000000000003</v>
      </c>
      <c r="Q1084" s="1">
        <v>5299.6</v>
      </c>
    </row>
    <row r="1085" spans="2:17" x14ac:dyDescent="0.3">
      <c r="B1085" s="187">
        <v>42049.791666666664</v>
      </c>
      <c r="D1085" s="202">
        <v>0</v>
      </c>
      <c r="E1085" s="178">
        <v>0</v>
      </c>
      <c r="F1085" s="188">
        <f t="shared" si="64"/>
        <v>0</v>
      </c>
      <c r="G1085" s="200"/>
      <c r="H1085" s="202">
        <v>0</v>
      </c>
      <c r="I1085" s="178">
        <v>-56.506999999999998</v>
      </c>
      <c r="J1085">
        <f t="shared" si="65"/>
        <v>0</v>
      </c>
      <c r="K1085" s="189">
        <f t="shared" si="66"/>
        <v>0</v>
      </c>
      <c r="L1085" s="200">
        <v>0</v>
      </c>
      <c r="N1085" s="184">
        <v>1226.3</v>
      </c>
      <c r="O1085" s="190">
        <f t="shared" si="67"/>
        <v>0.20438333333333333</v>
      </c>
      <c r="Q1085" s="1">
        <v>5299.1</v>
      </c>
    </row>
    <row r="1086" spans="2:17" x14ac:dyDescent="0.3">
      <c r="B1086" s="187">
        <v>42049.833333333336</v>
      </c>
      <c r="D1086" s="202">
        <v>0</v>
      </c>
      <c r="E1086" s="178">
        <v>0</v>
      </c>
      <c r="F1086" s="188">
        <f t="shared" si="64"/>
        <v>0</v>
      </c>
      <c r="G1086" s="200"/>
      <c r="H1086" s="202">
        <v>0</v>
      </c>
      <c r="I1086" s="178">
        <v>-56.506999999999998</v>
      </c>
      <c r="J1086">
        <f t="shared" si="65"/>
        <v>0</v>
      </c>
      <c r="K1086" s="189">
        <f t="shared" si="66"/>
        <v>0</v>
      </c>
      <c r="L1086" s="200">
        <v>0</v>
      </c>
      <c r="N1086" s="184">
        <v>2435.1</v>
      </c>
      <c r="O1086" s="190">
        <f t="shared" si="67"/>
        <v>0.40584999999999999</v>
      </c>
      <c r="Q1086" s="1">
        <v>5296.7</v>
      </c>
    </row>
    <row r="1087" spans="2:17" x14ac:dyDescent="0.3">
      <c r="B1087" s="187">
        <v>42049.875</v>
      </c>
      <c r="D1087" s="202">
        <v>0</v>
      </c>
      <c r="E1087" s="178">
        <v>0</v>
      </c>
      <c r="F1087" s="188">
        <f t="shared" si="64"/>
        <v>0</v>
      </c>
      <c r="G1087" s="200"/>
      <c r="H1087" s="202">
        <v>0</v>
      </c>
      <c r="I1087" s="178">
        <v>-56.506999999999998</v>
      </c>
      <c r="J1087">
        <f t="shared" si="65"/>
        <v>0</v>
      </c>
      <c r="K1087" s="189">
        <f t="shared" si="66"/>
        <v>0</v>
      </c>
      <c r="L1087" s="200">
        <v>0</v>
      </c>
      <c r="N1087" s="184">
        <v>3368.6</v>
      </c>
      <c r="O1087" s="190">
        <f t="shared" si="67"/>
        <v>0.56143333333333334</v>
      </c>
      <c r="Q1087" s="1">
        <v>5292.9</v>
      </c>
    </row>
    <row r="1088" spans="2:17" x14ac:dyDescent="0.3">
      <c r="B1088" s="187">
        <v>42049.916666666664</v>
      </c>
      <c r="D1088" s="202">
        <v>0</v>
      </c>
      <c r="E1088" s="178">
        <v>0</v>
      </c>
      <c r="F1088" s="188">
        <f t="shared" si="64"/>
        <v>0</v>
      </c>
      <c r="G1088" s="200"/>
      <c r="H1088" s="202">
        <v>0</v>
      </c>
      <c r="I1088" s="178">
        <v>-56.506999999999998</v>
      </c>
      <c r="J1088">
        <f t="shared" si="65"/>
        <v>0</v>
      </c>
      <c r="K1088" s="189">
        <f t="shared" si="66"/>
        <v>0</v>
      </c>
      <c r="L1088" s="200">
        <v>0</v>
      </c>
      <c r="N1088" s="184">
        <v>2878.1</v>
      </c>
      <c r="O1088" s="190">
        <f t="shared" si="67"/>
        <v>0.47968333333333329</v>
      </c>
      <c r="Q1088" s="1">
        <v>5292.7</v>
      </c>
    </row>
    <row r="1089" spans="2:17" x14ac:dyDescent="0.3">
      <c r="B1089" s="187">
        <v>42049.958333333336</v>
      </c>
      <c r="D1089" s="202">
        <v>0</v>
      </c>
      <c r="E1089" s="178">
        <v>0</v>
      </c>
      <c r="F1089" s="188">
        <f t="shared" si="64"/>
        <v>0</v>
      </c>
      <c r="G1089" s="200"/>
      <c r="H1089" s="202">
        <v>0</v>
      </c>
      <c r="I1089" s="178">
        <v>-56.506999999999998</v>
      </c>
      <c r="J1089">
        <f t="shared" si="65"/>
        <v>0</v>
      </c>
      <c r="K1089" s="189">
        <f t="shared" si="66"/>
        <v>0</v>
      </c>
      <c r="L1089" s="200">
        <v>0</v>
      </c>
      <c r="N1089" s="184">
        <v>1716.8</v>
      </c>
      <c r="O1089" s="190">
        <f t="shared" si="67"/>
        <v>0.28613333333333335</v>
      </c>
      <c r="Q1089" s="1">
        <v>5292.4</v>
      </c>
    </row>
    <row r="1090" spans="2:17" x14ac:dyDescent="0.3">
      <c r="B1090" s="187">
        <v>42050</v>
      </c>
      <c r="D1090" s="202">
        <v>0</v>
      </c>
      <c r="E1090" s="178">
        <v>0</v>
      </c>
      <c r="F1090" s="188">
        <f t="shared" si="64"/>
        <v>0</v>
      </c>
      <c r="G1090" s="200"/>
      <c r="H1090" s="202">
        <v>0</v>
      </c>
      <c r="I1090" s="178">
        <v>-56.506999999999998</v>
      </c>
      <c r="J1090">
        <f t="shared" si="65"/>
        <v>0</v>
      </c>
      <c r="K1090" s="189">
        <f t="shared" si="66"/>
        <v>0</v>
      </c>
      <c r="L1090" s="200">
        <v>0</v>
      </c>
      <c r="N1090" s="184">
        <v>718.6</v>
      </c>
      <c r="O1090" s="190">
        <f t="shared" si="67"/>
        <v>0.11976666666666667</v>
      </c>
      <c r="Q1090" s="1">
        <v>5292.3</v>
      </c>
    </row>
    <row r="1091" spans="2:17" x14ac:dyDescent="0.3">
      <c r="B1091" s="187">
        <v>42050.041666666664</v>
      </c>
      <c r="D1091" s="202">
        <v>0</v>
      </c>
      <c r="E1091" s="178">
        <v>0</v>
      </c>
      <c r="F1091" s="188">
        <f t="shared" si="64"/>
        <v>0</v>
      </c>
      <c r="G1091" s="200"/>
      <c r="H1091" s="202">
        <v>0</v>
      </c>
      <c r="I1091" s="178">
        <v>-56.506999999999998</v>
      </c>
      <c r="J1091">
        <f t="shared" si="65"/>
        <v>0</v>
      </c>
      <c r="K1091" s="189">
        <f t="shared" si="66"/>
        <v>0</v>
      </c>
      <c r="L1091" s="200">
        <v>0</v>
      </c>
      <c r="N1091" s="184">
        <v>239.9</v>
      </c>
      <c r="O1091" s="190">
        <f t="shared" si="67"/>
        <v>3.9983333333333336E-2</v>
      </c>
      <c r="Q1091" s="1">
        <v>5291.4</v>
      </c>
    </row>
    <row r="1092" spans="2:17" x14ac:dyDescent="0.3">
      <c r="B1092" s="187">
        <v>42050.083333333336</v>
      </c>
      <c r="D1092" s="202">
        <v>0</v>
      </c>
      <c r="E1092" s="178">
        <v>0</v>
      </c>
      <c r="F1092" s="188">
        <f t="shared" si="64"/>
        <v>0</v>
      </c>
      <c r="G1092" s="200"/>
      <c r="H1092" s="202">
        <v>0</v>
      </c>
      <c r="I1092" s="178">
        <v>-56.506999999999998</v>
      </c>
      <c r="J1092">
        <f t="shared" si="65"/>
        <v>0</v>
      </c>
      <c r="K1092" s="189">
        <f t="shared" si="66"/>
        <v>0</v>
      </c>
      <c r="L1092" s="200">
        <v>0</v>
      </c>
      <c r="N1092" s="184">
        <v>378.2</v>
      </c>
      <c r="O1092" s="190">
        <f t="shared" si="67"/>
        <v>6.303333333333333E-2</v>
      </c>
      <c r="Q1092" s="1">
        <v>5290.1</v>
      </c>
    </row>
    <row r="1093" spans="2:17" x14ac:dyDescent="0.3">
      <c r="B1093" s="187">
        <v>42050.125</v>
      </c>
      <c r="D1093" s="202">
        <v>0</v>
      </c>
      <c r="E1093" s="178">
        <v>0</v>
      </c>
      <c r="F1093" s="188">
        <f t="shared" si="64"/>
        <v>0</v>
      </c>
      <c r="G1093" s="200"/>
      <c r="H1093" s="202">
        <v>0</v>
      </c>
      <c r="I1093" s="178">
        <v>-56.506999999999998</v>
      </c>
      <c r="J1093">
        <f t="shared" si="65"/>
        <v>0</v>
      </c>
      <c r="K1093" s="189">
        <f t="shared" si="66"/>
        <v>0</v>
      </c>
      <c r="L1093" s="200">
        <v>0</v>
      </c>
      <c r="N1093" s="184">
        <v>634.6</v>
      </c>
      <c r="O1093" s="190">
        <f t="shared" si="67"/>
        <v>0.10576666666666668</v>
      </c>
      <c r="Q1093" s="1">
        <v>5289.3</v>
      </c>
    </row>
    <row r="1094" spans="2:17" x14ac:dyDescent="0.3">
      <c r="B1094" s="187">
        <v>42050.166666666664</v>
      </c>
      <c r="D1094" s="202">
        <v>0</v>
      </c>
      <c r="E1094" s="178">
        <v>0</v>
      </c>
      <c r="F1094" s="188">
        <f t="shared" si="64"/>
        <v>0</v>
      </c>
      <c r="G1094" s="200"/>
      <c r="H1094" s="202">
        <v>0</v>
      </c>
      <c r="I1094" s="178">
        <v>-56.506999999999998</v>
      </c>
      <c r="J1094">
        <f t="shared" si="65"/>
        <v>0</v>
      </c>
      <c r="K1094" s="189">
        <f t="shared" si="66"/>
        <v>0</v>
      </c>
      <c r="L1094" s="200">
        <v>0</v>
      </c>
      <c r="N1094" s="184">
        <v>303.89999999999998</v>
      </c>
      <c r="O1094" s="190">
        <f t="shared" si="67"/>
        <v>5.0649999999999994E-2</v>
      </c>
      <c r="Q1094" s="1">
        <v>5289.3</v>
      </c>
    </row>
    <row r="1095" spans="2:17" x14ac:dyDescent="0.3">
      <c r="B1095" s="187">
        <v>42050.208333333336</v>
      </c>
      <c r="D1095" s="202">
        <v>0</v>
      </c>
      <c r="E1095" s="178">
        <v>0</v>
      </c>
      <c r="F1095" s="188">
        <f t="shared" si="64"/>
        <v>0</v>
      </c>
      <c r="G1095" s="200"/>
      <c r="H1095" s="202">
        <v>1</v>
      </c>
      <c r="I1095" s="178">
        <v>-56.506999999999998</v>
      </c>
      <c r="J1095">
        <f t="shared" si="65"/>
        <v>0</v>
      </c>
      <c r="K1095" s="189">
        <f t="shared" si="66"/>
        <v>0</v>
      </c>
      <c r="L1095" s="200">
        <v>0</v>
      </c>
      <c r="N1095" s="184">
        <v>75.2</v>
      </c>
      <c r="O1095" s="190">
        <f t="shared" si="67"/>
        <v>1.2533333333333334E-2</v>
      </c>
      <c r="Q1095" s="1">
        <v>5288.7</v>
      </c>
    </row>
    <row r="1096" spans="2:17" x14ac:dyDescent="0.3">
      <c r="B1096" s="187">
        <v>42050.25</v>
      </c>
      <c r="D1096" s="202">
        <v>15</v>
      </c>
      <c r="E1096" s="178">
        <v>0</v>
      </c>
      <c r="F1096" s="188">
        <f t="shared" si="64"/>
        <v>0</v>
      </c>
      <c r="G1096" s="200"/>
      <c r="H1096" s="202">
        <v>48</v>
      </c>
      <c r="I1096" s="178">
        <v>1113.8</v>
      </c>
      <c r="J1096">
        <f t="shared" si="65"/>
        <v>1113.8</v>
      </c>
      <c r="K1096" s="189">
        <f t="shared" si="66"/>
        <v>4.4552000000000001E-2</v>
      </c>
      <c r="L1096" s="200">
        <v>1213.2</v>
      </c>
      <c r="N1096" s="184">
        <v>0</v>
      </c>
      <c r="O1096" s="190">
        <f t="shared" si="67"/>
        <v>0</v>
      </c>
      <c r="Q1096" s="1">
        <v>5288.5</v>
      </c>
    </row>
    <row r="1097" spans="2:17" x14ac:dyDescent="0.3">
      <c r="B1097" s="187">
        <v>42050.291666666664</v>
      </c>
      <c r="D1097" s="202">
        <v>165</v>
      </c>
      <c r="E1097" s="178">
        <v>0</v>
      </c>
      <c r="F1097" s="188">
        <f t="shared" si="64"/>
        <v>0</v>
      </c>
      <c r="G1097" s="200"/>
      <c r="H1097" s="202">
        <v>208</v>
      </c>
      <c r="I1097" s="178">
        <v>7381.9</v>
      </c>
      <c r="J1097">
        <f t="shared" si="65"/>
        <v>7381.9</v>
      </c>
      <c r="K1097" s="189">
        <f t="shared" si="66"/>
        <v>0.29527599999999998</v>
      </c>
      <c r="L1097" s="200">
        <v>7570.9</v>
      </c>
      <c r="N1097" s="184">
        <v>0</v>
      </c>
      <c r="O1097" s="190">
        <f t="shared" si="67"/>
        <v>0</v>
      </c>
      <c r="Q1097" s="1">
        <v>5287.4</v>
      </c>
    </row>
    <row r="1098" spans="2:17" x14ac:dyDescent="0.3">
      <c r="B1098" s="187">
        <v>42050.333333333336</v>
      </c>
      <c r="D1098" s="202">
        <v>851</v>
      </c>
      <c r="E1098" s="178">
        <v>498.11900000000003</v>
      </c>
      <c r="F1098" s="188">
        <f t="shared" si="64"/>
        <v>0.67411306966200912</v>
      </c>
      <c r="G1098" s="200"/>
      <c r="H1098" s="202">
        <v>582</v>
      </c>
      <c r="I1098" s="178">
        <v>22226</v>
      </c>
      <c r="J1098">
        <f t="shared" si="65"/>
        <v>22226</v>
      </c>
      <c r="K1098" s="189">
        <f t="shared" si="66"/>
        <v>0.88904000000000005</v>
      </c>
      <c r="L1098" s="200">
        <v>23026</v>
      </c>
      <c r="N1098" s="184">
        <v>0</v>
      </c>
      <c r="O1098" s="190">
        <f t="shared" si="67"/>
        <v>0</v>
      </c>
      <c r="Q1098" s="1">
        <v>5285.9</v>
      </c>
    </row>
    <row r="1099" spans="2:17" x14ac:dyDescent="0.3">
      <c r="B1099" s="187">
        <v>42050.375</v>
      </c>
      <c r="D1099" s="202">
        <v>944</v>
      </c>
      <c r="E1099" s="178">
        <v>698.19299999999998</v>
      </c>
      <c r="F1099" s="188">
        <f t="shared" ref="F1099:F1162" si="68">E1099/$F$8</f>
        <v>0.94487667895929905</v>
      </c>
      <c r="G1099" s="200"/>
      <c r="H1099" s="202">
        <v>797</v>
      </c>
      <c r="I1099" s="178">
        <v>23526</v>
      </c>
      <c r="J1099">
        <f t="shared" ref="J1099:J1162" si="69">IF(I1099&lt;0,0,I1099)</f>
        <v>23526</v>
      </c>
      <c r="K1099" s="189">
        <f t="shared" ref="K1099:K1162" si="70">J1099/(1000*$K$8)</f>
        <v>0.94103999999999999</v>
      </c>
      <c r="L1099" s="200">
        <v>24404</v>
      </c>
      <c r="N1099" s="184">
        <v>0</v>
      </c>
      <c r="O1099" s="190">
        <f t="shared" ref="O1099:O1162" si="71">N1099/$O$8</f>
        <v>0</v>
      </c>
      <c r="Q1099" s="1">
        <v>5285</v>
      </c>
    </row>
    <row r="1100" spans="2:17" x14ac:dyDescent="0.3">
      <c r="B1100" s="187">
        <v>42050.416666666664</v>
      </c>
      <c r="D1100" s="202">
        <v>992</v>
      </c>
      <c r="E1100" s="178">
        <v>732.23500000000001</v>
      </c>
      <c r="F1100" s="188">
        <f t="shared" si="68"/>
        <v>0.99094630713536569</v>
      </c>
      <c r="G1100" s="200"/>
      <c r="H1100" s="202">
        <v>958</v>
      </c>
      <c r="I1100" s="178">
        <v>24130</v>
      </c>
      <c r="J1100">
        <f t="shared" si="69"/>
        <v>24130</v>
      </c>
      <c r="K1100" s="189">
        <f t="shared" si="70"/>
        <v>0.96519999999999995</v>
      </c>
      <c r="L1100" s="200">
        <v>25046</v>
      </c>
      <c r="N1100" s="184">
        <v>0</v>
      </c>
      <c r="O1100" s="190">
        <f t="shared" si="71"/>
        <v>0</v>
      </c>
      <c r="Q1100" s="1">
        <v>5283.4</v>
      </c>
    </row>
    <row r="1101" spans="2:17" x14ac:dyDescent="0.3">
      <c r="B1101" s="187">
        <v>42050.458333333336</v>
      </c>
      <c r="D1101" s="202">
        <v>988</v>
      </c>
      <c r="E1101" s="178">
        <v>732.34100000000001</v>
      </c>
      <c r="F1101" s="188">
        <f t="shared" si="68"/>
        <v>0.99108975877118799</v>
      </c>
      <c r="G1101" s="200"/>
      <c r="H1101" s="202">
        <v>1046</v>
      </c>
      <c r="I1101" s="178">
        <v>24217</v>
      </c>
      <c r="J1101">
        <f t="shared" si="69"/>
        <v>24217</v>
      </c>
      <c r="K1101" s="189">
        <f t="shared" si="70"/>
        <v>0.96867999999999999</v>
      </c>
      <c r="L1101" s="200">
        <v>25138</v>
      </c>
      <c r="N1101" s="184">
        <v>0</v>
      </c>
      <c r="O1101" s="190">
        <f t="shared" si="71"/>
        <v>0</v>
      </c>
      <c r="Q1101" s="1">
        <v>5281.5</v>
      </c>
    </row>
    <row r="1102" spans="2:17" x14ac:dyDescent="0.3">
      <c r="B1102" s="187">
        <v>42050.5</v>
      </c>
      <c r="D1102" s="202">
        <v>750</v>
      </c>
      <c r="E1102" s="178">
        <v>588.75800000000004</v>
      </c>
      <c r="F1102" s="188">
        <f t="shared" si="68"/>
        <v>0.79677639814595536</v>
      </c>
      <c r="G1102" s="200"/>
      <c r="H1102" s="202">
        <v>964</v>
      </c>
      <c r="I1102" s="178">
        <v>22071</v>
      </c>
      <c r="J1102">
        <f t="shared" si="69"/>
        <v>22071</v>
      </c>
      <c r="K1102" s="189">
        <f t="shared" si="70"/>
        <v>0.88283999999999996</v>
      </c>
      <c r="L1102" s="200">
        <v>22862</v>
      </c>
      <c r="N1102" s="184">
        <v>54.5</v>
      </c>
      <c r="O1102" s="190">
        <f t="shared" si="71"/>
        <v>9.0833333333333339E-3</v>
      </c>
      <c r="Q1102" s="1">
        <v>5279.4</v>
      </c>
    </row>
    <row r="1103" spans="2:17" x14ac:dyDescent="0.3">
      <c r="B1103" s="187">
        <v>42050.541666666664</v>
      </c>
      <c r="D1103" s="202">
        <v>812</v>
      </c>
      <c r="E1103" s="178">
        <v>613.87900000000002</v>
      </c>
      <c r="F1103" s="188">
        <f t="shared" si="68"/>
        <v>0.83077308251852355</v>
      </c>
      <c r="G1103" s="200"/>
      <c r="H1103" s="202">
        <v>962</v>
      </c>
      <c r="I1103" s="178">
        <v>22912</v>
      </c>
      <c r="J1103">
        <f t="shared" si="69"/>
        <v>22912</v>
      </c>
      <c r="K1103" s="189">
        <f t="shared" si="70"/>
        <v>0.91647999999999996</v>
      </c>
      <c r="L1103" s="200">
        <v>23753</v>
      </c>
      <c r="N1103" s="184">
        <v>282.2</v>
      </c>
      <c r="O1103" s="190">
        <f t="shared" si="71"/>
        <v>4.703333333333333E-2</v>
      </c>
      <c r="Q1103" s="1">
        <v>5276.9</v>
      </c>
    </row>
    <row r="1104" spans="2:17" x14ac:dyDescent="0.3">
      <c r="B1104" s="187">
        <v>42050.583333333336</v>
      </c>
      <c r="D1104" s="202">
        <v>523</v>
      </c>
      <c r="E1104" s="178">
        <v>376.54899999999998</v>
      </c>
      <c r="F1104" s="188">
        <f t="shared" si="68"/>
        <v>0.50959028318164901</v>
      </c>
      <c r="G1104" s="200"/>
      <c r="H1104" s="202">
        <v>734</v>
      </c>
      <c r="I1104" s="178">
        <v>19419</v>
      </c>
      <c r="J1104">
        <f t="shared" si="69"/>
        <v>19419</v>
      </c>
      <c r="K1104" s="189">
        <f t="shared" si="70"/>
        <v>0.77676000000000001</v>
      </c>
      <c r="L1104" s="200">
        <v>20062</v>
      </c>
      <c r="N1104" s="184">
        <v>235.3</v>
      </c>
      <c r="O1104" s="190">
        <f t="shared" si="71"/>
        <v>3.9216666666666671E-2</v>
      </c>
      <c r="Q1104" s="1">
        <v>5276.9</v>
      </c>
    </row>
    <row r="1105" spans="2:17" x14ac:dyDescent="0.3">
      <c r="B1105" s="187">
        <v>42050.625</v>
      </c>
      <c r="D1105" s="202">
        <v>770</v>
      </c>
      <c r="E1105" s="178">
        <v>551.91499999999996</v>
      </c>
      <c r="F1105" s="188">
        <f t="shared" si="68"/>
        <v>0.74691612815915009</v>
      </c>
      <c r="G1105" s="200"/>
      <c r="H1105" s="202">
        <v>677</v>
      </c>
      <c r="I1105" s="178">
        <v>21820</v>
      </c>
      <c r="J1105">
        <f t="shared" si="69"/>
        <v>21820</v>
      </c>
      <c r="K1105" s="189">
        <f t="shared" si="70"/>
        <v>0.87280000000000002</v>
      </c>
      <c r="L1105" s="200">
        <v>22596</v>
      </c>
      <c r="N1105" s="184">
        <v>4.5999999999999996</v>
      </c>
      <c r="O1105" s="190">
        <f t="shared" si="71"/>
        <v>7.6666666666666658E-4</v>
      </c>
      <c r="Q1105" s="1">
        <v>5276.6</v>
      </c>
    </row>
    <row r="1106" spans="2:17" x14ac:dyDescent="0.3">
      <c r="B1106" s="187">
        <v>42050.666666666664</v>
      </c>
      <c r="D1106" s="202">
        <v>502</v>
      </c>
      <c r="E1106" s="178">
        <v>320.28899999999999</v>
      </c>
      <c r="F1106" s="188">
        <f t="shared" si="68"/>
        <v>0.43345265081029877</v>
      </c>
      <c r="G1106" s="200"/>
      <c r="H1106" s="202">
        <v>395</v>
      </c>
      <c r="I1106" s="178">
        <v>15752</v>
      </c>
      <c r="J1106">
        <f t="shared" si="69"/>
        <v>15752</v>
      </c>
      <c r="K1106" s="189">
        <f t="shared" si="70"/>
        <v>0.63007999999999997</v>
      </c>
      <c r="L1106" s="200">
        <v>16215</v>
      </c>
      <c r="N1106" s="184">
        <v>0</v>
      </c>
      <c r="O1106" s="190">
        <f t="shared" si="71"/>
        <v>0</v>
      </c>
      <c r="Q1106" s="1">
        <v>5276.1</v>
      </c>
    </row>
    <row r="1107" spans="2:17" x14ac:dyDescent="0.3">
      <c r="B1107" s="187">
        <v>42050.708333333336</v>
      </c>
      <c r="D1107" s="202">
        <v>197</v>
      </c>
      <c r="E1107" s="178">
        <v>0</v>
      </c>
      <c r="F1107" s="188">
        <f t="shared" si="68"/>
        <v>0</v>
      </c>
      <c r="G1107" s="200"/>
      <c r="H1107" s="202">
        <v>142</v>
      </c>
      <c r="I1107" s="178">
        <v>4916.7</v>
      </c>
      <c r="J1107">
        <f t="shared" si="69"/>
        <v>4916.7</v>
      </c>
      <c r="K1107" s="189">
        <f t="shared" si="70"/>
        <v>0.19666799999999998</v>
      </c>
      <c r="L1107" s="200">
        <v>5059.1000000000004</v>
      </c>
      <c r="N1107" s="184">
        <v>0</v>
      </c>
      <c r="O1107" s="190">
        <f t="shared" si="71"/>
        <v>0</v>
      </c>
      <c r="Q1107" s="1">
        <v>5275.3</v>
      </c>
    </row>
    <row r="1108" spans="2:17" x14ac:dyDescent="0.3">
      <c r="B1108" s="187">
        <v>42050.75</v>
      </c>
      <c r="D1108" s="202">
        <v>48</v>
      </c>
      <c r="E1108" s="178">
        <v>0</v>
      </c>
      <c r="F1108" s="188">
        <f t="shared" si="68"/>
        <v>0</v>
      </c>
      <c r="G1108" s="200"/>
      <c r="H1108" s="202">
        <v>20</v>
      </c>
      <c r="I1108" s="178">
        <v>409.67</v>
      </c>
      <c r="J1108">
        <f t="shared" si="69"/>
        <v>409.67</v>
      </c>
      <c r="K1108" s="189">
        <f t="shared" si="70"/>
        <v>1.63868E-2</v>
      </c>
      <c r="L1108" s="200">
        <v>534.59</v>
      </c>
      <c r="N1108" s="184">
        <v>0</v>
      </c>
      <c r="O1108" s="190">
        <f t="shared" si="71"/>
        <v>0</v>
      </c>
      <c r="Q1108" s="1">
        <v>5273</v>
      </c>
    </row>
    <row r="1109" spans="2:17" x14ac:dyDescent="0.3">
      <c r="B1109" s="187">
        <v>42050.791666666664</v>
      </c>
      <c r="D1109" s="202">
        <v>0</v>
      </c>
      <c r="E1109" s="178">
        <v>0</v>
      </c>
      <c r="F1109" s="188">
        <f t="shared" si="68"/>
        <v>0</v>
      </c>
      <c r="G1109" s="200"/>
      <c r="H1109" s="202">
        <v>0</v>
      </c>
      <c r="I1109" s="178">
        <v>-56.506999999999998</v>
      </c>
      <c r="J1109">
        <f t="shared" si="69"/>
        <v>0</v>
      </c>
      <c r="K1109" s="189">
        <f t="shared" si="70"/>
        <v>0</v>
      </c>
      <c r="L1109" s="200">
        <v>0</v>
      </c>
      <c r="N1109" s="184">
        <v>0</v>
      </c>
      <c r="O1109" s="190">
        <f t="shared" si="71"/>
        <v>0</v>
      </c>
      <c r="Q1109" s="1">
        <v>5270.8</v>
      </c>
    </row>
    <row r="1110" spans="2:17" x14ac:dyDescent="0.3">
      <c r="B1110" s="187">
        <v>42050.833333333336</v>
      </c>
      <c r="D1110" s="202">
        <v>0</v>
      </c>
      <c r="E1110" s="178">
        <v>0</v>
      </c>
      <c r="F1110" s="188">
        <f t="shared" si="68"/>
        <v>0</v>
      </c>
      <c r="G1110" s="200"/>
      <c r="H1110" s="202">
        <v>0</v>
      </c>
      <c r="I1110" s="178">
        <v>-56.506999999999998</v>
      </c>
      <c r="J1110">
        <f t="shared" si="69"/>
        <v>0</v>
      </c>
      <c r="K1110" s="189">
        <f t="shared" si="70"/>
        <v>0</v>
      </c>
      <c r="L1110" s="200">
        <v>0</v>
      </c>
      <c r="N1110" s="184">
        <v>0</v>
      </c>
      <c r="O1110" s="190">
        <f t="shared" si="71"/>
        <v>0</v>
      </c>
      <c r="Q1110" s="1">
        <v>5270.6</v>
      </c>
    </row>
    <row r="1111" spans="2:17" x14ac:dyDescent="0.3">
      <c r="B1111" s="187">
        <v>42050.875</v>
      </c>
      <c r="D1111" s="202">
        <v>0</v>
      </c>
      <c r="E1111" s="178">
        <v>0</v>
      </c>
      <c r="F1111" s="188">
        <f t="shared" si="68"/>
        <v>0</v>
      </c>
      <c r="G1111" s="200"/>
      <c r="H1111" s="202">
        <v>0</v>
      </c>
      <c r="I1111" s="178">
        <v>-56.506999999999998</v>
      </c>
      <c r="J1111">
        <f t="shared" si="69"/>
        <v>0</v>
      </c>
      <c r="K1111" s="189">
        <f t="shared" si="70"/>
        <v>0</v>
      </c>
      <c r="L1111" s="200">
        <v>0</v>
      </c>
      <c r="N1111" s="184">
        <v>0</v>
      </c>
      <c r="O1111" s="190">
        <f t="shared" si="71"/>
        <v>0</v>
      </c>
      <c r="Q1111" s="1">
        <v>5270.4</v>
      </c>
    </row>
    <row r="1112" spans="2:17" x14ac:dyDescent="0.3">
      <c r="B1112" s="187">
        <v>42050.916666666664</v>
      </c>
      <c r="D1112" s="202">
        <v>0</v>
      </c>
      <c r="E1112" s="178">
        <v>0</v>
      </c>
      <c r="F1112" s="188">
        <f t="shared" si="68"/>
        <v>0</v>
      </c>
      <c r="G1112" s="200"/>
      <c r="H1112" s="202">
        <v>0</v>
      </c>
      <c r="I1112" s="178">
        <v>-56.506999999999998</v>
      </c>
      <c r="J1112">
        <f t="shared" si="69"/>
        <v>0</v>
      </c>
      <c r="K1112" s="189">
        <f t="shared" si="70"/>
        <v>0</v>
      </c>
      <c r="L1112" s="200">
        <v>0</v>
      </c>
      <c r="N1112" s="184">
        <v>0</v>
      </c>
      <c r="O1112" s="190">
        <f t="shared" si="71"/>
        <v>0</v>
      </c>
      <c r="Q1112" s="1">
        <v>5268.6</v>
      </c>
    </row>
    <row r="1113" spans="2:17" x14ac:dyDescent="0.3">
      <c r="B1113" s="187">
        <v>42050.958333333336</v>
      </c>
      <c r="D1113" s="202">
        <v>0</v>
      </c>
      <c r="E1113" s="178">
        <v>0</v>
      </c>
      <c r="F1113" s="188">
        <f t="shared" si="68"/>
        <v>0</v>
      </c>
      <c r="G1113" s="200"/>
      <c r="H1113" s="202">
        <v>0</v>
      </c>
      <c r="I1113" s="178">
        <v>-56.506999999999998</v>
      </c>
      <c r="J1113">
        <f t="shared" si="69"/>
        <v>0</v>
      </c>
      <c r="K1113" s="189">
        <f t="shared" si="70"/>
        <v>0</v>
      </c>
      <c r="L1113" s="200">
        <v>0</v>
      </c>
      <c r="N1113" s="184">
        <v>316.5</v>
      </c>
      <c r="O1113" s="190">
        <f t="shared" si="71"/>
        <v>5.2749999999999998E-2</v>
      </c>
      <c r="Q1113" s="1">
        <v>5268.1</v>
      </c>
    </row>
    <row r="1114" spans="2:17" x14ac:dyDescent="0.3">
      <c r="B1114" s="187">
        <v>42051</v>
      </c>
      <c r="D1114" s="202">
        <v>0</v>
      </c>
      <c r="E1114" s="178">
        <v>0</v>
      </c>
      <c r="F1114" s="188">
        <f t="shared" si="68"/>
        <v>0</v>
      </c>
      <c r="G1114" s="200"/>
      <c r="H1114" s="202">
        <v>0</v>
      </c>
      <c r="I1114" s="178">
        <v>-56.506999999999998</v>
      </c>
      <c r="J1114">
        <f t="shared" si="69"/>
        <v>0</v>
      </c>
      <c r="K1114" s="189">
        <f t="shared" si="70"/>
        <v>0</v>
      </c>
      <c r="L1114" s="200">
        <v>0</v>
      </c>
      <c r="N1114" s="184">
        <v>2579.6999999999998</v>
      </c>
      <c r="O1114" s="190">
        <f t="shared" si="71"/>
        <v>0.42994999999999994</v>
      </c>
      <c r="Q1114" s="1">
        <v>5267.1</v>
      </c>
    </row>
    <row r="1115" spans="2:17" x14ac:dyDescent="0.3">
      <c r="B1115" s="187">
        <v>42051.041666666664</v>
      </c>
      <c r="D1115" s="202">
        <v>0</v>
      </c>
      <c r="E1115" s="178">
        <v>0</v>
      </c>
      <c r="F1115" s="188">
        <f t="shared" si="68"/>
        <v>0</v>
      </c>
      <c r="G1115" s="200"/>
      <c r="H1115" s="202">
        <v>0</v>
      </c>
      <c r="I1115" s="178">
        <v>-56.506999999999998</v>
      </c>
      <c r="J1115">
        <f t="shared" si="69"/>
        <v>0</v>
      </c>
      <c r="K1115" s="189">
        <f t="shared" si="70"/>
        <v>0</v>
      </c>
      <c r="L1115" s="200">
        <v>0</v>
      </c>
      <c r="N1115" s="184">
        <v>5055.8999999999996</v>
      </c>
      <c r="O1115" s="190">
        <f t="shared" si="71"/>
        <v>0.8426499999999999</v>
      </c>
      <c r="Q1115" s="1">
        <v>5266.3</v>
      </c>
    </row>
    <row r="1116" spans="2:17" x14ac:dyDescent="0.3">
      <c r="B1116" s="187">
        <v>42051.083333333336</v>
      </c>
      <c r="D1116" s="202">
        <v>0</v>
      </c>
      <c r="E1116" s="178">
        <v>0</v>
      </c>
      <c r="F1116" s="188">
        <f t="shared" si="68"/>
        <v>0</v>
      </c>
      <c r="G1116" s="200"/>
      <c r="H1116" s="202">
        <v>0</v>
      </c>
      <c r="I1116" s="178">
        <v>-56.506999999999998</v>
      </c>
      <c r="J1116">
        <f t="shared" si="69"/>
        <v>0</v>
      </c>
      <c r="K1116" s="189">
        <f t="shared" si="70"/>
        <v>0</v>
      </c>
      <c r="L1116" s="200">
        <v>0</v>
      </c>
      <c r="N1116" s="184">
        <v>5983.2</v>
      </c>
      <c r="O1116" s="190">
        <f t="shared" si="71"/>
        <v>0.99719999999999998</v>
      </c>
      <c r="Q1116" s="1">
        <v>5265.8</v>
      </c>
    </row>
    <row r="1117" spans="2:17" x14ac:dyDescent="0.3">
      <c r="B1117" s="187">
        <v>42051.125</v>
      </c>
      <c r="D1117" s="202">
        <v>0</v>
      </c>
      <c r="E1117" s="178">
        <v>0</v>
      </c>
      <c r="F1117" s="188">
        <f t="shared" si="68"/>
        <v>0</v>
      </c>
      <c r="G1117" s="200"/>
      <c r="H1117" s="202">
        <v>0</v>
      </c>
      <c r="I1117" s="178">
        <v>-56.506999999999998</v>
      </c>
      <c r="J1117">
        <f t="shared" si="69"/>
        <v>0</v>
      </c>
      <c r="K1117" s="189">
        <f t="shared" si="70"/>
        <v>0</v>
      </c>
      <c r="L1117" s="200">
        <v>0</v>
      </c>
      <c r="N1117" s="184">
        <v>5984.6</v>
      </c>
      <c r="O1117" s="190">
        <f t="shared" si="71"/>
        <v>0.99743333333333339</v>
      </c>
      <c r="Q1117" s="1">
        <v>5265.4</v>
      </c>
    </row>
    <row r="1118" spans="2:17" x14ac:dyDescent="0.3">
      <c r="B1118" s="187">
        <v>42051.166666666664</v>
      </c>
      <c r="D1118" s="202">
        <v>0</v>
      </c>
      <c r="E1118" s="178">
        <v>0</v>
      </c>
      <c r="F1118" s="188">
        <f t="shared" si="68"/>
        <v>0</v>
      </c>
      <c r="G1118" s="200"/>
      <c r="H1118" s="202">
        <v>0</v>
      </c>
      <c r="I1118" s="178">
        <v>-56.506999999999998</v>
      </c>
      <c r="J1118">
        <f t="shared" si="69"/>
        <v>0</v>
      </c>
      <c r="K1118" s="189">
        <f t="shared" si="70"/>
        <v>0</v>
      </c>
      <c r="L1118" s="200">
        <v>0</v>
      </c>
      <c r="N1118" s="184">
        <v>5947.1</v>
      </c>
      <c r="O1118" s="190">
        <f t="shared" si="71"/>
        <v>0.99118333333333342</v>
      </c>
      <c r="Q1118" s="1">
        <v>5264.9</v>
      </c>
    </row>
    <row r="1119" spans="2:17" x14ac:dyDescent="0.3">
      <c r="B1119" s="187">
        <v>42051.208333333336</v>
      </c>
      <c r="D1119" s="202">
        <v>28</v>
      </c>
      <c r="E1119" s="178">
        <v>0</v>
      </c>
      <c r="F1119" s="188">
        <f t="shared" si="68"/>
        <v>0</v>
      </c>
      <c r="G1119" s="200"/>
      <c r="H1119" s="202">
        <v>4</v>
      </c>
      <c r="I1119" s="178">
        <v>-56.506999999999998</v>
      </c>
      <c r="J1119">
        <f t="shared" si="69"/>
        <v>0</v>
      </c>
      <c r="K1119" s="189">
        <f t="shared" si="70"/>
        <v>0</v>
      </c>
      <c r="L1119" s="200">
        <v>0</v>
      </c>
      <c r="N1119" s="184">
        <v>5751</v>
      </c>
      <c r="O1119" s="190">
        <f t="shared" si="71"/>
        <v>0.95850000000000002</v>
      </c>
      <c r="Q1119" s="1">
        <v>5263.7</v>
      </c>
    </row>
    <row r="1120" spans="2:17" x14ac:dyDescent="0.3">
      <c r="B1120" s="187">
        <v>42051.25</v>
      </c>
      <c r="D1120" s="202">
        <v>524</v>
      </c>
      <c r="E1120" s="178">
        <v>1.6795500000000001</v>
      </c>
      <c r="F1120" s="188">
        <f t="shared" si="68"/>
        <v>2.2729641032581118E-3</v>
      </c>
      <c r="G1120" s="200"/>
      <c r="H1120" s="202">
        <v>119</v>
      </c>
      <c r="I1120" s="178">
        <v>4593.1000000000004</v>
      </c>
      <c r="J1120">
        <f t="shared" si="69"/>
        <v>4593.1000000000004</v>
      </c>
      <c r="K1120" s="189">
        <f t="shared" si="70"/>
        <v>0.18372400000000003</v>
      </c>
      <c r="L1120" s="200">
        <v>4730.5</v>
      </c>
      <c r="N1120" s="184">
        <v>3352.2</v>
      </c>
      <c r="O1120" s="190">
        <f t="shared" si="71"/>
        <v>0.55869999999999997</v>
      </c>
      <c r="Q1120" s="1">
        <v>5263.6</v>
      </c>
    </row>
    <row r="1121" spans="2:17" x14ac:dyDescent="0.3">
      <c r="B1121" s="187">
        <v>42051.291666666664</v>
      </c>
      <c r="D1121" s="202">
        <v>785</v>
      </c>
      <c r="E1121" s="178">
        <v>455.863</v>
      </c>
      <c r="F1121" s="188">
        <f t="shared" si="68"/>
        <v>0.61692729302703253</v>
      </c>
      <c r="G1121" s="200"/>
      <c r="H1121" s="202">
        <v>353</v>
      </c>
      <c r="I1121" s="178">
        <v>15731</v>
      </c>
      <c r="J1121">
        <f t="shared" si="69"/>
        <v>15731</v>
      </c>
      <c r="K1121" s="189">
        <f t="shared" si="70"/>
        <v>0.62924000000000002</v>
      </c>
      <c r="L1121" s="200">
        <v>16193</v>
      </c>
      <c r="N1121" s="184">
        <v>2447.6999999999998</v>
      </c>
      <c r="O1121" s="190">
        <f t="shared" si="71"/>
        <v>0.40794999999999998</v>
      </c>
      <c r="Q1121" s="1">
        <v>5262.3</v>
      </c>
    </row>
    <row r="1122" spans="2:17" x14ac:dyDescent="0.3">
      <c r="B1122" s="187">
        <v>42051.333333333336</v>
      </c>
      <c r="D1122" s="202">
        <v>899</v>
      </c>
      <c r="E1122" s="178">
        <v>629.221</v>
      </c>
      <c r="F1122" s="188">
        <f t="shared" si="68"/>
        <v>0.85153567682782427</v>
      </c>
      <c r="G1122" s="200"/>
      <c r="H1122" s="202">
        <v>593</v>
      </c>
      <c r="I1122" s="178">
        <v>22881</v>
      </c>
      <c r="J1122">
        <f t="shared" si="69"/>
        <v>22881</v>
      </c>
      <c r="K1122" s="189">
        <f t="shared" si="70"/>
        <v>0.91524000000000005</v>
      </c>
      <c r="L1122" s="200">
        <v>23720</v>
      </c>
      <c r="N1122" s="184">
        <v>2426.4</v>
      </c>
      <c r="O1122" s="190">
        <f t="shared" si="71"/>
        <v>0.40440000000000004</v>
      </c>
      <c r="Q1122" s="1">
        <v>5260</v>
      </c>
    </row>
    <row r="1123" spans="2:17" x14ac:dyDescent="0.3">
      <c r="B1123" s="187">
        <v>42051.375</v>
      </c>
      <c r="D1123" s="202">
        <v>969</v>
      </c>
      <c r="E1123" s="178">
        <v>713.23800000000006</v>
      </c>
      <c r="F1123" s="188">
        <f t="shared" si="68"/>
        <v>0.96523733802483347</v>
      </c>
      <c r="G1123" s="200"/>
      <c r="H1123" s="202">
        <v>806</v>
      </c>
      <c r="I1123" s="178">
        <v>23872</v>
      </c>
      <c r="J1123">
        <f t="shared" si="69"/>
        <v>23872</v>
      </c>
      <c r="K1123" s="189">
        <f t="shared" si="70"/>
        <v>0.95487999999999995</v>
      </c>
      <c r="L1123" s="200">
        <v>24771</v>
      </c>
      <c r="N1123" s="184">
        <v>1437.6</v>
      </c>
      <c r="O1123" s="190">
        <f t="shared" si="71"/>
        <v>0.23959999999999998</v>
      </c>
      <c r="Q1123" s="1">
        <v>5259.8</v>
      </c>
    </row>
    <row r="1124" spans="2:17" x14ac:dyDescent="0.3">
      <c r="B1124" s="187">
        <v>42051.416666666664</v>
      </c>
      <c r="D1124" s="202">
        <v>1010</v>
      </c>
      <c r="E1124" s="178">
        <v>732.31</v>
      </c>
      <c r="F1124" s="188">
        <f t="shared" si="68"/>
        <v>0.99104780593429642</v>
      </c>
      <c r="G1124" s="200"/>
      <c r="H1124" s="202">
        <v>966</v>
      </c>
      <c r="I1124" s="178">
        <v>24234</v>
      </c>
      <c r="J1124">
        <f t="shared" si="69"/>
        <v>24234</v>
      </c>
      <c r="K1124" s="189">
        <f t="shared" si="70"/>
        <v>0.96936</v>
      </c>
      <c r="L1124" s="200">
        <v>25157</v>
      </c>
      <c r="N1124" s="184">
        <v>701.9</v>
      </c>
      <c r="O1124" s="190">
        <f t="shared" si="71"/>
        <v>0.11698333333333333</v>
      </c>
      <c r="Q1124" s="1">
        <v>5258.2</v>
      </c>
    </row>
    <row r="1125" spans="2:17" x14ac:dyDescent="0.3">
      <c r="B1125" s="187">
        <v>42051.458333333336</v>
      </c>
      <c r="D1125" s="202">
        <v>1029</v>
      </c>
      <c r="E1125" s="178">
        <v>732.15</v>
      </c>
      <c r="F1125" s="188">
        <f t="shared" si="68"/>
        <v>0.99083127516324399</v>
      </c>
      <c r="G1125" s="200"/>
      <c r="H1125" s="202">
        <v>1059</v>
      </c>
      <c r="I1125" s="178">
        <v>24301</v>
      </c>
      <c r="J1125">
        <f t="shared" si="69"/>
        <v>24301</v>
      </c>
      <c r="K1125" s="189">
        <f t="shared" si="70"/>
        <v>0.97204000000000002</v>
      </c>
      <c r="L1125" s="200">
        <v>25228</v>
      </c>
      <c r="N1125" s="184">
        <v>245.4</v>
      </c>
      <c r="O1125" s="190">
        <f t="shared" si="71"/>
        <v>4.0899999999999999E-2</v>
      </c>
      <c r="Q1125" s="1">
        <v>5257</v>
      </c>
    </row>
    <row r="1126" spans="2:17" x14ac:dyDescent="0.3">
      <c r="B1126" s="187">
        <v>42051.5</v>
      </c>
      <c r="D1126" s="202">
        <v>961</v>
      </c>
      <c r="E1126" s="178">
        <v>732.14499999999998</v>
      </c>
      <c r="F1126" s="188">
        <f t="shared" si="68"/>
        <v>0.9908245085766485</v>
      </c>
      <c r="G1126" s="200"/>
      <c r="H1126" s="202">
        <v>1058</v>
      </c>
      <c r="I1126" s="178">
        <v>23724</v>
      </c>
      <c r="J1126">
        <f t="shared" si="69"/>
        <v>23724</v>
      </c>
      <c r="K1126" s="189">
        <f t="shared" si="70"/>
        <v>0.94896000000000003</v>
      </c>
      <c r="L1126" s="200">
        <v>24615</v>
      </c>
      <c r="N1126" s="184">
        <v>58.2</v>
      </c>
      <c r="O1126" s="190">
        <f t="shared" si="71"/>
        <v>9.7000000000000003E-3</v>
      </c>
      <c r="Q1126" s="1">
        <v>5256.2</v>
      </c>
    </row>
    <row r="1127" spans="2:17" x14ac:dyDescent="0.3">
      <c r="B1127" s="187">
        <v>42051.541666666664</v>
      </c>
      <c r="D1127" s="202">
        <v>512</v>
      </c>
      <c r="E1127" s="178">
        <v>377.15100000000001</v>
      </c>
      <c r="F1127" s="188">
        <f t="shared" si="68"/>
        <v>0.51040498020773428</v>
      </c>
      <c r="G1127" s="200"/>
      <c r="H1127" s="202">
        <v>753</v>
      </c>
      <c r="I1127" s="178">
        <v>18306</v>
      </c>
      <c r="J1127">
        <f t="shared" si="69"/>
        <v>18306</v>
      </c>
      <c r="K1127" s="189">
        <f t="shared" si="70"/>
        <v>0.73224</v>
      </c>
      <c r="L1127" s="200">
        <v>18892</v>
      </c>
      <c r="N1127" s="184">
        <v>585.20000000000005</v>
      </c>
      <c r="O1127" s="190">
        <f t="shared" si="71"/>
        <v>9.7533333333333347E-2</v>
      </c>
      <c r="Q1127" s="1">
        <v>5254.3</v>
      </c>
    </row>
    <row r="1128" spans="2:17" x14ac:dyDescent="0.3">
      <c r="B1128" s="187">
        <v>42051.583333333336</v>
      </c>
      <c r="D1128" s="202">
        <v>580</v>
      </c>
      <c r="E1128" s="178">
        <v>418.77800000000002</v>
      </c>
      <c r="F1128" s="188">
        <f t="shared" si="68"/>
        <v>0.56673952024901042</v>
      </c>
      <c r="G1128" s="200"/>
      <c r="H1128" s="202">
        <v>786</v>
      </c>
      <c r="I1128" s="178">
        <v>20606</v>
      </c>
      <c r="J1128">
        <f t="shared" si="69"/>
        <v>20606</v>
      </c>
      <c r="K1128" s="189">
        <f t="shared" si="70"/>
        <v>0.82423999999999997</v>
      </c>
      <c r="L1128" s="200">
        <v>21313</v>
      </c>
      <c r="N1128" s="184">
        <v>646</v>
      </c>
      <c r="O1128" s="190">
        <f t="shared" si="71"/>
        <v>0.10766666666666666</v>
      </c>
      <c r="Q1128" s="1">
        <v>5254</v>
      </c>
    </row>
    <row r="1129" spans="2:17" x14ac:dyDescent="0.3">
      <c r="B1129" s="187">
        <v>42051.625</v>
      </c>
      <c r="D1129" s="202">
        <v>342</v>
      </c>
      <c r="E1129" s="178">
        <v>230.399</v>
      </c>
      <c r="F1129" s="188">
        <f t="shared" si="68"/>
        <v>0.31180295699834221</v>
      </c>
      <c r="G1129" s="200"/>
      <c r="H1129" s="202">
        <v>504</v>
      </c>
      <c r="I1129" s="178">
        <v>14853</v>
      </c>
      <c r="J1129">
        <f t="shared" si="69"/>
        <v>14853</v>
      </c>
      <c r="K1129" s="189">
        <f t="shared" si="70"/>
        <v>0.59411999999999998</v>
      </c>
      <c r="L1129" s="200">
        <v>15277</v>
      </c>
      <c r="N1129" s="184">
        <v>446.9</v>
      </c>
      <c r="O1129" s="190">
        <f t="shared" si="71"/>
        <v>7.4483333333333332E-2</v>
      </c>
      <c r="Q1129" s="1">
        <v>5252.4</v>
      </c>
    </row>
    <row r="1130" spans="2:17" x14ac:dyDescent="0.3">
      <c r="B1130" s="187">
        <v>42051.666666666664</v>
      </c>
      <c r="D1130" s="202">
        <v>236</v>
      </c>
      <c r="E1130" s="178">
        <v>0</v>
      </c>
      <c r="F1130" s="188">
        <f t="shared" si="68"/>
        <v>0</v>
      </c>
      <c r="G1130" s="200"/>
      <c r="H1130" s="202">
        <v>305</v>
      </c>
      <c r="I1130" s="178">
        <v>10486</v>
      </c>
      <c r="J1130">
        <f t="shared" si="69"/>
        <v>10486</v>
      </c>
      <c r="K1130" s="189">
        <f t="shared" si="70"/>
        <v>0.41943999999999998</v>
      </c>
      <c r="L1130" s="200">
        <v>10758</v>
      </c>
      <c r="N1130" s="184">
        <v>528.9</v>
      </c>
      <c r="O1130" s="190">
        <f t="shared" si="71"/>
        <v>8.8149999999999992E-2</v>
      </c>
      <c r="Q1130" s="1">
        <v>5251.8</v>
      </c>
    </row>
    <row r="1131" spans="2:17" x14ac:dyDescent="0.3">
      <c r="B1131" s="187">
        <v>42051.708333333336</v>
      </c>
      <c r="D1131" s="202">
        <v>303</v>
      </c>
      <c r="E1131" s="178">
        <v>0</v>
      </c>
      <c r="F1131" s="188">
        <f t="shared" si="68"/>
        <v>0</v>
      </c>
      <c r="G1131" s="200"/>
      <c r="H1131" s="202">
        <v>168</v>
      </c>
      <c r="I1131" s="178">
        <v>6199.2</v>
      </c>
      <c r="J1131">
        <f t="shared" si="69"/>
        <v>6199.2</v>
      </c>
      <c r="K1131" s="189">
        <f t="shared" si="70"/>
        <v>0.24796799999999999</v>
      </c>
      <c r="L1131" s="200">
        <v>6364.3</v>
      </c>
      <c r="N1131" s="184">
        <v>613.5</v>
      </c>
      <c r="O1131" s="190">
        <f t="shared" si="71"/>
        <v>0.10224999999999999</v>
      </c>
      <c r="Q1131" s="1">
        <v>5251.2</v>
      </c>
    </row>
    <row r="1132" spans="2:17" x14ac:dyDescent="0.3">
      <c r="B1132" s="187">
        <v>42051.75</v>
      </c>
      <c r="D1132" s="202">
        <v>122</v>
      </c>
      <c r="E1132" s="178">
        <v>0</v>
      </c>
      <c r="F1132" s="188">
        <f t="shared" si="68"/>
        <v>0</v>
      </c>
      <c r="G1132" s="200"/>
      <c r="H1132" s="202">
        <v>29</v>
      </c>
      <c r="I1132" s="178">
        <v>715.6</v>
      </c>
      <c r="J1132">
        <f t="shared" si="69"/>
        <v>715.6</v>
      </c>
      <c r="K1132" s="189">
        <f t="shared" si="70"/>
        <v>2.8624E-2</v>
      </c>
      <c r="L1132" s="200">
        <v>812.56</v>
      </c>
      <c r="N1132" s="184">
        <v>560.29999999999995</v>
      </c>
      <c r="O1132" s="190">
        <f t="shared" si="71"/>
        <v>9.3383333333333332E-2</v>
      </c>
      <c r="Q1132" s="1">
        <v>5251</v>
      </c>
    </row>
    <row r="1133" spans="2:17" x14ac:dyDescent="0.3">
      <c r="B1133" s="187">
        <v>42051.791666666664</v>
      </c>
      <c r="D1133" s="202">
        <v>0</v>
      </c>
      <c r="E1133" s="178">
        <v>0</v>
      </c>
      <c r="F1133" s="188">
        <f t="shared" si="68"/>
        <v>0</v>
      </c>
      <c r="G1133" s="200"/>
      <c r="H1133" s="202">
        <v>0</v>
      </c>
      <c r="I1133" s="178">
        <v>-56.506999999999998</v>
      </c>
      <c r="J1133">
        <f t="shared" si="69"/>
        <v>0</v>
      </c>
      <c r="K1133" s="189">
        <f t="shared" si="70"/>
        <v>0</v>
      </c>
      <c r="L1133" s="200">
        <v>0</v>
      </c>
      <c r="N1133" s="184">
        <v>538.29999999999995</v>
      </c>
      <c r="O1133" s="190">
        <f t="shared" si="71"/>
        <v>8.9716666666666653E-2</v>
      </c>
      <c r="Q1133" s="1">
        <v>5246.6</v>
      </c>
    </row>
    <row r="1134" spans="2:17" x14ac:dyDescent="0.3">
      <c r="B1134" s="187">
        <v>42051.833333333336</v>
      </c>
      <c r="D1134" s="202">
        <v>0</v>
      </c>
      <c r="E1134" s="178">
        <v>0</v>
      </c>
      <c r="F1134" s="188">
        <f t="shared" si="68"/>
        <v>0</v>
      </c>
      <c r="G1134" s="200"/>
      <c r="H1134" s="202">
        <v>0</v>
      </c>
      <c r="I1134" s="178">
        <v>-56.506999999999998</v>
      </c>
      <c r="J1134">
        <f t="shared" si="69"/>
        <v>0</v>
      </c>
      <c r="K1134" s="189">
        <f t="shared" si="70"/>
        <v>0</v>
      </c>
      <c r="L1134" s="200">
        <v>0</v>
      </c>
      <c r="N1134" s="184">
        <v>628.70000000000005</v>
      </c>
      <c r="O1134" s="190">
        <f t="shared" si="71"/>
        <v>0.10478333333333334</v>
      </c>
      <c r="Q1134" s="1">
        <v>5245.8</v>
      </c>
    </row>
    <row r="1135" spans="2:17" x14ac:dyDescent="0.3">
      <c r="B1135" s="187">
        <v>42051.875</v>
      </c>
      <c r="D1135" s="202">
        <v>0</v>
      </c>
      <c r="E1135" s="178">
        <v>0</v>
      </c>
      <c r="F1135" s="188">
        <f t="shared" si="68"/>
        <v>0</v>
      </c>
      <c r="G1135" s="200"/>
      <c r="H1135" s="202">
        <v>0</v>
      </c>
      <c r="I1135" s="178">
        <v>-56.506999999999998</v>
      </c>
      <c r="J1135">
        <f t="shared" si="69"/>
        <v>0</v>
      </c>
      <c r="K1135" s="189">
        <f t="shared" si="70"/>
        <v>0</v>
      </c>
      <c r="L1135" s="200">
        <v>0</v>
      </c>
      <c r="N1135" s="184">
        <v>809.7</v>
      </c>
      <c r="O1135" s="190">
        <f t="shared" si="71"/>
        <v>0.13495000000000001</v>
      </c>
      <c r="Q1135" s="1">
        <v>5243.9</v>
      </c>
    </row>
    <row r="1136" spans="2:17" x14ac:dyDescent="0.3">
      <c r="B1136" s="187">
        <v>42051.916666666664</v>
      </c>
      <c r="D1136" s="202">
        <v>0</v>
      </c>
      <c r="E1136" s="178">
        <v>0</v>
      </c>
      <c r="F1136" s="188">
        <f t="shared" si="68"/>
        <v>0</v>
      </c>
      <c r="G1136" s="200"/>
      <c r="H1136" s="202">
        <v>0</v>
      </c>
      <c r="I1136" s="178">
        <v>-56.506999999999998</v>
      </c>
      <c r="J1136">
        <f t="shared" si="69"/>
        <v>0</v>
      </c>
      <c r="K1136" s="189">
        <f t="shared" si="70"/>
        <v>0</v>
      </c>
      <c r="L1136" s="200">
        <v>0</v>
      </c>
      <c r="N1136" s="184">
        <v>989.6</v>
      </c>
      <c r="O1136" s="190">
        <f t="shared" si="71"/>
        <v>0.16493333333333335</v>
      </c>
      <c r="Q1136" s="1">
        <v>5243.4</v>
      </c>
    </row>
    <row r="1137" spans="2:17" x14ac:dyDescent="0.3">
      <c r="B1137" s="187">
        <v>42051.958333333336</v>
      </c>
      <c r="D1137" s="202">
        <v>0</v>
      </c>
      <c r="E1137" s="178">
        <v>0</v>
      </c>
      <c r="F1137" s="188">
        <f t="shared" si="68"/>
        <v>0</v>
      </c>
      <c r="G1137" s="200"/>
      <c r="H1137" s="202">
        <v>0</v>
      </c>
      <c r="I1137" s="178">
        <v>-56.506999999999998</v>
      </c>
      <c r="J1137">
        <f t="shared" si="69"/>
        <v>0</v>
      </c>
      <c r="K1137" s="189">
        <f t="shared" si="70"/>
        <v>0</v>
      </c>
      <c r="L1137" s="200">
        <v>0</v>
      </c>
      <c r="N1137" s="184">
        <v>1000.7</v>
      </c>
      <c r="O1137" s="190">
        <f t="shared" si="71"/>
        <v>0.16678333333333334</v>
      </c>
      <c r="Q1137" s="1">
        <v>5241.3</v>
      </c>
    </row>
    <row r="1138" spans="2:17" x14ac:dyDescent="0.3">
      <c r="B1138" s="187">
        <v>42052</v>
      </c>
      <c r="D1138" s="202">
        <v>0</v>
      </c>
      <c r="E1138" s="178">
        <v>0</v>
      </c>
      <c r="F1138" s="188">
        <f t="shared" si="68"/>
        <v>0</v>
      </c>
      <c r="G1138" s="200"/>
      <c r="H1138" s="202">
        <v>0</v>
      </c>
      <c r="I1138" s="178">
        <v>-56.506999999999998</v>
      </c>
      <c r="J1138">
        <f t="shared" si="69"/>
        <v>0</v>
      </c>
      <c r="K1138" s="189">
        <f t="shared" si="70"/>
        <v>0</v>
      </c>
      <c r="L1138" s="200">
        <v>0</v>
      </c>
      <c r="N1138" s="184">
        <v>933.7</v>
      </c>
      <c r="O1138" s="190">
        <f t="shared" si="71"/>
        <v>0.15561666666666668</v>
      </c>
      <c r="Q1138" s="1">
        <v>5238.6000000000004</v>
      </c>
    </row>
    <row r="1139" spans="2:17" x14ac:dyDescent="0.3">
      <c r="B1139" s="187">
        <v>42052.041666666664</v>
      </c>
      <c r="D1139" s="202">
        <v>0</v>
      </c>
      <c r="E1139" s="178">
        <v>0</v>
      </c>
      <c r="F1139" s="188">
        <f t="shared" si="68"/>
        <v>0</v>
      </c>
      <c r="G1139" s="200"/>
      <c r="H1139" s="202">
        <v>0</v>
      </c>
      <c r="I1139" s="178">
        <v>-56.506999999999998</v>
      </c>
      <c r="J1139">
        <f t="shared" si="69"/>
        <v>0</v>
      </c>
      <c r="K1139" s="189">
        <f t="shared" si="70"/>
        <v>0</v>
      </c>
      <c r="L1139" s="200">
        <v>0</v>
      </c>
      <c r="N1139" s="184">
        <v>853.8</v>
      </c>
      <c r="O1139" s="190">
        <f t="shared" si="71"/>
        <v>0.14229999999999998</v>
      </c>
      <c r="Q1139" s="1">
        <v>5238.3999999999996</v>
      </c>
    </row>
    <row r="1140" spans="2:17" x14ac:dyDescent="0.3">
      <c r="B1140" s="187">
        <v>42052.083333333336</v>
      </c>
      <c r="D1140" s="202">
        <v>0</v>
      </c>
      <c r="E1140" s="178">
        <v>0</v>
      </c>
      <c r="F1140" s="188">
        <f t="shared" si="68"/>
        <v>0</v>
      </c>
      <c r="G1140" s="200"/>
      <c r="H1140" s="202">
        <v>0</v>
      </c>
      <c r="I1140" s="178">
        <v>-56.506999999999998</v>
      </c>
      <c r="J1140">
        <f t="shared" si="69"/>
        <v>0</v>
      </c>
      <c r="K1140" s="189">
        <f t="shared" si="70"/>
        <v>0</v>
      </c>
      <c r="L1140" s="200">
        <v>0</v>
      </c>
      <c r="N1140" s="184">
        <v>1574</v>
      </c>
      <c r="O1140" s="190">
        <f t="shared" si="71"/>
        <v>0.26233333333333331</v>
      </c>
      <c r="Q1140" s="1">
        <v>5237.6000000000004</v>
      </c>
    </row>
    <row r="1141" spans="2:17" x14ac:dyDescent="0.3">
      <c r="B1141" s="187">
        <v>42052.125</v>
      </c>
      <c r="D1141" s="202">
        <v>0</v>
      </c>
      <c r="E1141" s="178">
        <v>0</v>
      </c>
      <c r="F1141" s="188">
        <f t="shared" si="68"/>
        <v>0</v>
      </c>
      <c r="G1141" s="200"/>
      <c r="H1141" s="202">
        <v>0</v>
      </c>
      <c r="I1141" s="178">
        <v>-56.506999999999998</v>
      </c>
      <c r="J1141">
        <f t="shared" si="69"/>
        <v>0</v>
      </c>
      <c r="K1141" s="189">
        <f t="shared" si="70"/>
        <v>0</v>
      </c>
      <c r="L1141" s="200">
        <v>0</v>
      </c>
      <c r="N1141" s="184">
        <v>212.9</v>
      </c>
      <c r="O1141" s="190">
        <f t="shared" si="71"/>
        <v>3.5483333333333332E-2</v>
      </c>
      <c r="Q1141" s="1">
        <v>5237</v>
      </c>
    </row>
    <row r="1142" spans="2:17" x14ac:dyDescent="0.3">
      <c r="B1142" s="187">
        <v>42052.166666666664</v>
      </c>
      <c r="D1142" s="202">
        <v>0</v>
      </c>
      <c r="E1142" s="178">
        <v>0</v>
      </c>
      <c r="F1142" s="188">
        <f t="shared" si="68"/>
        <v>0</v>
      </c>
      <c r="G1142" s="200"/>
      <c r="H1142" s="202">
        <v>0</v>
      </c>
      <c r="I1142" s="178">
        <v>-56.506999999999998</v>
      </c>
      <c r="J1142">
        <f t="shared" si="69"/>
        <v>0</v>
      </c>
      <c r="K1142" s="189">
        <f t="shared" si="70"/>
        <v>0</v>
      </c>
      <c r="L1142" s="200">
        <v>0</v>
      </c>
      <c r="N1142" s="184">
        <v>0</v>
      </c>
      <c r="O1142" s="190">
        <f t="shared" si="71"/>
        <v>0</v>
      </c>
      <c r="Q1142" s="1">
        <v>5236.1000000000004</v>
      </c>
    </row>
    <row r="1143" spans="2:17" x14ac:dyDescent="0.3">
      <c r="B1143" s="187">
        <v>42052.208333333336</v>
      </c>
      <c r="D1143" s="202">
        <v>28</v>
      </c>
      <c r="E1143" s="178">
        <v>0</v>
      </c>
      <c r="F1143" s="188">
        <f t="shared" si="68"/>
        <v>0</v>
      </c>
      <c r="G1143" s="200"/>
      <c r="H1143" s="202">
        <v>4</v>
      </c>
      <c r="I1143" s="178">
        <v>-56.506999999999998</v>
      </c>
      <c r="J1143">
        <f t="shared" si="69"/>
        <v>0</v>
      </c>
      <c r="K1143" s="189">
        <f t="shared" si="70"/>
        <v>0</v>
      </c>
      <c r="L1143" s="200">
        <v>0</v>
      </c>
      <c r="N1143" s="184">
        <v>602.9</v>
      </c>
      <c r="O1143" s="190">
        <f t="shared" si="71"/>
        <v>0.10048333333333333</v>
      </c>
      <c r="Q1143" s="1">
        <v>5235.3</v>
      </c>
    </row>
    <row r="1144" spans="2:17" x14ac:dyDescent="0.3">
      <c r="B1144" s="187">
        <v>42052.25</v>
      </c>
      <c r="D1144" s="202">
        <v>535</v>
      </c>
      <c r="E1144" s="178">
        <v>9.2395200000000006</v>
      </c>
      <c r="F1144" s="188">
        <f t="shared" si="68"/>
        <v>1.2504002435971176E-2</v>
      </c>
      <c r="G1144" s="200"/>
      <c r="H1144" s="202">
        <v>119</v>
      </c>
      <c r="I1144" s="178">
        <v>4589.6000000000004</v>
      </c>
      <c r="J1144">
        <f t="shared" si="69"/>
        <v>4589.6000000000004</v>
      </c>
      <c r="K1144" s="189">
        <f t="shared" si="70"/>
        <v>0.18358400000000002</v>
      </c>
      <c r="L1144" s="200">
        <v>4727</v>
      </c>
      <c r="N1144" s="184">
        <v>649.79999999999995</v>
      </c>
      <c r="O1144" s="190">
        <f t="shared" si="71"/>
        <v>0.10829999999999999</v>
      </c>
      <c r="Q1144" s="1">
        <v>5235.2</v>
      </c>
    </row>
    <row r="1145" spans="2:17" x14ac:dyDescent="0.3">
      <c r="B1145" s="187">
        <v>42052.291666666664</v>
      </c>
      <c r="D1145" s="202">
        <v>808</v>
      </c>
      <c r="E1145" s="178">
        <v>474.2</v>
      </c>
      <c r="F1145" s="188">
        <f t="shared" si="68"/>
        <v>0.64174307270697295</v>
      </c>
      <c r="G1145" s="200"/>
      <c r="H1145" s="202">
        <v>356</v>
      </c>
      <c r="I1145" s="178">
        <v>15727</v>
      </c>
      <c r="J1145">
        <f t="shared" si="69"/>
        <v>15727</v>
      </c>
      <c r="K1145" s="189">
        <f t="shared" si="70"/>
        <v>0.62907999999999997</v>
      </c>
      <c r="L1145" s="200">
        <v>16189</v>
      </c>
      <c r="N1145" s="184">
        <v>242.3</v>
      </c>
      <c r="O1145" s="190">
        <f t="shared" si="71"/>
        <v>4.0383333333333334E-2</v>
      </c>
      <c r="Q1145" s="1">
        <v>5234.3</v>
      </c>
    </row>
    <row r="1146" spans="2:17" x14ac:dyDescent="0.3">
      <c r="B1146" s="187">
        <v>42052.333333333336</v>
      </c>
      <c r="D1146" s="202">
        <v>899</v>
      </c>
      <c r="E1146" s="178">
        <v>634.34900000000005</v>
      </c>
      <c r="F1146" s="188">
        <f t="shared" si="68"/>
        <v>0.85847548804005835</v>
      </c>
      <c r="G1146" s="200"/>
      <c r="H1146" s="202">
        <v>592</v>
      </c>
      <c r="I1146" s="178">
        <v>22737</v>
      </c>
      <c r="J1146">
        <f t="shared" si="69"/>
        <v>22737</v>
      </c>
      <c r="K1146" s="189">
        <f t="shared" si="70"/>
        <v>0.90947999999999996</v>
      </c>
      <c r="L1146" s="200">
        <v>23567</v>
      </c>
      <c r="N1146" s="184">
        <v>0</v>
      </c>
      <c r="O1146" s="190">
        <f t="shared" si="71"/>
        <v>0</v>
      </c>
      <c r="Q1146" s="1">
        <v>5234.2</v>
      </c>
    </row>
    <row r="1147" spans="2:17" x14ac:dyDescent="0.3">
      <c r="B1147" s="187">
        <v>42052.375</v>
      </c>
      <c r="D1147" s="202">
        <v>956</v>
      </c>
      <c r="E1147" s="178">
        <v>707.06100000000004</v>
      </c>
      <c r="F1147" s="188">
        <f t="shared" si="68"/>
        <v>0.95687789694488623</v>
      </c>
      <c r="G1147" s="200"/>
      <c r="H1147" s="202">
        <v>800</v>
      </c>
      <c r="I1147" s="178">
        <v>23584</v>
      </c>
      <c r="J1147">
        <f t="shared" si="69"/>
        <v>23584</v>
      </c>
      <c r="K1147" s="189">
        <f t="shared" si="70"/>
        <v>0.94335999999999998</v>
      </c>
      <c r="L1147" s="200">
        <v>24466</v>
      </c>
      <c r="N1147" s="184">
        <v>0</v>
      </c>
      <c r="O1147" s="190">
        <f t="shared" si="71"/>
        <v>0</v>
      </c>
      <c r="Q1147" s="1">
        <v>5234.1000000000004</v>
      </c>
    </row>
    <row r="1148" spans="2:17" x14ac:dyDescent="0.3">
      <c r="B1148" s="187">
        <v>42052.416666666664</v>
      </c>
      <c r="D1148" s="202">
        <v>997</v>
      </c>
      <c r="E1148" s="178">
        <v>732.101</v>
      </c>
      <c r="F1148" s="188">
        <f t="shared" si="68"/>
        <v>0.99076496261460911</v>
      </c>
      <c r="G1148" s="200"/>
      <c r="H1148" s="202">
        <v>960</v>
      </c>
      <c r="I1148" s="178">
        <v>24008</v>
      </c>
      <c r="J1148">
        <f t="shared" si="69"/>
        <v>24008</v>
      </c>
      <c r="K1148" s="189">
        <f t="shared" si="70"/>
        <v>0.96031999999999995</v>
      </c>
      <c r="L1148" s="200">
        <v>24916</v>
      </c>
      <c r="N1148" s="184">
        <v>0</v>
      </c>
      <c r="O1148" s="190">
        <f t="shared" si="71"/>
        <v>0</v>
      </c>
      <c r="Q1148" s="1">
        <v>5234.1000000000004</v>
      </c>
    </row>
    <row r="1149" spans="2:17" x14ac:dyDescent="0.3">
      <c r="B1149" s="187">
        <v>42052.458333333336</v>
      </c>
      <c r="D1149" s="202">
        <v>984</v>
      </c>
      <c r="E1149" s="178">
        <v>732.10799999999995</v>
      </c>
      <c r="F1149" s="188">
        <f t="shared" si="68"/>
        <v>0.99077443583584257</v>
      </c>
      <c r="G1149" s="200"/>
      <c r="H1149" s="202">
        <v>1049</v>
      </c>
      <c r="I1149" s="178">
        <v>24059</v>
      </c>
      <c r="J1149">
        <f t="shared" si="69"/>
        <v>24059</v>
      </c>
      <c r="K1149" s="189">
        <f t="shared" si="70"/>
        <v>0.96235999999999999</v>
      </c>
      <c r="L1149" s="200">
        <v>24970</v>
      </c>
      <c r="N1149" s="184">
        <v>349.3</v>
      </c>
      <c r="O1149" s="190">
        <f t="shared" si="71"/>
        <v>5.8216666666666667E-2</v>
      </c>
      <c r="Q1149" s="1">
        <v>5231.3</v>
      </c>
    </row>
    <row r="1150" spans="2:17" x14ac:dyDescent="0.3">
      <c r="B1150" s="187">
        <v>42052.5</v>
      </c>
      <c r="D1150" s="202">
        <v>674</v>
      </c>
      <c r="E1150" s="178">
        <v>525.17700000000002</v>
      </c>
      <c r="F1150" s="188">
        <f t="shared" si="68"/>
        <v>0.71073112968163221</v>
      </c>
      <c r="G1150" s="200"/>
      <c r="H1150" s="202">
        <v>897</v>
      </c>
      <c r="I1150" s="178">
        <v>20571</v>
      </c>
      <c r="J1150">
        <f t="shared" si="69"/>
        <v>20571</v>
      </c>
      <c r="K1150" s="189">
        <f t="shared" si="70"/>
        <v>0.82284000000000002</v>
      </c>
      <c r="L1150" s="200">
        <v>21276</v>
      </c>
      <c r="N1150" s="184">
        <v>551.9</v>
      </c>
      <c r="O1150" s="190">
        <f t="shared" si="71"/>
        <v>9.1983333333333334E-2</v>
      </c>
      <c r="Q1150" s="1">
        <v>5230.5</v>
      </c>
    </row>
    <row r="1151" spans="2:17" x14ac:dyDescent="0.3">
      <c r="B1151" s="187">
        <v>42052.541666666664</v>
      </c>
      <c r="D1151" s="202">
        <v>789</v>
      </c>
      <c r="E1151" s="178">
        <v>595.15599999999995</v>
      </c>
      <c r="F1151" s="188">
        <f t="shared" si="68"/>
        <v>0.80543492235341885</v>
      </c>
      <c r="G1151" s="200"/>
      <c r="H1151" s="202">
        <v>930</v>
      </c>
      <c r="I1151" s="178">
        <v>22136</v>
      </c>
      <c r="J1151">
        <f t="shared" si="69"/>
        <v>22136</v>
      </c>
      <c r="K1151" s="189">
        <f t="shared" si="70"/>
        <v>0.88544</v>
      </c>
      <c r="L1151" s="200">
        <v>22931</v>
      </c>
      <c r="N1151" s="184">
        <v>558.20000000000005</v>
      </c>
      <c r="O1151" s="190">
        <f t="shared" si="71"/>
        <v>9.3033333333333343E-2</v>
      </c>
      <c r="Q1151" s="1">
        <v>5229.3</v>
      </c>
    </row>
    <row r="1152" spans="2:17" x14ac:dyDescent="0.3">
      <c r="B1152" s="187">
        <v>42052.583333333336</v>
      </c>
      <c r="D1152" s="202">
        <v>819</v>
      </c>
      <c r="E1152" s="178">
        <v>602.14400000000001</v>
      </c>
      <c r="F1152" s="188">
        <f t="shared" si="68"/>
        <v>0.81489190377913867</v>
      </c>
      <c r="G1152" s="200"/>
      <c r="H1152" s="202">
        <v>848</v>
      </c>
      <c r="I1152" s="178">
        <v>22504</v>
      </c>
      <c r="J1152">
        <f t="shared" si="69"/>
        <v>22504</v>
      </c>
      <c r="K1152" s="189">
        <f t="shared" si="70"/>
        <v>0.90015999999999996</v>
      </c>
      <c r="L1152" s="200">
        <v>23321</v>
      </c>
      <c r="N1152" s="184">
        <v>561.70000000000005</v>
      </c>
      <c r="O1152" s="190">
        <f t="shared" si="71"/>
        <v>9.3616666666666667E-2</v>
      </c>
      <c r="Q1152" s="1">
        <v>5229.2</v>
      </c>
    </row>
    <row r="1153" spans="2:17" x14ac:dyDescent="0.3">
      <c r="B1153" s="187">
        <v>42052.625</v>
      </c>
      <c r="D1153" s="202">
        <v>474</v>
      </c>
      <c r="E1153" s="178">
        <v>329.45</v>
      </c>
      <c r="F1153" s="188">
        <f t="shared" si="68"/>
        <v>0.44585039077037592</v>
      </c>
      <c r="G1153" s="200"/>
      <c r="H1153" s="202">
        <v>570</v>
      </c>
      <c r="I1153" s="178">
        <v>17621</v>
      </c>
      <c r="J1153">
        <f t="shared" si="69"/>
        <v>17621</v>
      </c>
      <c r="K1153" s="189">
        <f t="shared" si="70"/>
        <v>0.70484000000000002</v>
      </c>
      <c r="L1153" s="200">
        <v>18172</v>
      </c>
      <c r="N1153" s="184">
        <v>424.7</v>
      </c>
      <c r="O1153" s="190">
        <f t="shared" si="71"/>
        <v>7.0783333333333337E-2</v>
      </c>
      <c r="Q1153" s="1">
        <v>5229.1000000000004</v>
      </c>
    </row>
    <row r="1154" spans="2:17" x14ac:dyDescent="0.3">
      <c r="B1154" s="187">
        <v>42052.666666666664</v>
      </c>
      <c r="D1154" s="202">
        <v>105</v>
      </c>
      <c r="E1154" s="178">
        <v>0</v>
      </c>
      <c r="F1154" s="188">
        <f t="shared" si="68"/>
        <v>0</v>
      </c>
      <c r="G1154" s="200"/>
      <c r="H1154" s="202">
        <v>215</v>
      </c>
      <c r="I1154" s="178">
        <v>6515.5</v>
      </c>
      <c r="J1154">
        <f t="shared" si="69"/>
        <v>6515.5</v>
      </c>
      <c r="K1154" s="189">
        <f t="shared" si="70"/>
        <v>0.26062000000000002</v>
      </c>
      <c r="L1154" s="200">
        <v>6686.7</v>
      </c>
      <c r="N1154" s="184">
        <v>278.89999999999998</v>
      </c>
      <c r="O1154" s="190">
        <f t="shared" si="71"/>
        <v>4.6483333333333328E-2</v>
      </c>
      <c r="Q1154" s="1">
        <v>5228.8999999999996</v>
      </c>
    </row>
    <row r="1155" spans="2:17" x14ac:dyDescent="0.3">
      <c r="B1155" s="187">
        <v>42052.708333333336</v>
      </c>
      <c r="D1155" s="202">
        <v>6</v>
      </c>
      <c r="E1155" s="178">
        <v>0</v>
      </c>
      <c r="F1155" s="188">
        <f t="shared" si="68"/>
        <v>0</v>
      </c>
      <c r="G1155" s="200"/>
      <c r="H1155" s="202">
        <v>45</v>
      </c>
      <c r="I1155" s="178">
        <v>940.77</v>
      </c>
      <c r="J1155">
        <f t="shared" si="69"/>
        <v>940.77</v>
      </c>
      <c r="K1155" s="189">
        <f t="shared" si="70"/>
        <v>3.7630799999999999E-2</v>
      </c>
      <c r="L1155" s="200">
        <v>1039.0999999999999</v>
      </c>
      <c r="N1155" s="184">
        <v>218.7</v>
      </c>
      <c r="O1155" s="190">
        <f t="shared" si="71"/>
        <v>3.6449999999999996E-2</v>
      </c>
      <c r="Q1155" s="1">
        <v>5228.8</v>
      </c>
    </row>
    <row r="1156" spans="2:17" x14ac:dyDescent="0.3">
      <c r="B1156" s="187">
        <v>42052.75</v>
      </c>
      <c r="D1156" s="202">
        <v>0</v>
      </c>
      <c r="E1156" s="178">
        <v>0</v>
      </c>
      <c r="F1156" s="188">
        <f t="shared" si="68"/>
        <v>0</v>
      </c>
      <c r="G1156" s="200"/>
      <c r="H1156" s="202">
        <v>5</v>
      </c>
      <c r="I1156" s="178">
        <v>-56.506999999999998</v>
      </c>
      <c r="J1156">
        <f t="shared" si="69"/>
        <v>0</v>
      </c>
      <c r="K1156" s="189">
        <f t="shared" si="70"/>
        <v>0</v>
      </c>
      <c r="L1156" s="200">
        <v>0</v>
      </c>
      <c r="N1156" s="184">
        <v>211.1</v>
      </c>
      <c r="O1156" s="190">
        <f t="shared" si="71"/>
        <v>3.518333333333333E-2</v>
      </c>
      <c r="Q1156" s="1">
        <v>5227.3999999999996</v>
      </c>
    </row>
    <row r="1157" spans="2:17" x14ac:dyDescent="0.3">
      <c r="B1157" s="187">
        <v>42052.791666666664</v>
      </c>
      <c r="D1157" s="202">
        <v>0</v>
      </c>
      <c r="E1157" s="178">
        <v>0</v>
      </c>
      <c r="F1157" s="188">
        <f t="shared" si="68"/>
        <v>0</v>
      </c>
      <c r="G1157" s="200"/>
      <c r="H1157" s="202">
        <v>0</v>
      </c>
      <c r="I1157" s="178">
        <v>-56.506999999999998</v>
      </c>
      <c r="J1157">
        <f t="shared" si="69"/>
        <v>0</v>
      </c>
      <c r="K1157" s="189">
        <f t="shared" si="70"/>
        <v>0</v>
      </c>
      <c r="L1157" s="200">
        <v>0</v>
      </c>
      <c r="N1157" s="184">
        <v>256.10000000000002</v>
      </c>
      <c r="O1157" s="190">
        <f t="shared" si="71"/>
        <v>4.2683333333333337E-2</v>
      </c>
      <c r="Q1157" s="1">
        <v>5222.6000000000004</v>
      </c>
    </row>
    <row r="1158" spans="2:17" x14ac:dyDescent="0.3">
      <c r="B1158" s="187">
        <v>42052.833333333336</v>
      </c>
      <c r="D1158" s="202">
        <v>0</v>
      </c>
      <c r="E1158" s="178">
        <v>0</v>
      </c>
      <c r="F1158" s="188">
        <f t="shared" si="68"/>
        <v>0</v>
      </c>
      <c r="G1158" s="200"/>
      <c r="H1158" s="202">
        <v>0</v>
      </c>
      <c r="I1158" s="178">
        <v>-56.506999999999998</v>
      </c>
      <c r="J1158">
        <f t="shared" si="69"/>
        <v>0</v>
      </c>
      <c r="K1158" s="189">
        <f t="shared" si="70"/>
        <v>0</v>
      </c>
      <c r="L1158" s="200">
        <v>0</v>
      </c>
      <c r="N1158" s="184">
        <v>421.9</v>
      </c>
      <c r="O1158" s="190">
        <f t="shared" si="71"/>
        <v>7.0316666666666666E-2</v>
      </c>
      <c r="Q1158" s="1">
        <v>5221.5</v>
      </c>
    </row>
    <row r="1159" spans="2:17" x14ac:dyDescent="0.3">
      <c r="B1159" s="187">
        <v>42052.875</v>
      </c>
      <c r="D1159" s="202">
        <v>0</v>
      </c>
      <c r="E1159" s="178">
        <v>0</v>
      </c>
      <c r="F1159" s="188">
        <f t="shared" si="68"/>
        <v>0</v>
      </c>
      <c r="G1159" s="200"/>
      <c r="H1159" s="202">
        <v>0</v>
      </c>
      <c r="I1159" s="178">
        <v>-56.506999999999998</v>
      </c>
      <c r="J1159">
        <f t="shared" si="69"/>
        <v>0</v>
      </c>
      <c r="K1159" s="189">
        <f t="shared" si="70"/>
        <v>0</v>
      </c>
      <c r="L1159" s="200">
        <v>0</v>
      </c>
      <c r="N1159" s="184">
        <v>969.4</v>
      </c>
      <c r="O1159" s="190">
        <f t="shared" si="71"/>
        <v>0.16156666666666666</v>
      </c>
      <c r="Q1159" s="1">
        <v>5221</v>
      </c>
    </row>
    <row r="1160" spans="2:17" x14ac:dyDescent="0.3">
      <c r="B1160" s="187">
        <v>42052.916666666664</v>
      </c>
      <c r="D1160" s="202">
        <v>0</v>
      </c>
      <c r="E1160" s="178">
        <v>0</v>
      </c>
      <c r="F1160" s="188">
        <f t="shared" si="68"/>
        <v>0</v>
      </c>
      <c r="G1160" s="200"/>
      <c r="H1160" s="202">
        <v>0</v>
      </c>
      <c r="I1160" s="178">
        <v>-56.506999999999998</v>
      </c>
      <c r="J1160">
        <f t="shared" si="69"/>
        <v>0</v>
      </c>
      <c r="K1160" s="189">
        <f t="shared" si="70"/>
        <v>0</v>
      </c>
      <c r="L1160" s="200">
        <v>0</v>
      </c>
      <c r="N1160" s="184">
        <v>2302.1</v>
      </c>
      <c r="O1160" s="190">
        <f t="shared" si="71"/>
        <v>0.38368333333333332</v>
      </c>
      <c r="Q1160" s="1">
        <v>5219.8</v>
      </c>
    </row>
    <row r="1161" spans="2:17" x14ac:dyDescent="0.3">
      <c r="B1161" s="187">
        <v>42052.958333333336</v>
      </c>
      <c r="D1161" s="202">
        <v>0</v>
      </c>
      <c r="E1161" s="178">
        <v>0</v>
      </c>
      <c r="F1161" s="188">
        <f t="shared" si="68"/>
        <v>0</v>
      </c>
      <c r="G1161" s="200"/>
      <c r="H1161" s="202">
        <v>0</v>
      </c>
      <c r="I1161" s="178">
        <v>-56.506999999999998</v>
      </c>
      <c r="J1161">
        <f t="shared" si="69"/>
        <v>0</v>
      </c>
      <c r="K1161" s="189">
        <f t="shared" si="70"/>
        <v>0</v>
      </c>
      <c r="L1161" s="200">
        <v>0</v>
      </c>
      <c r="N1161" s="184">
        <v>3981</v>
      </c>
      <c r="O1161" s="190">
        <f t="shared" si="71"/>
        <v>0.66349999999999998</v>
      </c>
      <c r="Q1161" s="1">
        <v>5219.5</v>
      </c>
    </row>
    <row r="1162" spans="2:17" x14ac:dyDescent="0.3">
      <c r="B1162" s="187">
        <v>42053</v>
      </c>
      <c r="D1162" s="202">
        <v>0</v>
      </c>
      <c r="E1162" s="178">
        <v>0</v>
      </c>
      <c r="F1162" s="188">
        <f t="shared" si="68"/>
        <v>0</v>
      </c>
      <c r="G1162" s="200"/>
      <c r="H1162" s="202">
        <v>0</v>
      </c>
      <c r="I1162" s="178">
        <v>-56.506999999999998</v>
      </c>
      <c r="J1162">
        <f t="shared" si="69"/>
        <v>0</v>
      </c>
      <c r="K1162" s="189">
        <f t="shared" si="70"/>
        <v>0</v>
      </c>
      <c r="L1162" s="200">
        <v>0</v>
      </c>
      <c r="N1162" s="184">
        <v>4468.2</v>
      </c>
      <c r="O1162" s="190">
        <f t="shared" si="71"/>
        <v>0.74469999999999992</v>
      </c>
      <c r="Q1162" s="1">
        <v>5219.5</v>
      </c>
    </row>
    <row r="1163" spans="2:17" x14ac:dyDescent="0.3">
      <c r="B1163" s="187">
        <v>42053.041666666664</v>
      </c>
      <c r="D1163" s="202">
        <v>0</v>
      </c>
      <c r="E1163" s="178">
        <v>0</v>
      </c>
      <c r="F1163" s="188">
        <f t="shared" ref="F1163:F1226" si="72">E1163/$F$8</f>
        <v>0</v>
      </c>
      <c r="G1163" s="200"/>
      <c r="H1163" s="202">
        <v>0</v>
      </c>
      <c r="I1163" s="178">
        <v>-56.506999999999998</v>
      </c>
      <c r="J1163">
        <f t="shared" ref="J1163:J1226" si="73">IF(I1163&lt;0,0,I1163)</f>
        <v>0</v>
      </c>
      <c r="K1163" s="189">
        <f t="shared" ref="K1163:K1226" si="74">J1163/(1000*$K$8)</f>
        <v>0</v>
      </c>
      <c r="L1163" s="200">
        <v>0</v>
      </c>
      <c r="N1163" s="184">
        <v>3981</v>
      </c>
      <c r="O1163" s="190">
        <f t="shared" ref="O1163:O1226" si="75">N1163/$O$8</f>
        <v>0.66349999999999998</v>
      </c>
      <c r="Q1163" s="1">
        <v>5212.3999999999996</v>
      </c>
    </row>
    <row r="1164" spans="2:17" x14ac:dyDescent="0.3">
      <c r="B1164" s="187">
        <v>42053.083333333336</v>
      </c>
      <c r="D1164" s="202">
        <v>0</v>
      </c>
      <c r="E1164" s="178">
        <v>0</v>
      </c>
      <c r="F1164" s="188">
        <f t="shared" si="72"/>
        <v>0</v>
      </c>
      <c r="G1164" s="200"/>
      <c r="H1164" s="202">
        <v>0</v>
      </c>
      <c r="I1164" s="178">
        <v>-56.506999999999998</v>
      </c>
      <c r="J1164">
        <f t="shared" si="73"/>
        <v>0</v>
      </c>
      <c r="K1164" s="189">
        <f t="shared" si="74"/>
        <v>0</v>
      </c>
      <c r="L1164" s="200">
        <v>0</v>
      </c>
      <c r="N1164" s="184">
        <v>3438.3</v>
      </c>
      <c r="O1164" s="190">
        <f t="shared" si="75"/>
        <v>0.57305000000000006</v>
      </c>
      <c r="Q1164" s="1">
        <v>5211.5</v>
      </c>
    </row>
    <row r="1165" spans="2:17" x14ac:dyDescent="0.3">
      <c r="B1165" s="187">
        <v>42053.125</v>
      </c>
      <c r="D1165" s="202">
        <v>0</v>
      </c>
      <c r="E1165" s="178">
        <v>0</v>
      </c>
      <c r="F1165" s="188">
        <f t="shared" si="72"/>
        <v>0</v>
      </c>
      <c r="G1165" s="200"/>
      <c r="H1165" s="202">
        <v>0</v>
      </c>
      <c r="I1165" s="178">
        <v>-56.506999999999998</v>
      </c>
      <c r="J1165">
        <f t="shared" si="73"/>
        <v>0</v>
      </c>
      <c r="K1165" s="189">
        <f t="shared" si="74"/>
        <v>0</v>
      </c>
      <c r="L1165" s="200">
        <v>0</v>
      </c>
      <c r="N1165" s="184">
        <v>1620.3</v>
      </c>
      <c r="O1165" s="190">
        <f t="shared" si="75"/>
        <v>0.27005000000000001</v>
      </c>
      <c r="Q1165" s="1">
        <v>5210.3</v>
      </c>
    </row>
    <row r="1166" spans="2:17" x14ac:dyDescent="0.3">
      <c r="B1166" s="187">
        <v>42053.166666666664</v>
      </c>
      <c r="D1166" s="202">
        <v>0</v>
      </c>
      <c r="E1166" s="178">
        <v>0</v>
      </c>
      <c r="F1166" s="188">
        <f t="shared" si="72"/>
        <v>0</v>
      </c>
      <c r="G1166" s="200"/>
      <c r="H1166" s="202">
        <v>0</v>
      </c>
      <c r="I1166" s="178">
        <v>-56.506999999999998</v>
      </c>
      <c r="J1166">
        <f t="shared" si="73"/>
        <v>0</v>
      </c>
      <c r="K1166" s="189">
        <f t="shared" si="74"/>
        <v>0</v>
      </c>
      <c r="L1166" s="200">
        <v>0</v>
      </c>
      <c r="N1166" s="184">
        <v>1296.5</v>
      </c>
      <c r="O1166" s="190">
        <f t="shared" si="75"/>
        <v>0.21608333333333332</v>
      </c>
      <c r="Q1166" s="1">
        <v>5210.1000000000004</v>
      </c>
    </row>
    <row r="1167" spans="2:17" x14ac:dyDescent="0.3">
      <c r="B1167" s="187">
        <v>42053.208333333336</v>
      </c>
      <c r="D1167" s="202">
        <v>27</v>
      </c>
      <c r="E1167" s="178">
        <v>0</v>
      </c>
      <c r="F1167" s="188">
        <f t="shared" si="72"/>
        <v>0</v>
      </c>
      <c r="G1167" s="200"/>
      <c r="H1167" s="202">
        <v>4</v>
      </c>
      <c r="I1167" s="178">
        <v>-56.506999999999998</v>
      </c>
      <c r="J1167">
        <f t="shared" si="73"/>
        <v>0</v>
      </c>
      <c r="K1167" s="189">
        <f t="shared" si="74"/>
        <v>0</v>
      </c>
      <c r="L1167" s="200">
        <v>0</v>
      </c>
      <c r="N1167" s="184">
        <v>300.60000000000002</v>
      </c>
      <c r="O1167" s="190">
        <f t="shared" si="75"/>
        <v>5.0100000000000006E-2</v>
      </c>
      <c r="Q1167" s="1">
        <v>5208.7</v>
      </c>
    </row>
    <row r="1168" spans="2:17" x14ac:dyDescent="0.3">
      <c r="B1168" s="187">
        <v>42053.25</v>
      </c>
      <c r="D1168" s="202">
        <v>519</v>
      </c>
      <c r="E1168" s="178">
        <v>2.7109899999999998</v>
      </c>
      <c r="F1168" s="188">
        <f t="shared" si="72"/>
        <v>3.668829718848327E-3</v>
      </c>
      <c r="G1168" s="200"/>
      <c r="H1168" s="202">
        <v>116</v>
      </c>
      <c r="I1168" s="178">
        <v>4415</v>
      </c>
      <c r="J1168">
        <f t="shared" si="73"/>
        <v>4415</v>
      </c>
      <c r="K1168" s="189">
        <f t="shared" si="74"/>
        <v>0.17660000000000001</v>
      </c>
      <c r="L1168" s="200">
        <v>4549.8999999999996</v>
      </c>
      <c r="N1168" s="184">
        <v>0</v>
      </c>
      <c r="O1168" s="190">
        <f t="shared" si="75"/>
        <v>0</v>
      </c>
      <c r="Q1168" s="1">
        <v>5206.6000000000004</v>
      </c>
    </row>
    <row r="1169" spans="2:17" x14ac:dyDescent="0.3">
      <c r="B1169" s="187">
        <v>42053.291666666664</v>
      </c>
      <c r="D1169" s="202">
        <v>785</v>
      </c>
      <c r="E1169" s="178">
        <v>458.05799999999999</v>
      </c>
      <c r="F1169" s="188">
        <f t="shared" si="72"/>
        <v>0.6198978245424096</v>
      </c>
      <c r="G1169" s="200"/>
      <c r="H1169" s="202">
        <v>350</v>
      </c>
      <c r="I1169" s="178">
        <v>15473</v>
      </c>
      <c r="J1169">
        <f t="shared" si="73"/>
        <v>15473</v>
      </c>
      <c r="K1169" s="189">
        <f t="shared" si="74"/>
        <v>0.61892000000000003</v>
      </c>
      <c r="L1169" s="200">
        <v>15924</v>
      </c>
      <c r="N1169" s="184">
        <v>1907.9</v>
      </c>
      <c r="O1169" s="190">
        <f t="shared" si="75"/>
        <v>0.31798333333333334</v>
      </c>
      <c r="Q1169" s="1">
        <v>5206.6000000000004</v>
      </c>
    </row>
    <row r="1170" spans="2:17" x14ac:dyDescent="0.3">
      <c r="B1170" s="187">
        <v>42053.333333333336</v>
      </c>
      <c r="D1170" s="202">
        <v>852</v>
      </c>
      <c r="E1170" s="178">
        <v>595.78</v>
      </c>
      <c r="F1170" s="188">
        <f t="shared" si="72"/>
        <v>0.80627939236052371</v>
      </c>
      <c r="G1170" s="200"/>
      <c r="H1170" s="202">
        <v>579</v>
      </c>
      <c r="I1170" s="178">
        <v>22120</v>
      </c>
      <c r="J1170">
        <f t="shared" si="73"/>
        <v>22120</v>
      </c>
      <c r="K1170" s="189">
        <f t="shared" si="74"/>
        <v>0.88480000000000003</v>
      </c>
      <c r="L1170" s="200">
        <v>22914</v>
      </c>
      <c r="N1170" s="184">
        <v>3188.4</v>
      </c>
      <c r="O1170" s="190">
        <f t="shared" si="75"/>
        <v>0.53139999999999998</v>
      </c>
      <c r="Q1170" s="1">
        <v>5205.8999999999996</v>
      </c>
    </row>
    <row r="1171" spans="2:17" x14ac:dyDescent="0.3">
      <c r="B1171" s="187">
        <v>42053.375</v>
      </c>
      <c r="D1171" s="202">
        <v>920</v>
      </c>
      <c r="E1171" s="178">
        <v>675.55799999999999</v>
      </c>
      <c r="F1171" s="188">
        <f t="shared" si="72"/>
        <v>0.91424434144195965</v>
      </c>
      <c r="G1171" s="200"/>
      <c r="H1171" s="202">
        <v>788</v>
      </c>
      <c r="I1171" s="178">
        <v>23257</v>
      </c>
      <c r="J1171">
        <f t="shared" si="73"/>
        <v>23257</v>
      </c>
      <c r="K1171" s="189">
        <f t="shared" si="74"/>
        <v>0.93028</v>
      </c>
      <c r="L1171" s="200">
        <v>24118</v>
      </c>
      <c r="N1171" s="184">
        <v>2382.3000000000002</v>
      </c>
      <c r="O1171" s="190">
        <f t="shared" si="75"/>
        <v>0.39705000000000001</v>
      </c>
      <c r="Q1171" s="1">
        <v>5205.2</v>
      </c>
    </row>
    <row r="1172" spans="2:17" x14ac:dyDescent="0.3">
      <c r="B1172" s="187">
        <v>42053.416666666664</v>
      </c>
      <c r="D1172" s="202">
        <v>957</v>
      </c>
      <c r="E1172" s="178">
        <v>717.49300000000005</v>
      </c>
      <c r="F1172" s="188">
        <f t="shared" si="72"/>
        <v>0.97099570321751205</v>
      </c>
      <c r="G1172" s="200"/>
      <c r="H1172" s="202">
        <v>942</v>
      </c>
      <c r="I1172" s="178">
        <v>23675</v>
      </c>
      <c r="J1172">
        <f t="shared" si="73"/>
        <v>23675</v>
      </c>
      <c r="K1172" s="189">
        <f t="shared" si="74"/>
        <v>0.94699999999999995</v>
      </c>
      <c r="L1172" s="200">
        <v>24562</v>
      </c>
      <c r="N1172" s="184">
        <v>917.8</v>
      </c>
      <c r="O1172" s="190">
        <f t="shared" si="75"/>
        <v>0.15296666666666667</v>
      </c>
      <c r="Q1172" s="1">
        <v>5204.3</v>
      </c>
    </row>
    <row r="1173" spans="2:17" x14ac:dyDescent="0.3">
      <c r="B1173" s="187">
        <v>42053.458333333336</v>
      </c>
      <c r="D1173" s="202">
        <v>987</v>
      </c>
      <c r="E1173" s="178">
        <v>731.98800000000006</v>
      </c>
      <c r="F1173" s="188">
        <f t="shared" si="72"/>
        <v>0.99061203775755335</v>
      </c>
      <c r="G1173" s="200"/>
      <c r="H1173" s="202">
        <v>1039</v>
      </c>
      <c r="I1173" s="178">
        <v>23937</v>
      </c>
      <c r="J1173">
        <f t="shared" si="73"/>
        <v>23937</v>
      </c>
      <c r="K1173" s="189">
        <f t="shared" si="74"/>
        <v>0.95748</v>
      </c>
      <c r="L1173" s="200">
        <v>24840</v>
      </c>
      <c r="N1173" s="184">
        <v>185</v>
      </c>
      <c r="O1173" s="190">
        <f t="shared" si="75"/>
        <v>3.0833333333333334E-2</v>
      </c>
      <c r="Q1173" s="1">
        <v>5203.6000000000004</v>
      </c>
    </row>
    <row r="1174" spans="2:17" x14ac:dyDescent="0.3">
      <c r="B1174" s="187">
        <v>42053.5</v>
      </c>
      <c r="D1174" s="202">
        <v>992</v>
      </c>
      <c r="E1174" s="178">
        <v>731.93799999999999</v>
      </c>
      <c r="F1174" s="188">
        <f t="shared" si="72"/>
        <v>0.99054437189159927</v>
      </c>
      <c r="G1174" s="200"/>
      <c r="H1174" s="202">
        <v>1059</v>
      </c>
      <c r="I1174" s="178">
        <v>23810</v>
      </c>
      <c r="J1174">
        <f t="shared" si="73"/>
        <v>23810</v>
      </c>
      <c r="K1174" s="189">
        <f t="shared" si="74"/>
        <v>0.95240000000000002</v>
      </c>
      <c r="L1174" s="200">
        <v>24705</v>
      </c>
      <c r="N1174" s="184">
        <v>0</v>
      </c>
      <c r="O1174" s="190">
        <f t="shared" si="75"/>
        <v>0</v>
      </c>
      <c r="Q1174" s="1">
        <v>5203.3</v>
      </c>
    </row>
    <row r="1175" spans="2:17" x14ac:dyDescent="0.3">
      <c r="B1175" s="187">
        <v>42053.541666666664</v>
      </c>
      <c r="D1175" s="202">
        <v>960</v>
      </c>
      <c r="E1175" s="178">
        <v>731.78</v>
      </c>
      <c r="F1175" s="188">
        <f t="shared" si="72"/>
        <v>0.99033054775518492</v>
      </c>
      <c r="G1175" s="200"/>
      <c r="H1175" s="202">
        <v>996</v>
      </c>
      <c r="I1175" s="178">
        <v>23444</v>
      </c>
      <c r="J1175">
        <f t="shared" si="73"/>
        <v>23444</v>
      </c>
      <c r="K1175" s="189">
        <f t="shared" si="74"/>
        <v>0.93776000000000004</v>
      </c>
      <c r="L1175" s="200">
        <v>24317</v>
      </c>
      <c r="N1175" s="184">
        <v>0</v>
      </c>
      <c r="O1175" s="190">
        <f t="shared" si="75"/>
        <v>0</v>
      </c>
      <c r="Q1175" s="1">
        <v>5203.1000000000004</v>
      </c>
    </row>
    <row r="1176" spans="2:17" x14ac:dyDescent="0.3">
      <c r="B1176" s="187">
        <v>42053.583333333336</v>
      </c>
      <c r="D1176" s="202">
        <v>863</v>
      </c>
      <c r="E1176" s="178">
        <v>638.53599999999994</v>
      </c>
      <c r="F1176" s="188">
        <f t="shared" si="72"/>
        <v>0.86414182765503944</v>
      </c>
      <c r="G1176" s="200"/>
      <c r="H1176" s="202">
        <v>856</v>
      </c>
      <c r="I1176" s="178">
        <v>22753</v>
      </c>
      <c r="J1176">
        <f t="shared" si="73"/>
        <v>22753</v>
      </c>
      <c r="K1176" s="189">
        <f t="shared" si="74"/>
        <v>0.91012000000000004</v>
      </c>
      <c r="L1176" s="200">
        <v>23584</v>
      </c>
      <c r="N1176" s="184">
        <v>0</v>
      </c>
      <c r="O1176" s="190">
        <f t="shared" si="75"/>
        <v>0</v>
      </c>
      <c r="Q1176" s="1">
        <v>5203.1000000000004</v>
      </c>
    </row>
    <row r="1177" spans="2:17" x14ac:dyDescent="0.3">
      <c r="B1177" s="187">
        <v>42053.625</v>
      </c>
      <c r="D1177" s="202">
        <v>852</v>
      </c>
      <c r="E1177" s="178">
        <v>613.125</v>
      </c>
      <c r="F1177" s="188">
        <f t="shared" si="72"/>
        <v>0.82975268125993851</v>
      </c>
      <c r="G1177" s="200"/>
      <c r="H1177" s="202">
        <v>683</v>
      </c>
      <c r="I1177" s="178">
        <v>22153</v>
      </c>
      <c r="J1177">
        <f t="shared" si="73"/>
        <v>22153</v>
      </c>
      <c r="K1177" s="189">
        <f t="shared" si="74"/>
        <v>0.88612000000000002</v>
      </c>
      <c r="L1177" s="200">
        <v>22948</v>
      </c>
      <c r="N1177" s="184">
        <v>0</v>
      </c>
      <c r="O1177" s="190">
        <f t="shared" si="75"/>
        <v>0</v>
      </c>
      <c r="Q1177" s="1">
        <v>5202.7</v>
      </c>
    </row>
    <row r="1178" spans="2:17" x14ac:dyDescent="0.3">
      <c r="B1178" s="187">
        <v>42053.666666666664</v>
      </c>
      <c r="D1178" s="202">
        <v>766</v>
      </c>
      <c r="E1178" s="178">
        <v>498.38</v>
      </c>
      <c r="F1178" s="188">
        <f t="shared" si="72"/>
        <v>0.67446628548228849</v>
      </c>
      <c r="G1178" s="200"/>
      <c r="H1178" s="202">
        <v>458</v>
      </c>
      <c r="I1178" s="178">
        <v>19105</v>
      </c>
      <c r="J1178">
        <f t="shared" si="73"/>
        <v>19105</v>
      </c>
      <c r="K1178" s="189">
        <f t="shared" si="74"/>
        <v>0.76419999999999999</v>
      </c>
      <c r="L1178" s="200">
        <v>19731</v>
      </c>
      <c r="N1178" s="184">
        <v>176.8</v>
      </c>
      <c r="O1178" s="190">
        <f t="shared" si="75"/>
        <v>2.9466666666666669E-2</v>
      </c>
      <c r="Q1178" s="1">
        <v>5202.3999999999996</v>
      </c>
    </row>
    <row r="1179" spans="2:17" x14ac:dyDescent="0.3">
      <c r="B1179" s="187">
        <v>42053.708333333336</v>
      </c>
      <c r="D1179" s="202">
        <v>471</v>
      </c>
      <c r="E1179" s="178">
        <v>211.92099999999999</v>
      </c>
      <c r="F1179" s="188">
        <f t="shared" si="72"/>
        <v>0.2867963595764117</v>
      </c>
      <c r="G1179" s="200"/>
      <c r="H1179" s="202">
        <v>199</v>
      </c>
      <c r="I1179" s="178">
        <v>7943.7</v>
      </c>
      <c r="J1179">
        <f t="shared" si="73"/>
        <v>7943.7</v>
      </c>
      <c r="K1179" s="189">
        <f t="shared" si="74"/>
        <v>0.31774799999999997</v>
      </c>
      <c r="L1179" s="200">
        <v>8146.4</v>
      </c>
      <c r="N1179" s="184">
        <v>533.4</v>
      </c>
      <c r="O1179" s="190">
        <f t="shared" si="75"/>
        <v>8.8899999999999993E-2</v>
      </c>
      <c r="Q1179" s="1">
        <v>5199.7</v>
      </c>
    </row>
    <row r="1180" spans="2:17" x14ac:dyDescent="0.3">
      <c r="B1180" s="187">
        <v>42053.75</v>
      </c>
      <c r="D1180" s="202">
        <v>119</v>
      </c>
      <c r="E1180" s="178">
        <v>0</v>
      </c>
      <c r="F1180" s="188">
        <f t="shared" si="72"/>
        <v>0</v>
      </c>
      <c r="G1180" s="200"/>
      <c r="H1180" s="202">
        <v>28</v>
      </c>
      <c r="I1180" s="178">
        <v>676.89</v>
      </c>
      <c r="J1180">
        <f t="shared" si="73"/>
        <v>676.89</v>
      </c>
      <c r="K1180" s="189">
        <f t="shared" si="74"/>
        <v>2.7075599999999998E-2</v>
      </c>
      <c r="L1180" s="200">
        <v>773.62</v>
      </c>
      <c r="N1180" s="184">
        <v>175.2</v>
      </c>
      <c r="O1180" s="190">
        <f t="shared" si="75"/>
        <v>2.9199999999999997E-2</v>
      </c>
      <c r="Q1180" s="1">
        <v>5198.8</v>
      </c>
    </row>
    <row r="1181" spans="2:17" x14ac:dyDescent="0.3">
      <c r="B1181" s="187">
        <v>42053.791666666664</v>
      </c>
      <c r="D1181" s="202">
        <v>0</v>
      </c>
      <c r="E1181" s="178">
        <v>0</v>
      </c>
      <c r="F1181" s="188">
        <f t="shared" si="72"/>
        <v>0</v>
      </c>
      <c r="G1181" s="200"/>
      <c r="H1181" s="202">
        <v>0</v>
      </c>
      <c r="I1181" s="178">
        <v>-56.506999999999998</v>
      </c>
      <c r="J1181">
        <f t="shared" si="73"/>
        <v>0</v>
      </c>
      <c r="K1181" s="189">
        <f t="shared" si="74"/>
        <v>0</v>
      </c>
      <c r="L1181" s="200">
        <v>0</v>
      </c>
      <c r="N1181" s="184">
        <v>88.8</v>
      </c>
      <c r="O1181" s="190">
        <f t="shared" si="75"/>
        <v>1.4799999999999999E-2</v>
      </c>
      <c r="Q1181" s="1">
        <v>5195.8999999999996</v>
      </c>
    </row>
    <row r="1182" spans="2:17" x14ac:dyDescent="0.3">
      <c r="B1182" s="187">
        <v>42053.833333333336</v>
      </c>
      <c r="D1182" s="202">
        <v>0</v>
      </c>
      <c r="E1182" s="178">
        <v>0</v>
      </c>
      <c r="F1182" s="188">
        <f t="shared" si="72"/>
        <v>0</v>
      </c>
      <c r="G1182" s="200"/>
      <c r="H1182" s="202">
        <v>0</v>
      </c>
      <c r="I1182" s="178">
        <v>-56.506999999999998</v>
      </c>
      <c r="J1182">
        <f t="shared" si="73"/>
        <v>0</v>
      </c>
      <c r="K1182" s="189">
        <f t="shared" si="74"/>
        <v>0</v>
      </c>
      <c r="L1182" s="200">
        <v>0</v>
      </c>
      <c r="N1182" s="184">
        <v>177.3</v>
      </c>
      <c r="O1182" s="190">
        <f t="shared" si="75"/>
        <v>2.9550000000000003E-2</v>
      </c>
      <c r="Q1182" s="1">
        <v>5190</v>
      </c>
    </row>
    <row r="1183" spans="2:17" x14ac:dyDescent="0.3">
      <c r="B1183" s="187">
        <v>42053.875</v>
      </c>
      <c r="D1183" s="202">
        <v>0</v>
      </c>
      <c r="E1183" s="178">
        <v>0</v>
      </c>
      <c r="F1183" s="188">
        <f t="shared" si="72"/>
        <v>0</v>
      </c>
      <c r="G1183" s="200"/>
      <c r="H1183" s="202">
        <v>0</v>
      </c>
      <c r="I1183" s="178">
        <v>-56.506999999999998</v>
      </c>
      <c r="J1183">
        <f t="shared" si="73"/>
        <v>0</v>
      </c>
      <c r="K1183" s="189">
        <f t="shared" si="74"/>
        <v>0</v>
      </c>
      <c r="L1183" s="200">
        <v>0</v>
      </c>
      <c r="N1183" s="184">
        <v>581</v>
      </c>
      <c r="O1183" s="190">
        <f t="shared" si="75"/>
        <v>9.6833333333333327E-2</v>
      </c>
      <c r="Q1183" s="1">
        <v>5188.8999999999996</v>
      </c>
    </row>
    <row r="1184" spans="2:17" x14ac:dyDescent="0.3">
      <c r="B1184" s="187">
        <v>42053.916666666664</v>
      </c>
      <c r="D1184" s="202">
        <v>0</v>
      </c>
      <c r="E1184" s="178">
        <v>0</v>
      </c>
      <c r="F1184" s="188">
        <f t="shared" si="72"/>
        <v>0</v>
      </c>
      <c r="G1184" s="200"/>
      <c r="H1184" s="202">
        <v>0</v>
      </c>
      <c r="I1184" s="178">
        <v>-56.506999999999998</v>
      </c>
      <c r="J1184">
        <f t="shared" si="73"/>
        <v>0</v>
      </c>
      <c r="K1184" s="189">
        <f t="shared" si="74"/>
        <v>0</v>
      </c>
      <c r="L1184" s="200">
        <v>0</v>
      </c>
      <c r="N1184" s="184">
        <v>1431.2</v>
      </c>
      <c r="O1184" s="190">
        <f t="shared" si="75"/>
        <v>0.23853333333333335</v>
      </c>
      <c r="Q1184" s="1">
        <v>5186.7</v>
      </c>
    </row>
    <row r="1185" spans="2:17" x14ac:dyDescent="0.3">
      <c r="B1185" s="187">
        <v>42053.958333333336</v>
      </c>
      <c r="D1185" s="202">
        <v>0</v>
      </c>
      <c r="E1185" s="178">
        <v>0</v>
      </c>
      <c r="F1185" s="188">
        <f t="shared" si="72"/>
        <v>0</v>
      </c>
      <c r="G1185" s="200"/>
      <c r="H1185" s="202">
        <v>0</v>
      </c>
      <c r="I1185" s="178">
        <v>-56.506999999999998</v>
      </c>
      <c r="J1185">
        <f t="shared" si="73"/>
        <v>0</v>
      </c>
      <c r="K1185" s="189">
        <f t="shared" si="74"/>
        <v>0</v>
      </c>
      <c r="L1185" s="200">
        <v>0</v>
      </c>
      <c r="N1185" s="184">
        <v>3131.6</v>
      </c>
      <c r="O1185" s="190">
        <f t="shared" si="75"/>
        <v>0.52193333333333336</v>
      </c>
      <c r="Q1185" s="1">
        <v>5186.3</v>
      </c>
    </row>
    <row r="1186" spans="2:17" x14ac:dyDescent="0.3">
      <c r="B1186" s="187">
        <v>42054</v>
      </c>
      <c r="D1186" s="202">
        <v>0</v>
      </c>
      <c r="E1186" s="178">
        <v>0</v>
      </c>
      <c r="F1186" s="188">
        <f t="shared" si="72"/>
        <v>0</v>
      </c>
      <c r="G1186" s="200"/>
      <c r="H1186" s="202">
        <v>0</v>
      </c>
      <c r="I1186" s="178">
        <v>-56.506999999999998</v>
      </c>
      <c r="J1186">
        <f t="shared" si="73"/>
        <v>0</v>
      </c>
      <c r="K1186" s="189">
        <f t="shared" si="74"/>
        <v>0</v>
      </c>
      <c r="L1186" s="200">
        <v>0</v>
      </c>
      <c r="N1186" s="184">
        <v>4887.8999999999996</v>
      </c>
      <c r="O1186" s="190">
        <f t="shared" si="75"/>
        <v>0.81464999999999999</v>
      </c>
      <c r="Q1186" s="1">
        <v>5186.2</v>
      </c>
    </row>
    <row r="1187" spans="2:17" x14ac:dyDescent="0.3">
      <c r="B1187" s="187">
        <v>42054.041666666664</v>
      </c>
      <c r="D1187" s="202">
        <v>0</v>
      </c>
      <c r="E1187" s="178">
        <v>0</v>
      </c>
      <c r="F1187" s="188">
        <f t="shared" si="72"/>
        <v>0</v>
      </c>
      <c r="G1187" s="200"/>
      <c r="H1187" s="202">
        <v>0</v>
      </c>
      <c r="I1187" s="178">
        <v>-56.506999999999998</v>
      </c>
      <c r="J1187">
        <f t="shared" si="73"/>
        <v>0</v>
      </c>
      <c r="K1187" s="189">
        <f t="shared" si="74"/>
        <v>0</v>
      </c>
      <c r="L1187" s="200">
        <v>0</v>
      </c>
      <c r="N1187" s="184">
        <v>5671.6</v>
      </c>
      <c r="O1187" s="190">
        <f t="shared" si="75"/>
        <v>0.9452666666666667</v>
      </c>
      <c r="Q1187" s="1">
        <v>5184.5</v>
      </c>
    </row>
    <row r="1188" spans="2:17" x14ac:dyDescent="0.3">
      <c r="B1188" s="187">
        <v>42054.083333333336</v>
      </c>
      <c r="D1188" s="202">
        <v>0</v>
      </c>
      <c r="E1188" s="178">
        <v>0</v>
      </c>
      <c r="F1188" s="188">
        <f t="shared" si="72"/>
        <v>0</v>
      </c>
      <c r="G1188" s="200"/>
      <c r="H1188" s="202">
        <v>0</v>
      </c>
      <c r="I1188" s="178">
        <v>-56.506999999999998</v>
      </c>
      <c r="J1188">
        <f t="shared" si="73"/>
        <v>0</v>
      </c>
      <c r="K1188" s="189">
        <f t="shared" si="74"/>
        <v>0</v>
      </c>
      <c r="L1188" s="200">
        <v>0</v>
      </c>
      <c r="N1188" s="184">
        <v>5459.9</v>
      </c>
      <c r="O1188" s="190">
        <f t="shared" si="75"/>
        <v>0.90998333333333326</v>
      </c>
      <c r="Q1188" s="1">
        <v>5181.8999999999996</v>
      </c>
    </row>
    <row r="1189" spans="2:17" x14ac:dyDescent="0.3">
      <c r="B1189" s="187">
        <v>42054.125</v>
      </c>
      <c r="D1189" s="202">
        <v>0</v>
      </c>
      <c r="E1189" s="178">
        <v>0</v>
      </c>
      <c r="F1189" s="188">
        <f t="shared" si="72"/>
        <v>0</v>
      </c>
      <c r="G1189" s="200"/>
      <c r="H1189" s="202">
        <v>0</v>
      </c>
      <c r="I1189" s="178">
        <v>-56.506999999999998</v>
      </c>
      <c r="J1189">
        <f t="shared" si="73"/>
        <v>0</v>
      </c>
      <c r="K1189" s="189">
        <f t="shared" si="74"/>
        <v>0</v>
      </c>
      <c r="L1189" s="200">
        <v>0</v>
      </c>
      <c r="N1189" s="184">
        <v>5021.1000000000004</v>
      </c>
      <c r="O1189" s="190">
        <f t="shared" si="75"/>
        <v>0.83685000000000009</v>
      </c>
      <c r="Q1189" s="1">
        <v>5181.6000000000004</v>
      </c>
    </row>
    <row r="1190" spans="2:17" x14ac:dyDescent="0.3">
      <c r="B1190" s="187">
        <v>42054.166666666664</v>
      </c>
      <c r="D1190" s="202">
        <v>0</v>
      </c>
      <c r="E1190" s="178">
        <v>0</v>
      </c>
      <c r="F1190" s="188">
        <f t="shared" si="72"/>
        <v>0</v>
      </c>
      <c r="G1190" s="200"/>
      <c r="H1190" s="202">
        <v>0</v>
      </c>
      <c r="I1190" s="178">
        <v>-56.506999999999998</v>
      </c>
      <c r="J1190">
        <f t="shared" si="73"/>
        <v>0</v>
      </c>
      <c r="K1190" s="189">
        <f t="shared" si="74"/>
        <v>0</v>
      </c>
      <c r="L1190" s="200">
        <v>0</v>
      </c>
      <c r="N1190" s="184">
        <v>4512.6000000000004</v>
      </c>
      <c r="O1190" s="190">
        <f t="shared" si="75"/>
        <v>0.7521000000000001</v>
      </c>
      <c r="Q1190" s="1">
        <v>5180.7</v>
      </c>
    </row>
    <row r="1191" spans="2:17" x14ac:dyDescent="0.3">
      <c r="B1191" s="187">
        <v>42054.208333333336</v>
      </c>
      <c r="D1191" s="202">
        <v>6</v>
      </c>
      <c r="E1191" s="178">
        <v>0</v>
      </c>
      <c r="F1191" s="188">
        <f t="shared" si="72"/>
        <v>0</v>
      </c>
      <c r="G1191" s="200"/>
      <c r="H1191" s="202">
        <v>2</v>
      </c>
      <c r="I1191" s="178">
        <v>-56.506999999999998</v>
      </c>
      <c r="J1191">
        <f t="shared" si="73"/>
        <v>0</v>
      </c>
      <c r="K1191" s="189">
        <f t="shared" si="74"/>
        <v>0</v>
      </c>
      <c r="L1191" s="200">
        <v>0</v>
      </c>
      <c r="N1191" s="184">
        <v>4264.5</v>
      </c>
      <c r="O1191" s="190">
        <f t="shared" si="75"/>
        <v>0.71074999999999999</v>
      </c>
      <c r="Q1191" s="1">
        <v>5180.3999999999996</v>
      </c>
    </row>
    <row r="1192" spans="2:17" x14ac:dyDescent="0.3">
      <c r="B1192" s="187">
        <v>42054.25</v>
      </c>
      <c r="D1192" s="202">
        <v>150</v>
      </c>
      <c r="E1192" s="178">
        <v>0</v>
      </c>
      <c r="F1192" s="188">
        <f t="shared" si="72"/>
        <v>0</v>
      </c>
      <c r="G1192" s="200"/>
      <c r="H1192" s="202">
        <v>74</v>
      </c>
      <c r="I1192" s="178">
        <v>2414.6999999999998</v>
      </c>
      <c r="J1192">
        <f t="shared" si="73"/>
        <v>2414.6999999999998</v>
      </c>
      <c r="K1192" s="189">
        <f t="shared" si="74"/>
        <v>9.6587999999999993E-2</v>
      </c>
      <c r="L1192" s="200">
        <v>2524.9</v>
      </c>
      <c r="N1192" s="184">
        <v>3290.8</v>
      </c>
      <c r="O1192" s="190">
        <f t="shared" si="75"/>
        <v>0.54846666666666666</v>
      </c>
      <c r="Q1192" s="1">
        <v>5178</v>
      </c>
    </row>
    <row r="1193" spans="2:17" x14ac:dyDescent="0.3">
      <c r="B1193" s="187">
        <v>42054.291666666664</v>
      </c>
      <c r="D1193" s="202">
        <v>512</v>
      </c>
      <c r="E1193" s="178">
        <v>139.22499999999999</v>
      </c>
      <c r="F1193" s="188">
        <f t="shared" si="72"/>
        <v>0.18841560374868899</v>
      </c>
      <c r="G1193" s="200"/>
      <c r="H1193" s="202">
        <v>316</v>
      </c>
      <c r="I1193" s="178">
        <v>12905</v>
      </c>
      <c r="J1193">
        <f t="shared" si="73"/>
        <v>12905</v>
      </c>
      <c r="K1193" s="189">
        <f t="shared" si="74"/>
        <v>0.51619999999999999</v>
      </c>
      <c r="L1193" s="200">
        <v>13255</v>
      </c>
      <c r="N1193" s="184">
        <v>2739</v>
      </c>
      <c r="O1193" s="190">
        <f t="shared" si="75"/>
        <v>0.45650000000000002</v>
      </c>
      <c r="Q1193" s="1">
        <v>5176.5</v>
      </c>
    </row>
    <row r="1194" spans="2:17" x14ac:dyDescent="0.3">
      <c r="B1194" s="187">
        <v>42054.333333333336</v>
      </c>
      <c r="D1194" s="202">
        <v>848</v>
      </c>
      <c r="E1194" s="178">
        <v>591.23800000000006</v>
      </c>
      <c r="F1194" s="188">
        <f t="shared" si="72"/>
        <v>0.80013262509726979</v>
      </c>
      <c r="G1194" s="200"/>
      <c r="H1194" s="202">
        <v>575</v>
      </c>
      <c r="I1194" s="178">
        <v>21921</v>
      </c>
      <c r="J1194">
        <f t="shared" si="73"/>
        <v>21921</v>
      </c>
      <c r="K1194" s="189">
        <f t="shared" si="74"/>
        <v>0.87683999999999995</v>
      </c>
      <c r="L1194" s="200">
        <v>22703</v>
      </c>
      <c r="N1194" s="184">
        <v>1762.6</v>
      </c>
      <c r="O1194" s="190">
        <f t="shared" si="75"/>
        <v>0.29376666666666668</v>
      </c>
      <c r="Q1194" s="1">
        <v>5176.3</v>
      </c>
    </row>
    <row r="1195" spans="2:17" x14ac:dyDescent="0.3">
      <c r="B1195" s="187">
        <v>42054.375</v>
      </c>
      <c r="D1195" s="202">
        <v>920</v>
      </c>
      <c r="E1195" s="178">
        <v>672.82100000000003</v>
      </c>
      <c r="F1195" s="188">
        <f t="shared" si="72"/>
        <v>0.91054031193964213</v>
      </c>
      <c r="G1195" s="200"/>
      <c r="H1195" s="202">
        <v>781</v>
      </c>
      <c r="I1195" s="178">
        <v>23001</v>
      </c>
      <c r="J1195">
        <f t="shared" si="73"/>
        <v>23001</v>
      </c>
      <c r="K1195" s="189">
        <f t="shared" si="74"/>
        <v>0.92003999999999997</v>
      </c>
      <c r="L1195" s="200">
        <v>23847</v>
      </c>
      <c r="N1195" s="184">
        <v>2076.4</v>
      </c>
      <c r="O1195" s="190">
        <f t="shared" si="75"/>
        <v>0.34606666666666669</v>
      </c>
      <c r="Q1195" s="1">
        <v>5176.3</v>
      </c>
    </row>
    <row r="1196" spans="2:17" x14ac:dyDescent="0.3">
      <c r="B1196" s="187">
        <v>42054.416666666664</v>
      </c>
      <c r="D1196" s="202">
        <v>949</v>
      </c>
      <c r="E1196" s="178">
        <v>707.20299999999997</v>
      </c>
      <c r="F1196" s="188">
        <f t="shared" si="72"/>
        <v>0.95707006800419536</v>
      </c>
      <c r="G1196" s="200"/>
      <c r="H1196" s="202">
        <v>933</v>
      </c>
      <c r="I1196" s="178">
        <v>23366</v>
      </c>
      <c r="J1196">
        <f t="shared" si="73"/>
        <v>23366</v>
      </c>
      <c r="K1196" s="189">
        <f t="shared" si="74"/>
        <v>0.93464000000000003</v>
      </c>
      <c r="L1196" s="200">
        <v>24235</v>
      </c>
      <c r="N1196" s="184">
        <v>2181.6</v>
      </c>
      <c r="O1196" s="190">
        <f t="shared" si="75"/>
        <v>0.36359999999999998</v>
      </c>
      <c r="Q1196" s="1">
        <v>5173</v>
      </c>
    </row>
    <row r="1197" spans="2:17" x14ac:dyDescent="0.3">
      <c r="B1197" s="187">
        <v>42054.458333333336</v>
      </c>
      <c r="D1197" s="202">
        <v>990</v>
      </c>
      <c r="E1197" s="178">
        <v>731.71100000000001</v>
      </c>
      <c r="F1197" s="188">
        <f t="shared" si="72"/>
        <v>0.99023716886016855</v>
      </c>
      <c r="G1197" s="200"/>
      <c r="H1197" s="202">
        <v>1031</v>
      </c>
      <c r="I1197" s="178">
        <v>23708</v>
      </c>
      <c r="J1197">
        <f t="shared" si="73"/>
        <v>23708</v>
      </c>
      <c r="K1197" s="189">
        <f t="shared" si="74"/>
        <v>0.94832000000000005</v>
      </c>
      <c r="L1197" s="200">
        <v>24598</v>
      </c>
      <c r="N1197" s="184">
        <v>1627</v>
      </c>
      <c r="O1197" s="190">
        <f t="shared" si="75"/>
        <v>0.27116666666666667</v>
      </c>
      <c r="Q1197" s="1">
        <v>5172.8</v>
      </c>
    </row>
    <row r="1198" spans="2:17" x14ac:dyDescent="0.3">
      <c r="B1198" s="187">
        <v>42054.5</v>
      </c>
      <c r="D1198" s="202">
        <v>997</v>
      </c>
      <c r="E1198" s="178">
        <v>731.70100000000002</v>
      </c>
      <c r="F1198" s="188">
        <f t="shared" si="72"/>
        <v>0.9902236356869778</v>
      </c>
      <c r="G1198" s="200"/>
      <c r="H1198" s="202">
        <v>1052</v>
      </c>
      <c r="I1198" s="178">
        <v>23734</v>
      </c>
      <c r="J1198">
        <f t="shared" si="73"/>
        <v>23734</v>
      </c>
      <c r="K1198" s="189">
        <f t="shared" si="74"/>
        <v>0.94935999999999998</v>
      </c>
      <c r="L1198" s="200">
        <v>24625</v>
      </c>
      <c r="N1198" s="184">
        <v>1000.6</v>
      </c>
      <c r="O1198" s="190">
        <f t="shared" si="75"/>
        <v>0.16676666666666667</v>
      </c>
      <c r="Q1198" s="1">
        <v>5171.7</v>
      </c>
    </row>
    <row r="1199" spans="2:17" x14ac:dyDescent="0.3">
      <c r="B1199" s="187">
        <v>42054.541666666664</v>
      </c>
      <c r="D1199" s="202">
        <v>910</v>
      </c>
      <c r="E1199" s="178">
        <v>689.83500000000004</v>
      </c>
      <c r="F1199" s="188">
        <f t="shared" si="72"/>
        <v>0.93356565280644188</v>
      </c>
      <c r="G1199" s="200"/>
      <c r="H1199" s="202">
        <v>975</v>
      </c>
      <c r="I1199" s="178">
        <v>23109</v>
      </c>
      <c r="J1199">
        <f t="shared" si="73"/>
        <v>23109</v>
      </c>
      <c r="K1199" s="189">
        <f t="shared" si="74"/>
        <v>0.92435999999999996</v>
      </c>
      <c r="L1199" s="200">
        <v>23962</v>
      </c>
      <c r="N1199" s="184">
        <v>602.5</v>
      </c>
      <c r="O1199" s="190">
        <f t="shared" si="75"/>
        <v>0.10041666666666667</v>
      </c>
      <c r="Q1199" s="1">
        <v>5171.5</v>
      </c>
    </row>
    <row r="1200" spans="2:17" x14ac:dyDescent="0.3">
      <c r="B1200" s="187">
        <v>42054.583333333336</v>
      </c>
      <c r="D1200" s="202">
        <v>912</v>
      </c>
      <c r="E1200" s="178">
        <v>673.15099999999995</v>
      </c>
      <c r="F1200" s="188">
        <f t="shared" si="72"/>
        <v>0.91098690665493787</v>
      </c>
      <c r="G1200" s="200"/>
      <c r="H1200" s="202">
        <v>862</v>
      </c>
      <c r="I1200" s="178">
        <v>22914</v>
      </c>
      <c r="J1200">
        <f t="shared" si="73"/>
        <v>22914</v>
      </c>
      <c r="K1200" s="189">
        <f t="shared" si="74"/>
        <v>0.91656000000000004</v>
      </c>
      <c r="L1200" s="200">
        <v>23755</v>
      </c>
      <c r="N1200" s="184">
        <v>470.7</v>
      </c>
      <c r="O1200" s="190">
        <f t="shared" si="75"/>
        <v>7.8449999999999992E-2</v>
      </c>
      <c r="Q1200" s="1">
        <v>5166.8999999999996</v>
      </c>
    </row>
    <row r="1201" spans="2:17" x14ac:dyDescent="0.3">
      <c r="B1201" s="187">
        <v>42054.625</v>
      </c>
      <c r="D1201" s="202">
        <v>731</v>
      </c>
      <c r="E1201" s="178">
        <v>520.04600000000005</v>
      </c>
      <c r="F1201" s="188">
        <f t="shared" si="72"/>
        <v>0.70378725851744095</v>
      </c>
      <c r="G1201" s="200"/>
      <c r="H1201" s="202">
        <v>649</v>
      </c>
      <c r="I1201" s="178">
        <v>21112</v>
      </c>
      <c r="J1201">
        <f t="shared" si="73"/>
        <v>21112</v>
      </c>
      <c r="K1201" s="189">
        <f t="shared" si="74"/>
        <v>0.84448000000000001</v>
      </c>
      <c r="L1201" s="200">
        <v>21847</v>
      </c>
      <c r="N1201" s="184">
        <v>564.6</v>
      </c>
      <c r="O1201" s="190">
        <f t="shared" si="75"/>
        <v>9.4100000000000003E-2</v>
      </c>
      <c r="Q1201" s="1">
        <v>5165.8</v>
      </c>
    </row>
    <row r="1202" spans="2:17" x14ac:dyDescent="0.3">
      <c r="B1202" s="187">
        <v>42054.666666666664</v>
      </c>
      <c r="D1202" s="202">
        <v>303</v>
      </c>
      <c r="E1202" s="178">
        <v>179.88200000000001</v>
      </c>
      <c r="F1202" s="188">
        <f t="shared" si="72"/>
        <v>0.24343742599045914</v>
      </c>
      <c r="G1202" s="200"/>
      <c r="H1202" s="202">
        <v>301</v>
      </c>
      <c r="I1202" s="178">
        <v>11031</v>
      </c>
      <c r="J1202">
        <f t="shared" si="73"/>
        <v>11031</v>
      </c>
      <c r="K1202" s="189">
        <f t="shared" si="74"/>
        <v>0.44124000000000002</v>
      </c>
      <c r="L1202" s="200">
        <v>11320</v>
      </c>
      <c r="N1202" s="184">
        <v>1022.6</v>
      </c>
      <c r="O1202" s="190">
        <f t="shared" si="75"/>
        <v>0.17043333333333333</v>
      </c>
      <c r="Q1202" s="1">
        <v>5163.8</v>
      </c>
    </row>
    <row r="1203" spans="2:17" x14ac:dyDescent="0.3">
      <c r="B1203" s="187">
        <v>42054.708333333336</v>
      </c>
      <c r="D1203" s="202">
        <v>196</v>
      </c>
      <c r="E1203" s="178">
        <v>0</v>
      </c>
      <c r="F1203" s="188">
        <f t="shared" si="72"/>
        <v>0</v>
      </c>
      <c r="G1203" s="200"/>
      <c r="H1203" s="202">
        <v>115</v>
      </c>
      <c r="I1203" s="178">
        <v>3969.8</v>
      </c>
      <c r="J1203">
        <f t="shared" si="73"/>
        <v>3969.8</v>
      </c>
      <c r="K1203" s="189">
        <f t="shared" si="74"/>
        <v>0.15879200000000002</v>
      </c>
      <c r="L1203" s="200">
        <v>4098.5</v>
      </c>
      <c r="N1203" s="184">
        <v>1667.7</v>
      </c>
      <c r="O1203" s="190">
        <f t="shared" si="75"/>
        <v>0.27795000000000003</v>
      </c>
      <c r="Q1203" s="1">
        <v>5159.7</v>
      </c>
    </row>
    <row r="1204" spans="2:17" x14ac:dyDescent="0.3">
      <c r="B1204" s="187">
        <v>42054.75</v>
      </c>
      <c r="D1204" s="202">
        <v>59</v>
      </c>
      <c r="E1204" s="178">
        <v>0</v>
      </c>
      <c r="F1204" s="188">
        <f t="shared" si="72"/>
        <v>0</v>
      </c>
      <c r="G1204" s="200"/>
      <c r="H1204" s="202">
        <v>17</v>
      </c>
      <c r="I1204" s="178">
        <v>307.08</v>
      </c>
      <c r="J1204">
        <f t="shared" si="73"/>
        <v>307.08</v>
      </c>
      <c r="K1204" s="189">
        <f t="shared" si="74"/>
        <v>1.2283199999999999E-2</v>
      </c>
      <c r="L1204" s="200">
        <v>443.95</v>
      </c>
      <c r="N1204" s="184">
        <v>1161.5</v>
      </c>
      <c r="O1204" s="190">
        <f t="shared" si="75"/>
        <v>0.19358333333333333</v>
      </c>
      <c r="Q1204" s="1">
        <v>5159.7</v>
      </c>
    </row>
    <row r="1205" spans="2:17" x14ac:dyDescent="0.3">
      <c r="B1205" s="187">
        <v>42054.791666666664</v>
      </c>
      <c r="D1205" s="202">
        <v>0</v>
      </c>
      <c r="E1205" s="178">
        <v>0</v>
      </c>
      <c r="F1205" s="188">
        <f t="shared" si="72"/>
        <v>0</v>
      </c>
      <c r="G1205" s="200"/>
      <c r="H1205" s="202">
        <v>0</v>
      </c>
      <c r="I1205" s="178">
        <v>-56.506999999999998</v>
      </c>
      <c r="J1205">
        <f t="shared" si="73"/>
        <v>0</v>
      </c>
      <c r="K1205" s="189">
        <f t="shared" si="74"/>
        <v>0</v>
      </c>
      <c r="L1205" s="200">
        <v>0</v>
      </c>
      <c r="N1205" s="184">
        <v>2111.1</v>
      </c>
      <c r="O1205" s="190">
        <f t="shared" si="75"/>
        <v>0.35185</v>
      </c>
      <c r="Q1205" s="1">
        <v>5159.5</v>
      </c>
    </row>
    <row r="1206" spans="2:17" x14ac:dyDescent="0.3">
      <c r="B1206" s="187">
        <v>42054.833333333336</v>
      </c>
      <c r="D1206" s="202">
        <v>0</v>
      </c>
      <c r="E1206" s="178">
        <v>0</v>
      </c>
      <c r="F1206" s="188">
        <f t="shared" si="72"/>
        <v>0</v>
      </c>
      <c r="G1206" s="200"/>
      <c r="H1206" s="202">
        <v>0</v>
      </c>
      <c r="I1206" s="178">
        <v>-56.506999999999998</v>
      </c>
      <c r="J1206">
        <f t="shared" si="73"/>
        <v>0</v>
      </c>
      <c r="K1206" s="189">
        <f t="shared" si="74"/>
        <v>0</v>
      </c>
      <c r="L1206" s="200">
        <v>0</v>
      </c>
      <c r="N1206" s="184">
        <v>1275</v>
      </c>
      <c r="O1206" s="190">
        <f t="shared" si="75"/>
        <v>0.21249999999999999</v>
      </c>
      <c r="Q1206" s="1">
        <v>5159.3</v>
      </c>
    </row>
    <row r="1207" spans="2:17" x14ac:dyDescent="0.3">
      <c r="B1207" s="187">
        <v>42054.875</v>
      </c>
      <c r="D1207" s="202">
        <v>0</v>
      </c>
      <c r="E1207" s="178">
        <v>0</v>
      </c>
      <c r="F1207" s="188">
        <f t="shared" si="72"/>
        <v>0</v>
      </c>
      <c r="G1207" s="200"/>
      <c r="H1207" s="202">
        <v>0</v>
      </c>
      <c r="I1207" s="178">
        <v>-56.506999999999998</v>
      </c>
      <c r="J1207">
        <f t="shared" si="73"/>
        <v>0</v>
      </c>
      <c r="K1207" s="189">
        <f t="shared" si="74"/>
        <v>0</v>
      </c>
      <c r="L1207" s="200">
        <v>0</v>
      </c>
      <c r="N1207" s="184">
        <v>781.1</v>
      </c>
      <c r="O1207" s="190">
        <f t="shared" si="75"/>
        <v>0.13018333333333335</v>
      </c>
      <c r="Q1207" s="1">
        <v>5159</v>
      </c>
    </row>
    <row r="1208" spans="2:17" x14ac:dyDescent="0.3">
      <c r="B1208" s="187">
        <v>42054.916666666664</v>
      </c>
      <c r="D1208" s="202">
        <v>0</v>
      </c>
      <c r="E1208" s="178">
        <v>0</v>
      </c>
      <c r="F1208" s="188">
        <f t="shared" si="72"/>
        <v>0</v>
      </c>
      <c r="G1208" s="200"/>
      <c r="H1208" s="202">
        <v>0</v>
      </c>
      <c r="I1208" s="178">
        <v>-56.506999999999998</v>
      </c>
      <c r="J1208">
        <f t="shared" si="73"/>
        <v>0</v>
      </c>
      <c r="K1208" s="189">
        <f t="shared" si="74"/>
        <v>0</v>
      </c>
      <c r="L1208" s="200">
        <v>0</v>
      </c>
      <c r="N1208" s="184">
        <v>706.2</v>
      </c>
      <c r="O1208" s="190">
        <f t="shared" si="75"/>
        <v>0.11770000000000001</v>
      </c>
      <c r="Q1208" s="1">
        <v>5158.8999999999996</v>
      </c>
    </row>
    <row r="1209" spans="2:17" x14ac:dyDescent="0.3">
      <c r="B1209" s="187">
        <v>42054.958333333336</v>
      </c>
      <c r="D1209" s="202">
        <v>0</v>
      </c>
      <c r="E1209" s="178">
        <v>0</v>
      </c>
      <c r="F1209" s="188">
        <f t="shared" si="72"/>
        <v>0</v>
      </c>
      <c r="G1209" s="200"/>
      <c r="H1209" s="202">
        <v>0</v>
      </c>
      <c r="I1209" s="178">
        <v>-56.506999999999998</v>
      </c>
      <c r="J1209">
        <f t="shared" si="73"/>
        <v>0</v>
      </c>
      <c r="K1209" s="189">
        <f t="shared" si="74"/>
        <v>0</v>
      </c>
      <c r="L1209" s="200">
        <v>0</v>
      </c>
      <c r="N1209" s="184">
        <v>1213.8</v>
      </c>
      <c r="O1209" s="190">
        <f t="shared" si="75"/>
        <v>0.20229999999999998</v>
      </c>
      <c r="Q1209" s="1">
        <v>5158.6000000000004</v>
      </c>
    </row>
    <row r="1210" spans="2:17" x14ac:dyDescent="0.3">
      <c r="B1210" s="187">
        <v>42055</v>
      </c>
      <c r="D1210" s="202">
        <v>0</v>
      </c>
      <c r="E1210" s="178">
        <v>0</v>
      </c>
      <c r="F1210" s="188">
        <f t="shared" si="72"/>
        <v>0</v>
      </c>
      <c r="G1210" s="200"/>
      <c r="H1210" s="202">
        <v>0</v>
      </c>
      <c r="I1210" s="178">
        <v>-56.506999999999998</v>
      </c>
      <c r="J1210">
        <f t="shared" si="73"/>
        <v>0</v>
      </c>
      <c r="K1210" s="189">
        <f t="shared" si="74"/>
        <v>0</v>
      </c>
      <c r="L1210" s="200">
        <v>0</v>
      </c>
      <c r="N1210" s="184">
        <v>2005.2</v>
      </c>
      <c r="O1210" s="190">
        <f t="shared" si="75"/>
        <v>0.3342</v>
      </c>
      <c r="Q1210" s="1">
        <v>5157.8999999999996</v>
      </c>
    </row>
    <row r="1211" spans="2:17" x14ac:dyDescent="0.3">
      <c r="B1211" s="187">
        <v>42055.041666666664</v>
      </c>
      <c r="D1211" s="202">
        <v>0</v>
      </c>
      <c r="E1211" s="178">
        <v>0</v>
      </c>
      <c r="F1211" s="188">
        <f t="shared" si="72"/>
        <v>0</v>
      </c>
      <c r="G1211" s="200"/>
      <c r="H1211" s="202">
        <v>0</v>
      </c>
      <c r="I1211" s="178">
        <v>-56.506999999999998</v>
      </c>
      <c r="J1211">
        <f t="shared" si="73"/>
        <v>0</v>
      </c>
      <c r="K1211" s="189">
        <f t="shared" si="74"/>
        <v>0</v>
      </c>
      <c r="L1211" s="200">
        <v>0</v>
      </c>
      <c r="N1211" s="184">
        <v>2308.4</v>
      </c>
      <c r="O1211" s="190">
        <f t="shared" si="75"/>
        <v>0.38473333333333337</v>
      </c>
      <c r="Q1211" s="1">
        <v>5157</v>
      </c>
    </row>
    <row r="1212" spans="2:17" x14ac:dyDescent="0.3">
      <c r="B1212" s="187">
        <v>42055.083333333336</v>
      </c>
      <c r="D1212" s="202">
        <v>0</v>
      </c>
      <c r="E1212" s="178">
        <v>0</v>
      </c>
      <c r="F1212" s="188">
        <f t="shared" si="72"/>
        <v>0</v>
      </c>
      <c r="G1212" s="200"/>
      <c r="H1212" s="202">
        <v>0</v>
      </c>
      <c r="I1212" s="178">
        <v>-56.506999999999998</v>
      </c>
      <c r="J1212">
        <f t="shared" si="73"/>
        <v>0</v>
      </c>
      <c r="K1212" s="189">
        <f t="shared" si="74"/>
        <v>0</v>
      </c>
      <c r="L1212" s="200">
        <v>0</v>
      </c>
      <c r="N1212" s="184">
        <v>2020.9</v>
      </c>
      <c r="O1212" s="190">
        <f t="shared" si="75"/>
        <v>0.33681666666666671</v>
      </c>
      <c r="Q1212" s="1">
        <v>5156.6000000000004</v>
      </c>
    </row>
    <row r="1213" spans="2:17" x14ac:dyDescent="0.3">
      <c r="B1213" s="187">
        <v>42055.125</v>
      </c>
      <c r="D1213" s="202">
        <v>0</v>
      </c>
      <c r="E1213" s="178">
        <v>0</v>
      </c>
      <c r="F1213" s="188">
        <f t="shared" si="72"/>
        <v>0</v>
      </c>
      <c r="G1213" s="200"/>
      <c r="H1213" s="202">
        <v>0</v>
      </c>
      <c r="I1213" s="178">
        <v>-56.506999999999998</v>
      </c>
      <c r="J1213">
        <f t="shared" si="73"/>
        <v>0</v>
      </c>
      <c r="K1213" s="189">
        <f t="shared" si="74"/>
        <v>0</v>
      </c>
      <c r="L1213" s="200">
        <v>0</v>
      </c>
      <c r="N1213" s="184">
        <v>1648.3</v>
      </c>
      <c r="O1213" s="190">
        <f t="shared" si="75"/>
        <v>0.27471666666666666</v>
      </c>
      <c r="Q1213" s="1">
        <v>5155.8</v>
      </c>
    </row>
    <row r="1214" spans="2:17" x14ac:dyDescent="0.3">
      <c r="B1214" s="187">
        <v>42055.166666666664</v>
      </c>
      <c r="D1214" s="202">
        <v>0</v>
      </c>
      <c r="E1214" s="178">
        <v>0</v>
      </c>
      <c r="F1214" s="188">
        <f t="shared" si="72"/>
        <v>0</v>
      </c>
      <c r="G1214" s="200"/>
      <c r="H1214" s="202">
        <v>0</v>
      </c>
      <c r="I1214" s="178">
        <v>-56.506999999999998</v>
      </c>
      <c r="J1214">
        <f t="shared" si="73"/>
        <v>0</v>
      </c>
      <c r="K1214" s="189">
        <f t="shared" si="74"/>
        <v>0</v>
      </c>
      <c r="L1214" s="200">
        <v>0</v>
      </c>
      <c r="N1214" s="184">
        <v>1341.2</v>
      </c>
      <c r="O1214" s="190">
        <f t="shared" si="75"/>
        <v>0.22353333333333333</v>
      </c>
      <c r="Q1214" s="1">
        <v>5155.5</v>
      </c>
    </row>
    <row r="1215" spans="2:17" x14ac:dyDescent="0.3">
      <c r="B1215" s="187">
        <v>42055.208333333336</v>
      </c>
      <c r="D1215" s="202">
        <v>24</v>
      </c>
      <c r="E1215" s="178">
        <v>0</v>
      </c>
      <c r="F1215" s="188">
        <f t="shared" si="72"/>
        <v>0</v>
      </c>
      <c r="G1215" s="200"/>
      <c r="H1215" s="202">
        <v>3</v>
      </c>
      <c r="I1215" s="178">
        <v>-56.506999999999998</v>
      </c>
      <c r="J1215">
        <f t="shared" si="73"/>
        <v>0</v>
      </c>
      <c r="K1215" s="189">
        <f t="shared" si="74"/>
        <v>0</v>
      </c>
      <c r="L1215" s="200">
        <v>0</v>
      </c>
      <c r="N1215" s="184">
        <v>1340.7</v>
      </c>
      <c r="O1215" s="190">
        <f t="shared" si="75"/>
        <v>0.22345000000000001</v>
      </c>
      <c r="Q1215" s="1">
        <v>5152.6000000000004</v>
      </c>
    </row>
    <row r="1216" spans="2:17" x14ac:dyDescent="0.3">
      <c r="B1216" s="187">
        <v>42055.25</v>
      </c>
      <c r="D1216" s="202">
        <v>425</v>
      </c>
      <c r="E1216" s="178">
        <v>0</v>
      </c>
      <c r="F1216" s="188">
        <f t="shared" si="72"/>
        <v>0</v>
      </c>
      <c r="G1216" s="200"/>
      <c r="H1216" s="202">
        <v>107</v>
      </c>
      <c r="I1216" s="178">
        <v>3947.8</v>
      </c>
      <c r="J1216">
        <f t="shared" si="73"/>
        <v>3947.8</v>
      </c>
      <c r="K1216" s="189">
        <f t="shared" si="74"/>
        <v>0.157912</v>
      </c>
      <c r="L1216" s="200">
        <v>4076.2</v>
      </c>
      <c r="N1216" s="184">
        <v>1051.4000000000001</v>
      </c>
      <c r="O1216" s="190">
        <f t="shared" si="75"/>
        <v>0.17523333333333335</v>
      </c>
      <c r="Q1216" s="1">
        <v>5152.3</v>
      </c>
    </row>
    <row r="1217" spans="2:17" x14ac:dyDescent="0.3">
      <c r="B1217" s="187">
        <v>42055.291666666664</v>
      </c>
      <c r="D1217" s="202">
        <v>515</v>
      </c>
      <c r="E1217" s="178">
        <v>109.875</v>
      </c>
      <c r="F1217" s="188">
        <f t="shared" si="72"/>
        <v>0.1486957404337382</v>
      </c>
      <c r="G1217" s="200"/>
      <c r="H1217" s="202">
        <v>303</v>
      </c>
      <c r="I1217" s="178">
        <v>12448</v>
      </c>
      <c r="J1217">
        <f t="shared" si="73"/>
        <v>12448</v>
      </c>
      <c r="K1217" s="189">
        <f t="shared" si="74"/>
        <v>0.49791999999999997</v>
      </c>
      <c r="L1217" s="200">
        <v>12783</v>
      </c>
      <c r="N1217" s="184">
        <v>1337.4</v>
      </c>
      <c r="O1217" s="190">
        <f t="shared" si="75"/>
        <v>0.22290000000000001</v>
      </c>
      <c r="Q1217" s="1">
        <v>5152.1000000000004</v>
      </c>
    </row>
    <row r="1218" spans="2:17" x14ac:dyDescent="0.3">
      <c r="B1218" s="187">
        <v>42055.333333333336</v>
      </c>
      <c r="D1218" s="202">
        <v>828</v>
      </c>
      <c r="E1218" s="178">
        <v>578.47699999999998</v>
      </c>
      <c r="F1218" s="188">
        <f t="shared" si="72"/>
        <v>0.78286294278851032</v>
      </c>
      <c r="G1218" s="200"/>
      <c r="H1218" s="202">
        <v>574</v>
      </c>
      <c r="I1218" s="178">
        <v>22203</v>
      </c>
      <c r="J1218">
        <f t="shared" si="73"/>
        <v>22203</v>
      </c>
      <c r="K1218" s="189">
        <f t="shared" si="74"/>
        <v>0.88812000000000002</v>
      </c>
      <c r="L1218" s="200">
        <v>23001</v>
      </c>
      <c r="N1218" s="184">
        <v>1021.1</v>
      </c>
      <c r="O1218" s="190">
        <f t="shared" si="75"/>
        <v>0.17018333333333333</v>
      </c>
      <c r="Q1218" s="1">
        <v>5151.3</v>
      </c>
    </row>
    <row r="1219" spans="2:17" x14ac:dyDescent="0.3">
      <c r="B1219" s="187">
        <v>42055.375</v>
      </c>
      <c r="D1219" s="202">
        <v>901</v>
      </c>
      <c r="E1219" s="178">
        <v>660.93200000000002</v>
      </c>
      <c r="F1219" s="188">
        <f t="shared" si="72"/>
        <v>0.89445072233311917</v>
      </c>
      <c r="G1219" s="200"/>
      <c r="H1219" s="202">
        <v>781</v>
      </c>
      <c r="I1219" s="178">
        <v>23012</v>
      </c>
      <c r="J1219">
        <f t="shared" si="73"/>
        <v>23012</v>
      </c>
      <c r="K1219" s="189">
        <f t="shared" si="74"/>
        <v>0.92047999999999996</v>
      </c>
      <c r="L1219" s="200">
        <v>23859</v>
      </c>
      <c r="N1219" s="184">
        <v>1094.7</v>
      </c>
      <c r="O1219" s="190">
        <f t="shared" si="75"/>
        <v>0.18245</v>
      </c>
      <c r="Q1219" s="1">
        <v>5150.8</v>
      </c>
    </row>
    <row r="1220" spans="2:17" x14ac:dyDescent="0.3">
      <c r="B1220" s="187">
        <v>42055.416666666664</v>
      </c>
      <c r="D1220" s="202">
        <v>921</v>
      </c>
      <c r="E1220" s="178">
        <v>688.12599999999998</v>
      </c>
      <c r="F1220" s="188">
        <f t="shared" si="72"/>
        <v>0.93125283350813681</v>
      </c>
      <c r="G1220" s="200"/>
      <c r="H1220" s="202">
        <v>936</v>
      </c>
      <c r="I1220" s="178">
        <v>23447</v>
      </c>
      <c r="J1220">
        <f t="shared" si="73"/>
        <v>23447</v>
      </c>
      <c r="K1220" s="189">
        <f t="shared" si="74"/>
        <v>0.93788000000000005</v>
      </c>
      <c r="L1220" s="200">
        <v>24320</v>
      </c>
      <c r="N1220" s="184">
        <v>1041.7</v>
      </c>
      <c r="O1220" s="190">
        <f t="shared" si="75"/>
        <v>0.17361666666666667</v>
      </c>
      <c r="Q1220" s="1">
        <v>5150.6000000000004</v>
      </c>
    </row>
    <row r="1221" spans="2:17" x14ac:dyDescent="0.3">
      <c r="B1221" s="187">
        <v>42055.458333333336</v>
      </c>
      <c r="D1221" s="202">
        <v>782</v>
      </c>
      <c r="E1221" s="178">
        <v>588.52300000000002</v>
      </c>
      <c r="F1221" s="188">
        <f t="shared" si="72"/>
        <v>0.79645836857597196</v>
      </c>
      <c r="G1221" s="200"/>
      <c r="H1221" s="202">
        <v>967</v>
      </c>
      <c r="I1221" s="178">
        <v>22474</v>
      </c>
      <c r="J1221">
        <f t="shared" si="73"/>
        <v>22474</v>
      </c>
      <c r="K1221" s="189">
        <f t="shared" si="74"/>
        <v>0.89895999999999998</v>
      </c>
      <c r="L1221" s="200">
        <v>23289</v>
      </c>
      <c r="N1221" s="184">
        <v>679.9</v>
      </c>
      <c r="O1221" s="190">
        <f t="shared" si="75"/>
        <v>0.11331666666666666</v>
      </c>
      <c r="Q1221" s="1">
        <v>5148.5</v>
      </c>
    </row>
    <row r="1222" spans="2:17" x14ac:dyDescent="0.3">
      <c r="B1222" s="187">
        <v>42055.5</v>
      </c>
      <c r="D1222" s="202">
        <v>656</v>
      </c>
      <c r="E1222" s="178">
        <v>509.04599999999999</v>
      </c>
      <c r="F1222" s="188">
        <f t="shared" si="72"/>
        <v>0.6889007680075786</v>
      </c>
      <c r="G1222" s="200"/>
      <c r="H1222" s="202">
        <v>909</v>
      </c>
      <c r="I1222" s="178">
        <v>20777</v>
      </c>
      <c r="J1222">
        <f t="shared" si="73"/>
        <v>20777</v>
      </c>
      <c r="K1222" s="189">
        <f t="shared" si="74"/>
        <v>0.83108000000000004</v>
      </c>
      <c r="L1222" s="200">
        <v>21494</v>
      </c>
      <c r="N1222" s="184">
        <v>687.7</v>
      </c>
      <c r="O1222" s="190">
        <f t="shared" si="75"/>
        <v>0.11461666666666667</v>
      </c>
      <c r="Q1222" s="1">
        <v>5147.2</v>
      </c>
    </row>
    <row r="1223" spans="2:17" x14ac:dyDescent="0.3">
      <c r="B1223" s="187">
        <v>42055.541666666664</v>
      </c>
      <c r="D1223" s="202">
        <v>537</v>
      </c>
      <c r="E1223" s="178">
        <v>396.35899999999998</v>
      </c>
      <c r="F1223" s="188">
        <f t="shared" si="72"/>
        <v>0.5363994992725919</v>
      </c>
      <c r="G1223" s="200"/>
      <c r="H1223" s="202">
        <v>794</v>
      </c>
      <c r="I1223" s="178">
        <v>19143</v>
      </c>
      <c r="J1223">
        <f t="shared" si="73"/>
        <v>19143</v>
      </c>
      <c r="K1223" s="189">
        <f t="shared" si="74"/>
        <v>0.76571999999999996</v>
      </c>
      <c r="L1223" s="200">
        <v>19772</v>
      </c>
      <c r="N1223" s="184">
        <v>742.8</v>
      </c>
      <c r="O1223" s="190">
        <f t="shared" si="75"/>
        <v>0.12379999999999999</v>
      </c>
      <c r="Q1223" s="1">
        <v>5146.8999999999996</v>
      </c>
    </row>
    <row r="1224" spans="2:17" x14ac:dyDescent="0.3">
      <c r="B1224" s="187">
        <v>42055.583333333336</v>
      </c>
      <c r="D1224" s="202">
        <v>385</v>
      </c>
      <c r="E1224" s="178">
        <v>268.93099999999998</v>
      </c>
      <c r="F1224" s="188">
        <f t="shared" si="72"/>
        <v>0.36394897993707076</v>
      </c>
      <c r="G1224" s="200"/>
      <c r="H1224" s="202">
        <v>598</v>
      </c>
      <c r="I1224" s="178">
        <v>16034</v>
      </c>
      <c r="J1224">
        <f t="shared" si="73"/>
        <v>16034</v>
      </c>
      <c r="K1224" s="189">
        <f t="shared" si="74"/>
        <v>0.64136000000000004</v>
      </c>
      <c r="L1224" s="200">
        <v>16510</v>
      </c>
      <c r="N1224" s="184">
        <v>793.8</v>
      </c>
      <c r="O1224" s="190">
        <f t="shared" si="75"/>
        <v>0.1323</v>
      </c>
      <c r="Q1224" s="1">
        <v>5146.6000000000004</v>
      </c>
    </row>
    <row r="1225" spans="2:17" x14ac:dyDescent="0.3">
      <c r="B1225" s="187">
        <v>42055.625</v>
      </c>
      <c r="D1225" s="202">
        <v>281</v>
      </c>
      <c r="E1225" s="178">
        <v>183.285</v>
      </c>
      <c r="F1225" s="188">
        <f t="shared" si="72"/>
        <v>0.24804276482728288</v>
      </c>
      <c r="G1225" s="200"/>
      <c r="H1225" s="202">
        <v>453</v>
      </c>
      <c r="I1225" s="178">
        <v>13148</v>
      </c>
      <c r="J1225">
        <f t="shared" si="73"/>
        <v>13148</v>
      </c>
      <c r="K1225" s="189">
        <f t="shared" si="74"/>
        <v>0.52592000000000005</v>
      </c>
      <c r="L1225" s="200">
        <v>13507</v>
      </c>
      <c r="N1225" s="184">
        <v>982.3</v>
      </c>
      <c r="O1225" s="190">
        <f t="shared" si="75"/>
        <v>0.16371666666666665</v>
      </c>
      <c r="Q1225" s="1">
        <v>5145.5</v>
      </c>
    </row>
    <row r="1226" spans="2:17" x14ac:dyDescent="0.3">
      <c r="B1226" s="187">
        <v>42055.666666666664</v>
      </c>
      <c r="D1226" s="202">
        <v>335</v>
      </c>
      <c r="E1226" s="178">
        <v>201.09</v>
      </c>
      <c r="F1226" s="188">
        <f t="shared" si="72"/>
        <v>0.27213857969347366</v>
      </c>
      <c r="G1226" s="200"/>
      <c r="H1226" s="202">
        <v>342</v>
      </c>
      <c r="I1226" s="178">
        <v>12301</v>
      </c>
      <c r="J1226">
        <f t="shared" si="73"/>
        <v>12301</v>
      </c>
      <c r="K1226" s="189">
        <f t="shared" si="74"/>
        <v>0.49203999999999998</v>
      </c>
      <c r="L1226" s="200">
        <v>12632</v>
      </c>
      <c r="N1226" s="184">
        <v>1323.6</v>
      </c>
      <c r="O1226" s="190">
        <f t="shared" si="75"/>
        <v>0.22059999999999999</v>
      </c>
      <c r="Q1226" s="1">
        <v>5145.1000000000004</v>
      </c>
    </row>
    <row r="1227" spans="2:17" x14ac:dyDescent="0.3">
      <c r="B1227" s="187">
        <v>42055.708333333336</v>
      </c>
      <c r="D1227" s="202">
        <v>219</v>
      </c>
      <c r="E1227" s="178">
        <v>0</v>
      </c>
      <c r="F1227" s="188">
        <f t="shared" ref="F1227:F1290" si="76">E1227/$F$8</f>
        <v>0</v>
      </c>
      <c r="G1227" s="200"/>
      <c r="H1227" s="202">
        <v>156</v>
      </c>
      <c r="I1227" s="178">
        <v>5300.1</v>
      </c>
      <c r="J1227">
        <f t="shared" ref="J1227:J1290" si="77">IF(I1227&lt;0,0,I1227)</f>
        <v>5300.1</v>
      </c>
      <c r="K1227" s="189">
        <f t="shared" ref="K1227:K1290" si="78">J1227/(1000*$K$8)</f>
        <v>0.21200400000000003</v>
      </c>
      <c r="L1227" s="200">
        <v>5448.9</v>
      </c>
      <c r="N1227" s="184">
        <v>1617.2</v>
      </c>
      <c r="O1227" s="190">
        <f t="shared" ref="O1227:O1290" si="79">N1227/$O$8</f>
        <v>0.26953333333333335</v>
      </c>
      <c r="Q1227" s="1">
        <v>5142.8999999999996</v>
      </c>
    </row>
    <row r="1228" spans="2:17" x14ac:dyDescent="0.3">
      <c r="B1228" s="187">
        <v>42055.75</v>
      </c>
      <c r="D1228" s="202">
        <v>55</v>
      </c>
      <c r="E1228" s="178">
        <v>0</v>
      </c>
      <c r="F1228" s="188">
        <f t="shared" si="76"/>
        <v>0</v>
      </c>
      <c r="G1228" s="200"/>
      <c r="H1228" s="202">
        <v>22</v>
      </c>
      <c r="I1228" s="178">
        <v>422.77</v>
      </c>
      <c r="J1228">
        <f t="shared" si="77"/>
        <v>422.77</v>
      </c>
      <c r="K1228" s="189">
        <f t="shared" si="78"/>
        <v>1.69108E-2</v>
      </c>
      <c r="L1228" s="200">
        <v>546.16999999999996</v>
      </c>
      <c r="N1228" s="184">
        <v>881.1</v>
      </c>
      <c r="O1228" s="190">
        <f t="shared" si="79"/>
        <v>0.14685000000000001</v>
      </c>
      <c r="Q1228" s="1">
        <v>5141.8999999999996</v>
      </c>
    </row>
    <row r="1229" spans="2:17" x14ac:dyDescent="0.3">
      <c r="B1229" s="187">
        <v>42055.791666666664</v>
      </c>
      <c r="D1229" s="202">
        <v>0</v>
      </c>
      <c r="E1229" s="178">
        <v>0</v>
      </c>
      <c r="F1229" s="188">
        <f t="shared" si="76"/>
        <v>0</v>
      </c>
      <c r="G1229" s="200"/>
      <c r="H1229" s="202">
        <v>0</v>
      </c>
      <c r="I1229" s="178">
        <v>-56.506999999999998</v>
      </c>
      <c r="J1229">
        <f t="shared" si="77"/>
        <v>0</v>
      </c>
      <c r="K1229" s="189">
        <f t="shared" si="78"/>
        <v>0</v>
      </c>
      <c r="L1229" s="200">
        <v>0</v>
      </c>
      <c r="N1229" s="184">
        <v>586.4</v>
      </c>
      <c r="O1229" s="190">
        <f t="shared" si="79"/>
        <v>9.7733333333333325E-2</v>
      </c>
      <c r="Q1229" s="1">
        <v>5141.8999999999996</v>
      </c>
    </row>
    <row r="1230" spans="2:17" x14ac:dyDescent="0.3">
      <c r="B1230" s="187">
        <v>42055.833333333336</v>
      </c>
      <c r="D1230" s="202">
        <v>0</v>
      </c>
      <c r="E1230" s="178">
        <v>0</v>
      </c>
      <c r="F1230" s="188">
        <f t="shared" si="76"/>
        <v>0</v>
      </c>
      <c r="G1230" s="200"/>
      <c r="H1230" s="202">
        <v>0</v>
      </c>
      <c r="I1230" s="178">
        <v>-56.506999999999998</v>
      </c>
      <c r="J1230">
        <f t="shared" si="77"/>
        <v>0</v>
      </c>
      <c r="K1230" s="189">
        <f t="shared" si="78"/>
        <v>0</v>
      </c>
      <c r="L1230" s="200">
        <v>0</v>
      </c>
      <c r="N1230" s="184">
        <v>890.7</v>
      </c>
      <c r="O1230" s="190">
        <f t="shared" si="79"/>
        <v>0.14845</v>
      </c>
      <c r="Q1230" s="1">
        <v>5139.1000000000004</v>
      </c>
    </row>
    <row r="1231" spans="2:17" x14ac:dyDescent="0.3">
      <c r="B1231" s="187">
        <v>42055.875</v>
      </c>
      <c r="D1231" s="202">
        <v>0</v>
      </c>
      <c r="E1231" s="178">
        <v>0</v>
      </c>
      <c r="F1231" s="188">
        <f t="shared" si="76"/>
        <v>0</v>
      </c>
      <c r="G1231" s="200"/>
      <c r="H1231" s="202">
        <v>0</v>
      </c>
      <c r="I1231" s="178">
        <v>-56.506999999999998</v>
      </c>
      <c r="J1231">
        <f t="shared" si="77"/>
        <v>0</v>
      </c>
      <c r="K1231" s="189">
        <f t="shared" si="78"/>
        <v>0</v>
      </c>
      <c r="L1231" s="200">
        <v>0</v>
      </c>
      <c r="N1231" s="184">
        <v>1694.6</v>
      </c>
      <c r="O1231" s="190">
        <f t="shared" si="79"/>
        <v>0.28243333333333331</v>
      </c>
      <c r="Q1231" s="1">
        <v>5138.8999999999996</v>
      </c>
    </row>
    <row r="1232" spans="2:17" x14ac:dyDescent="0.3">
      <c r="B1232" s="187">
        <v>42055.916666666664</v>
      </c>
      <c r="D1232" s="202">
        <v>0</v>
      </c>
      <c r="E1232" s="178">
        <v>0</v>
      </c>
      <c r="F1232" s="188">
        <f t="shared" si="76"/>
        <v>0</v>
      </c>
      <c r="G1232" s="200"/>
      <c r="H1232" s="202">
        <v>0</v>
      </c>
      <c r="I1232" s="178">
        <v>-56.506999999999998</v>
      </c>
      <c r="J1232">
        <f t="shared" si="77"/>
        <v>0</v>
      </c>
      <c r="K1232" s="189">
        <f t="shared" si="78"/>
        <v>0</v>
      </c>
      <c r="L1232" s="200">
        <v>0</v>
      </c>
      <c r="N1232" s="184">
        <v>2984.7</v>
      </c>
      <c r="O1232" s="190">
        <f t="shared" si="79"/>
        <v>0.49744999999999995</v>
      </c>
      <c r="Q1232" s="1">
        <v>5137.3999999999996</v>
      </c>
    </row>
    <row r="1233" spans="2:17" x14ac:dyDescent="0.3">
      <c r="B1233" s="187">
        <v>42055.958333333336</v>
      </c>
      <c r="D1233" s="202">
        <v>0</v>
      </c>
      <c r="E1233" s="178">
        <v>0</v>
      </c>
      <c r="F1233" s="188">
        <f t="shared" si="76"/>
        <v>0</v>
      </c>
      <c r="G1233" s="200"/>
      <c r="H1233" s="202">
        <v>0</v>
      </c>
      <c r="I1233" s="178">
        <v>-56.506999999999998</v>
      </c>
      <c r="J1233">
        <f t="shared" si="77"/>
        <v>0</v>
      </c>
      <c r="K1233" s="189">
        <f t="shared" si="78"/>
        <v>0</v>
      </c>
      <c r="L1233" s="200">
        <v>0</v>
      </c>
      <c r="N1233" s="184">
        <v>4554.3</v>
      </c>
      <c r="O1233" s="190">
        <f t="shared" si="79"/>
        <v>0.75905</v>
      </c>
      <c r="Q1233" s="1">
        <v>5137.3999999999996</v>
      </c>
    </row>
    <row r="1234" spans="2:17" x14ac:dyDescent="0.3">
      <c r="B1234" s="187">
        <v>42056</v>
      </c>
      <c r="D1234" s="202">
        <v>0</v>
      </c>
      <c r="E1234" s="178">
        <v>0</v>
      </c>
      <c r="F1234" s="188">
        <f t="shared" si="76"/>
        <v>0</v>
      </c>
      <c r="G1234" s="200"/>
      <c r="H1234" s="202">
        <v>0</v>
      </c>
      <c r="I1234" s="178">
        <v>-56.506999999999998</v>
      </c>
      <c r="J1234">
        <f t="shared" si="77"/>
        <v>0</v>
      </c>
      <c r="K1234" s="189">
        <f t="shared" si="78"/>
        <v>0</v>
      </c>
      <c r="L1234" s="200">
        <v>0</v>
      </c>
      <c r="N1234" s="184">
        <v>4896.3999999999996</v>
      </c>
      <c r="O1234" s="190">
        <f t="shared" si="79"/>
        <v>0.81606666666666661</v>
      </c>
      <c r="Q1234" s="1">
        <v>5133.3999999999996</v>
      </c>
    </row>
    <row r="1235" spans="2:17" x14ac:dyDescent="0.3">
      <c r="B1235" s="187">
        <v>42056.041666666664</v>
      </c>
      <c r="D1235" s="202">
        <v>0</v>
      </c>
      <c r="E1235" s="178">
        <v>0</v>
      </c>
      <c r="F1235" s="188">
        <f t="shared" si="76"/>
        <v>0</v>
      </c>
      <c r="G1235" s="200"/>
      <c r="H1235" s="202">
        <v>0</v>
      </c>
      <c r="I1235" s="178">
        <v>-56.506999999999998</v>
      </c>
      <c r="J1235">
        <f t="shared" si="77"/>
        <v>0</v>
      </c>
      <c r="K1235" s="189">
        <f t="shared" si="78"/>
        <v>0</v>
      </c>
      <c r="L1235" s="200">
        <v>0</v>
      </c>
      <c r="N1235" s="184">
        <v>3338.3</v>
      </c>
      <c r="O1235" s="190">
        <f t="shared" si="79"/>
        <v>0.55638333333333334</v>
      </c>
      <c r="Q1235" s="1">
        <v>5132.8</v>
      </c>
    </row>
    <row r="1236" spans="2:17" x14ac:dyDescent="0.3">
      <c r="B1236" s="187">
        <v>42056.083333333336</v>
      </c>
      <c r="D1236" s="202">
        <v>0</v>
      </c>
      <c r="E1236" s="178">
        <v>0</v>
      </c>
      <c r="F1236" s="188">
        <f t="shared" si="76"/>
        <v>0</v>
      </c>
      <c r="G1236" s="200"/>
      <c r="H1236" s="202">
        <v>0</v>
      </c>
      <c r="I1236" s="178">
        <v>-56.506999999999998</v>
      </c>
      <c r="J1236">
        <f t="shared" si="77"/>
        <v>0</v>
      </c>
      <c r="K1236" s="189">
        <f t="shared" si="78"/>
        <v>0</v>
      </c>
      <c r="L1236" s="200">
        <v>0</v>
      </c>
      <c r="N1236" s="184">
        <v>2021.5</v>
      </c>
      <c r="O1236" s="190">
        <f t="shared" si="79"/>
        <v>0.33691666666666664</v>
      </c>
      <c r="Q1236" s="1">
        <v>5132.7</v>
      </c>
    </row>
    <row r="1237" spans="2:17" x14ac:dyDescent="0.3">
      <c r="B1237" s="187">
        <v>42056.125</v>
      </c>
      <c r="D1237" s="202">
        <v>0</v>
      </c>
      <c r="E1237" s="178">
        <v>0</v>
      </c>
      <c r="F1237" s="188">
        <f t="shared" si="76"/>
        <v>0</v>
      </c>
      <c r="G1237" s="200"/>
      <c r="H1237" s="202">
        <v>0</v>
      </c>
      <c r="I1237" s="178">
        <v>-56.506999999999998</v>
      </c>
      <c r="J1237">
        <f t="shared" si="77"/>
        <v>0</v>
      </c>
      <c r="K1237" s="189">
        <f t="shared" si="78"/>
        <v>0</v>
      </c>
      <c r="L1237" s="200">
        <v>0</v>
      </c>
      <c r="N1237" s="184">
        <v>2333.3000000000002</v>
      </c>
      <c r="O1237" s="190">
        <f t="shared" si="79"/>
        <v>0.38888333333333336</v>
      </c>
      <c r="Q1237" s="1">
        <v>5131.8</v>
      </c>
    </row>
    <row r="1238" spans="2:17" x14ac:dyDescent="0.3">
      <c r="B1238" s="187">
        <v>42056.166666666664</v>
      </c>
      <c r="D1238" s="202">
        <v>0</v>
      </c>
      <c r="E1238" s="178">
        <v>0</v>
      </c>
      <c r="F1238" s="188">
        <f t="shared" si="76"/>
        <v>0</v>
      </c>
      <c r="G1238" s="200"/>
      <c r="H1238" s="202">
        <v>0</v>
      </c>
      <c r="I1238" s="178">
        <v>-56.506999999999998</v>
      </c>
      <c r="J1238">
        <f t="shared" si="77"/>
        <v>0</v>
      </c>
      <c r="K1238" s="189">
        <f t="shared" si="78"/>
        <v>0</v>
      </c>
      <c r="L1238" s="200">
        <v>0</v>
      </c>
      <c r="N1238" s="184">
        <v>3479.2</v>
      </c>
      <c r="O1238" s="190">
        <f t="shared" si="79"/>
        <v>0.57986666666666664</v>
      </c>
      <c r="Q1238" s="1">
        <v>5130.1000000000004</v>
      </c>
    </row>
    <row r="1239" spans="2:17" x14ac:dyDescent="0.3">
      <c r="B1239" s="187">
        <v>42056.208333333336</v>
      </c>
      <c r="D1239" s="202">
        <v>20</v>
      </c>
      <c r="E1239" s="178">
        <v>0</v>
      </c>
      <c r="F1239" s="188">
        <f t="shared" si="76"/>
        <v>0</v>
      </c>
      <c r="G1239" s="200"/>
      <c r="H1239" s="202">
        <v>3</v>
      </c>
      <c r="I1239" s="178">
        <v>-56.506999999999998</v>
      </c>
      <c r="J1239">
        <f t="shared" si="77"/>
        <v>0</v>
      </c>
      <c r="K1239" s="189">
        <f t="shared" si="78"/>
        <v>0</v>
      </c>
      <c r="L1239" s="200">
        <v>0</v>
      </c>
      <c r="N1239" s="184">
        <v>4494.1000000000004</v>
      </c>
      <c r="O1239" s="190">
        <f t="shared" si="79"/>
        <v>0.74901666666666677</v>
      </c>
      <c r="Q1239" s="1">
        <v>5129.8</v>
      </c>
    </row>
    <row r="1240" spans="2:17" x14ac:dyDescent="0.3">
      <c r="B1240" s="187">
        <v>42056.25</v>
      </c>
      <c r="D1240" s="202">
        <v>355</v>
      </c>
      <c r="E1240" s="178">
        <v>0</v>
      </c>
      <c r="F1240" s="188">
        <f t="shared" si="76"/>
        <v>0</v>
      </c>
      <c r="G1240" s="200"/>
      <c r="H1240" s="202">
        <v>102</v>
      </c>
      <c r="I1240" s="178">
        <v>3558.4</v>
      </c>
      <c r="J1240">
        <f t="shared" si="77"/>
        <v>3558.4</v>
      </c>
      <c r="K1240" s="189">
        <f t="shared" si="78"/>
        <v>0.14233599999999999</v>
      </c>
      <c r="L1240" s="200">
        <v>3681.8</v>
      </c>
      <c r="N1240" s="184">
        <v>4210.8</v>
      </c>
      <c r="O1240" s="190">
        <f t="shared" si="79"/>
        <v>0.70179999999999998</v>
      </c>
      <c r="Q1240" s="1">
        <v>5127.7</v>
      </c>
    </row>
    <row r="1241" spans="2:17" x14ac:dyDescent="0.3">
      <c r="B1241" s="187">
        <v>42056.291666666664</v>
      </c>
      <c r="D1241" s="202">
        <v>440</v>
      </c>
      <c r="E1241" s="178">
        <v>60.539099999999998</v>
      </c>
      <c r="F1241" s="188">
        <f t="shared" si="76"/>
        <v>8.1928612511418614E-2</v>
      </c>
      <c r="G1241" s="200"/>
      <c r="H1241" s="202">
        <v>285</v>
      </c>
      <c r="I1241" s="178">
        <v>11425</v>
      </c>
      <c r="J1241">
        <f t="shared" si="77"/>
        <v>11425</v>
      </c>
      <c r="K1241" s="189">
        <f t="shared" si="78"/>
        <v>0.45700000000000002</v>
      </c>
      <c r="L1241" s="200">
        <v>11726</v>
      </c>
      <c r="N1241" s="184">
        <v>3887.4</v>
      </c>
      <c r="O1241" s="190">
        <f t="shared" si="79"/>
        <v>0.64790000000000003</v>
      </c>
      <c r="Q1241" s="1">
        <v>5127.5</v>
      </c>
    </row>
    <row r="1242" spans="2:17" x14ac:dyDescent="0.3">
      <c r="B1242" s="187">
        <v>42056.333333333336</v>
      </c>
      <c r="D1242" s="202">
        <v>804</v>
      </c>
      <c r="E1242" s="178">
        <v>556.99800000000005</v>
      </c>
      <c r="F1242" s="188">
        <f t="shared" si="76"/>
        <v>0.75379504009202569</v>
      </c>
      <c r="G1242" s="200"/>
      <c r="H1242" s="202">
        <v>564</v>
      </c>
      <c r="I1242" s="178">
        <v>21833</v>
      </c>
      <c r="J1242">
        <f t="shared" si="77"/>
        <v>21833</v>
      </c>
      <c r="K1242" s="189">
        <f t="shared" si="78"/>
        <v>0.87331999999999999</v>
      </c>
      <c r="L1242" s="200">
        <v>22610</v>
      </c>
      <c r="N1242" s="184">
        <v>3999.6</v>
      </c>
      <c r="O1242" s="190">
        <f t="shared" si="79"/>
        <v>0.66659999999999997</v>
      </c>
      <c r="Q1242" s="1">
        <v>5127.2</v>
      </c>
    </row>
    <row r="1243" spans="2:17" x14ac:dyDescent="0.3">
      <c r="B1243" s="187">
        <v>42056.375</v>
      </c>
      <c r="D1243" s="202">
        <v>854</v>
      </c>
      <c r="E1243" s="178">
        <v>620.88400000000001</v>
      </c>
      <c r="F1243" s="188">
        <f t="shared" si="76"/>
        <v>0.8402530703386677</v>
      </c>
      <c r="G1243" s="200"/>
      <c r="H1243" s="202">
        <v>774</v>
      </c>
      <c r="I1243" s="178">
        <v>22972</v>
      </c>
      <c r="J1243">
        <f t="shared" si="77"/>
        <v>22972</v>
      </c>
      <c r="K1243" s="189">
        <f t="shared" si="78"/>
        <v>0.91888000000000003</v>
      </c>
      <c r="L1243" s="200">
        <v>23817</v>
      </c>
      <c r="N1243" s="184">
        <v>4138.8</v>
      </c>
      <c r="O1243" s="190">
        <f t="shared" si="79"/>
        <v>0.68980000000000008</v>
      </c>
      <c r="Q1243" s="1">
        <v>5124.6000000000004</v>
      </c>
    </row>
    <row r="1244" spans="2:17" x14ac:dyDescent="0.3">
      <c r="B1244" s="187">
        <v>42056.416666666664</v>
      </c>
      <c r="D1244" s="202">
        <v>379</v>
      </c>
      <c r="E1244" s="178">
        <v>264.23700000000002</v>
      </c>
      <c r="F1244" s="188">
        <f t="shared" si="76"/>
        <v>0.35759650844131685</v>
      </c>
      <c r="G1244" s="200"/>
      <c r="H1244" s="202">
        <v>677</v>
      </c>
      <c r="I1244" s="178">
        <v>17044</v>
      </c>
      <c r="J1244">
        <f t="shared" si="77"/>
        <v>17044</v>
      </c>
      <c r="K1244" s="189">
        <f t="shared" si="78"/>
        <v>0.68176000000000003</v>
      </c>
      <c r="L1244" s="200">
        <v>17568</v>
      </c>
      <c r="N1244" s="184">
        <v>3740.7</v>
      </c>
      <c r="O1244" s="190">
        <f t="shared" si="79"/>
        <v>0.62344999999999995</v>
      </c>
      <c r="Q1244" s="1">
        <v>5123.6000000000004</v>
      </c>
    </row>
    <row r="1245" spans="2:17" x14ac:dyDescent="0.3">
      <c r="B1245" s="187">
        <v>42056.458333333336</v>
      </c>
      <c r="D1245" s="202">
        <v>34</v>
      </c>
      <c r="E1245" s="178">
        <v>0</v>
      </c>
      <c r="F1245" s="188">
        <f t="shared" si="76"/>
        <v>0</v>
      </c>
      <c r="G1245" s="200"/>
      <c r="H1245" s="202">
        <v>242</v>
      </c>
      <c r="I1245" s="178">
        <v>5703.5</v>
      </c>
      <c r="J1245">
        <f t="shared" si="77"/>
        <v>5703.5</v>
      </c>
      <c r="K1245" s="189">
        <f t="shared" si="78"/>
        <v>0.22814000000000001</v>
      </c>
      <c r="L1245" s="200">
        <v>5859.4</v>
      </c>
      <c r="N1245" s="184">
        <v>1941.4</v>
      </c>
      <c r="O1245" s="190">
        <f t="shared" si="79"/>
        <v>0.32356666666666667</v>
      </c>
      <c r="Q1245" s="1">
        <v>5122.6000000000004</v>
      </c>
    </row>
    <row r="1246" spans="2:17" x14ac:dyDescent="0.3">
      <c r="B1246" s="187">
        <v>42056.5</v>
      </c>
      <c r="D1246" s="202">
        <v>19</v>
      </c>
      <c r="E1246" s="178">
        <v>0</v>
      </c>
      <c r="F1246" s="188">
        <f t="shared" si="76"/>
        <v>0</v>
      </c>
      <c r="G1246" s="200"/>
      <c r="H1246" s="202">
        <v>253</v>
      </c>
      <c r="I1246" s="178">
        <v>5961.5</v>
      </c>
      <c r="J1246">
        <f t="shared" si="77"/>
        <v>5961.5</v>
      </c>
      <c r="K1246" s="189">
        <f t="shared" si="78"/>
        <v>0.23846000000000001</v>
      </c>
      <c r="L1246" s="200">
        <v>6122.1</v>
      </c>
      <c r="N1246" s="184">
        <v>915.1</v>
      </c>
      <c r="O1246" s="190">
        <f t="shared" si="79"/>
        <v>0.15251666666666666</v>
      </c>
      <c r="Q1246" s="1">
        <v>5122.3</v>
      </c>
    </row>
    <row r="1247" spans="2:17" x14ac:dyDescent="0.3">
      <c r="B1247" s="187">
        <v>42056.541666666664</v>
      </c>
      <c r="D1247" s="202">
        <v>478</v>
      </c>
      <c r="E1247" s="178">
        <v>170.709</v>
      </c>
      <c r="F1247" s="188">
        <f t="shared" si="76"/>
        <v>0.23102344622255305</v>
      </c>
      <c r="G1247" s="200"/>
      <c r="H1247" s="202">
        <v>749</v>
      </c>
      <c r="I1247" s="178">
        <v>18227</v>
      </c>
      <c r="J1247">
        <f t="shared" si="77"/>
        <v>18227</v>
      </c>
      <c r="K1247" s="189">
        <f t="shared" si="78"/>
        <v>0.72907999999999995</v>
      </c>
      <c r="L1247" s="200">
        <v>18809</v>
      </c>
      <c r="N1247" s="184">
        <v>392.1</v>
      </c>
      <c r="O1247" s="190">
        <f t="shared" si="79"/>
        <v>6.5350000000000005E-2</v>
      </c>
      <c r="Q1247" s="1">
        <v>5121.5</v>
      </c>
    </row>
    <row r="1248" spans="2:17" x14ac:dyDescent="0.3">
      <c r="B1248" s="187">
        <v>42056.583333333336</v>
      </c>
      <c r="D1248" s="202">
        <v>817</v>
      </c>
      <c r="E1248" s="178">
        <v>602.04100000000005</v>
      </c>
      <c r="F1248" s="188">
        <f t="shared" si="76"/>
        <v>0.81475251209527366</v>
      </c>
      <c r="G1248" s="200"/>
      <c r="H1248" s="202">
        <v>843</v>
      </c>
      <c r="I1248" s="178">
        <v>22488</v>
      </c>
      <c r="J1248">
        <f t="shared" si="77"/>
        <v>22488</v>
      </c>
      <c r="K1248" s="189">
        <f t="shared" si="78"/>
        <v>0.89951999999999999</v>
      </c>
      <c r="L1248" s="200">
        <v>23304</v>
      </c>
      <c r="N1248" s="184">
        <v>141.5</v>
      </c>
      <c r="O1248" s="190">
        <f t="shared" si="79"/>
        <v>2.3583333333333335E-2</v>
      </c>
      <c r="Q1248" s="1">
        <v>5120.5</v>
      </c>
    </row>
    <row r="1249" spans="2:17" x14ac:dyDescent="0.3">
      <c r="B1249" s="187">
        <v>42056.625</v>
      </c>
      <c r="D1249" s="202">
        <v>594</v>
      </c>
      <c r="E1249" s="178">
        <v>419.67099999999999</v>
      </c>
      <c r="F1249" s="188">
        <f t="shared" si="76"/>
        <v>0.56794803261494742</v>
      </c>
      <c r="G1249" s="200"/>
      <c r="H1249" s="202">
        <v>594</v>
      </c>
      <c r="I1249" s="178">
        <v>19151</v>
      </c>
      <c r="J1249">
        <f t="shared" si="77"/>
        <v>19151</v>
      </c>
      <c r="K1249" s="189">
        <f t="shared" si="78"/>
        <v>0.76604000000000005</v>
      </c>
      <c r="L1249" s="200">
        <v>19780</v>
      </c>
      <c r="N1249" s="184">
        <v>96</v>
      </c>
      <c r="O1249" s="190">
        <f t="shared" si="79"/>
        <v>1.6E-2</v>
      </c>
      <c r="Q1249" s="1">
        <v>5119.8999999999996</v>
      </c>
    </row>
    <row r="1250" spans="2:17" x14ac:dyDescent="0.3">
      <c r="B1250" s="187">
        <v>42056.666666666664</v>
      </c>
      <c r="D1250" s="202">
        <v>642</v>
      </c>
      <c r="E1250" s="178">
        <v>412.59199999999998</v>
      </c>
      <c r="F1250" s="188">
        <f t="shared" si="76"/>
        <v>0.55836789931319153</v>
      </c>
      <c r="G1250" s="200"/>
      <c r="H1250" s="202">
        <v>428</v>
      </c>
      <c r="I1250" s="178">
        <v>17453</v>
      </c>
      <c r="J1250">
        <f t="shared" si="77"/>
        <v>17453</v>
      </c>
      <c r="K1250" s="189">
        <f t="shared" si="78"/>
        <v>0.69811999999999996</v>
      </c>
      <c r="L1250" s="200">
        <v>17997</v>
      </c>
      <c r="N1250" s="184">
        <v>144.30000000000001</v>
      </c>
      <c r="O1250" s="190">
        <f t="shared" si="79"/>
        <v>2.4050000000000002E-2</v>
      </c>
      <c r="Q1250" s="1">
        <v>5118.7</v>
      </c>
    </row>
    <row r="1251" spans="2:17" x14ac:dyDescent="0.3">
      <c r="B1251" s="187">
        <v>42056.708333333336</v>
      </c>
      <c r="D1251" s="202">
        <v>476</v>
      </c>
      <c r="E1251" s="178">
        <v>212.578</v>
      </c>
      <c r="F1251" s="188">
        <f t="shared" si="76"/>
        <v>0.28768548905504621</v>
      </c>
      <c r="G1251" s="200"/>
      <c r="H1251" s="202">
        <v>196</v>
      </c>
      <c r="I1251" s="178">
        <v>7818.4</v>
      </c>
      <c r="J1251">
        <f t="shared" si="77"/>
        <v>7818.4</v>
      </c>
      <c r="K1251" s="189">
        <f t="shared" si="78"/>
        <v>0.31273599999999996</v>
      </c>
      <c r="L1251" s="200">
        <v>8018</v>
      </c>
      <c r="N1251" s="184">
        <v>270.7</v>
      </c>
      <c r="O1251" s="190">
        <f t="shared" si="79"/>
        <v>4.5116666666666666E-2</v>
      </c>
      <c r="Q1251" s="1">
        <v>5118.6000000000004</v>
      </c>
    </row>
    <row r="1252" spans="2:17" x14ac:dyDescent="0.3">
      <c r="B1252" s="187">
        <v>42056.75</v>
      </c>
      <c r="D1252" s="202">
        <v>107</v>
      </c>
      <c r="E1252" s="178">
        <v>0</v>
      </c>
      <c r="F1252" s="188">
        <f t="shared" si="76"/>
        <v>0</v>
      </c>
      <c r="G1252" s="200"/>
      <c r="H1252" s="202">
        <v>23</v>
      </c>
      <c r="I1252" s="178">
        <v>494.7</v>
      </c>
      <c r="J1252">
        <f t="shared" si="77"/>
        <v>494.7</v>
      </c>
      <c r="K1252" s="189">
        <f t="shared" si="78"/>
        <v>1.9788E-2</v>
      </c>
      <c r="L1252" s="200">
        <v>609.74</v>
      </c>
      <c r="N1252" s="184">
        <v>56.5</v>
      </c>
      <c r="O1252" s="190">
        <f t="shared" si="79"/>
        <v>9.4166666666666669E-3</v>
      </c>
      <c r="Q1252" s="1">
        <v>5114.3999999999996</v>
      </c>
    </row>
    <row r="1253" spans="2:17" x14ac:dyDescent="0.3">
      <c r="B1253" s="187">
        <v>42056.791666666664</v>
      </c>
      <c r="D1253" s="202">
        <v>0</v>
      </c>
      <c r="E1253" s="178">
        <v>0</v>
      </c>
      <c r="F1253" s="188">
        <f t="shared" si="76"/>
        <v>0</v>
      </c>
      <c r="G1253" s="200"/>
      <c r="H1253" s="202">
        <v>0</v>
      </c>
      <c r="I1253" s="178">
        <v>-56.506999999999998</v>
      </c>
      <c r="J1253">
        <f t="shared" si="77"/>
        <v>0</v>
      </c>
      <c r="K1253" s="189">
        <f t="shared" si="78"/>
        <v>0</v>
      </c>
      <c r="L1253" s="200">
        <v>0</v>
      </c>
      <c r="N1253" s="184">
        <v>0</v>
      </c>
      <c r="O1253" s="190">
        <f t="shared" si="79"/>
        <v>0</v>
      </c>
      <c r="Q1253" s="1">
        <v>5114.1000000000004</v>
      </c>
    </row>
    <row r="1254" spans="2:17" x14ac:dyDescent="0.3">
      <c r="B1254" s="187">
        <v>42056.833333333336</v>
      </c>
      <c r="D1254" s="202">
        <v>0</v>
      </c>
      <c r="E1254" s="178">
        <v>0</v>
      </c>
      <c r="F1254" s="188">
        <f t="shared" si="76"/>
        <v>0</v>
      </c>
      <c r="G1254" s="200"/>
      <c r="H1254" s="202">
        <v>0</v>
      </c>
      <c r="I1254" s="178">
        <v>-56.506999999999998</v>
      </c>
      <c r="J1254">
        <f t="shared" si="77"/>
        <v>0</v>
      </c>
      <c r="K1254" s="189">
        <f t="shared" si="78"/>
        <v>0</v>
      </c>
      <c r="L1254" s="200">
        <v>0</v>
      </c>
      <c r="N1254" s="184">
        <v>0</v>
      </c>
      <c r="O1254" s="190">
        <f t="shared" si="79"/>
        <v>0</v>
      </c>
      <c r="Q1254" s="1">
        <v>5113.8999999999996</v>
      </c>
    </row>
    <row r="1255" spans="2:17" x14ac:dyDescent="0.3">
      <c r="B1255" s="187">
        <v>42056.875</v>
      </c>
      <c r="D1255" s="202">
        <v>0</v>
      </c>
      <c r="E1255" s="178">
        <v>0</v>
      </c>
      <c r="F1255" s="188">
        <f t="shared" si="76"/>
        <v>0</v>
      </c>
      <c r="G1255" s="200"/>
      <c r="H1255" s="202">
        <v>0</v>
      </c>
      <c r="I1255" s="178">
        <v>-56.506999999999998</v>
      </c>
      <c r="J1255">
        <f t="shared" si="77"/>
        <v>0</v>
      </c>
      <c r="K1255" s="189">
        <f t="shared" si="78"/>
        <v>0</v>
      </c>
      <c r="L1255" s="200">
        <v>0</v>
      </c>
      <c r="N1255" s="184">
        <v>0</v>
      </c>
      <c r="O1255" s="190">
        <f t="shared" si="79"/>
        <v>0</v>
      </c>
      <c r="Q1255" s="1">
        <v>5112.7</v>
      </c>
    </row>
    <row r="1256" spans="2:17" x14ac:dyDescent="0.3">
      <c r="B1256" s="187">
        <v>42056.916666666664</v>
      </c>
      <c r="D1256" s="202">
        <v>0</v>
      </c>
      <c r="E1256" s="178">
        <v>0</v>
      </c>
      <c r="F1256" s="188">
        <f t="shared" si="76"/>
        <v>0</v>
      </c>
      <c r="G1256" s="200"/>
      <c r="H1256" s="202">
        <v>0</v>
      </c>
      <c r="I1256" s="178">
        <v>-56.506999999999998</v>
      </c>
      <c r="J1256">
        <f t="shared" si="77"/>
        <v>0</v>
      </c>
      <c r="K1256" s="189">
        <f t="shared" si="78"/>
        <v>0</v>
      </c>
      <c r="L1256" s="200">
        <v>0</v>
      </c>
      <c r="N1256" s="184">
        <v>0</v>
      </c>
      <c r="O1256" s="190">
        <f t="shared" si="79"/>
        <v>0</v>
      </c>
      <c r="Q1256" s="1">
        <v>5111.8</v>
      </c>
    </row>
    <row r="1257" spans="2:17" x14ac:dyDescent="0.3">
      <c r="B1257" s="187">
        <v>42056.958333333336</v>
      </c>
      <c r="D1257" s="202">
        <v>0</v>
      </c>
      <c r="E1257" s="178">
        <v>0</v>
      </c>
      <c r="F1257" s="188">
        <f t="shared" si="76"/>
        <v>0</v>
      </c>
      <c r="G1257" s="200"/>
      <c r="H1257" s="202">
        <v>0</v>
      </c>
      <c r="I1257" s="178">
        <v>-56.506999999999998</v>
      </c>
      <c r="J1257">
        <f t="shared" si="77"/>
        <v>0</v>
      </c>
      <c r="K1257" s="189">
        <f t="shared" si="78"/>
        <v>0</v>
      </c>
      <c r="L1257" s="200">
        <v>0</v>
      </c>
      <c r="N1257" s="184">
        <v>0</v>
      </c>
      <c r="O1257" s="190">
        <f t="shared" si="79"/>
        <v>0</v>
      </c>
      <c r="Q1257" s="1">
        <v>5110.8999999999996</v>
      </c>
    </row>
    <row r="1258" spans="2:17" x14ac:dyDescent="0.3">
      <c r="B1258" s="187">
        <v>42057</v>
      </c>
      <c r="D1258" s="202">
        <v>0</v>
      </c>
      <c r="E1258" s="178">
        <v>0</v>
      </c>
      <c r="F1258" s="188">
        <f t="shared" si="76"/>
        <v>0</v>
      </c>
      <c r="G1258" s="200"/>
      <c r="H1258" s="202">
        <v>0</v>
      </c>
      <c r="I1258" s="178">
        <v>-56.506999999999998</v>
      </c>
      <c r="J1258">
        <f t="shared" si="77"/>
        <v>0</v>
      </c>
      <c r="K1258" s="189">
        <f t="shared" si="78"/>
        <v>0</v>
      </c>
      <c r="L1258" s="200">
        <v>0</v>
      </c>
      <c r="N1258" s="184">
        <v>0</v>
      </c>
      <c r="O1258" s="190">
        <f t="shared" si="79"/>
        <v>0</v>
      </c>
      <c r="Q1258" s="1">
        <v>5110.3999999999996</v>
      </c>
    </row>
    <row r="1259" spans="2:17" x14ac:dyDescent="0.3">
      <c r="B1259" s="187">
        <v>42057.041666666664</v>
      </c>
      <c r="D1259" s="202">
        <v>0</v>
      </c>
      <c r="E1259" s="178">
        <v>0</v>
      </c>
      <c r="F1259" s="188">
        <f t="shared" si="76"/>
        <v>0</v>
      </c>
      <c r="G1259" s="200"/>
      <c r="H1259" s="202">
        <v>0</v>
      </c>
      <c r="I1259" s="178">
        <v>-56.506999999999998</v>
      </c>
      <c r="J1259">
        <f t="shared" si="77"/>
        <v>0</v>
      </c>
      <c r="K1259" s="189">
        <f t="shared" si="78"/>
        <v>0</v>
      </c>
      <c r="L1259" s="200">
        <v>0</v>
      </c>
      <c r="N1259" s="184">
        <v>0</v>
      </c>
      <c r="O1259" s="190">
        <f t="shared" si="79"/>
        <v>0</v>
      </c>
      <c r="Q1259" s="1">
        <v>5110.3</v>
      </c>
    </row>
    <row r="1260" spans="2:17" x14ac:dyDescent="0.3">
      <c r="B1260" s="187">
        <v>42057.083333333336</v>
      </c>
      <c r="D1260" s="202">
        <v>0</v>
      </c>
      <c r="E1260" s="178">
        <v>0</v>
      </c>
      <c r="F1260" s="188">
        <f t="shared" si="76"/>
        <v>0</v>
      </c>
      <c r="G1260" s="200"/>
      <c r="H1260" s="202">
        <v>0</v>
      </c>
      <c r="I1260" s="178">
        <v>-56.506999999999998</v>
      </c>
      <c r="J1260">
        <f t="shared" si="77"/>
        <v>0</v>
      </c>
      <c r="K1260" s="189">
        <f t="shared" si="78"/>
        <v>0</v>
      </c>
      <c r="L1260" s="200">
        <v>0</v>
      </c>
      <c r="N1260" s="184">
        <v>0</v>
      </c>
      <c r="O1260" s="190">
        <f t="shared" si="79"/>
        <v>0</v>
      </c>
      <c r="Q1260" s="1">
        <v>5109.6000000000004</v>
      </c>
    </row>
    <row r="1261" spans="2:17" x14ac:dyDescent="0.3">
      <c r="B1261" s="187">
        <v>42057.125</v>
      </c>
      <c r="D1261" s="202">
        <v>0</v>
      </c>
      <c r="E1261" s="178">
        <v>0</v>
      </c>
      <c r="F1261" s="188">
        <f t="shared" si="76"/>
        <v>0</v>
      </c>
      <c r="G1261" s="200"/>
      <c r="H1261" s="202">
        <v>0</v>
      </c>
      <c r="I1261" s="178">
        <v>-56.506999999999998</v>
      </c>
      <c r="J1261">
        <f t="shared" si="77"/>
        <v>0</v>
      </c>
      <c r="K1261" s="189">
        <f t="shared" si="78"/>
        <v>0</v>
      </c>
      <c r="L1261" s="200">
        <v>0</v>
      </c>
      <c r="N1261" s="184">
        <v>1977.6</v>
      </c>
      <c r="O1261" s="190">
        <f t="shared" si="79"/>
        <v>0.3296</v>
      </c>
      <c r="Q1261" s="1">
        <v>5107.3999999999996</v>
      </c>
    </row>
    <row r="1262" spans="2:17" x14ac:dyDescent="0.3">
      <c r="B1262" s="187">
        <v>42057.166666666664</v>
      </c>
      <c r="D1262" s="202">
        <v>0</v>
      </c>
      <c r="E1262" s="178">
        <v>0</v>
      </c>
      <c r="F1262" s="188">
        <f t="shared" si="76"/>
        <v>0</v>
      </c>
      <c r="G1262" s="200"/>
      <c r="H1262" s="202">
        <v>0</v>
      </c>
      <c r="I1262" s="178">
        <v>-56.506999999999998</v>
      </c>
      <c r="J1262">
        <f t="shared" si="77"/>
        <v>0</v>
      </c>
      <c r="K1262" s="189">
        <f t="shared" si="78"/>
        <v>0</v>
      </c>
      <c r="L1262" s="200">
        <v>0</v>
      </c>
      <c r="N1262" s="184">
        <v>3805</v>
      </c>
      <c r="O1262" s="190">
        <f t="shared" si="79"/>
        <v>0.63416666666666666</v>
      </c>
      <c r="Q1262" s="1">
        <v>5107.3</v>
      </c>
    </row>
    <row r="1263" spans="2:17" x14ac:dyDescent="0.3">
      <c r="B1263" s="187">
        <v>42057.208333333336</v>
      </c>
      <c r="D1263" s="202">
        <v>0</v>
      </c>
      <c r="E1263" s="178">
        <v>0</v>
      </c>
      <c r="F1263" s="188">
        <f t="shared" si="76"/>
        <v>0</v>
      </c>
      <c r="G1263" s="200"/>
      <c r="H1263" s="202">
        <v>0</v>
      </c>
      <c r="I1263" s="178">
        <v>-56.506999999999998</v>
      </c>
      <c r="J1263">
        <f t="shared" si="77"/>
        <v>0</v>
      </c>
      <c r="K1263" s="189">
        <f t="shared" si="78"/>
        <v>0</v>
      </c>
      <c r="L1263" s="200">
        <v>0</v>
      </c>
      <c r="N1263" s="184">
        <v>3649</v>
      </c>
      <c r="O1263" s="190">
        <f t="shared" si="79"/>
        <v>0.60816666666666663</v>
      </c>
      <c r="Q1263" s="1">
        <v>5105.8999999999996</v>
      </c>
    </row>
    <row r="1264" spans="2:17" x14ac:dyDescent="0.3">
      <c r="B1264" s="187">
        <v>42057.25</v>
      </c>
      <c r="D1264" s="202">
        <v>459</v>
      </c>
      <c r="E1264" s="178">
        <v>0</v>
      </c>
      <c r="F1264" s="188">
        <f t="shared" si="76"/>
        <v>0</v>
      </c>
      <c r="G1264" s="200"/>
      <c r="H1264" s="202">
        <v>106</v>
      </c>
      <c r="I1264" s="178">
        <v>3938.7</v>
      </c>
      <c r="J1264">
        <f t="shared" si="77"/>
        <v>3938.7</v>
      </c>
      <c r="K1264" s="189">
        <f t="shared" si="78"/>
        <v>0.15754799999999999</v>
      </c>
      <c r="L1264" s="200">
        <v>4067</v>
      </c>
      <c r="N1264" s="184">
        <v>1521.4</v>
      </c>
      <c r="O1264" s="190">
        <f t="shared" si="79"/>
        <v>0.25356666666666666</v>
      </c>
      <c r="Q1264" s="1">
        <v>5103.3</v>
      </c>
    </row>
    <row r="1265" spans="2:17" x14ac:dyDescent="0.3">
      <c r="B1265" s="187">
        <v>42057.291666666664</v>
      </c>
      <c r="D1265" s="202">
        <v>720</v>
      </c>
      <c r="E1265" s="178">
        <v>235.60300000000001</v>
      </c>
      <c r="F1265" s="188">
        <f t="shared" si="76"/>
        <v>0.31884562032682617</v>
      </c>
      <c r="G1265" s="200"/>
      <c r="H1265" s="202">
        <v>331</v>
      </c>
      <c r="I1265" s="178">
        <v>14519</v>
      </c>
      <c r="J1265">
        <f t="shared" si="77"/>
        <v>14519</v>
      </c>
      <c r="K1265" s="189">
        <f t="shared" si="78"/>
        <v>0.58076000000000005</v>
      </c>
      <c r="L1265" s="200">
        <v>14928</v>
      </c>
      <c r="N1265" s="184">
        <v>578.1</v>
      </c>
      <c r="O1265" s="190">
        <f t="shared" si="79"/>
        <v>9.6350000000000005E-2</v>
      </c>
      <c r="Q1265" s="1">
        <v>5103.2</v>
      </c>
    </row>
    <row r="1266" spans="2:17" x14ac:dyDescent="0.3">
      <c r="B1266" s="187">
        <v>42057.333333333336</v>
      </c>
      <c r="D1266" s="202">
        <v>742</v>
      </c>
      <c r="E1266" s="178">
        <v>518.18899999999996</v>
      </c>
      <c r="F1266" s="188">
        <f t="shared" si="76"/>
        <v>0.70127414825591228</v>
      </c>
      <c r="G1266" s="200"/>
      <c r="H1266" s="202">
        <v>548</v>
      </c>
      <c r="I1266" s="178">
        <v>21106</v>
      </c>
      <c r="J1266">
        <f t="shared" si="77"/>
        <v>21106</v>
      </c>
      <c r="K1266" s="189">
        <f t="shared" si="78"/>
        <v>0.84423999999999999</v>
      </c>
      <c r="L1266" s="200">
        <v>21841</v>
      </c>
      <c r="N1266" s="184">
        <v>108.7</v>
      </c>
      <c r="O1266" s="190">
        <f t="shared" si="79"/>
        <v>1.8116666666666666E-2</v>
      </c>
      <c r="Q1266" s="1">
        <v>5102.3999999999996</v>
      </c>
    </row>
    <row r="1267" spans="2:17" x14ac:dyDescent="0.3">
      <c r="B1267" s="187">
        <v>42057.375</v>
      </c>
      <c r="D1267" s="202">
        <v>516</v>
      </c>
      <c r="E1267" s="178">
        <v>371.15499999999997</v>
      </c>
      <c r="F1267" s="188">
        <f t="shared" si="76"/>
        <v>0.50229048956254019</v>
      </c>
      <c r="G1267" s="200"/>
      <c r="H1267" s="202">
        <v>655</v>
      </c>
      <c r="I1267" s="178">
        <v>19002</v>
      </c>
      <c r="J1267">
        <f t="shared" si="77"/>
        <v>19002</v>
      </c>
      <c r="K1267" s="189">
        <f t="shared" si="78"/>
        <v>0.76007999999999998</v>
      </c>
      <c r="L1267" s="200">
        <v>19623</v>
      </c>
      <c r="N1267" s="184">
        <v>0</v>
      </c>
      <c r="O1267" s="190">
        <f t="shared" si="79"/>
        <v>0</v>
      </c>
      <c r="Q1267" s="1">
        <v>5102.3999999999996</v>
      </c>
    </row>
    <row r="1268" spans="2:17" x14ac:dyDescent="0.3">
      <c r="B1268" s="187">
        <v>42057.416666666664</v>
      </c>
      <c r="D1268" s="202">
        <v>708</v>
      </c>
      <c r="E1268" s="178">
        <v>526.87099999999998</v>
      </c>
      <c r="F1268" s="188">
        <f t="shared" si="76"/>
        <v>0.71302364922015093</v>
      </c>
      <c r="G1268" s="200"/>
      <c r="H1268" s="202">
        <v>863</v>
      </c>
      <c r="I1268" s="178">
        <v>22051</v>
      </c>
      <c r="J1268">
        <f t="shared" si="77"/>
        <v>22051</v>
      </c>
      <c r="K1268" s="189">
        <f t="shared" si="78"/>
        <v>0.88204000000000005</v>
      </c>
      <c r="L1268" s="200">
        <v>22840</v>
      </c>
      <c r="N1268" s="184">
        <v>0</v>
      </c>
      <c r="O1268" s="190">
        <f t="shared" si="79"/>
        <v>0</v>
      </c>
      <c r="Q1268" s="1">
        <v>5102</v>
      </c>
    </row>
    <row r="1269" spans="2:17" x14ac:dyDescent="0.3">
      <c r="B1269" s="187">
        <v>42057.458333333336</v>
      </c>
      <c r="D1269" s="202">
        <v>795</v>
      </c>
      <c r="E1269" s="178">
        <v>601.54100000000005</v>
      </c>
      <c r="F1269" s="188">
        <f t="shared" si="76"/>
        <v>0.81407585343573452</v>
      </c>
      <c r="G1269" s="200"/>
      <c r="H1269" s="202">
        <v>973</v>
      </c>
      <c r="I1269" s="178">
        <v>22669</v>
      </c>
      <c r="J1269">
        <f t="shared" si="77"/>
        <v>22669</v>
      </c>
      <c r="K1269" s="189">
        <f t="shared" si="78"/>
        <v>0.90676000000000001</v>
      </c>
      <c r="L1269" s="200">
        <v>23495</v>
      </c>
      <c r="N1269" s="184">
        <v>0</v>
      </c>
      <c r="O1269" s="190">
        <f t="shared" si="79"/>
        <v>0</v>
      </c>
      <c r="Q1269" s="1">
        <v>5101.3</v>
      </c>
    </row>
    <row r="1270" spans="2:17" x14ac:dyDescent="0.3">
      <c r="B1270" s="187">
        <v>42057.5</v>
      </c>
      <c r="D1270" s="202">
        <v>745</v>
      </c>
      <c r="E1270" s="178">
        <v>583.19799999999998</v>
      </c>
      <c r="F1270" s="188">
        <f t="shared" si="76"/>
        <v>0.78925195385187941</v>
      </c>
      <c r="G1270" s="200"/>
      <c r="H1270" s="202">
        <v>973</v>
      </c>
      <c r="I1270" s="178">
        <v>22142</v>
      </c>
      <c r="J1270">
        <f t="shared" si="77"/>
        <v>22142</v>
      </c>
      <c r="K1270" s="189">
        <f t="shared" si="78"/>
        <v>0.88568000000000002</v>
      </c>
      <c r="L1270" s="200">
        <v>22936</v>
      </c>
      <c r="N1270" s="184">
        <v>0.2</v>
      </c>
      <c r="O1270" s="190">
        <f t="shared" si="79"/>
        <v>3.3333333333333335E-5</v>
      </c>
      <c r="Q1270" s="1">
        <v>5100.7</v>
      </c>
    </row>
    <row r="1271" spans="2:17" x14ac:dyDescent="0.3">
      <c r="B1271" s="187">
        <v>42057.541666666664</v>
      </c>
      <c r="D1271" s="202">
        <v>662</v>
      </c>
      <c r="E1271" s="178">
        <v>497.22199999999998</v>
      </c>
      <c r="F1271" s="188">
        <f t="shared" si="76"/>
        <v>0.67289914402679574</v>
      </c>
      <c r="G1271" s="200"/>
      <c r="H1271" s="202">
        <v>901</v>
      </c>
      <c r="I1271" s="178">
        <v>21533</v>
      </c>
      <c r="J1271">
        <f t="shared" si="77"/>
        <v>21533</v>
      </c>
      <c r="K1271" s="189">
        <f t="shared" si="78"/>
        <v>0.86131999999999997</v>
      </c>
      <c r="L1271" s="200">
        <v>22293</v>
      </c>
      <c r="N1271" s="184">
        <v>0</v>
      </c>
      <c r="O1271" s="190">
        <f t="shared" si="79"/>
        <v>0</v>
      </c>
      <c r="Q1271" s="1">
        <v>5099</v>
      </c>
    </row>
    <row r="1272" spans="2:17" x14ac:dyDescent="0.3">
      <c r="B1272" s="187">
        <v>42057.583333333336</v>
      </c>
      <c r="D1272" s="202">
        <v>535</v>
      </c>
      <c r="E1272" s="178">
        <v>386.82900000000001</v>
      </c>
      <c r="F1272" s="188">
        <f t="shared" si="76"/>
        <v>0.52350238522177495</v>
      </c>
      <c r="G1272" s="200"/>
      <c r="H1272" s="202">
        <v>736</v>
      </c>
      <c r="I1272" s="178">
        <v>19483</v>
      </c>
      <c r="J1272">
        <f t="shared" si="77"/>
        <v>19483</v>
      </c>
      <c r="K1272" s="189">
        <f t="shared" si="78"/>
        <v>0.77932000000000001</v>
      </c>
      <c r="L1272" s="200">
        <v>20129</v>
      </c>
      <c r="N1272" s="184">
        <v>0</v>
      </c>
      <c r="O1272" s="190">
        <f t="shared" si="79"/>
        <v>0</v>
      </c>
      <c r="Q1272" s="1">
        <v>5098.6000000000004</v>
      </c>
    </row>
    <row r="1273" spans="2:17" x14ac:dyDescent="0.3">
      <c r="B1273" s="187">
        <v>42057.625</v>
      </c>
      <c r="D1273" s="202">
        <v>69</v>
      </c>
      <c r="E1273" s="178">
        <v>0</v>
      </c>
      <c r="F1273" s="188">
        <f t="shared" si="76"/>
        <v>0</v>
      </c>
      <c r="G1273" s="200"/>
      <c r="H1273" s="202">
        <v>238</v>
      </c>
      <c r="I1273" s="178">
        <v>6083.6</v>
      </c>
      <c r="J1273">
        <f t="shared" si="77"/>
        <v>6083.6</v>
      </c>
      <c r="K1273" s="189">
        <f t="shared" si="78"/>
        <v>0.243344</v>
      </c>
      <c r="L1273" s="200">
        <v>6246.5</v>
      </c>
      <c r="N1273" s="184">
        <v>0</v>
      </c>
      <c r="O1273" s="190">
        <f t="shared" si="79"/>
        <v>0</v>
      </c>
      <c r="Q1273" s="1">
        <v>5095</v>
      </c>
    </row>
    <row r="1274" spans="2:17" x14ac:dyDescent="0.3">
      <c r="B1274" s="187">
        <v>42057.666666666664</v>
      </c>
      <c r="D1274" s="202">
        <v>266</v>
      </c>
      <c r="E1274" s="178">
        <v>0</v>
      </c>
      <c r="F1274" s="188">
        <f t="shared" si="76"/>
        <v>0</v>
      </c>
      <c r="G1274" s="200"/>
      <c r="H1274" s="202">
        <v>276</v>
      </c>
      <c r="I1274" s="178">
        <v>9663.9</v>
      </c>
      <c r="J1274">
        <f t="shared" si="77"/>
        <v>9663.9</v>
      </c>
      <c r="K1274" s="189">
        <f t="shared" si="78"/>
        <v>0.38655600000000001</v>
      </c>
      <c r="L1274" s="200">
        <v>9912.2999999999993</v>
      </c>
      <c r="N1274" s="184">
        <v>0</v>
      </c>
      <c r="O1274" s="190">
        <f t="shared" si="79"/>
        <v>0</v>
      </c>
      <c r="Q1274" s="1">
        <v>5094.3</v>
      </c>
    </row>
    <row r="1275" spans="2:17" x14ac:dyDescent="0.3">
      <c r="B1275" s="187">
        <v>42057.708333333336</v>
      </c>
      <c r="D1275" s="202">
        <v>510</v>
      </c>
      <c r="E1275" s="178">
        <v>207.04900000000001</v>
      </c>
      <c r="F1275" s="188">
        <f t="shared" si="76"/>
        <v>0.28020299759786177</v>
      </c>
      <c r="G1275" s="200"/>
      <c r="H1275" s="202">
        <v>199</v>
      </c>
      <c r="I1275" s="178">
        <v>7918.6</v>
      </c>
      <c r="J1275">
        <f t="shared" si="77"/>
        <v>7918.6</v>
      </c>
      <c r="K1275" s="189">
        <f t="shared" si="78"/>
        <v>0.31674400000000003</v>
      </c>
      <c r="L1275" s="200">
        <v>8120.6</v>
      </c>
      <c r="N1275" s="184">
        <v>0</v>
      </c>
      <c r="O1275" s="190">
        <f t="shared" si="79"/>
        <v>0</v>
      </c>
      <c r="Q1275" s="1">
        <v>5093.5</v>
      </c>
    </row>
    <row r="1276" spans="2:17" x14ac:dyDescent="0.3">
      <c r="B1276" s="187">
        <v>42057.75</v>
      </c>
      <c r="D1276" s="202">
        <v>148</v>
      </c>
      <c r="E1276" s="178">
        <v>0</v>
      </c>
      <c r="F1276" s="188">
        <f t="shared" si="76"/>
        <v>0</v>
      </c>
      <c r="G1276" s="200"/>
      <c r="H1276" s="202">
        <v>25</v>
      </c>
      <c r="I1276" s="178">
        <v>536.79999999999995</v>
      </c>
      <c r="J1276">
        <f t="shared" si="77"/>
        <v>536.79999999999995</v>
      </c>
      <c r="K1276" s="189">
        <f t="shared" si="78"/>
        <v>2.1471999999999998E-2</v>
      </c>
      <c r="L1276" s="200">
        <v>646.92999999999995</v>
      </c>
      <c r="N1276" s="184">
        <v>0</v>
      </c>
      <c r="O1276" s="190">
        <f t="shared" si="79"/>
        <v>0</v>
      </c>
      <c r="Q1276" s="1">
        <v>5091.8999999999996</v>
      </c>
    </row>
    <row r="1277" spans="2:17" x14ac:dyDescent="0.3">
      <c r="B1277" s="187">
        <v>42057.791666666664</v>
      </c>
      <c r="D1277" s="202">
        <v>0</v>
      </c>
      <c r="E1277" s="178">
        <v>0</v>
      </c>
      <c r="F1277" s="188">
        <f t="shared" si="76"/>
        <v>0</v>
      </c>
      <c r="G1277" s="200"/>
      <c r="H1277" s="202">
        <v>0</v>
      </c>
      <c r="I1277" s="178">
        <v>-56.506999999999998</v>
      </c>
      <c r="J1277">
        <f t="shared" si="77"/>
        <v>0</v>
      </c>
      <c r="K1277" s="189">
        <f t="shared" si="78"/>
        <v>0</v>
      </c>
      <c r="L1277" s="200">
        <v>0</v>
      </c>
      <c r="N1277" s="184">
        <v>0</v>
      </c>
      <c r="O1277" s="190">
        <f t="shared" si="79"/>
        <v>0</v>
      </c>
      <c r="Q1277" s="1">
        <v>5091</v>
      </c>
    </row>
    <row r="1278" spans="2:17" x14ac:dyDescent="0.3">
      <c r="B1278" s="187">
        <v>42057.833333333336</v>
      </c>
      <c r="D1278" s="202">
        <v>0</v>
      </c>
      <c r="E1278" s="178">
        <v>0</v>
      </c>
      <c r="F1278" s="188">
        <f t="shared" si="76"/>
        <v>0</v>
      </c>
      <c r="G1278" s="200"/>
      <c r="H1278" s="202">
        <v>0</v>
      </c>
      <c r="I1278" s="178">
        <v>-56.506999999999998</v>
      </c>
      <c r="J1278">
        <f t="shared" si="77"/>
        <v>0</v>
      </c>
      <c r="K1278" s="189">
        <f t="shared" si="78"/>
        <v>0</v>
      </c>
      <c r="L1278" s="200">
        <v>0</v>
      </c>
      <c r="N1278" s="184">
        <v>0</v>
      </c>
      <c r="O1278" s="190">
        <f t="shared" si="79"/>
        <v>0</v>
      </c>
      <c r="Q1278" s="1">
        <v>5090.3</v>
      </c>
    </row>
    <row r="1279" spans="2:17" x14ac:dyDescent="0.3">
      <c r="B1279" s="187">
        <v>42057.875</v>
      </c>
      <c r="D1279" s="202">
        <v>0</v>
      </c>
      <c r="E1279" s="178">
        <v>0</v>
      </c>
      <c r="F1279" s="188">
        <f t="shared" si="76"/>
        <v>0</v>
      </c>
      <c r="G1279" s="200"/>
      <c r="H1279" s="202">
        <v>0</v>
      </c>
      <c r="I1279" s="178">
        <v>-56.506999999999998</v>
      </c>
      <c r="J1279">
        <f t="shared" si="77"/>
        <v>0</v>
      </c>
      <c r="K1279" s="189">
        <f t="shared" si="78"/>
        <v>0</v>
      </c>
      <c r="L1279" s="200">
        <v>0</v>
      </c>
      <c r="N1279" s="184">
        <v>0</v>
      </c>
      <c r="O1279" s="190">
        <f t="shared" si="79"/>
        <v>0</v>
      </c>
      <c r="Q1279" s="1">
        <v>5088.8999999999996</v>
      </c>
    </row>
    <row r="1280" spans="2:17" x14ac:dyDescent="0.3">
      <c r="B1280" s="187">
        <v>42057.916666666664</v>
      </c>
      <c r="D1280" s="202">
        <v>0</v>
      </c>
      <c r="E1280" s="178">
        <v>0</v>
      </c>
      <c r="F1280" s="188">
        <f t="shared" si="76"/>
        <v>0</v>
      </c>
      <c r="G1280" s="200"/>
      <c r="H1280" s="202">
        <v>0</v>
      </c>
      <c r="I1280" s="178">
        <v>-56.506999999999998</v>
      </c>
      <c r="J1280">
        <f t="shared" si="77"/>
        <v>0</v>
      </c>
      <c r="K1280" s="189">
        <f t="shared" si="78"/>
        <v>0</v>
      </c>
      <c r="L1280" s="200">
        <v>0</v>
      </c>
      <c r="N1280" s="184">
        <v>805</v>
      </c>
      <c r="O1280" s="190">
        <f t="shared" si="79"/>
        <v>0.13416666666666666</v>
      </c>
      <c r="Q1280" s="1">
        <v>5088.7</v>
      </c>
    </row>
    <row r="1281" spans="2:17" x14ac:dyDescent="0.3">
      <c r="B1281" s="187">
        <v>42057.958333333336</v>
      </c>
      <c r="D1281" s="202">
        <v>0</v>
      </c>
      <c r="E1281" s="178">
        <v>0</v>
      </c>
      <c r="F1281" s="188">
        <f t="shared" si="76"/>
        <v>0</v>
      </c>
      <c r="G1281" s="200"/>
      <c r="H1281" s="202">
        <v>0</v>
      </c>
      <c r="I1281" s="178">
        <v>-56.506999999999998</v>
      </c>
      <c r="J1281">
        <f t="shared" si="77"/>
        <v>0</v>
      </c>
      <c r="K1281" s="189">
        <f t="shared" si="78"/>
        <v>0</v>
      </c>
      <c r="L1281" s="200">
        <v>0</v>
      </c>
      <c r="N1281" s="184">
        <v>1429.1</v>
      </c>
      <c r="O1281" s="190">
        <f t="shared" si="79"/>
        <v>0.23818333333333333</v>
      </c>
      <c r="Q1281" s="1">
        <v>5085.8</v>
      </c>
    </row>
    <row r="1282" spans="2:17" x14ac:dyDescent="0.3">
      <c r="B1282" s="187">
        <v>42058</v>
      </c>
      <c r="D1282" s="202">
        <v>0</v>
      </c>
      <c r="E1282" s="178">
        <v>0</v>
      </c>
      <c r="F1282" s="188">
        <f t="shared" si="76"/>
        <v>0</v>
      </c>
      <c r="G1282" s="200"/>
      <c r="H1282" s="202">
        <v>0</v>
      </c>
      <c r="I1282" s="178">
        <v>-56.506999999999998</v>
      </c>
      <c r="J1282">
        <f t="shared" si="77"/>
        <v>0</v>
      </c>
      <c r="K1282" s="189">
        <f t="shared" si="78"/>
        <v>0</v>
      </c>
      <c r="L1282" s="200">
        <v>0</v>
      </c>
      <c r="N1282" s="184">
        <v>2971.5</v>
      </c>
      <c r="O1282" s="190">
        <f t="shared" si="79"/>
        <v>0.49525000000000002</v>
      </c>
      <c r="Q1282" s="1">
        <v>5085</v>
      </c>
    </row>
    <row r="1283" spans="2:17" x14ac:dyDescent="0.3">
      <c r="B1283" s="187">
        <v>42058.041666666664</v>
      </c>
      <c r="D1283" s="202">
        <v>0</v>
      </c>
      <c r="E1283" s="178">
        <v>0</v>
      </c>
      <c r="F1283" s="188">
        <f t="shared" si="76"/>
        <v>0</v>
      </c>
      <c r="G1283" s="200"/>
      <c r="H1283" s="202">
        <v>0</v>
      </c>
      <c r="I1283" s="178">
        <v>-56.506999999999998</v>
      </c>
      <c r="J1283">
        <f t="shared" si="77"/>
        <v>0</v>
      </c>
      <c r="K1283" s="189">
        <f t="shared" si="78"/>
        <v>0</v>
      </c>
      <c r="L1283" s="200">
        <v>0</v>
      </c>
      <c r="N1283" s="184">
        <v>4682.5</v>
      </c>
      <c r="O1283" s="190">
        <f t="shared" si="79"/>
        <v>0.78041666666666665</v>
      </c>
      <c r="Q1283" s="1">
        <v>5084.6000000000004</v>
      </c>
    </row>
    <row r="1284" spans="2:17" x14ac:dyDescent="0.3">
      <c r="B1284" s="187">
        <v>42058.083333333336</v>
      </c>
      <c r="D1284" s="202">
        <v>0</v>
      </c>
      <c r="E1284" s="178">
        <v>0</v>
      </c>
      <c r="F1284" s="188">
        <f t="shared" si="76"/>
        <v>0</v>
      </c>
      <c r="G1284" s="200"/>
      <c r="H1284" s="202">
        <v>0</v>
      </c>
      <c r="I1284" s="178">
        <v>-56.506999999999998</v>
      </c>
      <c r="J1284">
        <f t="shared" si="77"/>
        <v>0</v>
      </c>
      <c r="K1284" s="189">
        <f t="shared" si="78"/>
        <v>0</v>
      </c>
      <c r="L1284" s="200">
        <v>0</v>
      </c>
      <c r="N1284" s="184">
        <v>5256.2</v>
      </c>
      <c r="O1284" s="190">
        <f t="shared" si="79"/>
        <v>0.87603333333333333</v>
      </c>
      <c r="Q1284" s="1">
        <v>5083.7</v>
      </c>
    </row>
    <row r="1285" spans="2:17" x14ac:dyDescent="0.3">
      <c r="B1285" s="187">
        <v>42058.125</v>
      </c>
      <c r="D1285" s="202">
        <v>0</v>
      </c>
      <c r="E1285" s="178">
        <v>0</v>
      </c>
      <c r="F1285" s="188">
        <f t="shared" si="76"/>
        <v>0</v>
      </c>
      <c r="G1285" s="200"/>
      <c r="H1285" s="202">
        <v>0</v>
      </c>
      <c r="I1285" s="178">
        <v>-56.506999999999998</v>
      </c>
      <c r="J1285">
        <f t="shared" si="77"/>
        <v>0</v>
      </c>
      <c r="K1285" s="189">
        <f t="shared" si="78"/>
        <v>0</v>
      </c>
      <c r="L1285" s="200">
        <v>0</v>
      </c>
      <c r="N1285" s="184">
        <v>4303.3</v>
      </c>
      <c r="O1285" s="190">
        <f t="shared" si="79"/>
        <v>0.71721666666666672</v>
      </c>
      <c r="Q1285" s="1">
        <v>5083.7</v>
      </c>
    </row>
    <row r="1286" spans="2:17" x14ac:dyDescent="0.3">
      <c r="B1286" s="187">
        <v>42058.166666666664</v>
      </c>
      <c r="D1286" s="202">
        <v>0</v>
      </c>
      <c r="E1286" s="178">
        <v>0</v>
      </c>
      <c r="F1286" s="188">
        <f t="shared" si="76"/>
        <v>0</v>
      </c>
      <c r="G1286" s="200"/>
      <c r="H1286" s="202">
        <v>0</v>
      </c>
      <c r="I1286" s="178">
        <v>-56.506999999999998</v>
      </c>
      <c r="J1286">
        <f t="shared" si="77"/>
        <v>0</v>
      </c>
      <c r="K1286" s="189">
        <f t="shared" si="78"/>
        <v>0</v>
      </c>
      <c r="L1286" s="200">
        <v>0</v>
      </c>
      <c r="N1286" s="184">
        <v>4160.5</v>
      </c>
      <c r="O1286" s="190">
        <f t="shared" si="79"/>
        <v>0.69341666666666668</v>
      </c>
      <c r="Q1286" s="1">
        <v>5081.7</v>
      </c>
    </row>
    <row r="1287" spans="2:17" x14ac:dyDescent="0.3">
      <c r="B1287" s="187">
        <v>42058.208333333336</v>
      </c>
      <c r="D1287" s="202">
        <v>0</v>
      </c>
      <c r="E1287" s="178">
        <v>0</v>
      </c>
      <c r="F1287" s="188">
        <f t="shared" si="76"/>
        <v>0</v>
      </c>
      <c r="G1287" s="200"/>
      <c r="H1287" s="202">
        <v>0</v>
      </c>
      <c r="I1287" s="178">
        <v>-56.506999999999998</v>
      </c>
      <c r="J1287">
        <f t="shared" si="77"/>
        <v>0</v>
      </c>
      <c r="K1287" s="189">
        <f t="shared" si="78"/>
        <v>0</v>
      </c>
      <c r="L1287" s="200">
        <v>0</v>
      </c>
      <c r="N1287" s="184">
        <v>4930.5</v>
      </c>
      <c r="O1287" s="190">
        <f t="shared" si="79"/>
        <v>0.82174999999999998</v>
      </c>
      <c r="Q1287" s="1">
        <v>5079.3999999999996</v>
      </c>
    </row>
    <row r="1288" spans="2:17" x14ac:dyDescent="0.3">
      <c r="B1288" s="187">
        <v>42058.25</v>
      </c>
      <c r="D1288" s="202">
        <v>75</v>
      </c>
      <c r="E1288" s="178">
        <v>0</v>
      </c>
      <c r="F1288" s="188">
        <f t="shared" si="76"/>
        <v>0</v>
      </c>
      <c r="G1288" s="200"/>
      <c r="H1288" s="202">
        <v>68</v>
      </c>
      <c r="I1288" s="178">
        <v>1940</v>
      </c>
      <c r="J1288">
        <f t="shared" si="77"/>
        <v>1940</v>
      </c>
      <c r="K1288" s="189">
        <f t="shared" si="78"/>
        <v>7.7600000000000002E-2</v>
      </c>
      <c r="L1288" s="200">
        <v>2045.9</v>
      </c>
      <c r="N1288" s="184">
        <v>3012.8</v>
      </c>
      <c r="O1288" s="190">
        <f t="shared" si="79"/>
        <v>0.50213333333333332</v>
      </c>
      <c r="Q1288" s="1">
        <v>5078.6000000000004</v>
      </c>
    </row>
    <row r="1289" spans="2:17" x14ac:dyDescent="0.3">
      <c r="B1289" s="187">
        <v>42058.291666666664</v>
      </c>
      <c r="D1289" s="202">
        <v>107</v>
      </c>
      <c r="E1289" s="178">
        <v>0</v>
      </c>
      <c r="F1289" s="188">
        <f t="shared" si="76"/>
        <v>0</v>
      </c>
      <c r="G1289" s="200"/>
      <c r="H1289" s="202">
        <v>205</v>
      </c>
      <c r="I1289" s="178">
        <v>6605</v>
      </c>
      <c r="J1289">
        <f t="shared" si="77"/>
        <v>6605</v>
      </c>
      <c r="K1289" s="189">
        <f t="shared" si="78"/>
        <v>0.26419999999999999</v>
      </c>
      <c r="L1289" s="200">
        <v>6777.9</v>
      </c>
      <c r="N1289" s="184">
        <v>2694</v>
      </c>
      <c r="O1289" s="190">
        <f t="shared" si="79"/>
        <v>0.44900000000000001</v>
      </c>
      <c r="Q1289" s="1">
        <v>5078.1000000000004</v>
      </c>
    </row>
    <row r="1290" spans="2:17" x14ac:dyDescent="0.3">
      <c r="B1290" s="187">
        <v>42058.333333333336</v>
      </c>
      <c r="D1290" s="202">
        <v>520</v>
      </c>
      <c r="E1290" s="178">
        <v>207.03399999999999</v>
      </c>
      <c r="F1290" s="188">
        <f t="shared" si="76"/>
        <v>0.28018269783807559</v>
      </c>
      <c r="G1290" s="200"/>
      <c r="H1290" s="202">
        <v>509</v>
      </c>
      <c r="I1290" s="178">
        <v>18926</v>
      </c>
      <c r="J1290">
        <f t="shared" si="77"/>
        <v>18926</v>
      </c>
      <c r="K1290" s="189">
        <f t="shared" si="78"/>
        <v>0.75704000000000005</v>
      </c>
      <c r="L1290" s="200">
        <v>19543</v>
      </c>
      <c r="N1290" s="184">
        <v>1600.6</v>
      </c>
      <c r="O1290" s="190">
        <f t="shared" si="79"/>
        <v>0.26676666666666665</v>
      </c>
      <c r="Q1290" s="1">
        <v>5077.8</v>
      </c>
    </row>
    <row r="1291" spans="2:17" x14ac:dyDescent="0.3">
      <c r="B1291" s="187">
        <v>42058.375</v>
      </c>
      <c r="D1291" s="202">
        <v>795</v>
      </c>
      <c r="E1291" s="178">
        <v>580.28599999999994</v>
      </c>
      <c r="F1291" s="188">
        <f t="shared" ref="F1291:F1354" si="80">E1291/$F$8</f>
        <v>0.7853110938187231</v>
      </c>
      <c r="G1291" s="200"/>
      <c r="H1291" s="202">
        <v>753</v>
      </c>
      <c r="I1291" s="178">
        <v>22877</v>
      </c>
      <c r="J1291">
        <f t="shared" ref="J1291:J1354" si="81">IF(I1291&lt;0,0,I1291)</f>
        <v>22877</v>
      </c>
      <c r="K1291" s="189">
        <f t="shared" ref="K1291:K1354" si="82">J1291/(1000*$K$8)</f>
        <v>0.91508</v>
      </c>
      <c r="L1291" s="200">
        <v>23716</v>
      </c>
      <c r="N1291" s="184">
        <v>740.7</v>
      </c>
      <c r="O1291" s="190">
        <f t="shared" ref="O1291:O1354" si="83">N1291/$O$8</f>
        <v>0.12345</v>
      </c>
      <c r="Q1291" s="1">
        <v>5076.7</v>
      </c>
    </row>
    <row r="1292" spans="2:17" x14ac:dyDescent="0.3">
      <c r="B1292" s="187">
        <v>42058.416666666664</v>
      </c>
      <c r="D1292" s="202">
        <v>880</v>
      </c>
      <c r="E1292" s="178">
        <v>655.93799999999999</v>
      </c>
      <c r="F1292" s="188">
        <f t="shared" si="80"/>
        <v>0.88769225564164156</v>
      </c>
      <c r="G1292" s="200"/>
      <c r="H1292" s="202">
        <v>920</v>
      </c>
      <c r="I1292" s="178">
        <v>23658</v>
      </c>
      <c r="J1292">
        <f t="shared" si="81"/>
        <v>23658</v>
      </c>
      <c r="K1292" s="189">
        <f t="shared" si="82"/>
        <v>0.94632000000000005</v>
      </c>
      <c r="L1292" s="200">
        <v>24544</v>
      </c>
      <c r="N1292" s="184">
        <v>886.6</v>
      </c>
      <c r="O1292" s="190">
        <f t="shared" si="83"/>
        <v>0.14776666666666666</v>
      </c>
      <c r="Q1292" s="1">
        <v>5076.3</v>
      </c>
    </row>
    <row r="1293" spans="2:17" x14ac:dyDescent="0.3">
      <c r="B1293" s="187">
        <v>42058.458333333336</v>
      </c>
      <c r="D1293" s="202">
        <v>934</v>
      </c>
      <c r="E1293" s="178">
        <v>705.87800000000004</v>
      </c>
      <c r="F1293" s="188">
        <f t="shared" si="80"/>
        <v>0.9552769225564165</v>
      </c>
      <c r="G1293" s="200"/>
      <c r="H1293" s="202">
        <v>1021</v>
      </c>
      <c r="I1293" s="178">
        <v>24040</v>
      </c>
      <c r="J1293">
        <f t="shared" si="81"/>
        <v>24040</v>
      </c>
      <c r="K1293" s="189">
        <f t="shared" si="82"/>
        <v>0.96160000000000001</v>
      </c>
      <c r="L1293" s="200">
        <v>24950</v>
      </c>
      <c r="N1293" s="184">
        <v>1452.8</v>
      </c>
      <c r="O1293" s="190">
        <f t="shared" si="83"/>
        <v>0.24213333333333334</v>
      </c>
      <c r="Q1293" s="1">
        <v>5075.3</v>
      </c>
    </row>
    <row r="1294" spans="2:17" x14ac:dyDescent="0.3">
      <c r="B1294" s="187">
        <v>42058.5</v>
      </c>
      <c r="D1294" s="202">
        <v>889</v>
      </c>
      <c r="E1294" s="178">
        <v>695.495</v>
      </c>
      <c r="F1294" s="188">
        <f t="shared" si="80"/>
        <v>0.94122542883242555</v>
      </c>
      <c r="G1294" s="200"/>
      <c r="H1294" s="202">
        <v>1023</v>
      </c>
      <c r="I1294" s="178">
        <v>23513</v>
      </c>
      <c r="J1294">
        <f t="shared" si="81"/>
        <v>23513</v>
      </c>
      <c r="K1294" s="189">
        <f t="shared" si="82"/>
        <v>0.94052000000000002</v>
      </c>
      <c r="L1294" s="200">
        <v>24390</v>
      </c>
      <c r="N1294" s="184">
        <v>1381.7</v>
      </c>
      <c r="O1294" s="190">
        <f t="shared" si="83"/>
        <v>0.23028333333333334</v>
      </c>
      <c r="Q1294" s="1">
        <v>5074.8</v>
      </c>
    </row>
    <row r="1295" spans="2:17" x14ac:dyDescent="0.3">
      <c r="B1295" s="187">
        <v>42058.541666666664</v>
      </c>
      <c r="D1295" s="202">
        <v>902</v>
      </c>
      <c r="E1295" s="178">
        <v>681.27</v>
      </c>
      <c r="F1295" s="188">
        <f t="shared" si="80"/>
        <v>0.92197448996853537</v>
      </c>
      <c r="G1295" s="200"/>
      <c r="H1295" s="202">
        <v>983</v>
      </c>
      <c r="I1295" s="178">
        <v>23551</v>
      </c>
      <c r="J1295">
        <f t="shared" si="81"/>
        <v>23551</v>
      </c>
      <c r="K1295" s="189">
        <f t="shared" si="82"/>
        <v>0.94203999999999999</v>
      </c>
      <c r="L1295" s="200">
        <v>24430</v>
      </c>
      <c r="N1295" s="184">
        <v>1184.9000000000001</v>
      </c>
      <c r="O1295" s="190">
        <f t="shared" si="83"/>
        <v>0.19748333333333334</v>
      </c>
      <c r="Q1295" s="1">
        <v>5072.3</v>
      </c>
    </row>
    <row r="1296" spans="2:17" x14ac:dyDescent="0.3">
      <c r="B1296" s="187">
        <v>42058.583333333336</v>
      </c>
      <c r="D1296" s="202">
        <v>417</v>
      </c>
      <c r="E1296" s="178">
        <v>291.43299999999999</v>
      </c>
      <c r="F1296" s="188">
        <f t="shared" si="80"/>
        <v>0.39440132625097268</v>
      </c>
      <c r="G1296" s="200"/>
      <c r="H1296" s="202">
        <v>616</v>
      </c>
      <c r="I1296" s="178">
        <v>16910</v>
      </c>
      <c r="J1296">
        <f t="shared" si="81"/>
        <v>16910</v>
      </c>
      <c r="K1296" s="189">
        <f t="shared" si="82"/>
        <v>0.6764</v>
      </c>
      <c r="L1296" s="200">
        <v>17427</v>
      </c>
      <c r="N1296" s="184">
        <v>1458.2</v>
      </c>
      <c r="O1296" s="190">
        <f t="shared" si="83"/>
        <v>0.24303333333333335</v>
      </c>
      <c r="Q1296" s="1">
        <v>5072.1000000000004</v>
      </c>
    </row>
    <row r="1297" spans="2:17" x14ac:dyDescent="0.3">
      <c r="B1297" s="187">
        <v>42058.625</v>
      </c>
      <c r="D1297" s="202">
        <v>443</v>
      </c>
      <c r="E1297" s="178">
        <v>301.97899999999998</v>
      </c>
      <c r="F1297" s="188">
        <f t="shared" si="80"/>
        <v>0.40867341069797342</v>
      </c>
      <c r="G1297" s="200"/>
      <c r="H1297" s="202">
        <v>539</v>
      </c>
      <c r="I1297" s="178">
        <v>16937</v>
      </c>
      <c r="J1297">
        <f t="shared" si="81"/>
        <v>16937</v>
      </c>
      <c r="K1297" s="189">
        <f t="shared" si="82"/>
        <v>0.67747999999999997</v>
      </c>
      <c r="L1297" s="200">
        <v>17455</v>
      </c>
      <c r="N1297" s="184">
        <v>1542.2</v>
      </c>
      <c r="O1297" s="190">
        <f t="shared" si="83"/>
        <v>0.25703333333333334</v>
      </c>
      <c r="Q1297" s="1">
        <v>5069.5</v>
      </c>
    </row>
    <row r="1298" spans="2:17" x14ac:dyDescent="0.3">
      <c r="B1298" s="187">
        <v>42058.666666666664</v>
      </c>
      <c r="D1298" s="202">
        <v>686</v>
      </c>
      <c r="E1298" s="178">
        <v>436.06799999999998</v>
      </c>
      <c r="F1298" s="188">
        <f t="shared" si="80"/>
        <v>0.59013837669587577</v>
      </c>
      <c r="G1298" s="200"/>
      <c r="H1298" s="202">
        <v>437</v>
      </c>
      <c r="I1298" s="178">
        <v>18343</v>
      </c>
      <c r="J1298">
        <f t="shared" si="81"/>
        <v>18343</v>
      </c>
      <c r="K1298" s="189">
        <f t="shared" si="82"/>
        <v>0.73372000000000004</v>
      </c>
      <c r="L1298" s="200">
        <v>18931</v>
      </c>
      <c r="N1298" s="184">
        <v>2065.4</v>
      </c>
      <c r="O1298" s="190">
        <f t="shared" si="83"/>
        <v>0.34423333333333334</v>
      </c>
      <c r="Q1298" s="1">
        <v>5068.3999999999996</v>
      </c>
    </row>
    <row r="1299" spans="2:17" x14ac:dyDescent="0.3">
      <c r="B1299" s="187">
        <v>42058.708333333336</v>
      </c>
      <c r="D1299" s="202">
        <v>544</v>
      </c>
      <c r="E1299" s="178">
        <v>238.05500000000001</v>
      </c>
      <c r="F1299" s="188">
        <f t="shared" si="80"/>
        <v>0.32216395439320639</v>
      </c>
      <c r="G1299" s="200"/>
      <c r="H1299" s="202">
        <v>203</v>
      </c>
      <c r="I1299" s="178">
        <v>8340.1</v>
      </c>
      <c r="J1299">
        <f t="shared" si="81"/>
        <v>8340.1</v>
      </c>
      <c r="K1299" s="189">
        <f t="shared" si="82"/>
        <v>0.33360400000000001</v>
      </c>
      <c r="L1299" s="200">
        <v>8552.7999999999993</v>
      </c>
      <c r="N1299" s="184">
        <v>4278.6000000000004</v>
      </c>
      <c r="O1299" s="190">
        <f t="shared" si="83"/>
        <v>0.71310000000000007</v>
      </c>
      <c r="Q1299" s="1">
        <v>5067.3</v>
      </c>
    </row>
    <row r="1300" spans="2:17" x14ac:dyDescent="0.3">
      <c r="B1300" s="187">
        <v>42058.75</v>
      </c>
      <c r="D1300" s="202">
        <v>127</v>
      </c>
      <c r="E1300" s="178">
        <v>0</v>
      </c>
      <c r="F1300" s="188">
        <f t="shared" si="80"/>
        <v>0</v>
      </c>
      <c r="G1300" s="200"/>
      <c r="H1300" s="202">
        <v>24</v>
      </c>
      <c r="I1300" s="178">
        <v>497.64</v>
      </c>
      <c r="J1300">
        <f t="shared" si="81"/>
        <v>497.64</v>
      </c>
      <c r="K1300" s="189">
        <f t="shared" si="82"/>
        <v>1.9905599999999999E-2</v>
      </c>
      <c r="L1300" s="200">
        <v>612.33000000000004</v>
      </c>
      <c r="N1300" s="184">
        <v>3700.7</v>
      </c>
      <c r="O1300" s="190">
        <f t="shared" si="83"/>
        <v>0.61678333333333335</v>
      </c>
      <c r="Q1300" s="1">
        <v>5065.8</v>
      </c>
    </row>
    <row r="1301" spans="2:17" x14ac:dyDescent="0.3">
      <c r="B1301" s="187">
        <v>42058.791666666664</v>
      </c>
      <c r="D1301" s="202">
        <v>0</v>
      </c>
      <c r="E1301" s="178">
        <v>0</v>
      </c>
      <c r="F1301" s="188">
        <f t="shared" si="80"/>
        <v>0</v>
      </c>
      <c r="G1301" s="200"/>
      <c r="H1301" s="202">
        <v>0</v>
      </c>
      <c r="I1301" s="178">
        <v>-56.506999999999998</v>
      </c>
      <c r="J1301">
        <f t="shared" si="81"/>
        <v>0</v>
      </c>
      <c r="K1301" s="189">
        <f t="shared" si="82"/>
        <v>0</v>
      </c>
      <c r="L1301" s="200">
        <v>0</v>
      </c>
      <c r="N1301" s="184">
        <v>4623.8</v>
      </c>
      <c r="O1301" s="190">
        <f t="shared" si="83"/>
        <v>0.77063333333333339</v>
      </c>
      <c r="Q1301" s="1">
        <v>5065.5</v>
      </c>
    </row>
    <row r="1302" spans="2:17" x14ac:dyDescent="0.3">
      <c r="B1302" s="187">
        <v>42058.833333333336</v>
      </c>
      <c r="D1302" s="202">
        <v>0</v>
      </c>
      <c r="E1302" s="178">
        <v>0</v>
      </c>
      <c r="F1302" s="188">
        <f t="shared" si="80"/>
        <v>0</v>
      </c>
      <c r="G1302" s="200"/>
      <c r="H1302" s="202">
        <v>0</v>
      </c>
      <c r="I1302" s="178">
        <v>-56.506999999999998</v>
      </c>
      <c r="J1302">
        <f t="shared" si="81"/>
        <v>0</v>
      </c>
      <c r="K1302" s="189">
        <f t="shared" si="82"/>
        <v>0</v>
      </c>
      <c r="L1302" s="200">
        <v>0</v>
      </c>
      <c r="N1302" s="184">
        <v>4040.1</v>
      </c>
      <c r="O1302" s="190">
        <f t="shared" si="83"/>
        <v>0.67335</v>
      </c>
      <c r="Q1302" s="1">
        <v>5064.2</v>
      </c>
    </row>
    <row r="1303" spans="2:17" x14ac:dyDescent="0.3">
      <c r="B1303" s="187">
        <v>42058.875</v>
      </c>
      <c r="D1303" s="202">
        <v>0</v>
      </c>
      <c r="E1303" s="178">
        <v>0</v>
      </c>
      <c r="F1303" s="188">
        <f t="shared" si="80"/>
        <v>0</v>
      </c>
      <c r="G1303" s="200"/>
      <c r="H1303" s="202">
        <v>0</v>
      </c>
      <c r="I1303" s="178">
        <v>-56.506999999999998</v>
      </c>
      <c r="J1303">
        <f t="shared" si="81"/>
        <v>0</v>
      </c>
      <c r="K1303" s="189">
        <f t="shared" si="82"/>
        <v>0</v>
      </c>
      <c r="L1303" s="200">
        <v>0</v>
      </c>
      <c r="N1303" s="184">
        <v>3169.8</v>
      </c>
      <c r="O1303" s="190">
        <f t="shared" si="83"/>
        <v>0.52829999999999999</v>
      </c>
      <c r="Q1303" s="1">
        <v>5059.2</v>
      </c>
    </row>
    <row r="1304" spans="2:17" x14ac:dyDescent="0.3">
      <c r="B1304" s="187">
        <v>42058.916666666664</v>
      </c>
      <c r="D1304" s="202">
        <v>0</v>
      </c>
      <c r="E1304" s="178">
        <v>0</v>
      </c>
      <c r="F1304" s="188">
        <f t="shared" si="80"/>
        <v>0</v>
      </c>
      <c r="G1304" s="200"/>
      <c r="H1304" s="202">
        <v>0</v>
      </c>
      <c r="I1304" s="178">
        <v>-56.506999999999998</v>
      </c>
      <c r="J1304">
        <f t="shared" si="81"/>
        <v>0</v>
      </c>
      <c r="K1304" s="189">
        <f t="shared" si="82"/>
        <v>0</v>
      </c>
      <c r="L1304" s="200">
        <v>0</v>
      </c>
      <c r="N1304" s="184">
        <v>4613.8999999999996</v>
      </c>
      <c r="O1304" s="190">
        <f t="shared" si="83"/>
        <v>0.76898333333333324</v>
      </c>
      <c r="Q1304" s="1">
        <v>5055.8999999999996</v>
      </c>
    </row>
    <row r="1305" spans="2:17" x14ac:dyDescent="0.3">
      <c r="B1305" s="187">
        <v>42058.958333333336</v>
      </c>
      <c r="D1305" s="202">
        <v>0</v>
      </c>
      <c r="E1305" s="178">
        <v>0</v>
      </c>
      <c r="F1305" s="188">
        <f t="shared" si="80"/>
        <v>0</v>
      </c>
      <c r="G1305" s="200"/>
      <c r="H1305" s="202">
        <v>0</v>
      </c>
      <c r="I1305" s="178">
        <v>-56.506999999999998</v>
      </c>
      <c r="J1305">
        <f t="shared" si="81"/>
        <v>0</v>
      </c>
      <c r="K1305" s="189">
        <f t="shared" si="82"/>
        <v>0</v>
      </c>
      <c r="L1305" s="200">
        <v>0</v>
      </c>
      <c r="N1305" s="184">
        <v>5816.1</v>
      </c>
      <c r="O1305" s="190">
        <f t="shared" si="83"/>
        <v>0.96935000000000004</v>
      </c>
      <c r="Q1305" s="1">
        <v>5053.6000000000004</v>
      </c>
    </row>
    <row r="1306" spans="2:17" x14ac:dyDescent="0.3">
      <c r="B1306" s="187">
        <v>42059</v>
      </c>
      <c r="D1306" s="202">
        <v>0</v>
      </c>
      <c r="E1306" s="178">
        <v>0</v>
      </c>
      <c r="F1306" s="188">
        <f t="shared" si="80"/>
        <v>0</v>
      </c>
      <c r="G1306" s="200"/>
      <c r="H1306" s="202">
        <v>0</v>
      </c>
      <c r="I1306" s="178">
        <v>-56.506999999999998</v>
      </c>
      <c r="J1306">
        <f t="shared" si="81"/>
        <v>0</v>
      </c>
      <c r="K1306" s="189">
        <f t="shared" si="82"/>
        <v>0</v>
      </c>
      <c r="L1306" s="200">
        <v>0</v>
      </c>
      <c r="N1306" s="184">
        <v>5439.1</v>
      </c>
      <c r="O1306" s="190">
        <f t="shared" si="83"/>
        <v>0.90651666666666675</v>
      </c>
      <c r="Q1306" s="1">
        <v>5053.3999999999996</v>
      </c>
    </row>
    <row r="1307" spans="2:17" x14ac:dyDescent="0.3">
      <c r="B1307" s="187">
        <v>42059.041666666664</v>
      </c>
      <c r="D1307" s="202">
        <v>0</v>
      </c>
      <c r="E1307" s="178">
        <v>0</v>
      </c>
      <c r="F1307" s="188">
        <f t="shared" si="80"/>
        <v>0</v>
      </c>
      <c r="G1307" s="200"/>
      <c r="H1307" s="202">
        <v>0</v>
      </c>
      <c r="I1307" s="178">
        <v>-56.506999999999998</v>
      </c>
      <c r="J1307">
        <f t="shared" si="81"/>
        <v>0</v>
      </c>
      <c r="K1307" s="189">
        <f t="shared" si="82"/>
        <v>0</v>
      </c>
      <c r="L1307" s="200">
        <v>0</v>
      </c>
      <c r="N1307" s="184">
        <v>4001.2</v>
      </c>
      <c r="O1307" s="190">
        <f t="shared" si="83"/>
        <v>0.66686666666666661</v>
      </c>
      <c r="Q1307" s="1">
        <v>5052.6000000000004</v>
      </c>
    </row>
    <row r="1308" spans="2:17" x14ac:dyDescent="0.3">
      <c r="B1308" s="187">
        <v>42059.083333333336</v>
      </c>
      <c r="D1308" s="202">
        <v>0</v>
      </c>
      <c r="E1308" s="178">
        <v>0</v>
      </c>
      <c r="F1308" s="188">
        <f t="shared" si="80"/>
        <v>0</v>
      </c>
      <c r="G1308" s="200"/>
      <c r="H1308" s="202">
        <v>0</v>
      </c>
      <c r="I1308" s="178">
        <v>-56.506999999999998</v>
      </c>
      <c r="J1308">
        <f t="shared" si="81"/>
        <v>0</v>
      </c>
      <c r="K1308" s="189">
        <f t="shared" si="82"/>
        <v>0</v>
      </c>
      <c r="L1308" s="200">
        <v>0</v>
      </c>
      <c r="N1308" s="184">
        <v>2714.8</v>
      </c>
      <c r="O1308" s="190">
        <f t="shared" si="83"/>
        <v>0.45246666666666668</v>
      </c>
      <c r="Q1308" s="1">
        <v>5052.2</v>
      </c>
    </row>
    <row r="1309" spans="2:17" x14ac:dyDescent="0.3">
      <c r="B1309" s="187">
        <v>42059.125</v>
      </c>
      <c r="D1309" s="202">
        <v>0</v>
      </c>
      <c r="E1309" s="178">
        <v>0</v>
      </c>
      <c r="F1309" s="188">
        <f t="shared" si="80"/>
        <v>0</v>
      </c>
      <c r="G1309" s="200"/>
      <c r="H1309" s="202">
        <v>0</v>
      </c>
      <c r="I1309" s="178">
        <v>-56.506999999999998</v>
      </c>
      <c r="J1309">
        <f t="shared" si="81"/>
        <v>0</v>
      </c>
      <c r="K1309" s="189">
        <f t="shared" si="82"/>
        <v>0</v>
      </c>
      <c r="L1309" s="200">
        <v>0</v>
      </c>
      <c r="N1309" s="184">
        <v>2104.3000000000002</v>
      </c>
      <c r="O1309" s="190">
        <f t="shared" si="83"/>
        <v>0.35071666666666668</v>
      </c>
      <c r="Q1309" s="1">
        <v>5049.7</v>
      </c>
    </row>
    <row r="1310" spans="2:17" x14ac:dyDescent="0.3">
      <c r="B1310" s="187">
        <v>42059.166666666664</v>
      </c>
      <c r="D1310" s="202">
        <v>0</v>
      </c>
      <c r="E1310" s="178">
        <v>0</v>
      </c>
      <c r="F1310" s="188">
        <f t="shared" si="80"/>
        <v>0</v>
      </c>
      <c r="G1310" s="200"/>
      <c r="H1310" s="202">
        <v>0</v>
      </c>
      <c r="I1310" s="178">
        <v>-56.506999999999998</v>
      </c>
      <c r="J1310">
        <f t="shared" si="81"/>
        <v>0</v>
      </c>
      <c r="K1310" s="189">
        <f t="shared" si="82"/>
        <v>0</v>
      </c>
      <c r="L1310" s="200">
        <v>0</v>
      </c>
      <c r="N1310" s="184">
        <v>2291</v>
      </c>
      <c r="O1310" s="190">
        <f t="shared" si="83"/>
        <v>0.38183333333333336</v>
      </c>
      <c r="Q1310" s="1">
        <v>5049.3999999999996</v>
      </c>
    </row>
    <row r="1311" spans="2:17" x14ac:dyDescent="0.3">
      <c r="B1311" s="187">
        <v>42059.208333333336</v>
      </c>
      <c r="D1311" s="202">
        <v>0</v>
      </c>
      <c r="E1311" s="178">
        <v>0</v>
      </c>
      <c r="F1311" s="188">
        <f t="shared" si="80"/>
        <v>0</v>
      </c>
      <c r="G1311" s="200"/>
      <c r="H1311" s="202">
        <v>0</v>
      </c>
      <c r="I1311" s="178">
        <v>-56.506999999999998</v>
      </c>
      <c r="J1311">
        <f t="shared" si="81"/>
        <v>0</v>
      </c>
      <c r="K1311" s="189">
        <f t="shared" si="82"/>
        <v>0</v>
      </c>
      <c r="L1311" s="200">
        <v>0</v>
      </c>
      <c r="N1311" s="184">
        <v>2220</v>
      </c>
      <c r="O1311" s="190">
        <f t="shared" si="83"/>
        <v>0.37</v>
      </c>
      <c r="Q1311" s="1">
        <v>5049.3</v>
      </c>
    </row>
    <row r="1312" spans="2:17" x14ac:dyDescent="0.3">
      <c r="B1312" s="187">
        <v>42059.25</v>
      </c>
      <c r="D1312" s="202">
        <v>348</v>
      </c>
      <c r="E1312" s="178">
        <v>0</v>
      </c>
      <c r="F1312" s="188">
        <f t="shared" si="80"/>
        <v>0</v>
      </c>
      <c r="G1312" s="200"/>
      <c r="H1312" s="202">
        <v>96</v>
      </c>
      <c r="I1312" s="178">
        <v>3501.1</v>
      </c>
      <c r="J1312">
        <f t="shared" si="81"/>
        <v>3501.1</v>
      </c>
      <c r="K1312" s="189">
        <f t="shared" si="82"/>
        <v>0.140044</v>
      </c>
      <c r="L1312" s="200">
        <v>3623.8</v>
      </c>
      <c r="N1312" s="184">
        <v>796</v>
      </c>
      <c r="O1312" s="190">
        <f t="shared" si="83"/>
        <v>0.13266666666666665</v>
      </c>
      <c r="Q1312" s="1">
        <v>5046.7</v>
      </c>
    </row>
    <row r="1313" spans="2:17" x14ac:dyDescent="0.3">
      <c r="B1313" s="187">
        <v>42059.291666666664</v>
      </c>
      <c r="D1313" s="202">
        <v>595</v>
      </c>
      <c r="E1313" s="178">
        <v>156.10499999999999</v>
      </c>
      <c r="F1313" s="188">
        <f t="shared" si="80"/>
        <v>0.21125960009473221</v>
      </c>
      <c r="G1313" s="200"/>
      <c r="H1313" s="202">
        <v>312</v>
      </c>
      <c r="I1313" s="178">
        <v>13606</v>
      </c>
      <c r="J1313">
        <f t="shared" si="81"/>
        <v>13606</v>
      </c>
      <c r="K1313" s="189">
        <f t="shared" si="82"/>
        <v>0.54423999999999995</v>
      </c>
      <c r="L1313" s="200">
        <v>13981</v>
      </c>
      <c r="N1313" s="184">
        <v>902.7</v>
      </c>
      <c r="O1313" s="190">
        <f t="shared" si="83"/>
        <v>0.15045</v>
      </c>
      <c r="Q1313" s="1">
        <v>5045.2</v>
      </c>
    </row>
    <row r="1314" spans="2:17" x14ac:dyDescent="0.3">
      <c r="B1314" s="187">
        <v>42059.333333333336</v>
      </c>
      <c r="D1314" s="202">
        <v>292</v>
      </c>
      <c r="E1314" s="178">
        <v>186.45400000000001</v>
      </c>
      <c r="F1314" s="188">
        <f t="shared" si="80"/>
        <v>0.25233142741144232</v>
      </c>
      <c r="G1314" s="200"/>
      <c r="H1314" s="202">
        <v>408</v>
      </c>
      <c r="I1314" s="178">
        <v>13705</v>
      </c>
      <c r="J1314">
        <f t="shared" si="81"/>
        <v>13705</v>
      </c>
      <c r="K1314" s="189">
        <f t="shared" si="82"/>
        <v>0.54820000000000002</v>
      </c>
      <c r="L1314" s="200">
        <v>14084</v>
      </c>
      <c r="N1314" s="184">
        <v>1065</v>
      </c>
      <c r="O1314" s="190">
        <f t="shared" si="83"/>
        <v>0.17749999999999999</v>
      </c>
      <c r="Q1314" s="1">
        <v>5044.8999999999996</v>
      </c>
    </row>
    <row r="1315" spans="2:17" x14ac:dyDescent="0.3">
      <c r="B1315" s="187">
        <v>42059.375</v>
      </c>
      <c r="D1315" s="202">
        <v>169</v>
      </c>
      <c r="E1315" s="178">
        <v>0</v>
      </c>
      <c r="F1315" s="188">
        <f t="shared" si="80"/>
        <v>0</v>
      </c>
      <c r="G1315" s="200"/>
      <c r="H1315" s="202">
        <v>489</v>
      </c>
      <c r="I1315" s="178">
        <v>13173</v>
      </c>
      <c r="J1315">
        <f t="shared" si="81"/>
        <v>13173</v>
      </c>
      <c r="K1315" s="189">
        <f t="shared" si="82"/>
        <v>0.52692000000000005</v>
      </c>
      <c r="L1315" s="200">
        <v>13533</v>
      </c>
      <c r="N1315" s="184">
        <v>1523.7</v>
      </c>
      <c r="O1315" s="190">
        <f t="shared" si="83"/>
        <v>0.25395000000000001</v>
      </c>
      <c r="Q1315" s="1">
        <v>5044.5</v>
      </c>
    </row>
    <row r="1316" spans="2:17" x14ac:dyDescent="0.3">
      <c r="B1316" s="187">
        <v>42059.416666666664</v>
      </c>
      <c r="D1316" s="202">
        <v>429</v>
      </c>
      <c r="E1316" s="178">
        <v>122.908</v>
      </c>
      <c r="F1316" s="188">
        <f t="shared" si="80"/>
        <v>0.16633352505328688</v>
      </c>
      <c r="G1316" s="200"/>
      <c r="H1316" s="202">
        <v>736</v>
      </c>
      <c r="I1316" s="178">
        <v>19456</v>
      </c>
      <c r="J1316">
        <f t="shared" si="81"/>
        <v>19456</v>
      </c>
      <c r="K1316" s="189">
        <f t="shared" si="82"/>
        <v>0.77824000000000004</v>
      </c>
      <c r="L1316" s="200">
        <v>20101</v>
      </c>
      <c r="N1316" s="184">
        <v>2196.5</v>
      </c>
      <c r="O1316" s="190">
        <f t="shared" si="83"/>
        <v>0.36608333333333332</v>
      </c>
      <c r="Q1316" s="1">
        <v>5044.3999999999996</v>
      </c>
    </row>
    <row r="1317" spans="2:17" x14ac:dyDescent="0.3">
      <c r="B1317" s="187">
        <v>42059.458333333336</v>
      </c>
      <c r="D1317" s="202">
        <v>289</v>
      </c>
      <c r="E1317" s="178">
        <v>197.096</v>
      </c>
      <c r="F1317" s="188">
        <f t="shared" si="80"/>
        <v>0.26673343032107455</v>
      </c>
      <c r="G1317" s="200"/>
      <c r="H1317" s="202">
        <v>702</v>
      </c>
      <c r="I1317" s="178">
        <v>17356</v>
      </c>
      <c r="J1317">
        <f t="shared" si="81"/>
        <v>17356</v>
      </c>
      <c r="K1317" s="189">
        <f t="shared" si="82"/>
        <v>0.69423999999999997</v>
      </c>
      <c r="L1317" s="200">
        <v>17895</v>
      </c>
      <c r="N1317" s="184">
        <v>2628.3</v>
      </c>
      <c r="O1317" s="190">
        <f t="shared" si="83"/>
        <v>0.43805000000000005</v>
      </c>
      <c r="Q1317" s="1">
        <v>5043.1000000000004</v>
      </c>
    </row>
    <row r="1318" spans="2:17" x14ac:dyDescent="0.3">
      <c r="B1318" s="187">
        <v>42059.5</v>
      </c>
      <c r="D1318" s="202">
        <v>354</v>
      </c>
      <c r="E1318" s="178">
        <v>257.80099999999999</v>
      </c>
      <c r="F1318" s="188">
        <f t="shared" si="80"/>
        <v>0.34888655817572828</v>
      </c>
      <c r="G1318" s="200"/>
      <c r="H1318" s="202">
        <v>764</v>
      </c>
      <c r="I1318" s="178">
        <v>18556</v>
      </c>
      <c r="J1318">
        <f t="shared" si="81"/>
        <v>18556</v>
      </c>
      <c r="K1318" s="189">
        <f t="shared" si="82"/>
        <v>0.74224000000000001</v>
      </c>
      <c r="L1318" s="200">
        <v>19154</v>
      </c>
      <c r="N1318" s="184">
        <v>2580.5</v>
      </c>
      <c r="O1318" s="190">
        <f t="shared" si="83"/>
        <v>0.43008333333333332</v>
      </c>
      <c r="Q1318" s="1">
        <v>5043.1000000000004</v>
      </c>
    </row>
    <row r="1319" spans="2:17" x14ac:dyDescent="0.3">
      <c r="B1319" s="187">
        <v>42059.541666666664</v>
      </c>
      <c r="D1319" s="202">
        <v>195</v>
      </c>
      <c r="E1319" s="178">
        <v>0</v>
      </c>
      <c r="F1319" s="188">
        <f t="shared" si="80"/>
        <v>0</v>
      </c>
      <c r="G1319" s="200"/>
      <c r="H1319" s="202">
        <v>596</v>
      </c>
      <c r="I1319" s="178">
        <v>14915</v>
      </c>
      <c r="J1319">
        <f t="shared" si="81"/>
        <v>14915</v>
      </c>
      <c r="K1319" s="189">
        <f t="shared" si="82"/>
        <v>0.59660000000000002</v>
      </c>
      <c r="L1319" s="200">
        <v>15341</v>
      </c>
      <c r="N1319" s="184">
        <v>1513.2</v>
      </c>
      <c r="O1319" s="190">
        <f t="shared" si="83"/>
        <v>0.25220000000000004</v>
      </c>
      <c r="Q1319" s="1">
        <v>5042.7</v>
      </c>
    </row>
    <row r="1320" spans="2:17" x14ac:dyDescent="0.3">
      <c r="B1320" s="187">
        <v>42059.583333333336</v>
      </c>
      <c r="D1320" s="202">
        <v>12</v>
      </c>
      <c r="E1320" s="178">
        <v>0</v>
      </c>
      <c r="F1320" s="188">
        <f t="shared" si="80"/>
        <v>0</v>
      </c>
      <c r="G1320" s="200"/>
      <c r="H1320" s="202">
        <v>238</v>
      </c>
      <c r="I1320" s="178">
        <v>5234</v>
      </c>
      <c r="J1320">
        <f t="shared" si="81"/>
        <v>5234</v>
      </c>
      <c r="K1320" s="189">
        <f t="shared" si="82"/>
        <v>0.20935999999999999</v>
      </c>
      <c r="L1320" s="200">
        <v>5381.7</v>
      </c>
      <c r="N1320" s="184">
        <v>1036.3</v>
      </c>
      <c r="O1320" s="190">
        <f t="shared" si="83"/>
        <v>0.17271666666666666</v>
      </c>
      <c r="Q1320" s="1">
        <v>5042.6000000000004</v>
      </c>
    </row>
    <row r="1321" spans="2:17" x14ac:dyDescent="0.3">
      <c r="B1321" s="187">
        <v>42059.625</v>
      </c>
      <c r="D1321" s="202">
        <v>51</v>
      </c>
      <c r="E1321" s="178">
        <v>0</v>
      </c>
      <c r="F1321" s="188">
        <f t="shared" si="80"/>
        <v>0</v>
      </c>
      <c r="G1321" s="200"/>
      <c r="H1321" s="202">
        <v>291</v>
      </c>
      <c r="I1321" s="178">
        <v>6997.3</v>
      </c>
      <c r="J1321">
        <f t="shared" si="81"/>
        <v>6997.3</v>
      </c>
      <c r="K1321" s="189">
        <f t="shared" si="82"/>
        <v>0.27989200000000003</v>
      </c>
      <c r="L1321" s="200">
        <v>7178.1</v>
      </c>
      <c r="N1321" s="184">
        <v>861.7</v>
      </c>
      <c r="O1321" s="190">
        <f t="shared" si="83"/>
        <v>0.14361666666666667</v>
      </c>
      <c r="Q1321" s="1">
        <v>5042.6000000000004</v>
      </c>
    </row>
    <row r="1322" spans="2:17" x14ac:dyDescent="0.3">
      <c r="B1322" s="187">
        <v>42059.666666666664</v>
      </c>
      <c r="D1322" s="202">
        <v>257</v>
      </c>
      <c r="E1322" s="178">
        <v>0</v>
      </c>
      <c r="F1322" s="188">
        <f t="shared" si="80"/>
        <v>0</v>
      </c>
      <c r="G1322" s="200"/>
      <c r="H1322" s="202">
        <v>323</v>
      </c>
      <c r="I1322" s="178">
        <v>11081</v>
      </c>
      <c r="J1322">
        <f t="shared" si="81"/>
        <v>11081</v>
      </c>
      <c r="K1322" s="189">
        <f t="shared" si="82"/>
        <v>0.44324000000000002</v>
      </c>
      <c r="L1322" s="200">
        <v>11372</v>
      </c>
      <c r="N1322" s="184">
        <v>670.3</v>
      </c>
      <c r="O1322" s="190">
        <f t="shared" si="83"/>
        <v>0.11171666666666666</v>
      </c>
      <c r="Q1322" s="1">
        <v>5042.2</v>
      </c>
    </row>
    <row r="1323" spans="2:17" x14ac:dyDescent="0.3">
      <c r="B1323" s="187">
        <v>42059.708333333336</v>
      </c>
      <c r="D1323" s="202">
        <v>222</v>
      </c>
      <c r="E1323" s="178">
        <v>0</v>
      </c>
      <c r="F1323" s="188">
        <f t="shared" si="80"/>
        <v>0</v>
      </c>
      <c r="G1323" s="200"/>
      <c r="H1323" s="202">
        <v>152</v>
      </c>
      <c r="I1323" s="178">
        <v>5379.2</v>
      </c>
      <c r="J1323">
        <f t="shared" si="81"/>
        <v>5379.2</v>
      </c>
      <c r="K1323" s="189">
        <f t="shared" si="82"/>
        <v>0.215168</v>
      </c>
      <c r="L1323" s="200">
        <v>5529.4</v>
      </c>
      <c r="N1323" s="184">
        <v>378.1</v>
      </c>
      <c r="O1323" s="190">
        <f t="shared" si="83"/>
        <v>6.3016666666666665E-2</v>
      </c>
      <c r="Q1323" s="1">
        <v>5040.3</v>
      </c>
    </row>
    <row r="1324" spans="2:17" x14ac:dyDescent="0.3">
      <c r="B1324" s="187">
        <v>42059.75</v>
      </c>
      <c r="D1324" s="202">
        <v>32</v>
      </c>
      <c r="E1324" s="178">
        <v>0</v>
      </c>
      <c r="F1324" s="188">
        <f t="shared" si="80"/>
        <v>0</v>
      </c>
      <c r="G1324" s="200"/>
      <c r="H1324" s="202">
        <v>16</v>
      </c>
      <c r="I1324" s="178">
        <v>224.27</v>
      </c>
      <c r="J1324">
        <f t="shared" si="81"/>
        <v>224.27</v>
      </c>
      <c r="K1324" s="189">
        <f t="shared" si="82"/>
        <v>8.970800000000001E-3</v>
      </c>
      <c r="L1324" s="200">
        <v>370.81</v>
      </c>
      <c r="N1324" s="184">
        <v>388.7</v>
      </c>
      <c r="O1324" s="190">
        <f t="shared" si="83"/>
        <v>6.4783333333333332E-2</v>
      </c>
      <c r="Q1324" s="1">
        <v>5038.6000000000004</v>
      </c>
    </row>
    <row r="1325" spans="2:17" x14ac:dyDescent="0.3">
      <c r="B1325" s="187">
        <v>42059.791666666664</v>
      </c>
      <c r="D1325" s="202">
        <v>0</v>
      </c>
      <c r="E1325" s="178">
        <v>0</v>
      </c>
      <c r="F1325" s="188">
        <f t="shared" si="80"/>
        <v>0</v>
      </c>
      <c r="G1325" s="200"/>
      <c r="H1325" s="202">
        <v>0</v>
      </c>
      <c r="I1325" s="178">
        <v>-56.506999999999998</v>
      </c>
      <c r="J1325">
        <f t="shared" si="81"/>
        <v>0</v>
      </c>
      <c r="K1325" s="189">
        <f t="shared" si="82"/>
        <v>0</v>
      </c>
      <c r="L1325" s="200">
        <v>0</v>
      </c>
      <c r="N1325" s="184">
        <v>367.4</v>
      </c>
      <c r="O1325" s="190">
        <f t="shared" si="83"/>
        <v>6.1233333333333327E-2</v>
      </c>
      <c r="Q1325" s="1">
        <v>5037.5</v>
      </c>
    </row>
    <row r="1326" spans="2:17" x14ac:dyDescent="0.3">
      <c r="B1326" s="187">
        <v>42059.833333333336</v>
      </c>
      <c r="D1326" s="202">
        <v>0</v>
      </c>
      <c r="E1326" s="178">
        <v>0</v>
      </c>
      <c r="F1326" s="188">
        <f t="shared" si="80"/>
        <v>0</v>
      </c>
      <c r="G1326" s="200"/>
      <c r="H1326" s="202">
        <v>0</v>
      </c>
      <c r="I1326" s="178">
        <v>-56.506999999999998</v>
      </c>
      <c r="J1326">
        <f t="shared" si="81"/>
        <v>0</v>
      </c>
      <c r="K1326" s="189">
        <f t="shared" si="82"/>
        <v>0</v>
      </c>
      <c r="L1326" s="200">
        <v>0</v>
      </c>
      <c r="N1326" s="184">
        <v>565.20000000000005</v>
      </c>
      <c r="O1326" s="190">
        <f t="shared" si="83"/>
        <v>9.4200000000000006E-2</v>
      </c>
      <c r="Q1326" s="1">
        <v>5036.1000000000004</v>
      </c>
    </row>
    <row r="1327" spans="2:17" x14ac:dyDescent="0.3">
      <c r="B1327" s="187">
        <v>42059.875</v>
      </c>
      <c r="D1327" s="202">
        <v>0</v>
      </c>
      <c r="E1327" s="178">
        <v>0</v>
      </c>
      <c r="F1327" s="188">
        <f t="shared" si="80"/>
        <v>0</v>
      </c>
      <c r="G1327" s="200"/>
      <c r="H1327" s="202">
        <v>0</v>
      </c>
      <c r="I1327" s="178">
        <v>-56.506999999999998</v>
      </c>
      <c r="J1327">
        <f t="shared" si="81"/>
        <v>0</v>
      </c>
      <c r="K1327" s="189">
        <f t="shared" si="82"/>
        <v>0</v>
      </c>
      <c r="L1327" s="200">
        <v>0</v>
      </c>
      <c r="N1327" s="184">
        <v>467.9</v>
      </c>
      <c r="O1327" s="190">
        <f t="shared" si="83"/>
        <v>7.7983333333333335E-2</v>
      </c>
      <c r="Q1327" s="1">
        <v>5036.1000000000004</v>
      </c>
    </row>
    <row r="1328" spans="2:17" x14ac:dyDescent="0.3">
      <c r="B1328" s="187">
        <v>42059.916666666664</v>
      </c>
      <c r="D1328" s="202">
        <v>0</v>
      </c>
      <c r="E1328" s="178">
        <v>0</v>
      </c>
      <c r="F1328" s="188">
        <f t="shared" si="80"/>
        <v>0</v>
      </c>
      <c r="G1328" s="200"/>
      <c r="H1328" s="202">
        <v>0</v>
      </c>
      <c r="I1328" s="178">
        <v>-56.506999999999998</v>
      </c>
      <c r="J1328">
        <f t="shared" si="81"/>
        <v>0</v>
      </c>
      <c r="K1328" s="189">
        <f t="shared" si="82"/>
        <v>0</v>
      </c>
      <c r="L1328" s="200">
        <v>0</v>
      </c>
      <c r="N1328" s="184">
        <v>161.19999999999999</v>
      </c>
      <c r="O1328" s="190">
        <f t="shared" si="83"/>
        <v>2.6866666666666664E-2</v>
      </c>
      <c r="Q1328" s="1">
        <v>5034.3</v>
      </c>
    </row>
    <row r="1329" spans="2:17" x14ac:dyDescent="0.3">
      <c r="B1329" s="187">
        <v>42059.958333333336</v>
      </c>
      <c r="D1329" s="202">
        <v>0</v>
      </c>
      <c r="E1329" s="178">
        <v>0</v>
      </c>
      <c r="F1329" s="188">
        <f t="shared" si="80"/>
        <v>0</v>
      </c>
      <c r="G1329" s="200"/>
      <c r="H1329" s="202">
        <v>0</v>
      </c>
      <c r="I1329" s="178">
        <v>-56.506999999999998</v>
      </c>
      <c r="J1329">
        <f t="shared" si="81"/>
        <v>0</v>
      </c>
      <c r="K1329" s="189">
        <f t="shared" si="82"/>
        <v>0</v>
      </c>
      <c r="L1329" s="200">
        <v>0</v>
      </c>
      <c r="N1329" s="184">
        <v>55.7</v>
      </c>
      <c r="O1329" s="190">
        <f t="shared" si="83"/>
        <v>9.2833333333333344E-3</v>
      </c>
      <c r="Q1329" s="1">
        <v>5032.8</v>
      </c>
    </row>
    <row r="1330" spans="2:17" x14ac:dyDescent="0.3">
      <c r="B1330" s="187">
        <v>42060</v>
      </c>
      <c r="D1330" s="202">
        <v>0</v>
      </c>
      <c r="E1330" s="178">
        <v>0</v>
      </c>
      <c r="F1330" s="188">
        <f t="shared" si="80"/>
        <v>0</v>
      </c>
      <c r="G1330" s="200"/>
      <c r="H1330" s="202">
        <v>0</v>
      </c>
      <c r="I1330" s="178">
        <v>-56.506999999999998</v>
      </c>
      <c r="J1330">
        <f t="shared" si="81"/>
        <v>0</v>
      </c>
      <c r="K1330" s="189">
        <f t="shared" si="82"/>
        <v>0</v>
      </c>
      <c r="L1330" s="200">
        <v>0</v>
      </c>
      <c r="N1330" s="184">
        <v>100.3</v>
      </c>
      <c r="O1330" s="190">
        <f t="shared" si="83"/>
        <v>1.6716666666666668E-2</v>
      </c>
      <c r="Q1330" s="1">
        <v>5031.3</v>
      </c>
    </row>
    <row r="1331" spans="2:17" x14ac:dyDescent="0.3">
      <c r="B1331" s="187">
        <v>42060.041666666664</v>
      </c>
      <c r="D1331" s="202">
        <v>0</v>
      </c>
      <c r="E1331" s="178">
        <v>0</v>
      </c>
      <c r="F1331" s="188">
        <f t="shared" si="80"/>
        <v>0</v>
      </c>
      <c r="G1331" s="200"/>
      <c r="H1331" s="202">
        <v>0</v>
      </c>
      <c r="I1331" s="178">
        <v>-56.506999999999998</v>
      </c>
      <c r="J1331">
        <f t="shared" si="81"/>
        <v>0</v>
      </c>
      <c r="K1331" s="189">
        <f t="shared" si="82"/>
        <v>0</v>
      </c>
      <c r="L1331" s="200">
        <v>0</v>
      </c>
      <c r="N1331" s="184">
        <v>95.6</v>
      </c>
      <c r="O1331" s="190">
        <f t="shared" si="83"/>
        <v>1.5933333333333334E-2</v>
      </c>
      <c r="Q1331" s="1">
        <v>5028.8</v>
      </c>
    </row>
    <row r="1332" spans="2:17" x14ac:dyDescent="0.3">
      <c r="B1332" s="187">
        <v>42060.083333333336</v>
      </c>
      <c r="D1332" s="202">
        <v>0</v>
      </c>
      <c r="E1332" s="178">
        <v>0</v>
      </c>
      <c r="F1332" s="188">
        <f t="shared" si="80"/>
        <v>0</v>
      </c>
      <c r="G1332" s="200"/>
      <c r="H1332" s="202">
        <v>0</v>
      </c>
      <c r="I1332" s="178">
        <v>-56.506999999999998</v>
      </c>
      <c r="J1332">
        <f t="shared" si="81"/>
        <v>0</v>
      </c>
      <c r="K1332" s="189">
        <f t="shared" si="82"/>
        <v>0</v>
      </c>
      <c r="L1332" s="200">
        <v>0</v>
      </c>
      <c r="N1332" s="184">
        <v>201.6</v>
      </c>
      <c r="O1332" s="190">
        <f t="shared" si="83"/>
        <v>3.3599999999999998E-2</v>
      </c>
      <c r="Q1332" s="1">
        <v>5026.3999999999996</v>
      </c>
    </row>
    <row r="1333" spans="2:17" x14ac:dyDescent="0.3">
      <c r="B1333" s="187">
        <v>42060.125</v>
      </c>
      <c r="D1333" s="202">
        <v>0</v>
      </c>
      <c r="E1333" s="178">
        <v>0</v>
      </c>
      <c r="F1333" s="188">
        <f t="shared" si="80"/>
        <v>0</v>
      </c>
      <c r="G1333" s="200"/>
      <c r="H1333" s="202">
        <v>0</v>
      </c>
      <c r="I1333" s="178">
        <v>-56.506999999999998</v>
      </c>
      <c r="J1333">
        <f t="shared" si="81"/>
        <v>0</v>
      </c>
      <c r="K1333" s="189">
        <f t="shared" si="82"/>
        <v>0</v>
      </c>
      <c r="L1333" s="200">
        <v>0</v>
      </c>
      <c r="N1333" s="184">
        <v>283.89999999999998</v>
      </c>
      <c r="O1333" s="190">
        <f t="shared" si="83"/>
        <v>4.731666666666666E-2</v>
      </c>
      <c r="Q1333" s="1">
        <v>5024.5</v>
      </c>
    </row>
    <row r="1334" spans="2:17" x14ac:dyDescent="0.3">
      <c r="B1334" s="187">
        <v>42060.166666666664</v>
      </c>
      <c r="D1334" s="202">
        <v>0</v>
      </c>
      <c r="E1334" s="178">
        <v>0</v>
      </c>
      <c r="F1334" s="188">
        <f t="shared" si="80"/>
        <v>0</v>
      </c>
      <c r="G1334" s="200"/>
      <c r="H1334" s="202">
        <v>0</v>
      </c>
      <c r="I1334" s="178">
        <v>-56.506999999999998</v>
      </c>
      <c r="J1334">
        <f t="shared" si="81"/>
        <v>0</v>
      </c>
      <c r="K1334" s="189">
        <f t="shared" si="82"/>
        <v>0</v>
      </c>
      <c r="L1334" s="200">
        <v>0</v>
      </c>
      <c r="N1334" s="184">
        <v>326.3</v>
      </c>
      <c r="O1334" s="190">
        <f t="shared" si="83"/>
        <v>5.4383333333333332E-2</v>
      </c>
      <c r="Q1334" s="1">
        <v>5022.2</v>
      </c>
    </row>
    <row r="1335" spans="2:17" x14ac:dyDescent="0.3">
      <c r="B1335" s="187">
        <v>42060.208333333336</v>
      </c>
      <c r="D1335" s="202">
        <v>0</v>
      </c>
      <c r="E1335" s="178">
        <v>0</v>
      </c>
      <c r="F1335" s="188">
        <f t="shared" si="80"/>
        <v>0</v>
      </c>
      <c r="G1335" s="200"/>
      <c r="H1335" s="202">
        <v>0</v>
      </c>
      <c r="I1335" s="178">
        <v>-56.506999999999998</v>
      </c>
      <c r="J1335">
        <f t="shared" si="81"/>
        <v>0</v>
      </c>
      <c r="K1335" s="189">
        <f t="shared" si="82"/>
        <v>0</v>
      </c>
      <c r="L1335" s="200">
        <v>0</v>
      </c>
      <c r="N1335" s="184">
        <v>416.8</v>
      </c>
      <c r="O1335" s="190">
        <f t="shared" si="83"/>
        <v>6.9466666666666663E-2</v>
      </c>
      <c r="Q1335" s="1">
        <v>5021.8</v>
      </c>
    </row>
    <row r="1336" spans="2:17" x14ac:dyDescent="0.3">
      <c r="B1336" s="187">
        <v>42060.25</v>
      </c>
      <c r="D1336" s="202">
        <v>320</v>
      </c>
      <c r="E1336" s="178">
        <v>0</v>
      </c>
      <c r="F1336" s="188">
        <f t="shared" si="80"/>
        <v>0</v>
      </c>
      <c r="G1336" s="200"/>
      <c r="H1336" s="202">
        <v>89</v>
      </c>
      <c r="I1336" s="178">
        <v>3224.5</v>
      </c>
      <c r="J1336">
        <f t="shared" si="81"/>
        <v>3224.5</v>
      </c>
      <c r="K1336" s="189">
        <f t="shared" si="82"/>
        <v>0.12898000000000001</v>
      </c>
      <c r="L1336" s="200">
        <v>3343.8</v>
      </c>
      <c r="N1336" s="184">
        <v>219.5</v>
      </c>
      <c r="O1336" s="190">
        <f t="shared" si="83"/>
        <v>3.6583333333333336E-2</v>
      </c>
      <c r="Q1336" s="1">
        <v>5021.7</v>
      </c>
    </row>
    <row r="1337" spans="2:17" x14ac:dyDescent="0.3">
      <c r="B1337" s="187">
        <v>42060.291666666664</v>
      </c>
      <c r="D1337" s="202">
        <v>674</v>
      </c>
      <c r="E1337" s="178">
        <v>206.45599999999999</v>
      </c>
      <c r="F1337" s="188">
        <f t="shared" si="80"/>
        <v>0.27940048042764826</v>
      </c>
      <c r="G1337" s="200"/>
      <c r="H1337" s="202">
        <v>320</v>
      </c>
      <c r="I1337" s="178">
        <v>14274</v>
      </c>
      <c r="J1337">
        <f t="shared" si="81"/>
        <v>14274</v>
      </c>
      <c r="K1337" s="189">
        <f t="shared" si="82"/>
        <v>0.57096000000000002</v>
      </c>
      <c r="L1337" s="200">
        <v>14674</v>
      </c>
      <c r="N1337" s="184">
        <v>55.2</v>
      </c>
      <c r="O1337" s="190">
        <f t="shared" si="83"/>
        <v>9.1999999999999998E-3</v>
      </c>
      <c r="Q1337" s="1">
        <v>5021.1000000000004</v>
      </c>
    </row>
    <row r="1338" spans="2:17" x14ac:dyDescent="0.3">
      <c r="B1338" s="187">
        <v>42060.333333333336</v>
      </c>
      <c r="D1338" s="202">
        <v>815</v>
      </c>
      <c r="E1338" s="178">
        <v>571.06100000000004</v>
      </c>
      <c r="F1338" s="188">
        <f t="shared" si="80"/>
        <v>0.77282674155022513</v>
      </c>
      <c r="G1338" s="200"/>
      <c r="H1338" s="202">
        <v>548</v>
      </c>
      <c r="I1338" s="178">
        <v>22010</v>
      </c>
      <c r="J1338">
        <f t="shared" si="81"/>
        <v>22010</v>
      </c>
      <c r="K1338" s="189">
        <f t="shared" si="82"/>
        <v>0.88039999999999996</v>
      </c>
      <c r="L1338" s="200">
        <v>22797</v>
      </c>
      <c r="N1338" s="184">
        <v>8.8000000000000007</v>
      </c>
      <c r="O1338" s="190">
        <f t="shared" si="83"/>
        <v>1.4666666666666667E-3</v>
      </c>
      <c r="Q1338" s="1">
        <v>5020.6000000000004</v>
      </c>
    </row>
    <row r="1339" spans="2:17" x14ac:dyDescent="0.3">
      <c r="B1339" s="187">
        <v>42060.375</v>
      </c>
      <c r="D1339" s="202">
        <v>678</v>
      </c>
      <c r="E1339" s="178">
        <v>493.22199999999998</v>
      </c>
      <c r="F1339" s="188">
        <f t="shared" si="80"/>
        <v>0.66748587475048216</v>
      </c>
      <c r="G1339" s="200"/>
      <c r="H1339" s="202">
        <v>698</v>
      </c>
      <c r="I1339" s="178">
        <v>21319</v>
      </c>
      <c r="J1339">
        <f t="shared" si="81"/>
        <v>21319</v>
      </c>
      <c r="K1339" s="189">
        <f t="shared" si="82"/>
        <v>0.85275999999999996</v>
      </c>
      <c r="L1339" s="200">
        <v>22066</v>
      </c>
      <c r="N1339" s="184">
        <v>0.5</v>
      </c>
      <c r="O1339" s="190">
        <f t="shared" si="83"/>
        <v>8.3333333333333331E-5</v>
      </c>
      <c r="Q1339" s="1">
        <v>5020.3999999999996</v>
      </c>
    </row>
    <row r="1340" spans="2:17" x14ac:dyDescent="0.3">
      <c r="B1340" s="187">
        <v>42060.416666666664</v>
      </c>
      <c r="D1340" s="202">
        <v>241</v>
      </c>
      <c r="E1340" s="178">
        <v>0</v>
      </c>
      <c r="F1340" s="188">
        <f t="shared" si="80"/>
        <v>0</v>
      </c>
      <c r="G1340" s="200"/>
      <c r="H1340" s="202">
        <v>600</v>
      </c>
      <c r="I1340" s="178">
        <v>15441</v>
      </c>
      <c r="J1340">
        <f t="shared" si="81"/>
        <v>15441</v>
      </c>
      <c r="K1340" s="189">
        <f t="shared" si="82"/>
        <v>0.61763999999999997</v>
      </c>
      <c r="L1340" s="200">
        <v>15890</v>
      </c>
      <c r="N1340" s="184">
        <v>221.7</v>
      </c>
      <c r="O1340" s="190">
        <f t="shared" si="83"/>
        <v>3.6949999999999997E-2</v>
      </c>
      <c r="Q1340" s="1">
        <v>5019.5</v>
      </c>
    </row>
    <row r="1341" spans="2:17" x14ac:dyDescent="0.3">
      <c r="B1341" s="187">
        <v>42060.458333333336</v>
      </c>
      <c r="D1341" s="202">
        <v>289</v>
      </c>
      <c r="E1341" s="178">
        <v>20.1555</v>
      </c>
      <c r="F1341" s="188">
        <f t="shared" si="80"/>
        <v>2.7276787224684511E-2</v>
      </c>
      <c r="G1341" s="200"/>
      <c r="H1341" s="202">
        <v>692</v>
      </c>
      <c r="I1341" s="178">
        <v>16868</v>
      </c>
      <c r="J1341">
        <f t="shared" si="81"/>
        <v>16868</v>
      </c>
      <c r="K1341" s="189">
        <f t="shared" si="82"/>
        <v>0.67471999999999999</v>
      </c>
      <c r="L1341" s="200">
        <v>17383</v>
      </c>
      <c r="N1341" s="184">
        <v>599.20000000000005</v>
      </c>
      <c r="O1341" s="190">
        <f t="shared" si="83"/>
        <v>9.9866666666666673E-2</v>
      </c>
      <c r="Q1341" s="1">
        <v>5018.1000000000004</v>
      </c>
    </row>
    <row r="1342" spans="2:17" x14ac:dyDescent="0.3">
      <c r="B1342" s="187">
        <v>42060.5</v>
      </c>
      <c r="D1342" s="202">
        <v>146</v>
      </c>
      <c r="E1342" s="178">
        <v>0</v>
      </c>
      <c r="F1342" s="188">
        <f t="shared" si="80"/>
        <v>0</v>
      </c>
      <c r="G1342" s="200"/>
      <c r="H1342" s="202">
        <v>572</v>
      </c>
      <c r="I1342" s="178">
        <v>13764</v>
      </c>
      <c r="J1342">
        <f t="shared" si="81"/>
        <v>13764</v>
      </c>
      <c r="K1342" s="189">
        <f t="shared" si="82"/>
        <v>0.55056000000000005</v>
      </c>
      <c r="L1342" s="200">
        <v>14146</v>
      </c>
      <c r="N1342" s="184">
        <v>744.7</v>
      </c>
      <c r="O1342" s="190">
        <f t="shared" si="83"/>
        <v>0.12411666666666668</v>
      </c>
      <c r="Q1342" s="1">
        <v>5015.6000000000004</v>
      </c>
    </row>
    <row r="1343" spans="2:17" x14ac:dyDescent="0.3">
      <c r="B1343" s="187">
        <v>42060.541666666664</v>
      </c>
      <c r="D1343" s="202">
        <v>223</v>
      </c>
      <c r="E1343" s="178">
        <v>0</v>
      </c>
      <c r="F1343" s="188">
        <f t="shared" si="80"/>
        <v>0</v>
      </c>
      <c r="G1343" s="200"/>
      <c r="H1343" s="202">
        <v>598</v>
      </c>
      <c r="I1343" s="178">
        <v>14787</v>
      </c>
      <c r="J1343">
        <f t="shared" si="81"/>
        <v>14787</v>
      </c>
      <c r="K1343" s="189">
        <f t="shared" si="82"/>
        <v>0.59148000000000001</v>
      </c>
      <c r="L1343" s="200">
        <v>15208</v>
      </c>
      <c r="N1343" s="184">
        <v>641.4</v>
      </c>
      <c r="O1343" s="190">
        <f t="shared" si="83"/>
        <v>0.1069</v>
      </c>
      <c r="Q1343" s="1">
        <v>5015</v>
      </c>
    </row>
    <row r="1344" spans="2:17" x14ac:dyDescent="0.3">
      <c r="B1344" s="187">
        <v>42060.583333333336</v>
      </c>
      <c r="D1344" s="202">
        <v>68</v>
      </c>
      <c r="E1344" s="178">
        <v>0</v>
      </c>
      <c r="F1344" s="188">
        <f t="shared" si="80"/>
        <v>0</v>
      </c>
      <c r="G1344" s="200"/>
      <c r="H1344" s="202">
        <v>405</v>
      </c>
      <c r="I1344" s="178">
        <v>9613.7999999999993</v>
      </c>
      <c r="J1344">
        <f t="shared" si="81"/>
        <v>9613.7999999999993</v>
      </c>
      <c r="K1344" s="189">
        <f t="shared" si="82"/>
        <v>0.38455199999999995</v>
      </c>
      <c r="L1344" s="200">
        <v>9860.7999999999993</v>
      </c>
      <c r="N1344" s="184">
        <v>433.7</v>
      </c>
      <c r="O1344" s="190">
        <f t="shared" si="83"/>
        <v>7.2283333333333338E-2</v>
      </c>
      <c r="Q1344" s="1">
        <v>5014.7</v>
      </c>
    </row>
    <row r="1345" spans="2:17" x14ac:dyDescent="0.3">
      <c r="B1345" s="187">
        <v>42060.625</v>
      </c>
      <c r="D1345" s="202">
        <v>63</v>
      </c>
      <c r="E1345" s="178">
        <v>0</v>
      </c>
      <c r="F1345" s="188">
        <f t="shared" si="80"/>
        <v>0</v>
      </c>
      <c r="G1345" s="200"/>
      <c r="H1345" s="202">
        <v>317</v>
      </c>
      <c r="I1345" s="178">
        <v>7591.4</v>
      </c>
      <c r="J1345">
        <f t="shared" si="81"/>
        <v>7591.4</v>
      </c>
      <c r="K1345" s="189">
        <f t="shared" si="82"/>
        <v>0.30365599999999998</v>
      </c>
      <c r="L1345" s="200">
        <v>7785.5</v>
      </c>
      <c r="N1345" s="184">
        <v>201</v>
      </c>
      <c r="O1345" s="190">
        <f t="shared" si="83"/>
        <v>3.3500000000000002E-2</v>
      </c>
      <c r="Q1345" s="1">
        <v>5014</v>
      </c>
    </row>
    <row r="1346" spans="2:17" x14ac:dyDescent="0.3">
      <c r="B1346" s="187">
        <v>42060.666666666664</v>
      </c>
      <c r="D1346" s="202">
        <v>19</v>
      </c>
      <c r="E1346" s="178">
        <v>0</v>
      </c>
      <c r="F1346" s="188">
        <f t="shared" si="80"/>
        <v>0</v>
      </c>
      <c r="G1346" s="200"/>
      <c r="H1346" s="202">
        <v>152</v>
      </c>
      <c r="I1346" s="178">
        <v>3392.9</v>
      </c>
      <c r="J1346">
        <f t="shared" si="81"/>
        <v>3392.9</v>
      </c>
      <c r="K1346" s="189">
        <f t="shared" si="82"/>
        <v>0.135716</v>
      </c>
      <c r="L1346" s="200">
        <v>3514.2</v>
      </c>
      <c r="N1346" s="184">
        <v>38.5</v>
      </c>
      <c r="O1346" s="190">
        <f t="shared" si="83"/>
        <v>6.4166666666666669E-3</v>
      </c>
      <c r="Q1346" s="1">
        <v>5014</v>
      </c>
    </row>
    <row r="1347" spans="2:17" x14ac:dyDescent="0.3">
      <c r="B1347" s="187">
        <v>42060.708333333336</v>
      </c>
      <c r="D1347" s="202">
        <v>230</v>
      </c>
      <c r="E1347" s="178">
        <v>0</v>
      </c>
      <c r="F1347" s="188">
        <f t="shared" si="80"/>
        <v>0</v>
      </c>
      <c r="G1347" s="200"/>
      <c r="H1347" s="202">
        <v>141</v>
      </c>
      <c r="I1347" s="178">
        <v>4736.6000000000004</v>
      </c>
      <c r="J1347">
        <f t="shared" si="81"/>
        <v>4736.6000000000004</v>
      </c>
      <c r="K1347" s="189">
        <f t="shared" si="82"/>
        <v>0.18946400000000002</v>
      </c>
      <c r="L1347" s="200">
        <v>4876.2</v>
      </c>
      <c r="N1347" s="184">
        <v>0</v>
      </c>
      <c r="O1347" s="190">
        <f t="shared" si="83"/>
        <v>0</v>
      </c>
      <c r="Q1347" s="1">
        <v>5013.8</v>
      </c>
    </row>
    <row r="1348" spans="2:17" x14ac:dyDescent="0.3">
      <c r="B1348" s="187">
        <v>42060.75</v>
      </c>
      <c r="D1348" s="202">
        <v>145</v>
      </c>
      <c r="E1348" s="178">
        <v>0</v>
      </c>
      <c r="F1348" s="188">
        <f t="shared" si="80"/>
        <v>0</v>
      </c>
      <c r="G1348" s="200"/>
      <c r="H1348" s="202">
        <v>23</v>
      </c>
      <c r="I1348" s="178">
        <v>457.17</v>
      </c>
      <c r="J1348">
        <f t="shared" si="81"/>
        <v>457.17</v>
      </c>
      <c r="K1348" s="189">
        <f t="shared" si="82"/>
        <v>1.8286800000000002E-2</v>
      </c>
      <c r="L1348" s="200">
        <v>576.55999999999995</v>
      </c>
      <c r="N1348" s="184">
        <v>593.6</v>
      </c>
      <c r="O1348" s="190">
        <f t="shared" si="83"/>
        <v>9.8933333333333331E-2</v>
      </c>
      <c r="Q1348" s="1">
        <v>5013</v>
      </c>
    </row>
    <row r="1349" spans="2:17" x14ac:dyDescent="0.3">
      <c r="B1349" s="187">
        <v>42060.791666666664</v>
      </c>
      <c r="D1349" s="202">
        <v>0</v>
      </c>
      <c r="E1349" s="178">
        <v>0</v>
      </c>
      <c r="F1349" s="188">
        <f t="shared" si="80"/>
        <v>0</v>
      </c>
      <c r="G1349" s="200"/>
      <c r="H1349" s="202">
        <v>0</v>
      </c>
      <c r="I1349" s="178">
        <v>-56.506999999999998</v>
      </c>
      <c r="J1349">
        <f t="shared" si="81"/>
        <v>0</v>
      </c>
      <c r="K1349" s="189">
        <f t="shared" si="82"/>
        <v>0</v>
      </c>
      <c r="L1349" s="200">
        <v>0</v>
      </c>
      <c r="N1349" s="184">
        <v>3842.7</v>
      </c>
      <c r="O1349" s="190">
        <f t="shared" si="83"/>
        <v>0.64044999999999996</v>
      </c>
      <c r="Q1349" s="1">
        <v>5011.8999999999996</v>
      </c>
    </row>
    <row r="1350" spans="2:17" x14ac:dyDescent="0.3">
      <c r="B1350" s="187">
        <v>42060.833333333336</v>
      </c>
      <c r="D1350" s="202">
        <v>0</v>
      </c>
      <c r="E1350" s="178">
        <v>0</v>
      </c>
      <c r="F1350" s="188">
        <f t="shared" si="80"/>
        <v>0</v>
      </c>
      <c r="G1350" s="200"/>
      <c r="H1350" s="202">
        <v>0</v>
      </c>
      <c r="I1350" s="178">
        <v>-56.506999999999998</v>
      </c>
      <c r="J1350">
        <f t="shared" si="81"/>
        <v>0</v>
      </c>
      <c r="K1350" s="189">
        <f t="shared" si="82"/>
        <v>0</v>
      </c>
      <c r="L1350" s="200">
        <v>0</v>
      </c>
      <c r="N1350" s="184">
        <v>793</v>
      </c>
      <c r="O1350" s="190">
        <f t="shared" si="83"/>
        <v>0.13216666666666665</v>
      </c>
      <c r="Q1350" s="1">
        <v>5010.5</v>
      </c>
    </row>
    <row r="1351" spans="2:17" x14ac:dyDescent="0.3">
      <c r="B1351" s="187">
        <v>42060.875</v>
      </c>
      <c r="D1351" s="202">
        <v>0</v>
      </c>
      <c r="E1351" s="178">
        <v>0</v>
      </c>
      <c r="F1351" s="188">
        <f t="shared" si="80"/>
        <v>0</v>
      </c>
      <c r="G1351" s="200"/>
      <c r="H1351" s="202">
        <v>0</v>
      </c>
      <c r="I1351" s="178">
        <v>-56.506999999999998</v>
      </c>
      <c r="J1351">
        <f t="shared" si="81"/>
        <v>0</v>
      </c>
      <c r="K1351" s="189">
        <f t="shared" si="82"/>
        <v>0</v>
      </c>
      <c r="L1351" s="200">
        <v>0</v>
      </c>
      <c r="N1351" s="184">
        <v>538.6</v>
      </c>
      <c r="O1351" s="190">
        <f t="shared" si="83"/>
        <v>8.9766666666666675E-2</v>
      </c>
      <c r="Q1351" s="1">
        <v>5009.8999999999996</v>
      </c>
    </row>
    <row r="1352" spans="2:17" x14ac:dyDescent="0.3">
      <c r="B1352" s="187">
        <v>42060.916666666664</v>
      </c>
      <c r="D1352" s="202">
        <v>0</v>
      </c>
      <c r="E1352" s="178">
        <v>0</v>
      </c>
      <c r="F1352" s="188">
        <f t="shared" si="80"/>
        <v>0</v>
      </c>
      <c r="G1352" s="200"/>
      <c r="H1352" s="202">
        <v>0</v>
      </c>
      <c r="I1352" s="178">
        <v>-56.506999999999998</v>
      </c>
      <c r="J1352">
        <f t="shared" si="81"/>
        <v>0</v>
      </c>
      <c r="K1352" s="189">
        <f t="shared" si="82"/>
        <v>0</v>
      </c>
      <c r="L1352" s="200">
        <v>0</v>
      </c>
      <c r="N1352" s="184">
        <v>46.4</v>
      </c>
      <c r="O1352" s="190">
        <f t="shared" si="83"/>
        <v>7.7333333333333334E-3</v>
      </c>
      <c r="Q1352" s="1">
        <v>5009.5</v>
      </c>
    </row>
    <row r="1353" spans="2:17" x14ac:dyDescent="0.3">
      <c r="B1353" s="187">
        <v>42060.958333333336</v>
      </c>
      <c r="D1353" s="202">
        <v>0</v>
      </c>
      <c r="E1353" s="178">
        <v>0</v>
      </c>
      <c r="F1353" s="188">
        <f t="shared" si="80"/>
        <v>0</v>
      </c>
      <c r="G1353" s="200"/>
      <c r="H1353" s="202">
        <v>0</v>
      </c>
      <c r="I1353" s="178">
        <v>-56.506999999999998</v>
      </c>
      <c r="J1353">
        <f t="shared" si="81"/>
        <v>0</v>
      </c>
      <c r="K1353" s="189">
        <f t="shared" si="82"/>
        <v>0</v>
      </c>
      <c r="L1353" s="200">
        <v>0</v>
      </c>
      <c r="N1353" s="184">
        <v>0</v>
      </c>
      <c r="O1353" s="190">
        <f t="shared" si="83"/>
        <v>0</v>
      </c>
      <c r="Q1353" s="1">
        <v>5007.5</v>
      </c>
    </row>
    <row r="1354" spans="2:17" x14ac:dyDescent="0.3">
      <c r="B1354" s="187">
        <v>42061</v>
      </c>
      <c r="D1354" s="202">
        <v>0</v>
      </c>
      <c r="E1354" s="178">
        <v>0</v>
      </c>
      <c r="F1354" s="188">
        <f t="shared" si="80"/>
        <v>0</v>
      </c>
      <c r="G1354" s="200"/>
      <c r="H1354" s="202">
        <v>0</v>
      </c>
      <c r="I1354" s="178">
        <v>-56.506999999999998</v>
      </c>
      <c r="J1354">
        <f t="shared" si="81"/>
        <v>0</v>
      </c>
      <c r="K1354" s="189">
        <f t="shared" si="82"/>
        <v>0</v>
      </c>
      <c r="L1354" s="200">
        <v>0</v>
      </c>
      <c r="N1354" s="184">
        <v>0</v>
      </c>
      <c r="O1354" s="190">
        <f t="shared" si="83"/>
        <v>0</v>
      </c>
      <c r="Q1354" s="1">
        <v>5007.1000000000004</v>
      </c>
    </row>
    <row r="1355" spans="2:17" x14ac:dyDescent="0.3">
      <c r="B1355" s="187">
        <v>42061.041666666664</v>
      </c>
      <c r="D1355" s="202">
        <v>0</v>
      </c>
      <c r="E1355" s="178">
        <v>0</v>
      </c>
      <c r="F1355" s="188">
        <f t="shared" ref="F1355:F1418" si="84">E1355/$F$8</f>
        <v>0</v>
      </c>
      <c r="G1355" s="200"/>
      <c r="H1355" s="202">
        <v>0</v>
      </c>
      <c r="I1355" s="178">
        <v>-56.506999999999998</v>
      </c>
      <c r="J1355">
        <f t="shared" ref="J1355:J1418" si="85">IF(I1355&lt;0,0,I1355)</f>
        <v>0</v>
      </c>
      <c r="K1355" s="189">
        <f t="shared" ref="K1355:K1418" si="86">J1355/(1000*$K$8)</f>
        <v>0</v>
      </c>
      <c r="L1355" s="200">
        <v>0</v>
      </c>
      <c r="N1355" s="184">
        <v>0</v>
      </c>
      <c r="O1355" s="190">
        <f t="shared" ref="O1355:O1418" si="87">N1355/$O$8</f>
        <v>0</v>
      </c>
      <c r="Q1355" s="1">
        <v>5006.3999999999996</v>
      </c>
    </row>
    <row r="1356" spans="2:17" x14ac:dyDescent="0.3">
      <c r="B1356" s="187">
        <v>42061.083333333336</v>
      </c>
      <c r="D1356" s="202">
        <v>0</v>
      </c>
      <c r="E1356" s="178">
        <v>0</v>
      </c>
      <c r="F1356" s="188">
        <f t="shared" si="84"/>
        <v>0</v>
      </c>
      <c r="G1356" s="200"/>
      <c r="H1356" s="202">
        <v>0</v>
      </c>
      <c r="I1356" s="178">
        <v>-56.506999999999998</v>
      </c>
      <c r="J1356">
        <f t="shared" si="85"/>
        <v>0</v>
      </c>
      <c r="K1356" s="189">
        <f t="shared" si="86"/>
        <v>0</v>
      </c>
      <c r="L1356" s="200">
        <v>0</v>
      </c>
      <c r="N1356" s="184">
        <v>0</v>
      </c>
      <c r="O1356" s="190">
        <f t="shared" si="87"/>
        <v>0</v>
      </c>
      <c r="Q1356" s="1">
        <v>5006</v>
      </c>
    </row>
    <row r="1357" spans="2:17" x14ac:dyDescent="0.3">
      <c r="B1357" s="187">
        <v>42061.125</v>
      </c>
      <c r="D1357" s="202">
        <v>0</v>
      </c>
      <c r="E1357" s="178">
        <v>0</v>
      </c>
      <c r="F1357" s="188">
        <f t="shared" si="84"/>
        <v>0</v>
      </c>
      <c r="G1357" s="200"/>
      <c r="H1357" s="202">
        <v>0</v>
      </c>
      <c r="I1357" s="178">
        <v>-56.506999999999998</v>
      </c>
      <c r="J1357">
        <f t="shared" si="85"/>
        <v>0</v>
      </c>
      <c r="K1357" s="189">
        <f t="shared" si="86"/>
        <v>0</v>
      </c>
      <c r="L1357" s="200">
        <v>0</v>
      </c>
      <c r="N1357" s="184">
        <v>0</v>
      </c>
      <c r="O1357" s="190">
        <f t="shared" si="87"/>
        <v>0</v>
      </c>
      <c r="Q1357" s="1">
        <v>5005.1000000000004</v>
      </c>
    </row>
    <row r="1358" spans="2:17" x14ac:dyDescent="0.3">
      <c r="B1358" s="187">
        <v>42061.166666666664</v>
      </c>
      <c r="D1358" s="202">
        <v>0</v>
      </c>
      <c r="E1358" s="178">
        <v>0</v>
      </c>
      <c r="F1358" s="188">
        <f t="shared" si="84"/>
        <v>0</v>
      </c>
      <c r="G1358" s="200"/>
      <c r="H1358" s="202">
        <v>0</v>
      </c>
      <c r="I1358" s="178">
        <v>-56.506999999999998</v>
      </c>
      <c r="J1358">
        <f t="shared" si="85"/>
        <v>0</v>
      </c>
      <c r="K1358" s="189">
        <f t="shared" si="86"/>
        <v>0</v>
      </c>
      <c r="L1358" s="200">
        <v>0</v>
      </c>
      <c r="N1358" s="184">
        <v>96</v>
      </c>
      <c r="O1358" s="190">
        <f t="shared" si="87"/>
        <v>1.6E-2</v>
      </c>
      <c r="Q1358" s="1">
        <v>5004.3999999999996</v>
      </c>
    </row>
    <row r="1359" spans="2:17" x14ac:dyDescent="0.3">
      <c r="B1359" s="187">
        <v>42061.208333333336</v>
      </c>
      <c r="D1359" s="202">
        <v>0</v>
      </c>
      <c r="E1359" s="178">
        <v>0</v>
      </c>
      <c r="F1359" s="188">
        <f t="shared" si="84"/>
        <v>0</v>
      </c>
      <c r="G1359" s="200"/>
      <c r="H1359" s="202">
        <v>0</v>
      </c>
      <c r="I1359" s="178">
        <v>-56.506999999999998</v>
      </c>
      <c r="J1359">
        <f t="shared" si="85"/>
        <v>0</v>
      </c>
      <c r="K1359" s="189">
        <f t="shared" si="86"/>
        <v>0</v>
      </c>
      <c r="L1359" s="200">
        <v>0</v>
      </c>
      <c r="N1359" s="184">
        <v>297.39999999999998</v>
      </c>
      <c r="O1359" s="190">
        <f t="shared" si="87"/>
        <v>4.9566666666666662E-2</v>
      </c>
      <c r="Q1359" s="1">
        <v>5002.8</v>
      </c>
    </row>
    <row r="1360" spans="2:17" x14ac:dyDescent="0.3">
      <c r="B1360" s="187">
        <v>42061.25</v>
      </c>
      <c r="D1360" s="202">
        <v>388</v>
      </c>
      <c r="E1360" s="178">
        <v>0</v>
      </c>
      <c r="F1360" s="188">
        <f t="shared" si="84"/>
        <v>0</v>
      </c>
      <c r="G1360" s="200"/>
      <c r="H1360" s="202">
        <v>94</v>
      </c>
      <c r="I1360" s="178">
        <v>3397.7</v>
      </c>
      <c r="J1360">
        <f t="shared" si="85"/>
        <v>3397.7</v>
      </c>
      <c r="K1360" s="189">
        <f t="shared" si="86"/>
        <v>0.135908</v>
      </c>
      <c r="L1360" s="200">
        <v>3519.1</v>
      </c>
      <c r="N1360" s="184">
        <v>535.79999999999995</v>
      </c>
      <c r="O1360" s="190">
        <f t="shared" si="87"/>
        <v>8.929999999999999E-2</v>
      </c>
      <c r="Q1360" s="1">
        <v>5001.6000000000004</v>
      </c>
    </row>
    <row r="1361" spans="2:17" x14ac:dyDescent="0.3">
      <c r="B1361" s="187">
        <v>42061.291666666664</v>
      </c>
      <c r="D1361" s="202">
        <v>483</v>
      </c>
      <c r="E1361" s="178">
        <v>87.489500000000007</v>
      </c>
      <c r="F1361" s="188">
        <f t="shared" si="84"/>
        <v>0.11840105558750889</v>
      </c>
      <c r="G1361" s="200"/>
      <c r="H1361" s="202">
        <v>274</v>
      </c>
      <c r="I1361" s="178">
        <v>11507</v>
      </c>
      <c r="J1361">
        <f t="shared" si="85"/>
        <v>11507</v>
      </c>
      <c r="K1361" s="189">
        <f t="shared" si="86"/>
        <v>0.46028000000000002</v>
      </c>
      <c r="L1361" s="200">
        <v>11811</v>
      </c>
      <c r="N1361" s="184">
        <v>695.8</v>
      </c>
      <c r="O1361" s="190">
        <f t="shared" si="87"/>
        <v>0.11596666666666666</v>
      </c>
      <c r="Q1361" s="1">
        <v>5001.6000000000004</v>
      </c>
    </row>
    <row r="1362" spans="2:17" x14ac:dyDescent="0.3">
      <c r="B1362" s="187">
        <v>42061.333333333336</v>
      </c>
      <c r="D1362" s="202">
        <v>721</v>
      </c>
      <c r="E1362" s="178">
        <v>499.358</v>
      </c>
      <c r="F1362" s="188">
        <f t="shared" si="84"/>
        <v>0.67578982982034719</v>
      </c>
      <c r="G1362" s="200"/>
      <c r="H1362" s="202">
        <v>526</v>
      </c>
      <c r="I1362" s="178">
        <v>21048</v>
      </c>
      <c r="J1362">
        <f t="shared" si="85"/>
        <v>21048</v>
      </c>
      <c r="K1362" s="189">
        <f t="shared" si="86"/>
        <v>0.84192</v>
      </c>
      <c r="L1362" s="200">
        <v>21780</v>
      </c>
      <c r="N1362" s="184">
        <v>935.1</v>
      </c>
      <c r="O1362" s="190">
        <f t="shared" si="87"/>
        <v>0.15585000000000002</v>
      </c>
      <c r="Q1362" s="1">
        <v>5001.3999999999996</v>
      </c>
    </row>
    <row r="1363" spans="2:17" x14ac:dyDescent="0.3">
      <c r="B1363" s="187">
        <v>42061.375</v>
      </c>
      <c r="D1363" s="202">
        <v>713</v>
      </c>
      <c r="E1363" s="178">
        <v>516.86099999999999</v>
      </c>
      <c r="F1363" s="188">
        <f t="shared" si="84"/>
        <v>0.69947694285617623</v>
      </c>
      <c r="G1363" s="200"/>
      <c r="H1363" s="202">
        <v>709</v>
      </c>
      <c r="I1363" s="178">
        <v>21742</v>
      </c>
      <c r="J1363">
        <f t="shared" si="85"/>
        <v>21742</v>
      </c>
      <c r="K1363" s="189">
        <f t="shared" si="86"/>
        <v>0.86968000000000001</v>
      </c>
      <c r="L1363" s="200">
        <v>22514</v>
      </c>
      <c r="N1363" s="184">
        <v>981.8</v>
      </c>
      <c r="O1363" s="190">
        <f t="shared" si="87"/>
        <v>0.16363333333333333</v>
      </c>
      <c r="Q1363" s="1">
        <v>4999.3999999999996</v>
      </c>
    </row>
    <row r="1364" spans="2:17" x14ac:dyDescent="0.3">
      <c r="B1364" s="187">
        <v>42061.416666666664</v>
      </c>
      <c r="D1364" s="202">
        <v>563</v>
      </c>
      <c r="E1364" s="178">
        <v>409.05599999999998</v>
      </c>
      <c r="F1364" s="188">
        <f t="shared" si="84"/>
        <v>0.55358256927293026</v>
      </c>
      <c r="G1364" s="200"/>
      <c r="H1364" s="202">
        <v>780</v>
      </c>
      <c r="I1364" s="178">
        <v>20396</v>
      </c>
      <c r="J1364">
        <f t="shared" si="85"/>
        <v>20396</v>
      </c>
      <c r="K1364" s="189">
        <f t="shared" si="86"/>
        <v>0.81584000000000001</v>
      </c>
      <c r="L1364" s="200">
        <v>21092</v>
      </c>
      <c r="N1364" s="184">
        <v>1402</v>
      </c>
      <c r="O1364" s="190">
        <f t="shared" si="87"/>
        <v>0.23366666666666666</v>
      </c>
      <c r="Q1364" s="1">
        <v>4998.7</v>
      </c>
    </row>
    <row r="1365" spans="2:17" x14ac:dyDescent="0.3">
      <c r="B1365" s="187">
        <v>42061.458333333336</v>
      </c>
      <c r="D1365" s="202">
        <v>409</v>
      </c>
      <c r="E1365" s="178">
        <v>293.41300000000001</v>
      </c>
      <c r="F1365" s="188">
        <f t="shared" si="84"/>
        <v>0.39708089454274798</v>
      </c>
      <c r="G1365" s="200"/>
      <c r="H1365" s="202">
        <v>770</v>
      </c>
      <c r="I1365" s="178">
        <v>18687</v>
      </c>
      <c r="J1365">
        <f t="shared" si="85"/>
        <v>18687</v>
      </c>
      <c r="K1365" s="189">
        <f t="shared" si="86"/>
        <v>0.74748000000000003</v>
      </c>
      <c r="L1365" s="200">
        <v>19292</v>
      </c>
      <c r="N1365" s="184">
        <v>1603.3</v>
      </c>
      <c r="O1365" s="190">
        <f t="shared" si="87"/>
        <v>0.26721666666666666</v>
      </c>
      <c r="Q1365" s="1">
        <v>4996</v>
      </c>
    </row>
    <row r="1366" spans="2:17" x14ac:dyDescent="0.3">
      <c r="B1366" s="187">
        <v>42061.5</v>
      </c>
      <c r="D1366" s="202">
        <v>141</v>
      </c>
      <c r="E1366" s="178">
        <v>0</v>
      </c>
      <c r="F1366" s="188">
        <f t="shared" si="84"/>
        <v>0</v>
      </c>
      <c r="G1366" s="200"/>
      <c r="H1366" s="202">
        <v>570</v>
      </c>
      <c r="I1366" s="178">
        <v>13647</v>
      </c>
      <c r="J1366">
        <f t="shared" si="85"/>
        <v>13647</v>
      </c>
      <c r="K1366" s="189">
        <f t="shared" si="86"/>
        <v>0.54588000000000003</v>
      </c>
      <c r="L1366" s="200">
        <v>14024</v>
      </c>
      <c r="N1366" s="184">
        <v>1272.2</v>
      </c>
      <c r="O1366" s="190">
        <f t="shared" si="87"/>
        <v>0.21203333333333335</v>
      </c>
      <c r="Q1366" s="1">
        <v>4995.1000000000004</v>
      </c>
    </row>
    <row r="1367" spans="2:17" x14ac:dyDescent="0.3">
      <c r="B1367" s="187">
        <v>42061.541666666664</v>
      </c>
      <c r="D1367" s="202">
        <v>102</v>
      </c>
      <c r="E1367" s="178">
        <v>0</v>
      </c>
      <c r="F1367" s="188">
        <f t="shared" si="84"/>
        <v>0</v>
      </c>
      <c r="G1367" s="200"/>
      <c r="H1367" s="202">
        <v>463</v>
      </c>
      <c r="I1367" s="178">
        <v>11246</v>
      </c>
      <c r="J1367">
        <f t="shared" si="85"/>
        <v>11246</v>
      </c>
      <c r="K1367" s="189">
        <f t="shared" si="86"/>
        <v>0.44984000000000002</v>
      </c>
      <c r="L1367" s="200">
        <v>11541</v>
      </c>
      <c r="N1367" s="184">
        <v>1044.2</v>
      </c>
      <c r="O1367" s="190">
        <f t="shared" si="87"/>
        <v>0.17403333333333335</v>
      </c>
      <c r="Q1367" s="1">
        <v>4995</v>
      </c>
    </row>
    <row r="1368" spans="2:17" x14ac:dyDescent="0.3">
      <c r="B1368" s="187">
        <v>42061.583333333336</v>
      </c>
      <c r="D1368" s="202">
        <v>309</v>
      </c>
      <c r="E1368" s="178">
        <v>82.3797</v>
      </c>
      <c r="F1368" s="188">
        <f t="shared" si="84"/>
        <v>0.11148587475048212</v>
      </c>
      <c r="G1368" s="200"/>
      <c r="H1368" s="202">
        <v>570</v>
      </c>
      <c r="I1368" s="178">
        <v>15068</v>
      </c>
      <c r="J1368">
        <f t="shared" si="85"/>
        <v>15068</v>
      </c>
      <c r="K1368" s="189">
        <f t="shared" si="86"/>
        <v>0.60272000000000003</v>
      </c>
      <c r="L1368" s="200">
        <v>15501</v>
      </c>
      <c r="N1368" s="184">
        <v>969.2</v>
      </c>
      <c r="O1368" s="190">
        <f t="shared" si="87"/>
        <v>0.16153333333333333</v>
      </c>
      <c r="Q1368" s="1">
        <v>4994</v>
      </c>
    </row>
    <row r="1369" spans="2:17" x14ac:dyDescent="0.3">
      <c r="B1369" s="187">
        <v>42061.625</v>
      </c>
      <c r="D1369" s="202">
        <v>602</v>
      </c>
      <c r="E1369" s="178">
        <v>422.76400000000001</v>
      </c>
      <c r="F1369" s="188">
        <f t="shared" si="84"/>
        <v>0.57213384308285686</v>
      </c>
      <c r="G1369" s="200"/>
      <c r="H1369" s="202">
        <v>600</v>
      </c>
      <c r="I1369" s="178">
        <v>19447</v>
      </c>
      <c r="J1369">
        <f t="shared" si="85"/>
        <v>19447</v>
      </c>
      <c r="K1369" s="189">
        <f t="shared" si="86"/>
        <v>0.77788000000000002</v>
      </c>
      <c r="L1369" s="200">
        <v>20091</v>
      </c>
      <c r="N1369" s="184">
        <v>874.2</v>
      </c>
      <c r="O1369" s="190">
        <f t="shared" si="87"/>
        <v>0.1457</v>
      </c>
      <c r="Q1369" s="1">
        <v>4992.2</v>
      </c>
    </row>
    <row r="1370" spans="2:17" x14ac:dyDescent="0.3">
      <c r="B1370" s="187">
        <v>42061.666666666664</v>
      </c>
      <c r="D1370" s="202">
        <v>400</v>
      </c>
      <c r="E1370" s="178">
        <v>245.19800000000001</v>
      </c>
      <c r="F1370" s="188">
        <f t="shared" si="84"/>
        <v>0.33183070000338333</v>
      </c>
      <c r="G1370" s="200"/>
      <c r="H1370" s="202">
        <v>355</v>
      </c>
      <c r="I1370" s="178">
        <v>14013</v>
      </c>
      <c r="J1370">
        <f t="shared" si="85"/>
        <v>14013</v>
      </c>
      <c r="K1370" s="189">
        <f t="shared" si="86"/>
        <v>0.56052000000000002</v>
      </c>
      <c r="L1370" s="200">
        <v>14404</v>
      </c>
      <c r="N1370" s="184">
        <v>548.9</v>
      </c>
      <c r="O1370" s="190">
        <f t="shared" si="87"/>
        <v>9.1483333333333333E-2</v>
      </c>
      <c r="Q1370" s="1">
        <v>4991.2</v>
      </c>
    </row>
    <row r="1371" spans="2:17" x14ac:dyDescent="0.3">
      <c r="B1371" s="187">
        <v>42061.708333333336</v>
      </c>
      <c r="D1371" s="202">
        <v>46</v>
      </c>
      <c r="E1371" s="178">
        <v>0</v>
      </c>
      <c r="F1371" s="188">
        <f t="shared" si="84"/>
        <v>0</v>
      </c>
      <c r="G1371" s="200"/>
      <c r="H1371" s="202">
        <v>85</v>
      </c>
      <c r="I1371" s="178">
        <v>2429.5</v>
      </c>
      <c r="J1371">
        <f t="shared" si="85"/>
        <v>2429.5</v>
      </c>
      <c r="K1371" s="189">
        <f t="shared" si="86"/>
        <v>9.7180000000000002E-2</v>
      </c>
      <c r="L1371" s="200">
        <v>2539.9</v>
      </c>
      <c r="N1371" s="184">
        <v>335.7</v>
      </c>
      <c r="O1371" s="190">
        <f t="shared" si="87"/>
        <v>5.595E-2</v>
      </c>
      <c r="Q1371" s="1">
        <v>4990</v>
      </c>
    </row>
    <row r="1372" spans="2:17" x14ac:dyDescent="0.3">
      <c r="B1372" s="187">
        <v>42061.75</v>
      </c>
      <c r="D1372" s="202">
        <v>0</v>
      </c>
      <c r="E1372" s="178">
        <v>0</v>
      </c>
      <c r="F1372" s="188">
        <f t="shared" si="84"/>
        <v>0</v>
      </c>
      <c r="G1372" s="200"/>
      <c r="H1372" s="202">
        <v>5</v>
      </c>
      <c r="I1372" s="178">
        <v>-56.506999999999998</v>
      </c>
      <c r="J1372">
        <f t="shared" si="85"/>
        <v>0</v>
      </c>
      <c r="K1372" s="189">
        <f t="shared" si="86"/>
        <v>0</v>
      </c>
      <c r="L1372" s="200">
        <v>0</v>
      </c>
      <c r="N1372" s="184">
        <v>386</v>
      </c>
      <c r="O1372" s="190">
        <f t="shared" si="87"/>
        <v>6.433333333333334E-2</v>
      </c>
      <c r="Q1372" s="1">
        <v>4989.8</v>
      </c>
    </row>
    <row r="1373" spans="2:17" x14ac:dyDescent="0.3">
      <c r="B1373" s="187">
        <v>42061.791666666664</v>
      </c>
      <c r="D1373" s="202">
        <v>0</v>
      </c>
      <c r="E1373" s="178">
        <v>0</v>
      </c>
      <c r="F1373" s="188">
        <f t="shared" si="84"/>
        <v>0</v>
      </c>
      <c r="G1373" s="200"/>
      <c r="H1373" s="202">
        <v>0</v>
      </c>
      <c r="I1373" s="178">
        <v>-56.506999999999998</v>
      </c>
      <c r="J1373">
        <f t="shared" si="85"/>
        <v>0</v>
      </c>
      <c r="K1373" s="189">
        <f t="shared" si="86"/>
        <v>0</v>
      </c>
      <c r="L1373" s="200">
        <v>0</v>
      </c>
      <c r="N1373" s="184">
        <v>178.9</v>
      </c>
      <c r="O1373" s="190">
        <f t="shared" si="87"/>
        <v>2.9816666666666668E-2</v>
      </c>
      <c r="Q1373" s="1">
        <v>4988.8999999999996</v>
      </c>
    </row>
    <row r="1374" spans="2:17" x14ac:dyDescent="0.3">
      <c r="B1374" s="187">
        <v>42061.833333333336</v>
      </c>
      <c r="D1374" s="202">
        <v>0</v>
      </c>
      <c r="E1374" s="178">
        <v>0</v>
      </c>
      <c r="F1374" s="188">
        <f t="shared" si="84"/>
        <v>0</v>
      </c>
      <c r="G1374" s="200"/>
      <c r="H1374" s="202">
        <v>0</v>
      </c>
      <c r="I1374" s="178">
        <v>-56.506999999999998</v>
      </c>
      <c r="J1374">
        <f t="shared" si="85"/>
        <v>0</v>
      </c>
      <c r="K1374" s="189">
        <f t="shared" si="86"/>
        <v>0</v>
      </c>
      <c r="L1374" s="200">
        <v>0</v>
      </c>
      <c r="N1374" s="184">
        <v>0</v>
      </c>
      <c r="O1374" s="190">
        <f t="shared" si="87"/>
        <v>0</v>
      </c>
      <c r="Q1374" s="1">
        <v>4988.3</v>
      </c>
    </row>
    <row r="1375" spans="2:17" x14ac:dyDescent="0.3">
      <c r="B1375" s="187">
        <v>42061.875</v>
      </c>
      <c r="D1375" s="202">
        <v>0</v>
      </c>
      <c r="E1375" s="178">
        <v>0</v>
      </c>
      <c r="F1375" s="188">
        <f t="shared" si="84"/>
        <v>0</v>
      </c>
      <c r="G1375" s="200"/>
      <c r="H1375" s="202">
        <v>0</v>
      </c>
      <c r="I1375" s="178">
        <v>-56.506999999999998</v>
      </c>
      <c r="J1375">
        <f t="shared" si="85"/>
        <v>0</v>
      </c>
      <c r="K1375" s="189">
        <f t="shared" si="86"/>
        <v>0</v>
      </c>
      <c r="L1375" s="200">
        <v>0</v>
      </c>
      <c r="N1375" s="184">
        <v>0</v>
      </c>
      <c r="O1375" s="190">
        <f t="shared" si="87"/>
        <v>0</v>
      </c>
      <c r="Q1375" s="1">
        <v>4985.7</v>
      </c>
    </row>
    <row r="1376" spans="2:17" x14ac:dyDescent="0.3">
      <c r="B1376" s="187">
        <v>42061.916666666664</v>
      </c>
      <c r="D1376" s="202">
        <v>0</v>
      </c>
      <c r="E1376" s="178">
        <v>0</v>
      </c>
      <c r="F1376" s="188">
        <f t="shared" si="84"/>
        <v>0</v>
      </c>
      <c r="G1376" s="200"/>
      <c r="H1376" s="202">
        <v>0</v>
      </c>
      <c r="I1376" s="178">
        <v>-56.506999999999998</v>
      </c>
      <c r="J1376">
        <f t="shared" si="85"/>
        <v>0</v>
      </c>
      <c r="K1376" s="189">
        <f t="shared" si="86"/>
        <v>0</v>
      </c>
      <c r="L1376" s="200">
        <v>0</v>
      </c>
      <c r="N1376" s="184">
        <v>56.1</v>
      </c>
      <c r="O1376" s="190">
        <f t="shared" si="87"/>
        <v>9.3500000000000007E-3</v>
      </c>
      <c r="Q1376" s="1">
        <v>4980.8</v>
      </c>
    </row>
    <row r="1377" spans="2:17" x14ac:dyDescent="0.3">
      <c r="B1377" s="187">
        <v>42061.958333333336</v>
      </c>
      <c r="D1377" s="202">
        <v>0</v>
      </c>
      <c r="E1377" s="178">
        <v>0</v>
      </c>
      <c r="F1377" s="188">
        <f t="shared" si="84"/>
        <v>0</v>
      </c>
      <c r="G1377" s="200"/>
      <c r="H1377" s="202">
        <v>0</v>
      </c>
      <c r="I1377" s="178">
        <v>-56.506999999999998</v>
      </c>
      <c r="J1377">
        <f t="shared" si="85"/>
        <v>0</v>
      </c>
      <c r="K1377" s="189">
        <f t="shared" si="86"/>
        <v>0</v>
      </c>
      <c r="L1377" s="200">
        <v>0</v>
      </c>
      <c r="N1377" s="184">
        <v>612.9</v>
      </c>
      <c r="O1377" s="190">
        <f t="shared" si="87"/>
        <v>0.10214999999999999</v>
      </c>
      <c r="Q1377" s="1">
        <v>4980.5</v>
      </c>
    </row>
    <row r="1378" spans="2:17" x14ac:dyDescent="0.3">
      <c r="B1378" s="187">
        <v>42062</v>
      </c>
      <c r="D1378" s="202">
        <v>0</v>
      </c>
      <c r="E1378" s="178">
        <v>0</v>
      </c>
      <c r="F1378" s="188">
        <f t="shared" si="84"/>
        <v>0</v>
      </c>
      <c r="G1378" s="200"/>
      <c r="H1378" s="202">
        <v>0</v>
      </c>
      <c r="I1378" s="178">
        <v>-56.506999999999998</v>
      </c>
      <c r="J1378">
        <f t="shared" si="85"/>
        <v>0</v>
      </c>
      <c r="K1378" s="189">
        <f t="shared" si="86"/>
        <v>0</v>
      </c>
      <c r="L1378" s="200">
        <v>0</v>
      </c>
      <c r="N1378" s="184">
        <v>662.5</v>
      </c>
      <c r="O1378" s="190">
        <f t="shared" si="87"/>
        <v>0.11041666666666666</v>
      </c>
      <c r="Q1378" s="1">
        <v>4980.3</v>
      </c>
    </row>
    <row r="1379" spans="2:17" x14ac:dyDescent="0.3">
      <c r="B1379" s="187">
        <v>42062.041666666664</v>
      </c>
      <c r="D1379" s="202">
        <v>0</v>
      </c>
      <c r="E1379" s="178">
        <v>0</v>
      </c>
      <c r="F1379" s="188">
        <f t="shared" si="84"/>
        <v>0</v>
      </c>
      <c r="G1379" s="200"/>
      <c r="H1379" s="202">
        <v>0</v>
      </c>
      <c r="I1379" s="178">
        <v>-56.506999999999998</v>
      </c>
      <c r="J1379">
        <f t="shared" si="85"/>
        <v>0</v>
      </c>
      <c r="K1379" s="189">
        <f t="shared" si="86"/>
        <v>0</v>
      </c>
      <c r="L1379" s="200">
        <v>0</v>
      </c>
      <c r="N1379" s="184">
        <v>537.5</v>
      </c>
      <c r="O1379" s="190">
        <f t="shared" si="87"/>
        <v>8.9583333333333334E-2</v>
      </c>
      <c r="Q1379" s="1">
        <v>4979.3999999999996</v>
      </c>
    </row>
    <row r="1380" spans="2:17" x14ac:dyDescent="0.3">
      <c r="B1380" s="187">
        <v>42062.083333333336</v>
      </c>
      <c r="D1380" s="202">
        <v>0</v>
      </c>
      <c r="E1380" s="178">
        <v>0</v>
      </c>
      <c r="F1380" s="188">
        <f t="shared" si="84"/>
        <v>0</v>
      </c>
      <c r="G1380" s="200"/>
      <c r="H1380" s="202">
        <v>0</v>
      </c>
      <c r="I1380" s="178">
        <v>-56.506999999999998</v>
      </c>
      <c r="J1380">
        <f t="shared" si="85"/>
        <v>0</v>
      </c>
      <c r="K1380" s="189">
        <f t="shared" si="86"/>
        <v>0</v>
      </c>
      <c r="L1380" s="200">
        <v>0</v>
      </c>
      <c r="N1380" s="184">
        <v>438</v>
      </c>
      <c r="O1380" s="190">
        <f t="shared" si="87"/>
        <v>7.2999999999999995E-2</v>
      </c>
      <c r="Q1380" s="1">
        <v>4979.3999999999996</v>
      </c>
    </row>
    <row r="1381" spans="2:17" x14ac:dyDescent="0.3">
      <c r="B1381" s="187">
        <v>42062.125</v>
      </c>
      <c r="D1381" s="202">
        <v>0</v>
      </c>
      <c r="E1381" s="178">
        <v>0</v>
      </c>
      <c r="F1381" s="188">
        <f t="shared" si="84"/>
        <v>0</v>
      </c>
      <c r="G1381" s="200"/>
      <c r="H1381" s="202">
        <v>0</v>
      </c>
      <c r="I1381" s="178">
        <v>-56.506999999999998</v>
      </c>
      <c r="J1381">
        <f t="shared" si="85"/>
        <v>0</v>
      </c>
      <c r="K1381" s="189">
        <f t="shared" si="86"/>
        <v>0</v>
      </c>
      <c r="L1381" s="200">
        <v>0</v>
      </c>
      <c r="N1381" s="184">
        <v>612.79999999999995</v>
      </c>
      <c r="O1381" s="190">
        <f t="shared" si="87"/>
        <v>0.10213333333333333</v>
      </c>
      <c r="Q1381" s="1">
        <v>4979.3999999999996</v>
      </c>
    </row>
    <row r="1382" spans="2:17" x14ac:dyDescent="0.3">
      <c r="B1382" s="187">
        <v>42062.166666666664</v>
      </c>
      <c r="D1382" s="202">
        <v>0</v>
      </c>
      <c r="E1382" s="178">
        <v>0</v>
      </c>
      <c r="F1382" s="188">
        <f t="shared" si="84"/>
        <v>0</v>
      </c>
      <c r="G1382" s="200"/>
      <c r="H1382" s="202">
        <v>0</v>
      </c>
      <c r="I1382" s="178">
        <v>-56.506999999999998</v>
      </c>
      <c r="J1382">
        <f t="shared" si="85"/>
        <v>0</v>
      </c>
      <c r="K1382" s="189">
        <f t="shared" si="86"/>
        <v>0</v>
      </c>
      <c r="L1382" s="200">
        <v>0</v>
      </c>
      <c r="N1382" s="184">
        <v>263.5</v>
      </c>
      <c r="O1382" s="190">
        <f t="shared" si="87"/>
        <v>4.3916666666666666E-2</v>
      </c>
      <c r="Q1382" s="1">
        <v>4979.1000000000004</v>
      </c>
    </row>
    <row r="1383" spans="2:17" x14ac:dyDescent="0.3">
      <c r="B1383" s="187">
        <v>42062.208333333336</v>
      </c>
      <c r="D1383" s="202">
        <v>0</v>
      </c>
      <c r="E1383" s="178">
        <v>0</v>
      </c>
      <c r="F1383" s="188">
        <f t="shared" si="84"/>
        <v>0</v>
      </c>
      <c r="G1383" s="200"/>
      <c r="H1383" s="202">
        <v>0</v>
      </c>
      <c r="I1383" s="178">
        <v>-56.506999999999998</v>
      </c>
      <c r="J1383">
        <f t="shared" si="85"/>
        <v>0</v>
      </c>
      <c r="K1383" s="189">
        <f t="shared" si="86"/>
        <v>0</v>
      </c>
      <c r="L1383" s="200">
        <v>0</v>
      </c>
      <c r="N1383" s="184">
        <v>66.5</v>
      </c>
      <c r="O1383" s="190">
        <f t="shared" si="87"/>
        <v>1.1083333333333334E-2</v>
      </c>
      <c r="Q1383" s="1">
        <v>4978.8</v>
      </c>
    </row>
    <row r="1384" spans="2:17" x14ac:dyDescent="0.3">
      <c r="B1384" s="187">
        <v>42062.25</v>
      </c>
      <c r="D1384" s="202">
        <v>21</v>
      </c>
      <c r="E1384" s="178">
        <v>0</v>
      </c>
      <c r="F1384" s="188">
        <f t="shared" si="84"/>
        <v>0</v>
      </c>
      <c r="G1384" s="200"/>
      <c r="H1384" s="202">
        <v>52</v>
      </c>
      <c r="I1384" s="178">
        <v>1294.0999999999999</v>
      </c>
      <c r="J1384">
        <f t="shared" si="85"/>
        <v>1294.0999999999999</v>
      </c>
      <c r="K1384" s="189">
        <f t="shared" si="86"/>
        <v>5.1763999999999998E-2</v>
      </c>
      <c r="L1384" s="200">
        <v>1394.8</v>
      </c>
      <c r="N1384" s="184">
        <v>491.7</v>
      </c>
      <c r="O1384" s="190">
        <f t="shared" si="87"/>
        <v>8.1949999999999995E-2</v>
      </c>
      <c r="Q1384" s="1">
        <v>4977</v>
      </c>
    </row>
    <row r="1385" spans="2:17" x14ac:dyDescent="0.3">
      <c r="B1385" s="187">
        <v>42062.291666666664</v>
      </c>
      <c r="D1385" s="202">
        <v>49</v>
      </c>
      <c r="E1385" s="178">
        <v>0</v>
      </c>
      <c r="F1385" s="188">
        <f t="shared" si="84"/>
        <v>0</v>
      </c>
      <c r="G1385" s="200"/>
      <c r="H1385" s="202">
        <v>173</v>
      </c>
      <c r="I1385" s="178">
        <v>4970.6000000000004</v>
      </c>
      <c r="J1385">
        <f t="shared" si="85"/>
        <v>4970.6000000000004</v>
      </c>
      <c r="K1385" s="189">
        <f t="shared" si="86"/>
        <v>0.198824</v>
      </c>
      <c r="L1385" s="200">
        <v>5113.8</v>
      </c>
      <c r="N1385" s="184">
        <v>320.3</v>
      </c>
      <c r="O1385" s="190">
        <f t="shared" si="87"/>
        <v>5.3383333333333338E-2</v>
      </c>
      <c r="Q1385" s="1">
        <v>4975.7</v>
      </c>
    </row>
    <row r="1386" spans="2:17" x14ac:dyDescent="0.3">
      <c r="B1386" s="187">
        <v>42062.333333333336</v>
      </c>
      <c r="D1386" s="202">
        <v>184</v>
      </c>
      <c r="E1386" s="178">
        <v>0</v>
      </c>
      <c r="F1386" s="188">
        <f t="shared" si="84"/>
        <v>0</v>
      </c>
      <c r="G1386" s="200"/>
      <c r="H1386" s="202">
        <v>365</v>
      </c>
      <c r="I1386" s="178">
        <v>11308</v>
      </c>
      <c r="J1386">
        <f t="shared" si="85"/>
        <v>11308</v>
      </c>
      <c r="K1386" s="189">
        <f t="shared" si="86"/>
        <v>0.45232</v>
      </c>
      <c r="L1386" s="200">
        <v>11605</v>
      </c>
      <c r="N1386" s="184">
        <v>276.3</v>
      </c>
      <c r="O1386" s="190">
        <f t="shared" si="87"/>
        <v>4.6050000000000001E-2</v>
      </c>
      <c r="Q1386" s="1">
        <v>4973.8</v>
      </c>
    </row>
    <row r="1387" spans="2:17" x14ac:dyDescent="0.3">
      <c r="B1387" s="187">
        <v>42062.375</v>
      </c>
      <c r="D1387" s="202">
        <v>155</v>
      </c>
      <c r="E1387" s="178">
        <v>0</v>
      </c>
      <c r="F1387" s="188">
        <f t="shared" si="84"/>
        <v>0</v>
      </c>
      <c r="G1387" s="200"/>
      <c r="H1387" s="202">
        <v>464</v>
      </c>
      <c r="I1387" s="178">
        <v>12391</v>
      </c>
      <c r="J1387">
        <f t="shared" si="85"/>
        <v>12391</v>
      </c>
      <c r="K1387" s="189">
        <f t="shared" si="86"/>
        <v>0.49564000000000002</v>
      </c>
      <c r="L1387" s="200">
        <v>12724</v>
      </c>
      <c r="N1387" s="184">
        <v>265.60000000000002</v>
      </c>
      <c r="O1387" s="190">
        <f t="shared" si="87"/>
        <v>4.4266666666666669E-2</v>
      </c>
      <c r="Q1387" s="1">
        <v>4972.3999999999996</v>
      </c>
    </row>
    <row r="1388" spans="2:17" x14ac:dyDescent="0.3">
      <c r="B1388" s="187">
        <v>42062.416666666664</v>
      </c>
      <c r="D1388" s="202">
        <v>313</v>
      </c>
      <c r="E1388" s="178">
        <v>37.987000000000002</v>
      </c>
      <c r="F1388" s="188">
        <f t="shared" si="84"/>
        <v>5.1408464999830844E-2</v>
      </c>
      <c r="G1388" s="200"/>
      <c r="H1388" s="202">
        <v>653</v>
      </c>
      <c r="I1388" s="178">
        <v>16893</v>
      </c>
      <c r="J1388">
        <f t="shared" si="85"/>
        <v>16893</v>
      </c>
      <c r="K1388" s="189">
        <f t="shared" si="86"/>
        <v>0.67571999999999999</v>
      </c>
      <c r="L1388" s="200">
        <v>17409</v>
      </c>
      <c r="N1388" s="184">
        <v>100.9</v>
      </c>
      <c r="O1388" s="190">
        <f t="shared" si="87"/>
        <v>1.6816666666666667E-2</v>
      </c>
      <c r="Q1388" s="1">
        <v>4971.1000000000004</v>
      </c>
    </row>
    <row r="1389" spans="2:17" x14ac:dyDescent="0.3">
      <c r="B1389" s="187">
        <v>42062.458333333336</v>
      </c>
      <c r="D1389" s="202">
        <v>240</v>
      </c>
      <c r="E1389" s="178">
        <v>0</v>
      </c>
      <c r="F1389" s="188">
        <f t="shared" si="84"/>
        <v>0</v>
      </c>
      <c r="G1389" s="200"/>
      <c r="H1389" s="202">
        <v>662</v>
      </c>
      <c r="I1389" s="178">
        <v>16195</v>
      </c>
      <c r="J1389">
        <f t="shared" si="85"/>
        <v>16195</v>
      </c>
      <c r="K1389" s="189">
        <f t="shared" si="86"/>
        <v>0.64780000000000004</v>
      </c>
      <c r="L1389" s="200">
        <v>16679</v>
      </c>
      <c r="N1389" s="184">
        <v>3.6</v>
      </c>
      <c r="O1389" s="190">
        <f t="shared" si="87"/>
        <v>6.0000000000000006E-4</v>
      </c>
      <c r="Q1389" s="1">
        <v>4970.3999999999996</v>
      </c>
    </row>
    <row r="1390" spans="2:17" x14ac:dyDescent="0.3">
      <c r="B1390" s="187">
        <v>42062.5</v>
      </c>
      <c r="D1390" s="202">
        <v>327</v>
      </c>
      <c r="E1390" s="178">
        <v>61.377000000000002</v>
      </c>
      <c r="F1390" s="188">
        <f t="shared" si="84"/>
        <v>8.3062557093074404E-2</v>
      </c>
      <c r="G1390" s="200"/>
      <c r="H1390" s="202">
        <v>723</v>
      </c>
      <c r="I1390" s="178">
        <v>17258</v>
      </c>
      <c r="J1390">
        <f t="shared" si="85"/>
        <v>17258</v>
      </c>
      <c r="K1390" s="189">
        <f t="shared" si="86"/>
        <v>0.69032000000000004</v>
      </c>
      <c r="L1390" s="200">
        <v>17791</v>
      </c>
      <c r="N1390" s="184">
        <v>0</v>
      </c>
      <c r="O1390" s="190">
        <f t="shared" si="87"/>
        <v>0</v>
      </c>
      <c r="Q1390" s="1">
        <v>4969.8</v>
      </c>
    </row>
    <row r="1391" spans="2:17" x14ac:dyDescent="0.3">
      <c r="B1391" s="187">
        <v>42062.541666666664</v>
      </c>
      <c r="D1391" s="202">
        <v>489</v>
      </c>
      <c r="E1391" s="178">
        <v>361.101</v>
      </c>
      <c r="F1391" s="188">
        <f t="shared" si="84"/>
        <v>0.48868423723652604</v>
      </c>
      <c r="G1391" s="200"/>
      <c r="H1391" s="202">
        <v>777</v>
      </c>
      <c r="I1391" s="178">
        <v>19258</v>
      </c>
      <c r="J1391">
        <f t="shared" si="85"/>
        <v>19258</v>
      </c>
      <c r="K1391" s="189">
        <f t="shared" si="86"/>
        <v>0.77032</v>
      </c>
      <c r="L1391" s="200">
        <v>19892</v>
      </c>
      <c r="N1391" s="184">
        <v>0</v>
      </c>
      <c r="O1391" s="190">
        <f t="shared" si="87"/>
        <v>0</v>
      </c>
      <c r="Q1391" s="1">
        <v>4969.3999999999996</v>
      </c>
    </row>
    <row r="1392" spans="2:17" x14ac:dyDescent="0.3">
      <c r="B1392" s="187">
        <v>42062.583333333336</v>
      </c>
      <c r="D1392" s="202">
        <v>762</v>
      </c>
      <c r="E1392" s="178">
        <v>560.46799999999996</v>
      </c>
      <c r="F1392" s="188">
        <f t="shared" si="84"/>
        <v>0.75849105118922755</v>
      </c>
      <c r="G1392" s="200"/>
      <c r="H1392" s="202">
        <v>791</v>
      </c>
      <c r="I1392" s="178">
        <v>21985</v>
      </c>
      <c r="J1392">
        <f t="shared" si="85"/>
        <v>21985</v>
      </c>
      <c r="K1392" s="189">
        <f t="shared" si="86"/>
        <v>0.87939999999999996</v>
      </c>
      <c r="L1392" s="200">
        <v>22770</v>
      </c>
      <c r="N1392" s="184">
        <v>0</v>
      </c>
      <c r="O1392" s="190">
        <f t="shared" si="87"/>
        <v>0</v>
      </c>
      <c r="Q1392" s="1">
        <v>4969.3</v>
      </c>
    </row>
    <row r="1393" spans="2:17" x14ac:dyDescent="0.3">
      <c r="B1393" s="187">
        <v>42062.625</v>
      </c>
      <c r="D1393" s="202">
        <v>859</v>
      </c>
      <c r="E1393" s="178">
        <v>617.12099999999998</v>
      </c>
      <c r="F1393" s="188">
        <f t="shared" si="84"/>
        <v>0.8351605372669757</v>
      </c>
      <c r="G1393" s="200"/>
      <c r="H1393" s="202">
        <v>649</v>
      </c>
      <c r="I1393" s="178">
        <v>22003</v>
      </c>
      <c r="J1393">
        <f t="shared" si="85"/>
        <v>22003</v>
      </c>
      <c r="K1393" s="189">
        <f t="shared" si="86"/>
        <v>0.88012000000000001</v>
      </c>
      <c r="L1393" s="200">
        <v>22790</v>
      </c>
      <c r="N1393" s="184">
        <v>0</v>
      </c>
      <c r="O1393" s="190">
        <f t="shared" si="87"/>
        <v>0</v>
      </c>
      <c r="Q1393" s="1">
        <v>4968.2</v>
      </c>
    </row>
    <row r="1394" spans="2:17" x14ac:dyDescent="0.3">
      <c r="B1394" s="187">
        <v>42062.666666666664</v>
      </c>
      <c r="D1394" s="202">
        <v>779</v>
      </c>
      <c r="E1394" s="178">
        <v>502.56200000000001</v>
      </c>
      <c r="F1394" s="188">
        <f t="shared" si="84"/>
        <v>0.68012585851067431</v>
      </c>
      <c r="G1394" s="200"/>
      <c r="H1394" s="202">
        <v>428</v>
      </c>
      <c r="I1394" s="178">
        <v>18461</v>
      </c>
      <c r="J1394">
        <f t="shared" si="85"/>
        <v>18461</v>
      </c>
      <c r="K1394" s="189">
        <f t="shared" si="86"/>
        <v>0.73843999999999999</v>
      </c>
      <c r="L1394" s="200">
        <v>19055</v>
      </c>
      <c r="N1394" s="184">
        <v>0</v>
      </c>
      <c r="O1394" s="190">
        <f t="shared" si="87"/>
        <v>0</v>
      </c>
      <c r="Q1394" s="1">
        <v>4965.7</v>
      </c>
    </row>
    <row r="1395" spans="2:17" x14ac:dyDescent="0.3">
      <c r="B1395" s="187">
        <v>42062.708333333336</v>
      </c>
      <c r="D1395" s="202">
        <v>606</v>
      </c>
      <c r="E1395" s="178">
        <v>270.13</v>
      </c>
      <c r="F1395" s="188">
        <f t="shared" si="84"/>
        <v>0.36557160740264577</v>
      </c>
      <c r="G1395" s="200"/>
      <c r="H1395" s="202">
        <v>193</v>
      </c>
      <c r="I1395" s="178">
        <v>8062.5</v>
      </c>
      <c r="J1395">
        <f t="shared" si="85"/>
        <v>8062.5</v>
      </c>
      <c r="K1395" s="189">
        <f t="shared" si="86"/>
        <v>0.32250000000000001</v>
      </c>
      <c r="L1395" s="200">
        <v>8268.2000000000007</v>
      </c>
      <c r="N1395" s="184">
        <v>0</v>
      </c>
      <c r="O1395" s="190">
        <f t="shared" si="87"/>
        <v>0</v>
      </c>
      <c r="Q1395" s="1">
        <v>4965.5</v>
      </c>
    </row>
    <row r="1396" spans="2:17" x14ac:dyDescent="0.3">
      <c r="B1396" s="187">
        <v>42062.75</v>
      </c>
      <c r="D1396" s="202">
        <v>142</v>
      </c>
      <c r="E1396" s="178">
        <v>0</v>
      </c>
      <c r="F1396" s="188">
        <f t="shared" si="84"/>
        <v>0</v>
      </c>
      <c r="G1396" s="200"/>
      <c r="H1396" s="202">
        <v>20</v>
      </c>
      <c r="I1396" s="178">
        <v>344.88</v>
      </c>
      <c r="J1396">
        <f t="shared" si="85"/>
        <v>344.88</v>
      </c>
      <c r="K1396" s="189">
        <f t="shared" si="86"/>
        <v>1.3795200000000001E-2</v>
      </c>
      <c r="L1396" s="200">
        <v>477.35</v>
      </c>
      <c r="N1396" s="184">
        <v>0</v>
      </c>
      <c r="O1396" s="190">
        <f t="shared" si="87"/>
        <v>0</v>
      </c>
      <c r="Q1396" s="1">
        <v>4965</v>
      </c>
    </row>
    <row r="1397" spans="2:17" x14ac:dyDescent="0.3">
      <c r="B1397" s="187">
        <v>42062.791666666664</v>
      </c>
      <c r="D1397" s="202">
        <v>0</v>
      </c>
      <c r="E1397" s="178">
        <v>0</v>
      </c>
      <c r="F1397" s="188">
        <f t="shared" si="84"/>
        <v>0</v>
      </c>
      <c r="G1397" s="200"/>
      <c r="H1397" s="202">
        <v>0</v>
      </c>
      <c r="I1397" s="178">
        <v>-56.506999999999998</v>
      </c>
      <c r="J1397">
        <f t="shared" si="85"/>
        <v>0</v>
      </c>
      <c r="K1397" s="189">
        <f t="shared" si="86"/>
        <v>0</v>
      </c>
      <c r="L1397" s="200">
        <v>0</v>
      </c>
      <c r="N1397" s="184">
        <v>0</v>
      </c>
      <c r="O1397" s="190">
        <f t="shared" si="87"/>
        <v>0</v>
      </c>
      <c r="Q1397" s="1">
        <v>4964.8999999999996</v>
      </c>
    </row>
    <row r="1398" spans="2:17" x14ac:dyDescent="0.3">
      <c r="B1398" s="187">
        <v>42062.833333333336</v>
      </c>
      <c r="D1398" s="202">
        <v>0</v>
      </c>
      <c r="E1398" s="178">
        <v>0</v>
      </c>
      <c r="F1398" s="188">
        <f t="shared" si="84"/>
        <v>0</v>
      </c>
      <c r="G1398" s="200"/>
      <c r="H1398" s="202">
        <v>0</v>
      </c>
      <c r="I1398" s="178">
        <v>-56.506999999999998</v>
      </c>
      <c r="J1398">
        <f t="shared" si="85"/>
        <v>0</v>
      </c>
      <c r="K1398" s="189">
        <f t="shared" si="86"/>
        <v>0</v>
      </c>
      <c r="L1398" s="200">
        <v>0</v>
      </c>
      <c r="N1398" s="184">
        <v>0</v>
      </c>
      <c r="O1398" s="190">
        <f t="shared" si="87"/>
        <v>0</v>
      </c>
      <c r="Q1398" s="1">
        <v>4964.2</v>
      </c>
    </row>
    <row r="1399" spans="2:17" x14ac:dyDescent="0.3">
      <c r="B1399" s="187">
        <v>42062.875</v>
      </c>
      <c r="D1399" s="202">
        <v>0</v>
      </c>
      <c r="E1399" s="178">
        <v>0</v>
      </c>
      <c r="F1399" s="188">
        <f t="shared" si="84"/>
        <v>0</v>
      </c>
      <c r="G1399" s="200"/>
      <c r="H1399" s="202">
        <v>0</v>
      </c>
      <c r="I1399" s="178">
        <v>-56.506999999999998</v>
      </c>
      <c r="J1399">
        <f t="shared" si="85"/>
        <v>0</v>
      </c>
      <c r="K1399" s="189">
        <f t="shared" si="86"/>
        <v>0</v>
      </c>
      <c r="L1399" s="200">
        <v>0</v>
      </c>
      <c r="N1399" s="184">
        <v>0</v>
      </c>
      <c r="O1399" s="190">
        <f t="shared" si="87"/>
        <v>0</v>
      </c>
      <c r="Q1399" s="1">
        <v>4963.8999999999996</v>
      </c>
    </row>
    <row r="1400" spans="2:17" x14ac:dyDescent="0.3">
      <c r="B1400" s="187">
        <v>42062.916666666664</v>
      </c>
      <c r="D1400" s="202">
        <v>0</v>
      </c>
      <c r="E1400" s="178">
        <v>0</v>
      </c>
      <c r="F1400" s="188">
        <f t="shared" si="84"/>
        <v>0</v>
      </c>
      <c r="G1400" s="200"/>
      <c r="H1400" s="202">
        <v>0</v>
      </c>
      <c r="I1400" s="178">
        <v>-56.506999999999998</v>
      </c>
      <c r="J1400">
        <f t="shared" si="85"/>
        <v>0</v>
      </c>
      <c r="K1400" s="189">
        <f t="shared" si="86"/>
        <v>0</v>
      </c>
      <c r="L1400" s="200">
        <v>0</v>
      </c>
      <c r="N1400" s="184">
        <v>0</v>
      </c>
      <c r="O1400" s="190">
        <f t="shared" si="87"/>
        <v>0</v>
      </c>
      <c r="Q1400" s="1">
        <v>4963.8999999999996</v>
      </c>
    </row>
    <row r="1401" spans="2:17" x14ac:dyDescent="0.3">
      <c r="B1401" s="187">
        <v>42062.958333333336</v>
      </c>
      <c r="D1401" s="202">
        <v>0</v>
      </c>
      <c r="E1401" s="178">
        <v>0</v>
      </c>
      <c r="F1401" s="188">
        <f t="shared" si="84"/>
        <v>0</v>
      </c>
      <c r="G1401" s="200"/>
      <c r="H1401" s="202">
        <v>0</v>
      </c>
      <c r="I1401" s="178">
        <v>-56.506999999999998</v>
      </c>
      <c r="J1401">
        <f t="shared" si="85"/>
        <v>0</v>
      </c>
      <c r="K1401" s="189">
        <f t="shared" si="86"/>
        <v>0</v>
      </c>
      <c r="L1401" s="200">
        <v>0</v>
      </c>
      <c r="N1401" s="184">
        <v>74.099999999999994</v>
      </c>
      <c r="O1401" s="190">
        <f t="shared" si="87"/>
        <v>1.235E-2</v>
      </c>
      <c r="Q1401" s="1">
        <v>4963.1000000000004</v>
      </c>
    </row>
    <row r="1402" spans="2:17" x14ac:dyDescent="0.3">
      <c r="B1402" s="187">
        <v>42063</v>
      </c>
      <c r="D1402" s="202">
        <v>0</v>
      </c>
      <c r="E1402" s="178">
        <v>0</v>
      </c>
      <c r="F1402" s="188">
        <f t="shared" si="84"/>
        <v>0</v>
      </c>
      <c r="G1402" s="200"/>
      <c r="H1402" s="202">
        <v>0</v>
      </c>
      <c r="I1402" s="178">
        <v>-56.506999999999998</v>
      </c>
      <c r="J1402">
        <f t="shared" si="85"/>
        <v>0</v>
      </c>
      <c r="K1402" s="189">
        <f t="shared" si="86"/>
        <v>0</v>
      </c>
      <c r="L1402" s="200">
        <v>0</v>
      </c>
      <c r="N1402" s="184">
        <v>599.20000000000005</v>
      </c>
      <c r="O1402" s="190">
        <f t="shared" si="87"/>
        <v>9.9866666666666673E-2</v>
      </c>
      <c r="Q1402" s="1">
        <v>4962.6000000000004</v>
      </c>
    </row>
    <row r="1403" spans="2:17" x14ac:dyDescent="0.3">
      <c r="B1403" s="187">
        <v>42063.041666666664</v>
      </c>
      <c r="D1403" s="202">
        <v>0</v>
      </c>
      <c r="E1403" s="178">
        <v>0</v>
      </c>
      <c r="F1403" s="188">
        <f t="shared" si="84"/>
        <v>0</v>
      </c>
      <c r="G1403" s="200"/>
      <c r="H1403" s="202">
        <v>0</v>
      </c>
      <c r="I1403" s="178">
        <v>-56.506999999999998</v>
      </c>
      <c r="J1403">
        <f t="shared" si="85"/>
        <v>0</v>
      </c>
      <c r="K1403" s="189">
        <f t="shared" si="86"/>
        <v>0</v>
      </c>
      <c r="L1403" s="200">
        <v>0</v>
      </c>
      <c r="N1403" s="184">
        <v>1486.2</v>
      </c>
      <c r="O1403" s="190">
        <f t="shared" si="87"/>
        <v>0.2477</v>
      </c>
      <c r="Q1403" s="1">
        <v>4961.2</v>
      </c>
    </row>
    <row r="1404" spans="2:17" x14ac:dyDescent="0.3">
      <c r="B1404" s="187">
        <v>42063.083333333336</v>
      </c>
      <c r="D1404" s="202">
        <v>0</v>
      </c>
      <c r="E1404" s="178">
        <v>0</v>
      </c>
      <c r="F1404" s="188">
        <f t="shared" si="84"/>
        <v>0</v>
      </c>
      <c r="G1404" s="200"/>
      <c r="H1404" s="202">
        <v>0</v>
      </c>
      <c r="I1404" s="178">
        <v>-56.506999999999998</v>
      </c>
      <c r="J1404">
        <f t="shared" si="85"/>
        <v>0</v>
      </c>
      <c r="K1404" s="189">
        <f t="shared" si="86"/>
        <v>0</v>
      </c>
      <c r="L1404" s="200">
        <v>0</v>
      </c>
      <c r="N1404" s="184">
        <v>756.9</v>
      </c>
      <c r="O1404" s="190">
        <f t="shared" si="87"/>
        <v>0.12614999999999998</v>
      </c>
      <c r="Q1404" s="1">
        <v>4959.1000000000004</v>
      </c>
    </row>
    <row r="1405" spans="2:17" x14ac:dyDescent="0.3">
      <c r="B1405" s="187">
        <v>42063.125</v>
      </c>
      <c r="D1405" s="202">
        <v>0</v>
      </c>
      <c r="E1405" s="178">
        <v>0</v>
      </c>
      <c r="F1405" s="188">
        <f t="shared" si="84"/>
        <v>0</v>
      </c>
      <c r="G1405" s="200"/>
      <c r="H1405" s="202">
        <v>0</v>
      </c>
      <c r="I1405" s="178">
        <v>-56.506999999999998</v>
      </c>
      <c r="J1405">
        <f t="shared" si="85"/>
        <v>0</v>
      </c>
      <c r="K1405" s="189">
        <f t="shared" si="86"/>
        <v>0</v>
      </c>
      <c r="L1405" s="200">
        <v>0</v>
      </c>
      <c r="N1405" s="184">
        <v>724.3</v>
      </c>
      <c r="O1405" s="190">
        <f t="shared" si="87"/>
        <v>0.12071666666666665</v>
      </c>
      <c r="Q1405" s="1">
        <v>4958.6000000000004</v>
      </c>
    </row>
    <row r="1406" spans="2:17" x14ac:dyDescent="0.3">
      <c r="B1406" s="187">
        <v>42063.166666666664</v>
      </c>
      <c r="D1406" s="202">
        <v>0</v>
      </c>
      <c r="E1406" s="178">
        <v>0</v>
      </c>
      <c r="F1406" s="188">
        <f t="shared" si="84"/>
        <v>0</v>
      </c>
      <c r="G1406" s="200"/>
      <c r="H1406" s="202">
        <v>0</v>
      </c>
      <c r="I1406" s="178">
        <v>-56.506999999999998</v>
      </c>
      <c r="J1406">
        <f t="shared" si="85"/>
        <v>0</v>
      </c>
      <c r="K1406" s="189">
        <f t="shared" si="86"/>
        <v>0</v>
      </c>
      <c r="L1406" s="200">
        <v>0</v>
      </c>
      <c r="N1406" s="184">
        <v>947.3</v>
      </c>
      <c r="O1406" s="190">
        <f t="shared" si="87"/>
        <v>0.15788333333333332</v>
      </c>
      <c r="Q1406" s="1">
        <v>4958.3999999999996</v>
      </c>
    </row>
    <row r="1407" spans="2:17" x14ac:dyDescent="0.3">
      <c r="B1407" s="187">
        <v>42063.208333333336</v>
      </c>
      <c r="D1407" s="202">
        <v>0</v>
      </c>
      <c r="E1407" s="178">
        <v>0</v>
      </c>
      <c r="F1407" s="188">
        <f t="shared" si="84"/>
        <v>0</v>
      </c>
      <c r="G1407" s="200"/>
      <c r="H1407" s="202">
        <v>0</v>
      </c>
      <c r="I1407" s="178">
        <v>-56.506999999999998</v>
      </c>
      <c r="J1407">
        <f t="shared" si="85"/>
        <v>0</v>
      </c>
      <c r="K1407" s="189">
        <f t="shared" si="86"/>
        <v>0</v>
      </c>
      <c r="L1407" s="200">
        <v>0</v>
      </c>
      <c r="N1407" s="184">
        <v>935</v>
      </c>
      <c r="O1407" s="190">
        <f t="shared" si="87"/>
        <v>0.15583333333333332</v>
      </c>
      <c r="Q1407" s="1">
        <v>4957.8</v>
      </c>
    </row>
    <row r="1408" spans="2:17" x14ac:dyDescent="0.3">
      <c r="B1408" s="187">
        <v>42063.25</v>
      </c>
      <c r="D1408" s="202">
        <v>347</v>
      </c>
      <c r="E1408" s="178">
        <v>0</v>
      </c>
      <c r="F1408" s="188">
        <f t="shared" si="84"/>
        <v>0</v>
      </c>
      <c r="G1408" s="200"/>
      <c r="H1408" s="202">
        <v>85</v>
      </c>
      <c r="I1408" s="178">
        <v>3052.1</v>
      </c>
      <c r="J1408">
        <f t="shared" si="85"/>
        <v>3052.1</v>
      </c>
      <c r="K1408" s="189">
        <f t="shared" si="86"/>
        <v>0.122084</v>
      </c>
      <c r="L1408" s="200">
        <v>3169.4</v>
      </c>
      <c r="N1408" s="184">
        <v>962.9</v>
      </c>
      <c r="O1408" s="190">
        <f t="shared" si="87"/>
        <v>0.16048333333333334</v>
      </c>
      <c r="Q1408" s="1">
        <v>4957.7</v>
      </c>
    </row>
    <row r="1409" spans="2:17" x14ac:dyDescent="0.3">
      <c r="B1409" s="187">
        <v>42063.291666666664</v>
      </c>
      <c r="D1409" s="202">
        <v>640</v>
      </c>
      <c r="E1409" s="178">
        <v>183.55699999999999</v>
      </c>
      <c r="F1409" s="188">
        <f t="shared" si="84"/>
        <v>0.2484108671380722</v>
      </c>
      <c r="G1409" s="200"/>
      <c r="H1409" s="202">
        <v>303</v>
      </c>
      <c r="I1409" s="178">
        <v>13501</v>
      </c>
      <c r="J1409">
        <f t="shared" si="85"/>
        <v>13501</v>
      </c>
      <c r="K1409" s="189">
        <f t="shared" si="86"/>
        <v>0.54003999999999996</v>
      </c>
      <c r="L1409" s="200">
        <v>13873</v>
      </c>
      <c r="N1409" s="184">
        <v>540.20000000000005</v>
      </c>
      <c r="O1409" s="190">
        <f t="shared" si="87"/>
        <v>9.003333333333334E-2</v>
      </c>
      <c r="Q1409" s="1">
        <v>4956.7</v>
      </c>
    </row>
    <row r="1410" spans="2:17" x14ac:dyDescent="0.3">
      <c r="B1410" s="187">
        <v>42063.333333333336</v>
      </c>
      <c r="D1410" s="202">
        <v>833</v>
      </c>
      <c r="E1410" s="178">
        <v>582.94200000000001</v>
      </c>
      <c r="F1410" s="188">
        <f t="shared" si="84"/>
        <v>0.78890550461819542</v>
      </c>
      <c r="G1410" s="200"/>
      <c r="H1410" s="202">
        <v>547</v>
      </c>
      <c r="I1410" s="178">
        <v>21972</v>
      </c>
      <c r="J1410">
        <f t="shared" si="85"/>
        <v>21972</v>
      </c>
      <c r="K1410" s="189">
        <f t="shared" si="86"/>
        <v>0.87887999999999999</v>
      </c>
      <c r="L1410" s="200">
        <v>22757</v>
      </c>
      <c r="N1410" s="184">
        <v>362.4</v>
      </c>
      <c r="O1410" s="190">
        <f t="shared" si="87"/>
        <v>6.0399999999999995E-2</v>
      </c>
      <c r="Q1410" s="1">
        <v>4955.6000000000004</v>
      </c>
    </row>
    <row r="1411" spans="2:17" x14ac:dyDescent="0.3">
      <c r="B1411" s="187">
        <v>42063.375</v>
      </c>
      <c r="D1411" s="202">
        <v>913</v>
      </c>
      <c r="E1411" s="178">
        <v>672.16800000000001</v>
      </c>
      <c r="F1411" s="188">
        <f t="shared" si="84"/>
        <v>0.9096565957302839</v>
      </c>
      <c r="G1411" s="200"/>
      <c r="H1411" s="202">
        <v>753</v>
      </c>
      <c r="I1411" s="178">
        <v>23107</v>
      </c>
      <c r="J1411">
        <f t="shared" si="85"/>
        <v>23107</v>
      </c>
      <c r="K1411" s="189">
        <f t="shared" si="86"/>
        <v>0.92427999999999999</v>
      </c>
      <c r="L1411" s="200">
        <v>23960</v>
      </c>
      <c r="N1411" s="184">
        <v>145.6</v>
      </c>
      <c r="O1411" s="190">
        <f t="shared" si="87"/>
        <v>2.4266666666666666E-2</v>
      </c>
      <c r="Q1411" s="1">
        <v>4954.6000000000004</v>
      </c>
    </row>
    <row r="1412" spans="2:17" x14ac:dyDescent="0.3">
      <c r="B1412" s="187">
        <v>42063.416666666664</v>
      </c>
      <c r="D1412" s="202">
        <v>950</v>
      </c>
      <c r="E1412" s="178">
        <v>713.38</v>
      </c>
      <c r="F1412" s="188">
        <f t="shared" si="84"/>
        <v>0.9654295090841426</v>
      </c>
      <c r="G1412" s="200"/>
      <c r="H1412" s="202">
        <v>904</v>
      </c>
      <c r="I1412" s="178">
        <v>23472</v>
      </c>
      <c r="J1412">
        <f t="shared" si="85"/>
        <v>23472</v>
      </c>
      <c r="K1412" s="189">
        <f t="shared" si="86"/>
        <v>0.93888000000000005</v>
      </c>
      <c r="L1412" s="200">
        <v>24347</v>
      </c>
      <c r="N1412" s="184">
        <v>4</v>
      </c>
      <c r="O1412" s="190">
        <f t="shared" si="87"/>
        <v>6.6666666666666664E-4</v>
      </c>
      <c r="Q1412" s="1">
        <v>4953.1000000000004</v>
      </c>
    </row>
    <row r="1413" spans="2:17" x14ac:dyDescent="0.3">
      <c r="B1413" s="187">
        <v>42063.458333333336</v>
      </c>
      <c r="D1413" s="202">
        <v>877</v>
      </c>
      <c r="E1413" s="178">
        <v>665.73</v>
      </c>
      <c r="F1413" s="188">
        <f t="shared" si="84"/>
        <v>0.9009439388300573</v>
      </c>
      <c r="G1413" s="200"/>
      <c r="H1413" s="202">
        <v>970</v>
      </c>
      <c r="I1413" s="178">
        <v>23055</v>
      </c>
      <c r="J1413">
        <f t="shared" si="85"/>
        <v>23055</v>
      </c>
      <c r="K1413" s="189">
        <f t="shared" si="86"/>
        <v>0.92220000000000002</v>
      </c>
      <c r="L1413" s="200">
        <v>23904</v>
      </c>
      <c r="N1413" s="184">
        <v>0</v>
      </c>
      <c r="O1413" s="190">
        <f t="shared" si="87"/>
        <v>0</v>
      </c>
      <c r="Q1413" s="1">
        <v>4952.5</v>
      </c>
    </row>
    <row r="1414" spans="2:17" x14ac:dyDescent="0.3">
      <c r="B1414" s="187">
        <v>42063.5</v>
      </c>
      <c r="D1414" s="202">
        <v>827</v>
      </c>
      <c r="E1414" s="178">
        <v>647.40700000000004</v>
      </c>
      <c r="F1414" s="188">
        <f t="shared" si="84"/>
        <v>0.87614710559258391</v>
      </c>
      <c r="G1414" s="200"/>
      <c r="H1414" s="202">
        <v>976</v>
      </c>
      <c r="I1414" s="178">
        <v>22762</v>
      </c>
      <c r="J1414">
        <f t="shared" si="85"/>
        <v>22762</v>
      </c>
      <c r="K1414" s="189">
        <f t="shared" si="86"/>
        <v>0.91047999999999996</v>
      </c>
      <c r="L1414" s="200">
        <v>23594</v>
      </c>
      <c r="N1414" s="184">
        <v>0</v>
      </c>
      <c r="O1414" s="190">
        <f t="shared" si="87"/>
        <v>0</v>
      </c>
      <c r="Q1414" s="1">
        <v>4952.3</v>
      </c>
    </row>
    <row r="1415" spans="2:17" x14ac:dyDescent="0.3">
      <c r="B1415" s="187">
        <v>42063.541666666664</v>
      </c>
      <c r="D1415" s="202">
        <v>626</v>
      </c>
      <c r="E1415" s="178">
        <v>468.358</v>
      </c>
      <c r="F1415" s="188">
        <f t="shared" si="84"/>
        <v>0.63383699292891704</v>
      </c>
      <c r="G1415" s="200"/>
      <c r="H1415" s="202">
        <v>859</v>
      </c>
      <c r="I1415" s="178">
        <v>21229</v>
      </c>
      <c r="J1415">
        <f t="shared" si="85"/>
        <v>21229</v>
      </c>
      <c r="K1415" s="189">
        <f t="shared" si="86"/>
        <v>0.84916000000000003</v>
      </c>
      <c r="L1415" s="200">
        <v>21972</v>
      </c>
      <c r="N1415" s="184">
        <v>0</v>
      </c>
      <c r="O1415" s="190">
        <f t="shared" si="87"/>
        <v>0</v>
      </c>
      <c r="Q1415" s="1">
        <v>4952.1000000000004</v>
      </c>
    </row>
    <row r="1416" spans="2:17" x14ac:dyDescent="0.3">
      <c r="B1416" s="187">
        <v>42063.583333333336</v>
      </c>
      <c r="D1416" s="202">
        <v>110</v>
      </c>
      <c r="E1416" s="178">
        <v>0</v>
      </c>
      <c r="F1416" s="188">
        <f t="shared" si="84"/>
        <v>0</v>
      </c>
      <c r="G1416" s="200"/>
      <c r="H1416" s="202">
        <v>354</v>
      </c>
      <c r="I1416" s="178">
        <v>8979.2000000000007</v>
      </c>
      <c r="J1416">
        <f t="shared" si="85"/>
        <v>8979.2000000000007</v>
      </c>
      <c r="K1416" s="189">
        <f t="shared" si="86"/>
        <v>0.35916800000000004</v>
      </c>
      <c r="L1416" s="200">
        <v>9208.7000000000007</v>
      </c>
      <c r="N1416" s="184">
        <v>62.8</v>
      </c>
      <c r="O1416" s="190">
        <f t="shared" si="87"/>
        <v>1.0466666666666666E-2</v>
      </c>
      <c r="Q1416" s="1">
        <v>4951.6000000000004</v>
      </c>
    </row>
    <row r="1417" spans="2:17" x14ac:dyDescent="0.3">
      <c r="B1417" s="187">
        <v>42063.625</v>
      </c>
      <c r="D1417" s="202">
        <v>476</v>
      </c>
      <c r="E1417" s="178">
        <v>149.965</v>
      </c>
      <c r="F1417" s="188">
        <f t="shared" si="84"/>
        <v>0.2029502317555909</v>
      </c>
      <c r="G1417" s="200"/>
      <c r="H1417" s="202">
        <v>529</v>
      </c>
      <c r="I1417" s="178">
        <v>17332</v>
      </c>
      <c r="J1417">
        <f t="shared" si="85"/>
        <v>17332</v>
      </c>
      <c r="K1417" s="189">
        <f t="shared" si="86"/>
        <v>0.69328000000000001</v>
      </c>
      <c r="L1417" s="200">
        <v>17870</v>
      </c>
      <c r="N1417" s="184">
        <v>326.10000000000002</v>
      </c>
      <c r="O1417" s="190">
        <f t="shared" si="87"/>
        <v>5.4350000000000002E-2</v>
      </c>
      <c r="Q1417" s="1">
        <v>4949.2</v>
      </c>
    </row>
    <row r="1418" spans="2:17" x14ac:dyDescent="0.3">
      <c r="B1418" s="187">
        <v>42063.666666666664</v>
      </c>
      <c r="D1418" s="202">
        <v>767</v>
      </c>
      <c r="E1418" s="178">
        <v>491.40699999999998</v>
      </c>
      <c r="F1418" s="188">
        <f t="shared" si="84"/>
        <v>0.6650296038163549</v>
      </c>
      <c r="G1418" s="200"/>
      <c r="H1418" s="202">
        <v>422</v>
      </c>
      <c r="I1418" s="178">
        <v>18668</v>
      </c>
      <c r="J1418">
        <f t="shared" si="85"/>
        <v>18668</v>
      </c>
      <c r="K1418" s="189">
        <f t="shared" si="86"/>
        <v>0.74672000000000005</v>
      </c>
      <c r="L1418" s="200">
        <v>19272</v>
      </c>
      <c r="N1418" s="184">
        <v>629.6</v>
      </c>
      <c r="O1418" s="190">
        <f t="shared" si="87"/>
        <v>0.10493333333333334</v>
      </c>
      <c r="Q1418" s="1">
        <v>4948.1000000000004</v>
      </c>
    </row>
    <row r="1419" spans="2:17" x14ac:dyDescent="0.3">
      <c r="B1419" s="187">
        <v>42063.708333333336</v>
      </c>
      <c r="D1419" s="202">
        <v>631</v>
      </c>
      <c r="E1419" s="178">
        <v>277.58600000000001</v>
      </c>
      <c r="F1419" s="188">
        <f t="shared" ref="F1419:F1482" si="88">E1419/$F$8</f>
        <v>0.37566194133369424</v>
      </c>
      <c r="G1419" s="200"/>
      <c r="H1419" s="202">
        <v>192</v>
      </c>
      <c r="I1419" s="178">
        <v>8232.1</v>
      </c>
      <c r="J1419">
        <f t="shared" ref="J1419:J1482" si="89">IF(I1419&lt;0,0,I1419)</f>
        <v>8232.1</v>
      </c>
      <c r="K1419" s="189">
        <f t="shared" ref="K1419:K1482" si="90">J1419/(1000*$K$8)</f>
        <v>0.32928400000000002</v>
      </c>
      <c r="L1419" s="200">
        <v>8442.1</v>
      </c>
      <c r="N1419" s="184">
        <v>475</v>
      </c>
      <c r="O1419" s="190">
        <f t="shared" ref="O1419:O1482" si="91">N1419/$O$8</f>
        <v>7.9166666666666663E-2</v>
      </c>
      <c r="Q1419" s="1">
        <v>4947</v>
      </c>
    </row>
    <row r="1420" spans="2:17" x14ac:dyDescent="0.3">
      <c r="B1420" s="187">
        <v>42063.75</v>
      </c>
      <c r="D1420" s="202">
        <v>151</v>
      </c>
      <c r="E1420" s="178">
        <v>0</v>
      </c>
      <c r="F1420" s="188">
        <f t="shared" si="88"/>
        <v>0</v>
      </c>
      <c r="G1420" s="200"/>
      <c r="H1420" s="202">
        <v>19</v>
      </c>
      <c r="I1420" s="178">
        <v>301.39999999999998</v>
      </c>
      <c r="J1420">
        <f t="shared" si="89"/>
        <v>301.39999999999998</v>
      </c>
      <c r="K1420" s="189">
        <f t="shared" si="90"/>
        <v>1.2055999999999999E-2</v>
      </c>
      <c r="L1420" s="200">
        <v>438.94</v>
      </c>
      <c r="N1420" s="184">
        <v>1043</v>
      </c>
      <c r="O1420" s="190">
        <f t="shared" si="91"/>
        <v>0.17383333333333334</v>
      </c>
      <c r="Q1420" s="1">
        <v>4946.8999999999996</v>
      </c>
    </row>
    <row r="1421" spans="2:17" x14ac:dyDescent="0.3">
      <c r="B1421" s="187">
        <v>42063.791666666664</v>
      </c>
      <c r="D1421" s="202">
        <v>0</v>
      </c>
      <c r="E1421" s="178">
        <v>0</v>
      </c>
      <c r="F1421" s="188">
        <f t="shared" si="88"/>
        <v>0</v>
      </c>
      <c r="G1421" s="200"/>
      <c r="H1421" s="202">
        <v>0</v>
      </c>
      <c r="I1421" s="178">
        <v>-56.506999999999998</v>
      </c>
      <c r="J1421">
        <f t="shared" si="89"/>
        <v>0</v>
      </c>
      <c r="K1421" s="189">
        <f t="shared" si="90"/>
        <v>0</v>
      </c>
      <c r="L1421" s="200">
        <v>0</v>
      </c>
      <c r="N1421" s="184">
        <v>706.7</v>
      </c>
      <c r="O1421" s="190">
        <f t="shared" si="91"/>
        <v>0.11778333333333334</v>
      </c>
      <c r="Q1421" s="1">
        <v>4946.3</v>
      </c>
    </row>
    <row r="1422" spans="2:17" x14ac:dyDescent="0.3">
      <c r="B1422" s="187">
        <v>42063.833333333336</v>
      </c>
      <c r="D1422" s="202">
        <v>0</v>
      </c>
      <c r="E1422" s="178">
        <v>0</v>
      </c>
      <c r="F1422" s="188">
        <f t="shared" si="88"/>
        <v>0</v>
      </c>
      <c r="G1422" s="200"/>
      <c r="H1422" s="202">
        <v>0</v>
      </c>
      <c r="I1422" s="178">
        <v>-56.506999999999998</v>
      </c>
      <c r="J1422">
        <f t="shared" si="89"/>
        <v>0</v>
      </c>
      <c r="K1422" s="189">
        <f t="shared" si="90"/>
        <v>0</v>
      </c>
      <c r="L1422" s="200">
        <v>0</v>
      </c>
      <c r="N1422" s="184">
        <v>573.9</v>
      </c>
      <c r="O1422" s="190">
        <f t="shared" si="91"/>
        <v>9.5649999999999999E-2</v>
      </c>
      <c r="Q1422" s="1">
        <v>4945.8999999999996</v>
      </c>
    </row>
    <row r="1423" spans="2:17" x14ac:dyDescent="0.3">
      <c r="B1423" s="187">
        <v>42063.875</v>
      </c>
      <c r="D1423" s="202">
        <v>0</v>
      </c>
      <c r="E1423" s="178">
        <v>0</v>
      </c>
      <c r="F1423" s="188">
        <f t="shared" si="88"/>
        <v>0</v>
      </c>
      <c r="G1423" s="200"/>
      <c r="H1423" s="202">
        <v>0</v>
      </c>
      <c r="I1423" s="178">
        <v>-56.506999999999998</v>
      </c>
      <c r="J1423">
        <f t="shared" si="89"/>
        <v>0</v>
      </c>
      <c r="K1423" s="189">
        <f t="shared" si="90"/>
        <v>0</v>
      </c>
      <c r="L1423" s="200">
        <v>0</v>
      </c>
      <c r="N1423" s="184">
        <v>822.6</v>
      </c>
      <c r="O1423" s="190">
        <f t="shared" si="91"/>
        <v>0.1371</v>
      </c>
      <c r="Q1423" s="1">
        <v>4943.3999999999996</v>
      </c>
    </row>
    <row r="1424" spans="2:17" x14ac:dyDescent="0.3">
      <c r="B1424" s="187">
        <v>42063.916666666664</v>
      </c>
      <c r="D1424" s="202">
        <v>0</v>
      </c>
      <c r="E1424" s="178">
        <v>0</v>
      </c>
      <c r="F1424" s="188">
        <f t="shared" si="88"/>
        <v>0</v>
      </c>
      <c r="G1424" s="200"/>
      <c r="H1424" s="202">
        <v>0</v>
      </c>
      <c r="I1424" s="178">
        <v>-56.506999999999998</v>
      </c>
      <c r="J1424">
        <f t="shared" si="89"/>
        <v>0</v>
      </c>
      <c r="K1424" s="189">
        <f t="shared" si="90"/>
        <v>0</v>
      </c>
      <c r="L1424" s="200">
        <v>0</v>
      </c>
      <c r="N1424" s="184">
        <v>49.1</v>
      </c>
      <c r="O1424" s="190">
        <f t="shared" si="91"/>
        <v>8.1833333333333341E-3</v>
      </c>
      <c r="Q1424" s="1">
        <v>4943</v>
      </c>
    </row>
    <row r="1425" spans="2:17" x14ac:dyDescent="0.3">
      <c r="B1425" s="187">
        <v>42063.958333333336</v>
      </c>
      <c r="D1425" s="202">
        <v>0</v>
      </c>
      <c r="E1425" s="178">
        <v>0</v>
      </c>
      <c r="F1425" s="188">
        <f t="shared" si="88"/>
        <v>0</v>
      </c>
      <c r="G1425" s="200"/>
      <c r="H1425" s="202">
        <v>0</v>
      </c>
      <c r="I1425" s="178">
        <v>-56.506999999999998</v>
      </c>
      <c r="J1425">
        <f t="shared" si="89"/>
        <v>0</v>
      </c>
      <c r="K1425" s="189">
        <f t="shared" si="90"/>
        <v>0</v>
      </c>
      <c r="L1425" s="200">
        <v>0</v>
      </c>
      <c r="N1425" s="184">
        <v>123.9</v>
      </c>
      <c r="O1425" s="190">
        <f t="shared" si="91"/>
        <v>2.0650000000000002E-2</v>
      </c>
      <c r="Q1425" s="1">
        <v>4942.3</v>
      </c>
    </row>
    <row r="1426" spans="2:17" x14ac:dyDescent="0.3">
      <c r="B1426" s="187">
        <v>42795</v>
      </c>
      <c r="D1426" s="202">
        <v>0</v>
      </c>
      <c r="E1426" s="178">
        <v>0</v>
      </c>
      <c r="F1426" s="188">
        <f t="shared" si="88"/>
        <v>0</v>
      </c>
      <c r="G1426" s="200"/>
      <c r="H1426" s="202">
        <v>0</v>
      </c>
      <c r="I1426" s="178">
        <v>-56.506999999999998</v>
      </c>
      <c r="J1426">
        <f t="shared" si="89"/>
        <v>0</v>
      </c>
      <c r="K1426" s="189">
        <f t="shared" si="90"/>
        <v>0</v>
      </c>
      <c r="L1426" s="200">
        <v>0</v>
      </c>
      <c r="N1426" s="184">
        <v>37.9</v>
      </c>
      <c r="O1426" s="190">
        <f t="shared" si="91"/>
        <v>6.3166666666666666E-3</v>
      </c>
      <c r="Q1426" s="1">
        <v>4942.2</v>
      </c>
    </row>
    <row r="1427" spans="2:17" x14ac:dyDescent="0.3">
      <c r="B1427" s="187">
        <v>42795.041666666664</v>
      </c>
      <c r="D1427" s="202">
        <v>0</v>
      </c>
      <c r="E1427" s="178">
        <v>0</v>
      </c>
      <c r="F1427" s="188">
        <f t="shared" si="88"/>
        <v>0</v>
      </c>
      <c r="G1427" s="200"/>
      <c r="H1427" s="202">
        <v>0</v>
      </c>
      <c r="I1427" s="178">
        <v>-56.506999999999998</v>
      </c>
      <c r="J1427">
        <f t="shared" si="89"/>
        <v>0</v>
      </c>
      <c r="K1427" s="189">
        <f t="shared" si="90"/>
        <v>0</v>
      </c>
      <c r="L1427" s="200">
        <v>0</v>
      </c>
      <c r="N1427" s="184">
        <v>0</v>
      </c>
      <c r="O1427" s="190">
        <f t="shared" si="91"/>
        <v>0</v>
      </c>
      <c r="Q1427" s="1">
        <v>4941.8</v>
      </c>
    </row>
    <row r="1428" spans="2:17" x14ac:dyDescent="0.3">
      <c r="B1428" s="187">
        <v>42795.083333333336</v>
      </c>
      <c r="D1428" s="202">
        <v>0</v>
      </c>
      <c r="E1428" s="178">
        <v>0</v>
      </c>
      <c r="F1428" s="188">
        <f t="shared" si="88"/>
        <v>0</v>
      </c>
      <c r="G1428" s="200"/>
      <c r="H1428" s="202">
        <v>0</v>
      </c>
      <c r="I1428" s="178">
        <v>-56.506999999999998</v>
      </c>
      <c r="J1428">
        <f t="shared" si="89"/>
        <v>0</v>
      </c>
      <c r="K1428" s="189">
        <f t="shared" si="90"/>
        <v>0</v>
      </c>
      <c r="L1428" s="200">
        <v>0</v>
      </c>
      <c r="N1428" s="184">
        <v>193.1</v>
      </c>
      <c r="O1428" s="190">
        <f t="shared" si="91"/>
        <v>3.2183333333333335E-2</v>
      </c>
      <c r="Q1428" s="1">
        <v>4941.3</v>
      </c>
    </row>
    <row r="1429" spans="2:17" x14ac:dyDescent="0.3">
      <c r="B1429" s="187">
        <v>42795.125</v>
      </c>
      <c r="D1429" s="202">
        <v>0</v>
      </c>
      <c r="E1429" s="178">
        <v>0</v>
      </c>
      <c r="F1429" s="188">
        <f t="shared" si="88"/>
        <v>0</v>
      </c>
      <c r="G1429" s="200"/>
      <c r="H1429" s="202">
        <v>0</v>
      </c>
      <c r="I1429" s="178">
        <v>-56.506999999999998</v>
      </c>
      <c r="J1429">
        <f t="shared" si="89"/>
        <v>0</v>
      </c>
      <c r="K1429" s="189">
        <f t="shared" si="90"/>
        <v>0</v>
      </c>
      <c r="L1429" s="200">
        <v>0</v>
      </c>
      <c r="N1429" s="184">
        <v>388.3</v>
      </c>
      <c r="O1429" s="190">
        <f t="shared" si="91"/>
        <v>6.4716666666666672E-2</v>
      </c>
      <c r="Q1429" s="1">
        <v>4940.3999999999996</v>
      </c>
    </row>
    <row r="1430" spans="2:17" x14ac:dyDescent="0.3">
      <c r="B1430" s="187">
        <v>42795.166666666664</v>
      </c>
      <c r="D1430" s="202">
        <v>0</v>
      </c>
      <c r="E1430" s="178">
        <v>0</v>
      </c>
      <c r="F1430" s="188">
        <f t="shared" si="88"/>
        <v>0</v>
      </c>
      <c r="G1430" s="200"/>
      <c r="H1430" s="202">
        <v>0</v>
      </c>
      <c r="I1430" s="178">
        <v>-56.506999999999998</v>
      </c>
      <c r="J1430">
        <f t="shared" si="89"/>
        <v>0</v>
      </c>
      <c r="K1430" s="189">
        <f t="shared" si="90"/>
        <v>0</v>
      </c>
      <c r="L1430" s="200">
        <v>0</v>
      </c>
      <c r="N1430" s="184">
        <v>1101.9000000000001</v>
      </c>
      <c r="O1430" s="190">
        <f t="shared" si="91"/>
        <v>0.18365000000000001</v>
      </c>
      <c r="Q1430" s="1">
        <v>4938.7</v>
      </c>
    </row>
    <row r="1431" spans="2:17" x14ac:dyDescent="0.3">
      <c r="B1431" s="187">
        <v>42795.208333333336</v>
      </c>
      <c r="D1431" s="202">
        <v>0</v>
      </c>
      <c r="E1431" s="178">
        <v>0</v>
      </c>
      <c r="F1431" s="188">
        <f t="shared" si="88"/>
        <v>0</v>
      </c>
      <c r="G1431" s="200"/>
      <c r="H1431" s="202">
        <v>0</v>
      </c>
      <c r="I1431" s="178">
        <v>-56.506999999999998</v>
      </c>
      <c r="J1431">
        <f t="shared" si="89"/>
        <v>0</v>
      </c>
      <c r="K1431" s="189">
        <f t="shared" si="90"/>
        <v>0</v>
      </c>
      <c r="L1431" s="200">
        <v>0</v>
      </c>
      <c r="N1431" s="184">
        <v>729.5</v>
      </c>
      <c r="O1431" s="190">
        <f t="shared" si="91"/>
        <v>0.12158333333333333</v>
      </c>
      <c r="Q1431" s="1">
        <v>4938.1000000000004</v>
      </c>
    </row>
    <row r="1432" spans="2:17" x14ac:dyDescent="0.3">
      <c r="B1432" s="187">
        <v>42795.25</v>
      </c>
      <c r="D1432" s="202">
        <v>176</v>
      </c>
      <c r="E1432" s="178">
        <v>0</v>
      </c>
      <c r="F1432" s="188">
        <f t="shared" si="88"/>
        <v>0</v>
      </c>
      <c r="G1432" s="200"/>
      <c r="H1432" s="202">
        <v>60</v>
      </c>
      <c r="I1432" s="178">
        <v>1973.8</v>
      </c>
      <c r="J1432">
        <f t="shared" si="89"/>
        <v>1973.8</v>
      </c>
      <c r="K1432" s="189">
        <f t="shared" si="90"/>
        <v>7.8951999999999994E-2</v>
      </c>
      <c r="L1432" s="200">
        <v>2079.9</v>
      </c>
      <c r="N1432" s="184">
        <v>267.10000000000002</v>
      </c>
      <c r="O1432" s="190">
        <f t="shared" si="91"/>
        <v>4.451666666666667E-2</v>
      </c>
      <c r="Q1432" s="1">
        <v>4937.6000000000004</v>
      </c>
    </row>
    <row r="1433" spans="2:17" x14ac:dyDescent="0.3">
      <c r="B1433" s="187">
        <v>42795.291666666664</v>
      </c>
      <c r="D1433" s="202">
        <v>519</v>
      </c>
      <c r="E1433" s="178">
        <v>110.506</v>
      </c>
      <c r="F1433" s="188">
        <f t="shared" si="88"/>
        <v>0.14954968366207669</v>
      </c>
      <c r="G1433" s="200"/>
      <c r="H1433" s="202">
        <v>278</v>
      </c>
      <c r="I1433" s="178">
        <v>12218</v>
      </c>
      <c r="J1433">
        <f t="shared" si="89"/>
        <v>12218</v>
      </c>
      <c r="K1433" s="189">
        <f t="shared" si="90"/>
        <v>0.48871999999999999</v>
      </c>
      <c r="L1433" s="200">
        <v>12545</v>
      </c>
      <c r="N1433" s="184">
        <v>238.4</v>
      </c>
      <c r="O1433" s="190">
        <f t="shared" si="91"/>
        <v>3.9733333333333336E-2</v>
      </c>
      <c r="Q1433" s="1">
        <v>4937.2</v>
      </c>
    </row>
    <row r="1434" spans="2:17" x14ac:dyDescent="0.3">
      <c r="B1434" s="187">
        <v>42795.333333333336</v>
      </c>
      <c r="D1434" s="202">
        <v>847</v>
      </c>
      <c r="E1434" s="178">
        <v>593.25800000000004</v>
      </c>
      <c r="F1434" s="188">
        <f t="shared" si="88"/>
        <v>0.80286632608180808</v>
      </c>
      <c r="G1434" s="200"/>
      <c r="H1434" s="202">
        <v>553</v>
      </c>
      <c r="I1434" s="178">
        <v>22350</v>
      </c>
      <c r="J1434">
        <f t="shared" si="89"/>
        <v>22350</v>
      </c>
      <c r="K1434" s="189">
        <f t="shared" si="90"/>
        <v>0.89400000000000002</v>
      </c>
      <c r="L1434" s="200">
        <v>23157</v>
      </c>
      <c r="N1434" s="184">
        <v>430.6</v>
      </c>
      <c r="O1434" s="190">
        <f t="shared" si="91"/>
        <v>7.1766666666666673E-2</v>
      </c>
      <c r="Q1434" s="1">
        <v>4935.7</v>
      </c>
    </row>
    <row r="1435" spans="2:17" x14ac:dyDescent="0.3">
      <c r="B1435" s="187">
        <v>42795.375</v>
      </c>
      <c r="D1435" s="202">
        <v>377</v>
      </c>
      <c r="E1435" s="178">
        <v>262.25</v>
      </c>
      <c r="F1435" s="188">
        <f t="shared" si="88"/>
        <v>0.35490746692830805</v>
      </c>
      <c r="G1435" s="200"/>
      <c r="H1435" s="202">
        <v>566</v>
      </c>
      <c r="I1435" s="178">
        <v>16316</v>
      </c>
      <c r="J1435">
        <f t="shared" si="89"/>
        <v>16316</v>
      </c>
      <c r="K1435" s="189">
        <f t="shared" si="90"/>
        <v>0.65264</v>
      </c>
      <c r="L1435" s="200">
        <v>16805</v>
      </c>
      <c r="N1435" s="184">
        <v>878.3</v>
      </c>
      <c r="O1435" s="190">
        <f t="shared" si="91"/>
        <v>0.14638333333333334</v>
      </c>
      <c r="Q1435" s="1">
        <v>4935.5</v>
      </c>
    </row>
    <row r="1436" spans="2:17" x14ac:dyDescent="0.3">
      <c r="B1436" s="187">
        <v>42795.416666666664</v>
      </c>
      <c r="D1436" s="202">
        <v>434</v>
      </c>
      <c r="E1436" s="178">
        <v>310.66699999999997</v>
      </c>
      <c r="F1436" s="188">
        <f t="shared" si="88"/>
        <v>0.42043103156612643</v>
      </c>
      <c r="G1436" s="200"/>
      <c r="H1436" s="202">
        <v>692</v>
      </c>
      <c r="I1436" s="178">
        <v>18236</v>
      </c>
      <c r="J1436">
        <f t="shared" si="89"/>
        <v>18236</v>
      </c>
      <c r="K1436" s="189">
        <f t="shared" si="90"/>
        <v>0.72943999999999998</v>
      </c>
      <c r="L1436" s="200">
        <v>18818</v>
      </c>
      <c r="N1436" s="184">
        <v>1145.2</v>
      </c>
      <c r="O1436" s="190">
        <f t="shared" si="91"/>
        <v>0.19086666666666668</v>
      </c>
      <c r="Q1436" s="1">
        <v>4935.2</v>
      </c>
    </row>
    <row r="1437" spans="2:17" x14ac:dyDescent="0.3">
      <c r="B1437" s="187">
        <v>42795.458333333336</v>
      </c>
      <c r="D1437" s="202">
        <v>790</v>
      </c>
      <c r="E1437" s="178">
        <v>594.96699999999998</v>
      </c>
      <c r="F1437" s="188">
        <f t="shared" si="88"/>
        <v>0.80517914538011304</v>
      </c>
      <c r="G1437" s="200"/>
      <c r="H1437" s="202">
        <v>940</v>
      </c>
      <c r="I1437" s="178">
        <v>22512</v>
      </c>
      <c r="J1437">
        <f t="shared" si="89"/>
        <v>22512</v>
      </c>
      <c r="K1437" s="189">
        <f t="shared" si="90"/>
        <v>0.90047999999999995</v>
      </c>
      <c r="L1437" s="200">
        <v>23328</v>
      </c>
      <c r="N1437" s="184">
        <v>647.6</v>
      </c>
      <c r="O1437" s="190">
        <f t="shared" si="91"/>
        <v>0.10793333333333334</v>
      </c>
      <c r="Q1437" s="1">
        <v>4934</v>
      </c>
    </row>
    <row r="1438" spans="2:17" x14ac:dyDescent="0.3">
      <c r="B1438" s="187">
        <v>42795.5</v>
      </c>
      <c r="D1438" s="202">
        <v>428</v>
      </c>
      <c r="E1438" s="178">
        <v>322.029</v>
      </c>
      <c r="F1438" s="188">
        <f t="shared" si="88"/>
        <v>0.43580742294549518</v>
      </c>
      <c r="G1438" s="200"/>
      <c r="H1438" s="202">
        <v>770</v>
      </c>
      <c r="I1438" s="178">
        <v>18364</v>
      </c>
      <c r="J1438">
        <f t="shared" si="89"/>
        <v>18364</v>
      </c>
      <c r="K1438" s="189">
        <f t="shared" si="90"/>
        <v>0.73455999999999999</v>
      </c>
      <c r="L1438" s="200">
        <v>18952</v>
      </c>
      <c r="N1438" s="184">
        <v>331</v>
      </c>
      <c r="O1438" s="190">
        <f t="shared" si="91"/>
        <v>5.5166666666666669E-2</v>
      </c>
      <c r="Q1438" s="1">
        <v>4933.3999999999996</v>
      </c>
    </row>
    <row r="1439" spans="2:17" x14ac:dyDescent="0.3">
      <c r="B1439" s="187">
        <v>42795.541666666664</v>
      </c>
      <c r="D1439" s="202">
        <v>52</v>
      </c>
      <c r="E1439" s="178">
        <v>0</v>
      </c>
      <c r="F1439" s="188">
        <f t="shared" si="88"/>
        <v>0</v>
      </c>
      <c r="G1439" s="200"/>
      <c r="H1439" s="202">
        <v>298</v>
      </c>
      <c r="I1439" s="178">
        <v>7125.6</v>
      </c>
      <c r="J1439">
        <f t="shared" si="89"/>
        <v>7125.6</v>
      </c>
      <c r="K1439" s="189">
        <f t="shared" si="90"/>
        <v>0.285024</v>
      </c>
      <c r="L1439" s="200">
        <v>7309.1</v>
      </c>
      <c r="N1439" s="184">
        <v>40.299999999999997</v>
      </c>
      <c r="O1439" s="190">
        <f t="shared" si="91"/>
        <v>6.7166666666666659E-3</v>
      </c>
      <c r="Q1439" s="1">
        <v>4931.8999999999996</v>
      </c>
    </row>
    <row r="1440" spans="2:17" x14ac:dyDescent="0.3">
      <c r="B1440" s="187">
        <v>42795.583333333336</v>
      </c>
      <c r="D1440" s="202">
        <v>592</v>
      </c>
      <c r="E1440" s="178">
        <v>248.422</v>
      </c>
      <c r="F1440" s="188">
        <f t="shared" si="88"/>
        <v>0.33619379504009206</v>
      </c>
      <c r="G1440" s="200"/>
      <c r="H1440" s="202">
        <v>719</v>
      </c>
      <c r="I1440" s="178">
        <v>20000</v>
      </c>
      <c r="J1440">
        <f t="shared" si="89"/>
        <v>20000</v>
      </c>
      <c r="K1440" s="189">
        <f t="shared" si="90"/>
        <v>0.8</v>
      </c>
      <c r="L1440" s="200">
        <v>20674</v>
      </c>
      <c r="N1440" s="184">
        <v>16.3</v>
      </c>
      <c r="O1440" s="190">
        <f t="shared" si="91"/>
        <v>2.7166666666666667E-3</v>
      </c>
      <c r="Q1440" s="1">
        <v>4931.7</v>
      </c>
    </row>
    <row r="1441" spans="2:17" x14ac:dyDescent="0.3">
      <c r="B1441" s="187">
        <v>42795.625</v>
      </c>
      <c r="D1441" s="202">
        <v>896</v>
      </c>
      <c r="E1441" s="178">
        <v>642.928</v>
      </c>
      <c r="F1441" s="188">
        <f t="shared" si="88"/>
        <v>0.87008559732043178</v>
      </c>
      <c r="G1441" s="200"/>
      <c r="H1441" s="202">
        <v>666</v>
      </c>
      <c r="I1441" s="178">
        <v>22825</v>
      </c>
      <c r="J1441">
        <f t="shared" si="89"/>
        <v>22825</v>
      </c>
      <c r="K1441" s="189">
        <f t="shared" si="90"/>
        <v>0.91300000000000003</v>
      </c>
      <c r="L1441" s="200">
        <v>23661</v>
      </c>
      <c r="N1441" s="184">
        <v>73.8</v>
      </c>
      <c r="O1441" s="190">
        <f t="shared" si="91"/>
        <v>1.23E-2</v>
      </c>
      <c r="Q1441" s="1">
        <v>4930.5</v>
      </c>
    </row>
    <row r="1442" spans="2:17" x14ac:dyDescent="0.3">
      <c r="B1442" s="187">
        <v>42795.666666666664</v>
      </c>
      <c r="D1442" s="202">
        <v>667</v>
      </c>
      <c r="E1442" s="178">
        <v>423.90699999999998</v>
      </c>
      <c r="F1442" s="188">
        <f t="shared" si="88"/>
        <v>0.57368068477856349</v>
      </c>
      <c r="G1442" s="200"/>
      <c r="H1442" s="202">
        <v>419</v>
      </c>
      <c r="I1442" s="178">
        <v>17930</v>
      </c>
      <c r="J1442">
        <f t="shared" si="89"/>
        <v>17930</v>
      </c>
      <c r="K1442" s="189">
        <f t="shared" si="90"/>
        <v>0.71719999999999995</v>
      </c>
      <c r="L1442" s="200">
        <v>18496</v>
      </c>
      <c r="N1442" s="184">
        <v>147.1</v>
      </c>
      <c r="O1442" s="190">
        <f t="shared" si="91"/>
        <v>2.4516666666666666E-2</v>
      </c>
      <c r="Q1442" s="1">
        <v>4927.7</v>
      </c>
    </row>
    <row r="1443" spans="2:17" x14ac:dyDescent="0.3">
      <c r="B1443" s="187">
        <v>42795.708333333336</v>
      </c>
      <c r="D1443" s="202">
        <v>470</v>
      </c>
      <c r="E1443" s="178">
        <v>200.65</v>
      </c>
      <c r="F1443" s="188">
        <f t="shared" si="88"/>
        <v>0.27154312007307918</v>
      </c>
      <c r="G1443" s="200"/>
      <c r="H1443" s="202">
        <v>174</v>
      </c>
      <c r="I1443" s="178">
        <v>6804.8</v>
      </c>
      <c r="J1443">
        <f t="shared" si="89"/>
        <v>6804.8</v>
      </c>
      <c r="K1443" s="189">
        <f t="shared" si="90"/>
        <v>0.27219199999999999</v>
      </c>
      <c r="L1443" s="200">
        <v>6981.8</v>
      </c>
      <c r="N1443" s="184">
        <v>561.1</v>
      </c>
      <c r="O1443" s="190">
        <f t="shared" si="91"/>
        <v>9.3516666666666665E-2</v>
      </c>
      <c r="Q1443" s="1">
        <v>4924.8</v>
      </c>
    </row>
    <row r="1444" spans="2:17" x14ac:dyDescent="0.3">
      <c r="B1444" s="187">
        <v>42795.75</v>
      </c>
      <c r="D1444" s="202">
        <v>134</v>
      </c>
      <c r="E1444" s="178">
        <v>0</v>
      </c>
      <c r="F1444" s="188">
        <f t="shared" si="88"/>
        <v>0</v>
      </c>
      <c r="G1444" s="200"/>
      <c r="H1444" s="202">
        <v>19</v>
      </c>
      <c r="I1444" s="178">
        <v>298.2</v>
      </c>
      <c r="J1444">
        <f t="shared" si="89"/>
        <v>298.2</v>
      </c>
      <c r="K1444" s="189">
        <f t="shared" si="90"/>
        <v>1.1927999999999999E-2</v>
      </c>
      <c r="L1444" s="200">
        <v>436.11</v>
      </c>
      <c r="N1444" s="184">
        <v>550.20000000000005</v>
      </c>
      <c r="O1444" s="190">
        <f t="shared" si="91"/>
        <v>9.1700000000000004E-2</v>
      </c>
      <c r="Q1444" s="1">
        <v>4920.8999999999996</v>
      </c>
    </row>
    <row r="1445" spans="2:17" x14ac:dyDescent="0.3">
      <c r="B1445" s="187">
        <v>42795.791666666664</v>
      </c>
      <c r="D1445" s="202">
        <v>0</v>
      </c>
      <c r="E1445" s="178">
        <v>0</v>
      </c>
      <c r="F1445" s="188">
        <f t="shared" si="88"/>
        <v>0</v>
      </c>
      <c r="G1445" s="200"/>
      <c r="H1445" s="202">
        <v>0</v>
      </c>
      <c r="I1445" s="178">
        <v>-56.506999999999998</v>
      </c>
      <c r="J1445">
        <f t="shared" si="89"/>
        <v>0</v>
      </c>
      <c r="K1445" s="189">
        <f t="shared" si="90"/>
        <v>0</v>
      </c>
      <c r="L1445" s="200">
        <v>0</v>
      </c>
      <c r="N1445" s="184">
        <v>1946.1</v>
      </c>
      <c r="O1445" s="190">
        <f t="shared" si="91"/>
        <v>0.32434999999999997</v>
      </c>
      <c r="Q1445" s="1">
        <v>4920.3999999999996</v>
      </c>
    </row>
    <row r="1446" spans="2:17" x14ac:dyDescent="0.3">
      <c r="B1446" s="187">
        <v>42795.833333333336</v>
      </c>
      <c r="D1446" s="202">
        <v>0</v>
      </c>
      <c r="E1446" s="178">
        <v>0</v>
      </c>
      <c r="F1446" s="188">
        <f t="shared" si="88"/>
        <v>0</v>
      </c>
      <c r="G1446" s="200"/>
      <c r="H1446" s="202">
        <v>0</v>
      </c>
      <c r="I1446" s="178">
        <v>-56.506999999999998</v>
      </c>
      <c r="J1446">
        <f t="shared" si="89"/>
        <v>0</v>
      </c>
      <c r="K1446" s="189">
        <f t="shared" si="90"/>
        <v>0</v>
      </c>
      <c r="L1446" s="200">
        <v>0</v>
      </c>
      <c r="N1446" s="184">
        <v>4588.6000000000004</v>
      </c>
      <c r="O1446" s="190">
        <f t="shared" si="91"/>
        <v>0.76476666666666671</v>
      </c>
      <c r="Q1446" s="1">
        <v>4919.7</v>
      </c>
    </row>
    <row r="1447" spans="2:17" x14ac:dyDescent="0.3">
      <c r="B1447" s="187">
        <v>42795.875</v>
      </c>
      <c r="D1447" s="202">
        <v>0</v>
      </c>
      <c r="E1447" s="178">
        <v>0</v>
      </c>
      <c r="F1447" s="188">
        <f t="shared" si="88"/>
        <v>0</v>
      </c>
      <c r="G1447" s="200"/>
      <c r="H1447" s="202">
        <v>0</v>
      </c>
      <c r="I1447" s="178">
        <v>-56.506999999999998</v>
      </c>
      <c r="J1447">
        <f t="shared" si="89"/>
        <v>0</v>
      </c>
      <c r="K1447" s="189">
        <f t="shared" si="90"/>
        <v>0</v>
      </c>
      <c r="L1447" s="200">
        <v>0</v>
      </c>
      <c r="N1447" s="184">
        <v>5665.7</v>
      </c>
      <c r="O1447" s="190">
        <f t="shared" si="91"/>
        <v>0.94428333333333325</v>
      </c>
      <c r="Q1447" s="1">
        <v>4918.8999999999996</v>
      </c>
    </row>
    <row r="1448" spans="2:17" x14ac:dyDescent="0.3">
      <c r="B1448" s="187">
        <v>42795.916666666664</v>
      </c>
      <c r="D1448" s="202">
        <v>0</v>
      </c>
      <c r="E1448" s="178">
        <v>0</v>
      </c>
      <c r="F1448" s="188">
        <f t="shared" si="88"/>
        <v>0</v>
      </c>
      <c r="G1448" s="200"/>
      <c r="H1448" s="202">
        <v>0</v>
      </c>
      <c r="I1448" s="178">
        <v>-56.506999999999998</v>
      </c>
      <c r="J1448">
        <f t="shared" si="89"/>
        <v>0</v>
      </c>
      <c r="K1448" s="189">
        <f t="shared" si="90"/>
        <v>0</v>
      </c>
      <c r="L1448" s="200">
        <v>0</v>
      </c>
      <c r="N1448" s="184">
        <v>5886.7</v>
      </c>
      <c r="O1448" s="190">
        <f t="shared" si="91"/>
        <v>0.98111666666666664</v>
      </c>
      <c r="Q1448" s="1">
        <v>4918.2</v>
      </c>
    </row>
    <row r="1449" spans="2:17" x14ac:dyDescent="0.3">
      <c r="B1449" s="187">
        <v>42795.958333333336</v>
      </c>
      <c r="D1449" s="202">
        <v>0</v>
      </c>
      <c r="E1449" s="178">
        <v>0</v>
      </c>
      <c r="F1449" s="188">
        <f t="shared" si="88"/>
        <v>0</v>
      </c>
      <c r="G1449" s="200"/>
      <c r="H1449" s="202">
        <v>0</v>
      </c>
      <c r="I1449" s="178">
        <v>-56.506999999999998</v>
      </c>
      <c r="J1449">
        <f t="shared" si="89"/>
        <v>0</v>
      </c>
      <c r="K1449" s="189">
        <f t="shared" si="90"/>
        <v>0</v>
      </c>
      <c r="L1449" s="200">
        <v>0</v>
      </c>
      <c r="N1449" s="184">
        <v>5922.7</v>
      </c>
      <c r="O1449" s="190">
        <f t="shared" si="91"/>
        <v>0.98711666666666664</v>
      </c>
      <c r="Q1449" s="1">
        <v>4917.6000000000004</v>
      </c>
    </row>
    <row r="1450" spans="2:17" x14ac:dyDescent="0.3">
      <c r="B1450" s="187">
        <v>42796</v>
      </c>
      <c r="D1450" s="202">
        <v>0</v>
      </c>
      <c r="E1450" s="178">
        <v>0</v>
      </c>
      <c r="F1450" s="188">
        <f t="shared" si="88"/>
        <v>0</v>
      </c>
      <c r="G1450" s="200"/>
      <c r="H1450" s="202">
        <v>0</v>
      </c>
      <c r="I1450" s="178">
        <v>-56.506999999999998</v>
      </c>
      <c r="J1450">
        <f t="shared" si="89"/>
        <v>0</v>
      </c>
      <c r="K1450" s="189">
        <f t="shared" si="90"/>
        <v>0</v>
      </c>
      <c r="L1450" s="200">
        <v>0</v>
      </c>
      <c r="N1450" s="184">
        <v>5934.2</v>
      </c>
      <c r="O1450" s="190">
        <f t="shared" si="91"/>
        <v>0.98903333333333332</v>
      </c>
      <c r="Q1450" s="1">
        <v>4915.3</v>
      </c>
    </row>
    <row r="1451" spans="2:17" x14ac:dyDescent="0.3">
      <c r="B1451" s="187">
        <v>42796.041666666664</v>
      </c>
      <c r="D1451" s="202">
        <v>0</v>
      </c>
      <c r="E1451" s="178">
        <v>0</v>
      </c>
      <c r="F1451" s="188">
        <f t="shared" si="88"/>
        <v>0</v>
      </c>
      <c r="G1451" s="200"/>
      <c r="H1451" s="202">
        <v>0</v>
      </c>
      <c r="I1451" s="178">
        <v>-56.506999999999998</v>
      </c>
      <c r="J1451">
        <f t="shared" si="89"/>
        <v>0</v>
      </c>
      <c r="K1451" s="189">
        <f t="shared" si="90"/>
        <v>0</v>
      </c>
      <c r="L1451" s="200">
        <v>0</v>
      </c>
      <c r="N1451" s="184">
        <v>5847.4</v>
      </c>
      <c r="O1451" s="190">
        <f t="shared" si="91"/>
        <v>0.97456666666666658</v>
      </c>
      <c r="Q1451" s="1">
        <v>4915.2</v>
      </c>
    </row>
    <row r="1452" spans="2:17" x14ac:dyDescent="0.3">
      <c r="B1452" s="187">
        <v>42796.083333333336</v>
      </c>
      <c r="D1452" s="202">
        <v>0</v>
      </c>
      <c r="E1452" s="178">
        <v>0</v>
      </c>
      <c r="F1452" s="188">
        <f t="shared" si="88"/>
        <v>0</v>
      </c>
      <c r="G1452" s="200"/>
      <c r="H1452" s="202">
        <v>0</v>
      </c>
      <c r="I1452" s="178">
        <v>-56.506999999999998</v>
      </c>
      <c r="J1452">
        <f t="shared" si="89"/>
        <v>0</v>
      </c>
      <c r="K1452" s="189">
        <f t="shared" si="90"/>
        <v>0</v>
      </c>
      <c r="L1452" s="200">
        <v>0</v>
      </c>
      <c r="N1452" s="184">
        <v>5289.3</v>
      </c>
      <c r="O1452" s="190">
        <f t="shared" si="91"/>
        <v>0.88155000000000006</v>
      </c>
      <c r="Q1452" s="1">
        <v>4914.5</v>
      </c>
    </row>
    <row r="1453" spans="2:17" x14ac:dyDescent="0.3">
      <c r="B1453" s="187">
        <v>42796.125</v>
      </c>
      <c r="D1453" s="202">
        <v>0</v>
      </c>
      <c r="E1453" s="178">
        <v>0</v>
      </c>
      <c r="F1453" s="188">
        <f t="shared" si="88"/>
        <v>0</v>
      </c>
      <c r="G1453" s="200"/>
      <c r="H1453" s="202">
        <v>0</v>
      </c>
      <c r="I1453" s="178">
        <v>-56.506999999999998</v>
      </c>
      <c r="J1453">
        <f t="shared" si="89"/>
        <v>0</v>
      </c>
      <c r="K1453" s="189">
        <f t="shared" si="90"/>
        <v>0</v>
      </c>
      <c r="L1453" s="200">
        <v>0</v>
      </c>
      <c r="N1453" s="184">
        <v>3765.6</v>
      </c>
      <c r="O1453" s="190">
        <f t="shared" si="91"/>
        <v>0.62759999999999994</v>
      </c>
      <c r="Q1453" s="1">
        <v>4914.3999999999996</v>
      </c>
    </row>
    <row r="1454" spans="2:17" x14ac:dyDescent="0.3">
      <c r="B1454" s="187">
        <v>42796.166666666664</v>
      </c>
      <c r="D1454" s="202">
        <v>0</v>
      </c>
      <c r="E1454" s="178">
        <v>0</v>
      </c>
      <c r="F1454" s="188">
        <f t="shared" si="88"/>
        <v>0</v>
      </c>
      <c r="G1454" s="200"/>
      <c r="H1454" s="202">
        <v>0</v>
      </c>
      <c r="I1454" s="178">
        <v>-56.506999999999998</v>
      </c>
      <c r="J1454">
        <f t="shared" si="89"/>
        <v>0</v>
      </c>
      <c r="K1454" s="189">
        <f t="shared" si="90"/>
        <v>0</v>
      </c>
      <c r="L1454" s="200">
        <v>0</v>
      </c>
      <c r="N1454" s="184">
        <v>2643.4</v>
      </c>
      <c r="O1454" s="190">
        <f t="shared" si="91"/>
        <v>0.44056666666666666</v>
      </c>
      <c r="Q1454" s="1">
        <v>4914.2</v>
      </c>
    </row>
    <row r="1455" spans="2:17" x14ac:dyDescent="0.3">
      <c r="B1455" s="187">
        <v>42796.208333333336</v>
      </c>
      <c r="D1455" s="202">
        <v>0</v>
      </c>
      <c r="E1455" s="178">
        <v>0</v>
      </c>
      <c r="F1455" s="188">
        <f t="shared" si="88"/>
        <v>0</v>
      </c>
      <c r="G1455" s="200"/>
      <c r="H1455" s="202">
        <v>0</v>
      </c>
      <c r="I1455" s="178">
        <v>-56.506999999999998</v>
      </c>
      <c r="J1455">
        <f t="shared" si="89"/>
        <v>0</v>
      </c>
      <c r="K1455" s="189">
        <f t="shared" si="90"/>
        <v>0</v>
      </c>
      <c r="L1455" s="200">
        <v>0</v>
      </c>
      <c r="N1455" s="184">
        <v>2589.9</v>
      </c>
      <c r="O1455" s="190">
        <f t="shared" si="91"/>
        <v>0.43165000000000003</v>
      </c>
      <c r="Q1455" s="1">
        <v>4912.1000000000004</v>
      </c>
    </row>
    <row r="1456" spans="2:17" x14ac:dyDescent="0.3">
      <c r="B1456" s="187">
        <v>42796.25</v>
      </c>
      <c r="D1456" s="202">
        <v>404</v>
      </c>
      <c r="E1456" s="178">
        <v>0</v>
      </c>
      <c r="F1456" s="188">
        <f t="shared" si="88"/>
        <v>0</v>
      </c>
      <c r="G1456" s="200"/>
      <c r="H1456" s="202">
        <v>80</v>
      </c>
      <c r="I1456" s="178">
        <v>2954.4</v>
      </c>
      <c r="J1456">
        <f t="shared" si="89"/>
        <v>2954.4</v>
      </c>
      <c r="K1456" s="189">
        <f t="shared" si="90"/>
        <v>0.118176</v>
      </c>
      <c r="L1456" s="200">
        <v>3070.5</v>
      </c>
      <c r="N1456" s="184">
        <v>2099</v>
      </c>
      <c r="O1456" s="190">
        <f t="shared" si="91"/>
        <v>0.34983333333333333</v>
      </c>
      <c r="Q1456" s="1">
        <v>4910</v>
      </c>
    </row>
    <row r="1457" spans="2:17" x14ac:dyDescent="0.3">
      <c r="B1457" s="187">
        <v>42796.291666666664</v>
      </c>
      <c r="D1457" s="202">
        <v>772</v>
      </c>
      <c r="E1457" s="178">
        <v>261.48500000000001</v>
      </c>
      <c r="F1457" s="188">
        <f t="shared" si="88"/>
        <v>0.3538721791792131</v>
      </c>
      <c r="G1457" s="200"/>
      <c r="H1457" s="202">
        <v>314</v>
      </c>
      <c r="I1457" s="178">
        <v>14130</v>
      </c>
      <c r="J1457">
        <f t="shared" si="89"/>
        <v>14130</v>
      </c>
      <c r="K1457" s="189">
        <f t="shared" si="90"/>
        <v>0.56520000000000004</v>
      </c>
      <c r="L1457" s="200">
        <v>14525</v>
      </c>
      <c r="N1457" s="184">
        <v>2661</v>
      </c>
      <c r="O1457" s="190">
        <f t="shared" si="91"/>
        <v>0.44350000000000001</v>
      </c>
      <c r="Q1457" s="1">
        <v>4909.7</v>
      </c>
    </row>
    <row r="1458" spans="2:17" x14ac:dyDescent="0.3">
      <c r="B1458" s="187">
        <v>42796.333333333336</v>
      </c>
      <c r="D1458" s="202">
        <v>884</v>
      </c>
      <c r="E1458" s="178">
        <v>617.09400000000005</v>
      </c>
      <c r="F1458" s="188">
        <f t="shared" si="88"/>
        <v>0.83512399769936063</v>
      </c>
      <c r="G1458" s="200"/>
      <c r="H1458" s="202">
        <v>565</v>
      </c>
      <c r="I1458" s="178">
        <v>22712</v>
      </c>
      <c r="J1458">
        <f t="shared" si="89"/>
        <v>22712</v>
      </c>
      <c r="K1458" s="189">
        <f t="shared" si="90"/>
        <v>0.90847999999999995</v>
      </c>
      <c r="L1458" s="200">
        <v>23540</v>
      </c>
      <c r="N1458" s="184">
        <v>2034.1</v>
      </c>
      <c r="O1458" s="190">
        <f t="shared" si="91"/>
        <v>0.33901666666666663</v>
      </c>
      <c r="Q1458" s="1">
        <v>4907.5</v>
      </c>
    </row>
    <row r="1459" spans="2:17" x14ac:dyDescent="0.3">
      <c r="B1459" s="187">
        <v>42796.375</v>
      </c>
      <c r="D1459" s="202">
        <v>944</v>
      </c>
      <c r="E1459" s="178">
        <v>690.62800000000004</v>
      </c>
      <c r="F1459" s="188">
        <f t="shared" si="88"/>
        <v>0.93463883344047105</v>
      </c>
      <c r="G1459" s="200"/>
      <c r="H1459" s="202">
        <v>770</v>
      </c>
      <c r="I1459" s="178">
        <v>23397</v>
      </c>
      <c r="J1459">
        <f t="shared" si="89"/>
        <v>23397</v>
      </c>
      <c r="K1459" s="189">
        <f t="shared" si="90"/>
        <v>0.93588000000000005</v>
      </c>
      <c r="L1459" s="200">
        <v>24267</v>
      </c>
      <c r="N1459" s="184">
        <v>2674.1</v>
      </c>
      <c r="O1459" s="190">
        <f t="shared" si="91"/>
        <v>0.44568333333333332</v>
      </c>
      <c r="Q1459" s="1">
        <v>4907</v>
      </c>
    </row>
    <row r="1460" spans="2:17" x14ac:dyDescent="0.3">
      <c r="B1460" s="187">
        <v>42796.416666666664</v>
      </c>
      <c r="D1460" s="202">
        <v>983</v>
      </c>
      <c r="E1460" s="178">
        <v>732.95500000000004</v>
      </c>
      <c r="F1460" s="188">
        <f t="shared" si="88"/>
        <v>0.9919206956051021</v>
      </c>
      <c r="G1460" s="200"/>
      <c r="H1460" s="202">
        <v>930</v>
      </c>
      <c r="I1460" s="178">
        <v>23758</v>
      </c>
      <c r="J1460">
        <f t="shared" si="89"/>
        <v>23758</v>
      </c>
      <c r="K1460" s="189">
        <f t="shared" si="90"/>
        <v>0.95032000000000005</v>
      </c>
      <c r="L1460" s="200">
        <v>24651</v>
      </c>
      <c r="N1460" s="184">
        <v>2723.5</v>
      </c>
      <c r="O1460" s="190">
        <f t="shared" si="91"/>
        <v>0.45391666666666669</v>
      </c>
      <c r="Q1460" s="1">
        <v>4906.7</v>
      </c>
    </row>
    <row r="1461" spans="2:17" x14ac:dyDescent="0.3">
      <c r="B1461" s="187">
        <v>42796.458333333336</v>
      </c>
      <c r="D1461" s="202">
        <v>1005</v>
      </c>
      <c r="E1461" s="178">
        <v>735.16800000000001</v>
      </c>
      <c r="F1461" s="188">
        <f t="shared" si="88"/>
        <v>0.99491558683222259</v>
      </c>
      <c r="G1461" s="200"/>
      <c r="H1461" s="202">
        <v>1026</v>
      </c>
      <c r="I1461" s="178">
        <v>23938</v>
      </c>
      <c r="J1461">
        <f t="shared" si="89"/>
        <v>23938</v>
      </c>
      <c r="K1461" s="189">
        <f t="shared" si="90"/>
        <v>0.95752000000000004</v>
      </c>
      <c r="L1461" s="200">
        <v>24841</v>
      </c>
      <c r="N1461" s="184">
        <v>2260.6</v>
      </c>
      <c r="O1461" s="190">
        <f t="shared" si="91"/>
        <v>0.37676666666666664</v>
      </c>
      <c r="Q1461" s="1">
        <v>4904.2</v>
      </c>
    </row>
    <row r="1462" spans="2:17" x14ac:dyDescent="0.3">
      <c r="B1462" s="187">
        <v>42796.5</v>
      </c>
      <c r="D1462" s="202">
        <v>1009</v>
      </c>
      <c r="E1462" s="178">
        <v>735.05799999999999</v>
      </c>
      <c r="F1462" s="188">
        <f t="shared" si="88"/>
        <v>0.9947667219271239</v>
      </c>
      <c r="G1462" s="200"/>
      <c r="H1462" s="202">
        <v>1047</v>
      </c>
      <c r="I1462" s="178">
        <v>23873</v>
      </c>
      <c r="J1462">
        <f t="shared" si="89"/>
        <v>23873</v>
      </c>
      <c r="K1462" s="189">
        <f t="shared" si="90"/>
        <v>0.95491999999999999</v>
      </c>
      <c r="L1462" s="200">
        <v>24773</v>
      </c>
      <c r="N1462" s="184">
        <v>1964.6</v>
      </c>
      <c r="O1462" s="190">
        <f t="shared" si="91"/>
        <v>0.3274333333333333</v>
      </c>
      <c r="Q1462" s="1">
        <v>4904.2</v>
      </c>
    </row>
    <row r="1463" spans="2:17" x14ac:dyDescent="0.3">
      <c r="B1463" s="187">
        <v>42796.541666666664</v>
      </c>
      <c r="D1463" s="202">
        <v>997</v>
      </c>
      <c r="E1463" s="178">
        <v>735.16200000000003</v>
      </c>
      <c r="F1463" s="188">
        <f t="shared" si="88"/>
        <v>0.99490746692830812</v>
      </c>
      <c r="G1463" s="200"/>
      <c r="H1463" s="202">
        <v>992</v>
      </c>
      <c r="I1463" s="178">
        <v>23807</v>
      </c>
      <c r="J1463">
        <f t="shared" si="89"/>
        <v>23807</v>
      </c>
      <c r="K1463" s="189">
        <f t="shared" si="90"/>
        <v>0.95228000000000002</v>
      </c>
      <c r="L1463" s="200">
        <v>24702</v>
      </c>
      <c r="N1463" s="184">
        <v>1772.1</v>
      </c>
      <c r="O1463" s="190">
        <f t="shared" si="91"/>
        <v>0.29535</v>
      </c>
      <c r="Q1463" s="1">
        <v>4903.3999999999996</v>
      </c>
    </row>
    <row r="1464" spans="2:17" x14ac:dyDescent="0.3">
      <c r="B1464" s="187">
        <v>42796.583333333336</v>
      </c>
      <c r="D1464" s="202">
        <v>968</v>
      </c>
      <c r="E1464" s="178">
        <v>711.81200000000001</v>
      </c>
      <c r="F1464" s="188">
        <f t="shared" si="88"/>
        <v>0.96330750752782768</v>
      </c>
      <c r="G1464" s="200"/>
      <c r="H1464" s="202">
        <v>864</v>
      </c>
      <c r="I1464" s="178">
        <v>23521</v>
      </c>
      <c r="J1464">
        <f t="shared" si="89"/>
        <v>23521</v>
      </c>
      <c r="K1464" s="189">
        <f t="shared" si="90"/>
        <v>0.94084000000000001</v>
      </c>
      <c r="L1464" s="200">
        <v>24399</v>
      </c>
      <c r="N1464" s="184">
        <v>1635.6</v>
      </c>
      <c r="O1464" s="190">
        <f t="shared" si="91"/>
        <v>0.27260000000000001</v>
      </c>
      <c r="Q1464" s="1">
        <v>4901.8</v>
      </c>
    </row>
    <row r="1465" spans="2:17" x14ac:dyDescent="0.3">
      <c r="B1465" s="187">
        <v>42796.625</v>
      </c>
      <c r="D1465" s="202">
        <v>918</v>
      </c>
      <c r="E1465" s="178">
        <v>654.178</v>
      </c>
      <c r="F1465" s="188">
        <f t="shared" si="88"/>
        <v>0.88531041716006365</v>
      </c>
      <c r="G1465" s="200"/>
      <c r="H1465" s="202">
        <v>674</v>
      </c>
      <c r="I1465" s="178">
        <v>22787</v>
      </c>
      <c r="J1465">
        <f t="shared" si="89"/>
        <v>22787</v>
      </c>
      <c r="K1465" s="189">
        <f t="shared" si="90"/>
        <v>0.91147999999999996</v>
      </c>
      <c r="L1465" s="200">
        <v>23620</v>
      </c>
      <c r="N1465" s="184">
        <v>1701.7</v>
      </c>
      <c r="O1465" s="190">
        <f t="shared" si="91"/>
        <v>0.28361666666666668</v>
      </c>
      <c r="Q1465" s="1">
        <v>4901.3999999999996</v>
      </c>
    </row>
    <row r="1466" spans="2:17" x14ac:dyDescent="0.3">
      <c r="B1466" s="187">
        <v>42796.666666666664</v>
      </c>
      <c r="D1466" s="202">
        <v>840</v>
      </c>
      <c r="E1466" s="178">
        <v>534.12</v>
      </c>
      <c r="F1466" s="188">
        <f t="shared" si="88"/>
        <v>0.72283384646615023</v>
      </c>
      <c r="G1466" s="200"/>
      <c r="H1466" s="202">
        <v>447</v>
      </c>
      <c r="I1466" s="178">
        <v>19065</v>
      </c>
      <c r="J1466">
        <f t="shared" si="89"/>
        <v>19065</v>
      </c>
      <c r="K1466" s="189">
        <f t="shared" si="90"/>
        <v>0.76259999999999994</v>
      </c>
      <c r="L1466" s="200">
        <v>19689</v>
      </c>
      <c r="N1466" s="184">
        <v>2115.4</v>
      </c>
      <c r="O1466" s="190">
        <f t="shared" si="91"/>
        <v>0.35256666666666669</v>
      </c>
      <c r="Q1466" s="1">
        <v>4899.8999999999996</v>
      </c>
    </row>
    <row r="1467" spans="2:17" x14ac:dyDescent="0.3">
      <c r="B1467" s="187">
        <v>42796.708333333336</v>
      </c>
      <c r="D1467" s="202">
        <v>669</v>
      </c>
      <c r="E1467" s="178">
        <v>289.62599999999998</v>
      </c>
      <c r="F1467" s="188">
        <f t="shared" si="88"/>
        <v>0.39195588185539804</v>
      </c>
      <c r="G1467" s="200"/>
      <c r="H1467" s="202">
        <v>203</v>
      </c>
      <c r="I1467" s="178">
        <v>8414.2000000000007</v>
      </c>
      <c r="J1467">
        <f t="shared" si="89"/>
        <v>8414.2000000000007</v>
      </c>
      <c r="K1467" s="189">
        <f t="shared" si="90"/>
        <v>0.33656800000000003</v>
      </c>
      <c r="L1467" s="200">
        <v>8628.7999999999993</v>
      </c>
      <c r="N1467" s="184">
        <v>2798.5</v>
      </c>
      <c r="O1467" s="190">
        <f t="shared" si="91"/>
        <v>0.46641666666666665</v>
      </c>
      <c r="Q1467" s="1">
        <v>4898.1000000000004</v>
      </c>
    </row>
    <row r="1468" spans="2:17" x14ac:dyDescent="0.3">
      <c r="B1468" s="187">
        <v>42796.75</v>
      </c>
      <c r="D1468" s="202">
        <v>123</v>
      </c>
      <c r="E1468" s="178">
        <v>0</v>
      </c>
      <c r="F1468" s="188">
        <f t="shared" si="88"/>
        <v>0</v>
      </c>
      <c r="G1468" s="200"/>
      <c r="H1468" s="202">
        <v>17</v>
      </c>
      <c r="I1468" s="178">
        <v>218.18</v>
      </c>
      <c r="J1468">
        <f t="shared" si="89"/>
        <v>218.18</v>
      </c>
      <c r="K1468" s="189">
        <f t="shared" si="90"/>
        <v>8.7272000000000009E-3</v>
      </c>
      <c r="L1468" s="200">
        <v>365.43</v>
      </c>
      <c r="N1468" s="184">
        <v>2901.2</v>
      </c>
      <c r="O1468" s="190">
        <f t="shared" si="91"/>
        <v>0.48353333333333332</v>
      </c>
      <c r="Q1468" s="1">
        <v>4897.8999999999996</v>
      </c>
    </row>
    <row r="1469" spans="2:17" x14ac:dyDescent="0.3">
      <c r="B1469" s="187">
        <v>42796.791666666664</v>
      </c>
      <c r="D1469" s="202">
        <v>0</v>
      </c>
      <c r="E1469" s="178">
        <v>0</v>
      </c>
      <c r="F1469" s="188">
        <f t="shared" si="88"/>
        <v>0</v>
      </c>
      <c r="G1469" s="200"/>
      <c r="H1469" s="202">
        <v>0</v>
      </c>
      <c r="I1469" s="178">
        <v>-56.506999999999998</v>
      </c>
      <c r="J1469">
        <f t="shared" si="89"/>
        <v>0</v>
      </c>
      <c r="K1469" s="189">
        <f t="shared" si="90"/>
        <v>0</v>
      </c>
      <c r="L1469" s="200">
        <v>0</v>
      </c>
      <c r="N1469" s="184">
        <v>2778.5</v>
      </c>
      <c r="O1469" s="190">
        <f t="shared" si="91"/>
        <v>0.46308333333333335</v>
      </c>
      <c r="Q1469" s="1">
        <v>4896.3999999999996</v>
      </c>
    </row>
    <row r="1470" spans="2:17" x14ac:dyDescent="0.3">
      <c r="B1470" s="187">
        <v>42796.833333333336</v>
      </c>
      <c r="D1470" s="202">
        <v>0</v>
      </c>
      <c r="E1470" s="178">
        <v>0</v>
      </c>
      <c r="F1470" s="188">
        <f t="shared" si="88"/>
        <v>0</v>
      </c>
      <c r="G1470" s="200"/>
      <c r="H1470" s="202">
        <v>0</v>
      </c>
      <c r="I1470" s="178">
        <v>-56.506999999999998</v>
      </c>
      <c r="J1470">
        <f t="shared" si="89"/>
        <v>0</v>
      </c>
      <c r="K1470" s="189">
        <f t="shared" si="90"/>
        <v>0</v>
      </c>
      <c r="L1470" s="200">
        <v>0</v>
      </c>
      <c r="N1470" s="184">
        <v>2857</v>
      </c>
      <c r="O1470" s="190">
        <f t="shared" si="91"/>
        <v>0.47616666666666668</v>
      </c>
      <c r="Q1470" s="1">
        <v>4894.5</v>
      </c>
    </row>
    <row r="1471" spans="2:17" x14ac:dyDescent="0.3">
      <c r="B1471" s="187">
        <v>42796.875</v>
      </c>
      <c r="D1471" s="202">
        <v>0</v>
      </c>
      <c r="E1471" s="178">
        <v>0</v>
      </c>
      <c r="F1471" s="188">
        <f t="shared" si="88"/>
        <v>0</v>
      </c>
      <c r="G1471" s="200"/>
      <c r="H1471" s="202">
        <v>0</v>
      </c>
      <c r="I1471" s="178">
        <v>-56.506999999999998</v>
      </c>
      <c r="J1471">
        <f t="shared" si="89"/>
        <v>0</v>
      </c>
      <c r="K1471" s="189">
        <f t="shared" si="90"/>
        <v>0</v>
      </c>
      <c r="L1471" s="200">
        <v>0</v>
      </c>
      <c r="N1471" s="184">
        <v>2363.1</v>
      </c>
      <c r="O1471" s="190">
        <f t="shared" si="91"/>
        <v>0.39384999999999998</v>
      </c>
      <c r="Q1471" s="1">
        <v>4891.2</v>
      </c>
    </row>
    <row r="1472" spans="2:17" x14ac:dyDescent="0.3">
      <c r="B1472" s="187">
        <v>42796.916666666664</v>
      </c>
      <c r="D1472" s="202">
        <v>0</v>
      </c>
      <c r="E1472" s="178">
        <v>0</v>
      </c>
      <c r="F1472" s="188">
        <f t="shared" si="88"/>
        <v>0</v>
      </c>
      <c r="G1472" s="200"/>
      <c r="H1472" s="202">
        <v>0</v>
      </c>
      <c r="I1472" s="178">
        <v>-56.506999999999998</v>
      </c>
      <c r="J1472">
        <f t="shared" si="89"/>
        <v>0</v>
      </c>
      <c r="K1472" s="189">
        <f t="shared" si="90"/>
        <v>0</v>
      </c>
      <c r="L1472" s="200">
        <v>0</v>
      </c>
      <c r="N1472" s="184">
        <v>1844.6</v>
      </c>
      <c r="O1472" s="190">
        <f t="shared" si="91"/>
        <v>0.30743333333333334</v>
      </c>
      <c r="Q1472" s="1">
        <v>4890.8</v>
      </c>
    </row>
    <row r="1473" spans="2:17" x14ac:dyDescent="0.3">
      <c r="B1473" s="187">
        <v>42796.958333333336</v>
      </c>
      <c r="D1473" s="202">
        <v>0</v>
      </c>
      <c r="E1473" s="178">
        <v>0</v>
      </c>
      <c r="F1473" s="188">
        <f t="shared" si="88"/>
        <v>0</v>
      </c>
      <c r="G1473" s="200"/>
      <c r="H1473" s="202">
        <v>0</v>
      </c>
      <c r="I1473" s="178">
        <v>-56.506999999999998</v>
      </c>
      <c r="J1473">
        <f t="shared" si="89"/>
        <v>0</v>
      </c>
      <c r="K1473" s="189">
        <f t="shared" si="90"/>
        <v>0</v>
      </c>
      <c r="L1473" s="200">
        <v>0</v>
      </c>
      <c r="N1473" s="184">
        <v>1676.8</v>
      </c>
      <c r="O1473" s="190">
        <f t="shared" si="91"/>
        <v>0.27946666666666664</v>
      </c>
      <c r="Q1473" s="1">
        <v>4889.8</v>
      </c>
    </row>
    <row r="1474" spans="2:17" x14ac:dyDescent="0.3">
      <c r="B1474" s="187">
        <v>42797</v>
      </c>
      <c r="D1474" s="202">
        <v>0</v>
      </c>
      <c r="E1474" s="178">
        <v>0</v>
      </c>
      <c r="F1474" s="188">
        <f t="shared" si="88"/>
        <v>0</v>
      </c>
      <c r="G1474" s="200"/>
      <c r="H1474" s="202">
        <v>0</v>
      </c>
      <c r="I1474" s="178">
        <v>-56.506999999999998</v>
      </c>
      <c r="J1474">
        <f t="shared" si="89"/>
        <v>0</v>
      </c>
      <c r="K1474" s="189">
        <f t="shared" si="90"/>
        <v>0</v>
      </c>
      <c r="L1474" s="200">
        <v>0</v>
      </c>
      <c r="N1474" s="184">
        <v>1853.7</v>
      </c>
      <c r="O1474" s="190">
        <f t="shared" si="91"/>
        <v>0.30895</v>
      </c>
      <c r="Q1474" s="1">
        <v>4889.3</v>
      </c>
    </row>
    <row r="1475" spans="2:17" x14ac:dyDescent="0.3">
      <c r="B1475" s="187">
        <v>42797.041666666664</v>
      </c>
      <c r="D1475" s="202">
        <v>0</v>
      </c>
      <c r="E1475" s="178">
        <v>0</v>
      </c>
      <c r="F1475" s="188">
        <f t="shared" si="88"/>
        <v>0</v>
      </c>
      <c r="G1475" s="200"/>
      <c r="H1475" s="202">
        <v>0</v>
      </c>
      <c r="I1475" s="178">
        <v>-56.506999999999998</v>
      </c>
      <c r="J1475">
        <f t="shared" si="89"/>
        <v>0</v>
      </c>
      <c r="K1475" s="189">
        <f t="shared" si="90"/>
        <v>0</v>
      </c>
      <c r="L1475" s="200">
        <v>0</v>
      </c>
      <c r="N1475" s="184">
        <v>2325.1</v>
      </c>
      <c r="O1475" s="190">
        <f t="shared" si="91"/>
        <v>0.38751666666666668</v>
      </c>
      <c r="Q1475" s="1">
        <v>4888.7</v>
      </c>
    </row>
    <row r="1476" spans="2:17" x14ac:dyDescent="0.3">
      <c r="B1476" s="187">
        <v>42797.083333333336</v>
      </c>
      <c r="D1476" s="202">
        <v>0</v>
      </c>
      <c r="E1476" s="178">
        <v>0</v>
      </c>
      <c r="F1476" s="188">
        <f t="shared" si="88"/>
        <v>0</v>
      </c>
      <c r="G1476" s="200"/>
      <c r="H1476" s="202">
        <v>0</v>
      </c>
      <c r="I1476" s="178">
        <v>-56.506999999999998</v>
      </c>
      <c r="J1476">
        <f t="shared" si="89"/>
        <v>0</v>
      </c>
      <c r="K1476" s="189">
        <f t="shared" si="90"/>
        <v>0</v>
      </c>
      <c r="L1476" s="200">
        <v>0</v>
      </c>
      <c r="N1476" s="184">
        <v>2686.2</v>
      </c>
      <c r="O1476" s="190">
        <f t="shared" si="91"/>
        <v>0.44769999999999999</v>
      </c>
      <c r="Q1476" s="1">
        <v>4887.8999999999996</v>
      </c>
    </row>
    <row r="1477" spans="2:17" x14ac:dyDescent="0.3">
      <c r="B1477" s="187">
        <v>42797.125</v>
      </c>
      <c r="D1477" s="202">
        <v>0</v>
      </c>
      <c r="E1477" s="178">
        <v>0</v>
      </c>
      <c r="F1477" s="188">
        <f t="shared" si="88"/>
        <v>0</v>
      </c>
      <c r="G1477" s="200"/>
      <c r="H1477" s="202">
        <v>0</v>
      </c>
      <c r="I1477" s="178">
        <v>-56.506999999999998</v>
      </c>
      <c r="J1477">
        <f t="shared" si="89"/>
        <v>0</v>
      </c>
      <c r="K1477" s="189">
        <f t="shared" si="90"/>
        <v>0</v>
      </c>
      <c r="L1477" s="200">
        <v>0</v>
      </c>
      <c r="N1477" s="184">
        <v>2848.1</v>
      </c>
      <c r="O1477" s="190">
        <f t="shared" si="91"/>
        <v>0.47468333333333329</v>
      </c>
      <c r="Q1477" s="1">
        <v>4884.7</v>
      </c>
    </row>
    <row r="1478" spans="2:17" x14ac:dyDescent="0.3">
      <c r="B1478" s="187">
        <v>42797.166666666664</v>
      </c>
      <c r="D1478" s="202">
        <v>0</v>
      </c>
      <c r="E1478" s="178">
        <v>0</v>
      </c>
      <c r="F1478" s="188">
        <f t="shared" si="88"/>
        <v>0</v>
      </c>
      <c r="G1478" s="200"/>
      <c r="H1478" s="202">
        <v>0</v>
      </c>
      <c r="I1478" s="178">
        <v>-56.506999999999998</v>
      </c>
      <c r="J1478">
        <f t="shared" si="89"/>
        <v>0</v>
      </c>
      <c r="K1478" s="189">
        <f t="shared" si="90"/>
        <v>0</v>
      </c>
      <c r="L1478" s="200">
        <v>0</v>
      </c>
      <c r="N1478" s="184">
        <v>2922</v>
      </c>
      <c r="O1478" s="190">
        <f t="shared" si="91"/>
        <v>0.48699999999999999</v>
      </c>
      <c r="Q1478" s="1">
        <v>4884.2</v>
      </c>
    </row>
    <row r="1479" spans="2:17" x14ac:dyDescent="0.3">
      <c r="B1479" s="187">
        <v>42797.208333333336</v>
      </c>
      <c r="D1479" s="202">
        <v>0</v>
      </c>
      <c r="E1479" s="178">
        <v>0</v>
      </c>
      <c r="F1479" s="188">
        <f t="shared" si="88"/>
        <v>0</v>
      </c>
      <c r="G1479" s="200"/>
      <c r="H1479" s="202">
        <v>0</v>
      </c>
      <c r="I1479" s="178">
        <v>-56.506999999999998</v>
      </c>
      <c r="J1479">
        <f t="shared" si="89"/>
        <v>0</v>
      </c>
      <c r="K1479" s="189">
        <f t="shared" si="90"/>
        <v>0</v>
      </c>
      <c r="L1479" s="200">
        <v>0</v>
      </c>
      <c r="N1479" s="184">
        <v>3458.4</v>
      </c>
      <c r="O1479" s="190">
        <f t="shared" si="91"/>
        <v>0.57640000000000002</v>
      </c>
      <c r="Q1479" s="1">
        <v>4882.6000000000004</v>
      </c>
    </row>
    <row r="1480" spans="2:17" x14ac:dyDescent="0.3">
      <c r="B1480" s="187">
        <v>42797.25</v>
      </c>
      <c r="D1480" s="202">
        <v>427</v>
      </c>
      <c r="E1480" s="178">
        <v>0</v>
      </c>
      <c r="F1480" s="188">
        <f t="shared" si="88"/>
        <v>0</v>
      </c>
      <c r="G1480" s="200"/>
      <c r="H1480" s="202">
        <v>80</v>
      </c>
      <c r="I1480" s="178">
        <v>2952</v>
      </c>
      <c r="J1480">
        <f t="shared" si="89"/>
        <v>2952</v>
      </c>
      <c r="K1480" s="189">
        <f t="shared" si="90"/>
        <v>0.11808</v>
      </c>
      <c r="L1480" s="200">
        <v>3068.1</v>
      </c>
      <c r="N1480" s="184">
        <v>3571.3</v>
      </c>
      <c r="O1480" s="190">
        <f t="shared" si="91"/>
        <v>0.59521666666666673</v>
      </c>
      <c r="Q1480" s="1">
        <v>4882.3</v>
      </c>
    </row>
    <row r="1481" spans="2:17" x14ac:dyDescent="0.3">
      <c r="B1481" s="187">
        <v>42797.291666666664</v>
      </c>
      <c r="D1481" s="202">
        <v>802</v>
      </c>
      <c r="E1481" s="178">
        <v>277.69299999999998</v>
      </c>
      <c r="F1481" s="188">
        <f t="shared" si="88"/>
        <v>0.37580674628683558</v>
      </c>
      <c r="G1481" s="200"/>
      <c r="H1481" s="202">
        <v>317</v>
      </c>
      <c r="I1481" s="178">
        <v>14269</v>
      </c>
      <c r="J1481">
        <f t="shared" si="89"/>
        <v>14269</v>
      </c>
      <c r="K1481" s="189">
        <f t="shared" si="90"/>
        <v>0.57076000000000005</v>
      </c>
      <c r="L1481" s="200">
        <v>14670</v>
      </c>
      <c r="N1481" s="184">
        <v>3953.1</v>
      </c>
      <c r="O1481" s="190">
        <f t="shared" si="91"/>
        <v>0.65884999999999994</v>
      </c>
      <c r="Q1481" s="1">
        <v>4881.8</v>
      </c>
    </row>
    <row r="1482" spans="2:17" x14ac:dyDescent="0.3">
      <c r="B1482" s="187">
        <v>42797.333333333336</v>
      </c>
      <c r="D1482" s="202">
        <v>910</v>
      </c>
      <c r="E1482" s="178">
        <v>634.55799999999999</v>
      </c>
      <c r="F1482" s="188">
        <f t="shared" si="88"/>
        <v>0.85875833135974566</v>
      </c>
      <c r="G1482" s="200"/>
      <c r="H1482" s="202">
        <v>569</v>
      </c>
      <c r="I1482" s="178">
        <v>22877</v>
      </c>
      <c r="J1482">
        <f t="shared" si="89"/>
        <v>22877</v>
      </c>
      <c r="K1482" s="189">
        <f t="shared" si="90"/>
        <v>0.91508</v>
      </c>
      <c r="L1482" s="200">
        <v>23715</v>
      </c>
      <c r="N1482" s="184">
        <v>2654.8</v>
      </c>
      <c r="O1482" s="190">
        <f t="shared" si="91"/>
        <v>0.44246666666666667</v>
      </c>
      <c r="Q1482" s="1">
        <v>4881.3999999999996</v>
      </c>
    </row>
    <row r="1483" spans="2:17" x14ac:dyDescent="0.3">
      <c r="B1483" s="187">
        <v>42797.375</v>
      </c>
      <c r="D1483" s="202">
        <v>965</v>
      </c>
      <c r="E1483" s="178">
        <v>705.74099999999999</v>
      </c>
      <c r="F1483" s="188">
        <f t="shared" ref="F1483:F1546" si="92">E1483/$F$8</f>
        <v>0.95509151808370274</v>
      </c>
      <c r="G1483" s="200"/>
      <c r="H1483" s="202">
        <v>776</v>
      </c>
      <c r="I1483" s="178">
        <v>23525</v>
      </c>
      <c r="J1483">
        <f t="shared" ref="J1483:J1546" si="93">IF(I1483&lt;0,0,I1483)</f>
        <v>23525</v>
      </c>
      <c r="K1483" s="189">
        <f t="shared" ref="K1483:K1546" si="94">J1483/(1000*$K$8)</f>
        <v>0.94099999999999995</v>
      </c>
      <c r="L1483" s="200">
        <v>24403</v>
      </c>
      <c r="N1483" s="184">
        <v>2883.3</v>
      </c>
      <c r="O1483" s="190">
        <f t="shared" ref="O1483:O1546" si="95">N1483/$O$8</f>
        <v>0.48055000000000003</v>
      </c>
      <c r="Q1483" s="1">
        <v>4880.5</v>
      </c>
    </row>
    <row r="1484" spans="2:17" x14ac:dyDescent="0.3">
      <c r="B1484" s="187">
        <v>42797.416666666664</v>
      </c>
      <c r="D1484" s="202">
        <v>1002</v>
      </c>
      <c r="E1484" s="178">
        <v>734.77499999999998</v>
      </c>
      <c r="F1484" s="188">
        <f t="shared" si="92"/>
        <v>0.99438373312582473</v>
      </c>
      <c r="G1484" s="200"/>
      <c r="H1484" s="202">
        <v>937</v>
      </c>
      <c r="I1484" s="178">
        <v>23924</v>
      </c>
      <c r="J1484">
        <f t="shared" si="93"/>
        <v>23924</v>
      </c>
      <c r="K1484" s="189">
        <f t="shared" si="94"/>
        <v>0.95696000000000003</v>
      </c>
      <c r="L1484" s="200">
        <v>24827</v>
      </c>
      <c r="N1484" s="184">
        <v>3391.9</v>
      </c>
      <c r="O1484" s="190">
        <f t="shared" si="95"/>
        <v>0.56531666666666669</v>
      </c>
      <c r="Q1484" s="1">
        <v>4879.2</v>
      </c>
    </row>
    <row r="1485" spans="2:17" x14ac:dyDescent="0.3">
      <c r="B1485" s="187">
        <v>42797.458333333336</v>
      </c>
      <c r="D1485" s="202">
        <v>1022</v>
      </c>
      <c r="E1485" s="178">
        <v>734.80700000000002</v>
      </c>
      <c r="F1485" s="188">
        <f t="shared" si="92"/>
        <v>0.99442703928003529</v>
      </c>
      <c r="G1485" s="200"/>
      <c r="H1485" s="202">
        <v>1033</v>
      </c>
      <c r="I1485" s="178">
        <v>24098</v>
      </c>
      <c r="J1485">
        <f t="shared" si="93"/>
        <v>24098</v>
      </c>
      <c r="K1485" s="189">
        <f t="shared" si="94"/>
        <v>0.96392</v>
      </c>
      <c r="L1485" s="200">
        <v>25011</v>
      </c>
      <c r="N1485" s="184">
        <v>3965.3</v>
      </c>
      <c r="O1485" s="190">
        <f t="shared" si="95"/>
        <v>0.66088333333333338</v>
      </c>
      <c r="Q1485" s="1">
        <v>4879</v>
      </c>
    </row>
    <row r="1486" spans="2:17" x14ac:dyDescent="0.3">
      <c r="B1486" s="187">
        <v>42797.5</v>
      </c>
      <c r="D1486" s="202">
        <v>1026</v>
      </c>
      <c r="E1486" s="178">
        <v>734.89499999999998</v>
      </c>
      <c r="F1486" s="188">
        <f t="shared" si="92"/>
        <v>0.99454613120411417</v>
      </c>
      <c r="G1486" s="200"/>
      <c r="H1486" s="202">
        <v>1054</v>
      </c>
      <c r="I1486" s="178">
        <v>24062</v>
      </c>
      <c r="J1486">
        <f t="shared" si="93"/>
        <v>24062</v>
      </c>
      <c r="K1486" s="189">
        <f t="shared" si="94"/>
        <v>0.96248</v>
      </c>
      <c r="L1486" s="200">
        <v>24974</v>
      </c>
      <c r="N1486" s="184">
        <v>2867.3</v>
      </c>
      <c r="O1486" s="190">
        <f t="shared" si="95"/>
        <v>0.47788333333333338</v>
      </c>
      <c r="Q1486" s="1">
        <v>4878.2</v>
      </c>
    </row>
    <row r="1487" spans="2:17" x14ac:dyDescent="0.3">
      <c r="B1487" s="187">
        <v>42797.541666666664</v>
      </c>
      <c r="D1487" s="202">
        <v>1015</v>
      </c>
      <c r="E1487" s="178">
        <v>734.88900000000001</v>
      </c>
      <c r="F1487" s="188">
        <f t="shared" si="92"/>
        <v>0.9945380113001997</v>
      </c>
      <c r="G1487" s="200"/>
      <c r="H1487" s="202">
        <v>998</v>
      </c>
      <c r="I1487" s="178">
        <v>23997</v>
      </c>
      <c r="J1487">
        <f t="shared" si="93"/>
        <v>23997</v>
      </c>
      <c r="K1487" s="189">
        <f t="shared" si="94"/>
        <v>0.95987999999999996</v>
      </c>
      <c r="L1487" s="200">
        <v>24905</v>
      </c>
      <c r="N1487" s="184">
        <v>2060.6999999999998</v>
      </c>
      <c r="O1487" s="190">
        <f t="shared" si="95"/>
        <v>0.34344999999999998</v>
      </c>
      <c r="Q1487" s="1">
        <v>4876.6000000000004</v>
      </c>
    </row>
    <row r="1488" spans="2:17" x14ac:dyDescent="0.3">
      <c r="B1488" s="187">
        <v>42797.583333333336</v>
      </c>
      <c r="D1488" s="202">
        <v>988</v>
      </c>
      <c r="E1488" s="178">
        <v>726.28499999999997</v>
      </c>
      <c r="F1488" s="188">
        <f t="shared" si="92"/>
        <v>0.98289406908684918</v>
      </c>
      <c r="G1488" s="200"/>
      <c r="H1488" s="202">
        <v>869</v>
      </c>
      <c r="I1488" s="178">
        <v>23750</v>
      </c>
      <c r="J1488">
        <f t="shared" si="93"/>
        <v>23750</v>
      </c>
      <c r="K1488" s="189">
        <f t="shared" si="94"/>
        <v>0.95</v>
      </c>
      <c r="L1488" s="200">
        <v>24642</v>
      </c>
      <c r="N1488" s="184">
        <v>1918.7</v>
      </c>
      <c r="O1488" s="190">
        <f t="shared" si="95"/>
        <v>0.31978333333333336</v>
      </c>
      <c r="Q1488" s="1">
        <v>4875.3</v>
      </c>
    </row>
    <row r="1489" spans="2:17" x14ac:dyDescent="0.3">
      <c r="B1489" s="187">
        <v>42797.625</v>
      </c>
      <c r="D1489" s="202">
        <v>909</v>
      </c>
      <c r="E1489" s="178">
        <v>646.53499999999997</v>
      </c>
      <c r="F1489" s="188">
        <f t="shared" si="92"/>
        <v>0.87496701289034751</v>
      </c>
      <c r="G1489" s="200"/>
      <c r="H1489" s="202">
        <v>673</v>
      </c>
      <c r="I1489" s="178">
        <v>22831</v>
      </c>
      <c r="J1489">
        <f t="shared" si="93"/>
        <v>22831</v>
      </c>
      <c r="K1489" s="189">
        <f t="shared" si="94"/>
        <v>0.91324000000000005</v>
      </c>
      <c r="L1489" s="200">
        <v>23667</v>
      </c>
      <c r="N1489" s="184">
        <v>2056.4</v>
      </c>
      <c r="O1489" s="190">
        <f t="shared" si="95"/>
        <v>0.34273333333333333</v>
      </c>
      <c r="Q1489" s="1">
        <v>4874</v>
      </c>
    </row>
    <row r="1490" spans="2:17" x14ac:dyDescent="0.3">
      <c r="B1490" s="187">
        <v>42797.666666666664</v>
      </c>
      <c r="D1490" s="202">
        <v>728</v>
      </c>
      <c r="E1490" s="178">
        <v>457.774</v>
      </c>
      <c r="F1490" s="188">
        <f t="shared" si="92"/>
        <v>0.61951348242379134</v>
      </c>
      <c r="G1490" s="200"/>
      <c r="H1490" s="202">
        <v>433</v>
      </c>
      <c r="I1490" s="178">
        <v>18313</v>
      </c>
      <c r="J1490">
        <f t="shared" si="93"/>
        <v>18313</v>
      </c>
      <c r="K1490" s="189">
        <f t="shared" si="94"/>
        <v>0.73251999999999995</v>
      </c>
      <c r="L1490" s="200">
        <v>18899</v>
      </c>
      <c r="N1490" s="184">
        <v>2378.6</v>
      </c>
      <c r="O1490" s="190">
        <f t="shared" si="95"/>
        <v>0.3964333333333333</v>
      </c>
      <c r="Q1490" s="1">
        <v>4872.8999999999996</v>
      </c>
    </row>
    <row r="1491" spans="2:17" x14ac:dyDescent="0.3">
      <c r="B1491" s="187">
        <v>42797.708333333336</v>
      </c>
      <c r="D1491" s="202">
        <v>595</v>
      </c>
      <c r="E1491" s="178">
        <v>252.619</v>
      </c>
      <c r="F1491" s="188">
        <f t="shared" si="92"/>
        <v>0.34187366782826406</v>
      </c>
      <c r="G1491" s="200"/>
      <c r="H1491" s="202">
        <v>190</v>
      </c>
      <c r="I1491" s="178">
        <v>7672</v>
      </c>
      <c r="J1491">
        <f t="shared" si="93"/>
        <v>7672</v>
      </c>
      <c r="K1491" s="189">
        <f t="shared" si="94"/>
        <v>0.30687999999999999</v>
      </c>
      <c r="L1491" s="200">
        <v>7868</v>
      </c>
      <c r="N1491" s="184">
        <v>2783.6</v>
      </c>
      <c r="O1491" s="190">
        <f t="shared" si="95"/>
        <v>0.46393333333333331</v>
      </c>
      <c r="Q1491" s="1">
        <v>4871.6000000000004</v>
      </c>
    </row>
    <row r="1492" spans="2:17" x14ac:dyDescent="0.3">
      <c r="B1492" s="187">
        <v>42797.75</v>
      </c>
      <c r="D1492" s="202">
        <v>131</v>
      </c>
      <c r="E1492" s="178">
        <v>0</v>
      </c>
      <c r="F1492" s="188">
        <f t="shared" si="92"/>
        <v>0</v>
      </c>
      <c r="G1492" s="200"/>
      <c r="H1492" s="202">
        <v>17</v>
      </c>
      <c r="I1492" s="178">
        <v>221.22</v>
      </c>
      <c r="J1492">
        <f t="shared" si="93"/>
        <v>221.22</v>
      </c>
      <c r="K1492" s="189">
        <f t="shared" si="94"/>
        <v>8.8488000000000004E-3</v>
      </c>
      <c r="L1492" s="200">
        <v>368.11</v>
      </c>
      <c r="N1492" s="184">
        <v>2727.5</v>
      </c>
      <c r="O1492" s="190">
        <f t="shared" si="95"/>
        <v>0.45458333333333334</v>
      </c>
      <c r="Q1492" s="1">
        <v>4871.2</v>
      </c>
    </row>
    <row r="1493" spans="2:17" x14ac:dyDescent="0.3">
      <c r="B1493" s="187">
        <v>42797.791666666664</v>
      </c>
      <c r="D1493" s="202">
        <v>0</v>
      </c>
      <c r="E1493" s="178">
        <v>0</v>
      </c>
      <c r="F1493" s="188">
        <f t="shared" si="92"/>
        <v>0</v>
      </c>
      <c r="G1493" s="200"/>
      <c r="H1493" s="202">
        <v>0</v>
      </c>
      <c r="I1493" s="178">
        <v>-56.506999999999998</v>
      </c>
      <c r="J1493">
        <f t="shared" si="93"/>
        <v>0</v>
      </c>
      <c r="K1493" s="189">
        <f t="shared" si="94"/>
        <v>0</v>
      </c>
      <c r="L1493" s="200">
        <v>0</v>
      </c>
      <c r="N1493" s="184">
        <v>2392.5</v>
      </c>
      <c r="O1493" s="190">
        <f t="shared" si="95"/>
        <v>0.39874999999999999</v>
      </c>
      <c r="Q1493" s="1">
        <v>4868.8</v>
      </c>
    </row>
    <row r="1494" spans="2:17" x14ac:dyDescent="0.3">
      <c r="B1494" s="187">
        <v>42797.833333333336</v>
      </c>
      <c r="D1494" s="202">
        <v>0</v>
      </c>
      <c r="E1494" s="178">
        <v>0</v>
      </c>
      <c r="F1494" s="188">
        <f t="shared" si="92"/>
        <v>0</v>
      </c>
      <c r="G1494" s="200"/>
      <c r="H1494" s="202">
        <v>0</v>
      </c>
      <c r="I1494" s="178">
        <v>-56.506999999999998</v>
      </c>
      <c r="J1494">
        <f t="shared" si="93"/>
        <v>0</v>
      </c>
      <c r="K1494" s="189">
        <f t="shared" si="94"/>
        <v>0</v>
      </c>
      <c r="L1494" s="200">
        <v>0</v>
      </c>
      <c r="N1494" s="184">
        <v>2552.5</v>
      </c>
      <c r="O1494" s="190">
        <f t="shared" si="95"/>
        <v>0.42541666666666667</v>
      </c>
      <c r="Q1494" s="1">
        <v>4867.8</v>
      </c>
    </row>
    <row r="1495" spans="2:17" x14ac:dyDescent="0.3">
      <c r="B1495" s="187">
        <v>42797.875</v>
      </c>
      <c r="D1495" s="202">
        <v>0</v>
      </c>
      <c r="E1495" s="178">
        <v>0</v>
      </c>
      <c r="F1495" s="188">
        <f t="shared" si="92"/>
        <v>0</v>
      </c>
      <c r="G1495" s="200"/>
      <c r="H1495" s="202">
        <v>0</v>
      </c>
      <c r="I1495" s="178">
        <v>-56.506999999999998</v>
      </c>
      <c r="J1495">
        <f t="shared" si="93"/>
        <v>0</v>
      </c>
      <c r="K1495" s="189">
        <f t="shared" si="94"/>
        <v>0</v>
      </c>
      <c r="L1495" s="200">
        <v>0</v>
      </c>
      <c r="N1495" s="184">
        <v>3055.5</v>
      </c>
      <c r="O1495" s="190">
        <f t="shared" si="95"/>
        <v>0.50924999999999998</v>
      </c>
      <c r="Q1495" s="1">
        <v>4867.3</v>
      </c>
    </row>
    <row r="1496" spans="2:17" x14ac:dyDescent="0.3">
      <c r="B1496" s="187">
        <v>42797.916666666664</v>
      </c>
      <c r="D1496" s="202">
        <v>0</v>
      </c>
      <c r="E1496" s="178">
        <v>0</v>
      </c>
      <c r="F1496" s="188">
        <f t="shared" si="92"/>
        <v>0</v>
      </c>
      <c r="G1496" s="200"/>
      <c r="H1496" s="202">
        <v>0</v>
      </c>
      <c r="I1496" s="178">
        <v>-56.506999999999998</v>
      </c>
      <c r="J1496">
        <f t="shared" si="93"/>
        <v>0</v>
      </c>
      <c r="K1496" s="189">
        <f t="shared" si="94"/>
        <v>0</v>
      </c>
      <c r="L1496" s="200">
        <v>0</v>
      </c>
      <c r="N1496" s="184">
        <v>3505.2</v>
      </c>
      <c r="O1496" s="190">
        <f t="shared" si="95"/>
        <v>0.58419999999999994</v>
      </c>
      <c r="Q1496" s="1">
        <v>4867.2</v>
      </c>
    </row>
    <row r="1497" spans="2:17" x14ac:dyDescent="0.3">
      <c r="B1497" s="187">
        <v>42797.958333333336</v>
      </c>
      <c r="D1497" s="202">
        <v>0</v>
      </c>
      <c r="E1497" s="178">
        <v>0</v>
      </c>
      <c r="F1497" s="188">
        <f t="shared" si="92"/>
        <v>0</v>
      </c>
      <c r="G1497" s="200"/>
      <c r="H1497" s="202">
        <v>0</v>
      </c>
      <c r="I1497" s="178">
        <v>-56.506999999999998</v>
      </c>
      <c r="J1497">
        <f t="shared" si="93"/>
        <v>0</v>
      </c>
      <c r="K1497" s="189">
        <f t="shared" si="94"/>
        <v>0</v>
      </c>
      <c r="L1497" s="200">
        <v>0</v>
      </c>
      <c r="N1497" s="184">
        <v>4340.3999999999996</v>
      </c>
      <c r="O1497" s="190">
        <f t="shared" si="95"/>
        <v>0.72339999999999993</v>
      </c>
      <c r="Q1497" s="1">
        <v>4867.1000000000004</v>
      </c>
    </row>
    <row r="1498" spans="2:17" x14ac:dyDescent="0.3">
      <c r="B1498" s="187">
        <v>42798</v>
      </c>
      <c r="D1498" s="202">
        <v>0</v>
      </c>
      <c r="E1498" s="178">
        <v>0</v>
      </c>
      <c r="F1498" s="188">
        <f t="shared" si="92"/>
        <v>0</v>
      </c>
      <c r="G1498" s="200"/>
      <c r="H1498" s="202">
        <v>0</v>
      </c>
      <c r="I1498" s="178">
        <v>-56.506999999999998</v>
      </c>
      <c r="J1498">
        <f t="shared" si="93"/>
        <v>0</v>
      </c>
      <c r="K1498" s="189">
        <f t="shared" si="94"/>
        <v>0</v>
      </c>
      <c r="L1498" s="200">
        <v>0</v>
      </c>
      <c r="N1498" s="184">
        <v>4906.7</v>
      </c>
      <c r="O1498" s="190">
        <f t="shared" si="95"/>
        <v>0.81778333333333331</v>
      </c>
      <c r="Q1498" s="1">
        <v>4866.1000000000004</v>
      </c>
    </row>
    <row r="1499" spans="2:17" x14ac:dyDescent="0.3">
      <c r="B1499" s="187">
        <v>42798.041666666664</v>
      </c>
      <c r="D1499" s="202">
        <v>0</v>
      </c>
      <c r="E1499" s="178">
        <v>0</v>
      </c>
      <c r="F1499" s="188">
        <f t="shared" si="92"/>
        <v>0</v>
      </c>
      <c r="G1499" s="200"/>
      <c r="H1499" s="202">
        <v>0</v>
      </c>
      <c r="I1499" s="178">
        <v>-56.506999999999998</v>
      </c>
      <c r="J1499">
        <f t="shared" si="93"/>
        <v>0</v>
      </c>
      <c r="K1499" s="189">
        <f t="shared" si="94"/>
        <v>0</v>
      </c>
      <c r="L1499" s="200">
        <v>0</v>
      </c>
      <c r="N1499" s="184">
        <v>4943</v>
      </c>
      <c r="O1499" s="190">
        <f t="shared" si="95"/>
        <v>0.82383333333333331</v>
      </c>
      <c r="Q1499" s="1">
        <v>4865.7</v>
      </c>
    </row>
    <row r="1500" spans="2:17" x14ac:dyDescent="0.3">
      <c r="B1500" s="187">
        <v>42798.083333333336</v>
      </c>
      <c r="D1500" s="202">
        <v>0</v>
      </c>
      <c r="E1500" s="178">
        <v>0</v>
      </c>
      <c r="F1500" s="188">
        <f t="shared" si="92"/>
        <v>0</v>
      </c>
      <c r="G1500" s="200"/>
      <c r="H1500" s="202">
        <v>0</v>
      </c>
      <c r="I1500" s="178">
        <v>-56.506999999999998</v>
      </c>
      <c r="J1500">
        <f t="shared" si="93"/>
        <v>0</v>
      </c>
      <c r="K1500" s="189">
        <f t="shared" si="94"/>
        <v>0</v>
      </c>
      <c r="L1500" s="200">
        <v>0</v>
      </c>
      <c r="N1500" s="184">
        <v>5007.5</v>
      </c>
      <c r="O1500" s="190">
        <f t="shared" si="95"/>
        <v>0.83458333333333334</v>
      </c>
      <c r="Q1500" s="1">
        <v>4865.6000000000004</v>
      </c>
    </row>
    <row r="1501" spans="2:17" x14ac:dyDescent="0.3">
      <c r="B1501" s="187">
        <v>42798.125</v>
      </c>
      <c r="D1501" s="202">
        <v>0</v>
      </c>
      <c r="E1501" s="178">
        <v>0</v>
      </c>
      <c r="F1501" s="188">
        <f t="shared" si="92"/>
        <v>0</v>
      </c>
      <c r="G1501" s="200"/>
      <c r="H1501" s="202">
        <v>0</v>
      </c>
      <c r="I1501" s="178">
        <v>-56.506999999999998</v>
      </c>
      <c r="J1501">
        <f t="shared" si="93"/>
        <v>0</v>
      </c>
      <c r="K1501" s="189">
        <f t="shared" si="94"/>
        <v>0</v>
      </c>
      <c r="L1501" s="200">
        <v>0</v>
      </c>
      <c r="N1501" s="184">
        <v>5410.7</v>
      </c>
      <c r="O1501" s="190">
        <f t="shared" si="95"/>
        <v>0.90178333333333327</v>
      </c>
      <c r="Q1501" s="1">
        <v>4865.6000000000004</v>
      </c>
    </row>
    <row r="1502" spans="2:17" x14ac:dyDescent="0.3">
      <c r="B1502" s="187">
        <v>42798.166666666664</v>
      </c>
      <c r="D1502" s="202">
        <v>0</v>
      </c>
      <c r="E1502" s="178">
        <v>0</v>
      </c>
      <c r="F1502" s="188">
        <f t="shared" si="92"/>
        <v>0</v>
      </c>
      <c r="G1502" s="200"/>
      <c r="H1502" s="202">
        <v>0</v>
      </c>
      <c r="I1502" s="178">
        <v>-56.506999999999998</v>
      </c>
      <c r="J1502">
        <f t="shared" si="93"/>
        <v>0</v>
      </c>
      <c r="K1502" s="189">
        <f t="shared" si="94"/>
        <v>0</v>
      </c>
      <c r="L1502" s="200">
        <v>0</v>
      </c>
      <c r="N1502" s="184">
        <v>5627.4</v>
      </c>
      <c r="O1502" s="190">
        <f t="shared" si="95"/>
        <v>0.93789999999999996</v>
      </c>
      <c r="Q1502" s="1">
        <v>4864.7</v>
      </c>
    </row>
    <row r="1503" spans="2:17" x14ac:dyDescent="0.3">
      <c r="B1503" s="187">
        <v>42798.208333333336</v>
      </c>
      <c r="D1503" s="202">
        <v>0</v>
      </c>
      <c r="E1503" s="178">
        <v>0</v>
      </c>
      <c r="F1503" s="188">
        <f t="shared" si="92"/>
        <v>0</v>
      </c>
      <c r="G1503" s="200"/>
      <c r="H1503" s="202">
        <v>0</v>
      </c>
      <c r="I1503" s="178">
        <v>-56.506999999999998</v>
      </c>
      <c r="J1503">
        <f t="shared" si="93"/>
        <v>0</v>
      </c>
      <c r="K1503" s="189">
        <f t="shared" si="94"/>
        <v>0</v>
      </c>
      <c r="L1503" s="200">
        <v>0</v>
      </c>
      <c r="N1503" s="184">
        <v>5657</v>
      </c>
      <c r="O1503" s="190">
        <f t="shared" si="95"/>
        <v>0.9428333333333333</v>
      </c>
      <c r="Q1503" s="1">
        <v>4863.8999999999996</v>
      </c>
    </row>
    <row r="1504" spans="2:17" x14ac:dyDescent="0.3">
      <c r="B1504" s="187">
        <v>42798.25</v>
      </c>
      <c r="D1504" s="202">
        <v>426</v>
      </c>
      <c r="E1504" s="178">
        <v>0</v>
      </c>
      <c r="F1504" s="188">
        <f t="shared" si="92"/>
        <v>0</v>
      </c>
      <c r="G1504" s="200"/>
      <c r="H1504" s="202">
        <v>79</v>
      </c>
      <c r="I1504" s="178">
        <v>2907.5</v>
      </c>
      <c r="J1504">
        <f t="shared" si="93"/>
        <v>2907.5</v>
      </c>
      <c r="K1504" s="189">
        <f t="shared" si="94"/>
        <v>0.1163</v>
      </c>
      <c r="L1504" s="200">
        <v>3023</v>
      </c>
      <c r="N1504" s="184">
        <v>5018.1000000000004</v>
      </c>
      <c r="O1504" s="190">
        <f t="shared" si="95"/>
        <v>0.83635000000000004</v>
      </c>
      <c r="Q1504" s="1">
        <v>4862.3999999999996</v>
      </c>
    </row>
    <row r="1505" spans="2:17" x14ac:dyDescent="0.3">
      <c r="B1505" s="187">
        <v>42798.291666666664</v>
      </c>
      <c r="D1505" s="202">
        <v>802</v>
      </c>
      <c r="E1505" s="178">
        <v>275.851</v>
      </c>
      <c r="F1505" s="188">
        <f t="shared" si="92"/>
        <v>0.37331393578509325</v>
      </c>
      <c r="G1505" s="200"/>
      <c r="H1505" s="202">
        <v>315</v>
      </c>
      <c r="I1505" s="178">
        <v>14191</v>
      </c>
      <c r="J1505">
        <f t="shared" si="93"/>
        <v>14191</v>
      </c>
      <c r="K1505" s="189">
        <f t="shared" si="94"/>
        <v>0.56764000000000003</v>
      </c>
      <c r="L1505" s="200">
        <v>14588</v>
      </c>
      <c r="N1505" s="184">
        <v>4631.5</v>
      </c>
      <c r="O1505" s="190">
        <f t="shared" si="95"/>
        <v>0.7719166666666667</v>
      </c>
      <c r="Q1505" s="1">
        <v>4860.5</v>
      </c>
    </row>
    <row r="1506" spans="2:17" x14ac:dyDescent="0.3">
      <c r="B1506" s="187">
        <v>42798.333333333336</v>
      </c>
      <c r="D1506" s="202">
        <v>909</v>
      </c>
      <c r="E1506" s="178">
        <v>631.80700000000002</v>
      </c>
      <c r="F1506" s="188">
        <f t="shared" si="92"/>
        <v>0.85503535541496101</v>
      </c>
      <c r="G1506" s="200"/>
      <c r="H1506" s="202">
        <v>567</v>
      </c>
      <c r="I1506" s="178">
        <v>22915</v>
      </c>
      <c r="J1506">
        <f t="shared" si="93"/>
        <v>22915</v>
      </c>
      <c r="K1506" s="189">
        <f t="shared" si="94"/>
        <v>0.91659999999999997</v>
      </c>
      <c r="L1506" s="200">
        <v>23755</v>
      </c>
      <c r="N1506" s="184">
        <v>3811</v>
      </c>
      <c r="O1506" s="190">
        <f t="shared" si="95"/>
        <v>0.63516666666666666</v>
      </c>
      <c r="Q1506" s="1">
        <v>4859.8</v>
      </c>
    </row>
    <row r="1507" spans="2:17" x14ac:dyDescent="0.3">
      <c r="B1507" s="187">
        <v>42798.375</v>
      </c>
      <c r="D1507" s="202">
        <v>965</v>
      </c>
      <c r="E1507" s="178">
        <v>703.90800000000002</v>
      </c>
      <c r="F1507" s="188">
        <f t="shared" si="92"/>
        <v>0.95261088743783207</v>
      </c>
      <c r="G1507" s="200"/>
      <c r="H1507" s="202">
        <v>772</v>
      </c>
      <c r="I1507" s="178">
        <v>23543</v>
      </c>
      <c r="J1507">
        <f t="shared" si="93"/>
        <v>23543</v>
      </c>
      <c r="K1507" s="189">
        <f t="shared" si="94"/>
        <v>0.94172</v>
      </c>
      <c r="L1507" s="200">
        <v>24422</v>
      </c>
      <c r="N1507" s="184">
        <v>4201.5</v>
      </c>
      <c r="O1507" s="190">
        <f t="shared" si="95"/>
        <v>0.70025000000000004</v>
      </c>
      <c r="Q1507" s="1">
        <v>4859.5</v>
      </c>
    </row>
    <row r="1508" spans="2:17" x14ac:dyDescent="0.3">
      <c r="B1508" s="187">
        <v>42798.416666666664</v>
      </c>
      <c r="D1508" s="202">
        <v>1002</v>
      </c>
      <c r="E1508" s="178">
        <v>734.60199999999998</v>
      </c>
      <c r="F1508" s="188">
        <f t="shared" si="92"/>
        <v>0.99414960922962414</v>
      </c>
      <c r="G1508" s="200"/>
      <c r="H1508" s="202">
        <v>933</v>
      </c>
      <c r="I1508" s="178">
        <v>23930</v>
      </c>
      <c r="J1508">
        <f t="shared" si="93"/>
        <v>23930</v>
      </c>
      <c r="K1508" s="189">
        <f t="shared" si="94"/>
        <v>0.95720000000000005</v>
      </c>
      <c r="L1508" s="200">
        <v>24833</v>
      </c>
      <c r="N1508" s="184">
        <v>4019.4</v>
      </c>
      <c r="O1508" s="190">
        <f t="shared" si="95"/>
        <v>0.66990000000000005</v>
      </c>
      <c r="Q1508" s="1">
        <v>4857.2</v>
      </c>
    </row>
    <row r="1509" spans="2:17" x14ac:dyDescent="0.3">
      <c r="B1509" s="187">
        <v>42798.458333333336</v>
      </c>
      <c r="D1509" s="202">
        <v>1021</v>
      </c>
      <c r="E1509" s="178">
        <v>734.64200000000005</v>
      </c>
      <c r="F1509" s="188">
        <f t="shared" si="92"/>
        <v>0.99420374192238736</v>
      </c>
      <c r="G1509" s="200"/>
      <c r="H1509" s="202">
        <v>1029</v>
      </c>
      <c r="I1509" s="178">
        <v>24078</v>
      </c>
      <c r="J1509">
        <f t="shared" si="93"/>
        <v>24078</v>
      </c>
      <c r="K1509" s="189">
        <f t="shared" si="94"/>
        <v>0.96311999999999998</v>
      </c>
      <c r="L1509" s="200">
        <v>24991</v>
      </c>
      <c r="N1509" s="184">
        <v>2844.5</v>
      </c>
      <c r="O1509" s="190">
        <f t="shared" si="95"/>
        <v>0.47408333333333336</v>
      </c>
      <c r="Q1509" s="1">
        <v>4857.2</v>
      </c>
    </row>
    <row r="1510" spans="2:17" x14ac:dyDescent="0.3">
      <c r="B1510" s="187">
        <v>42798.5</v>
      </c>
      <c r="D1510" s="202">
        <v>1025</v>
      </c>
      <c r="E1510" s="178">
        <v>734.73900000000003</v>
      </c>
      <c r="F1510" s="188">
        <f t="shared" si="92"/>
        <v>0.99433501370233801</v>
      </c>
      <c r="G1510" s="200"/>
      <c r="H1510" s="202">
        <v>1049</v>
      </c>
      <c r="I1510" s="178">
        <v>24019</v>
      </c>
      <c r="J1510">
        <f t="shared" si="93"/>
        <v>24019</v>
      </c>
      <c r="K1510" s="189">
        <f t="shared" si="94"/>
        <v>0.96075999999999995</v>
      </c>
      <c r="L1510" s="200">
        <v>24928</v>
      </c>
      <c r="N1510" s="184">
        <v>1340.6</v>
      </c>
      <c r="O1510" s="190">
        <f t="shared" si="95"/>
        <v>0.22343333333333332</v>
      </c>
      <c r="Q1510" s="1">
        <v>4857.1000000000004</v>
      </c>
    </row>
    <row r="1511" spans="2:17" x14ac:dyDescent="0.3">
      <c r="B1511" s="187">
        <v>42798.541666666664</v>
      </c>
      <c r="D1511" s="202">
        <v>1014</v>
      </c>
      <c r="E1511" s="178">
        <v>734.726</v>
      </c>
      <c r="F1511" s="188">
        <f t="shared" si="92"/>
        <v>0.99431742057718986</v>
      </c>
      <c r="G1511" s="200"/>
      <c r="H1511" s="202">
        <v>993</v>
      </c>
      <c r="I1511" s="178">
        <v>23961</v>
      </c>
      <c r="J1511">
        <f t="shared" si="93"/>
        <v>23961</v>
      </c>
      <c r="K1511" s="189">
        <f t="shared" si="94"/>
        <v>0.95843999999999996</v>
      </c>
      <c r="L1511" s="200">
        <v>24866</v>
      </c>
      <c r="N1511" s="184">
        <v>899.6</v>
      </c>
      <c r="O1511" s="190">
        <f t="shared" si="95"/>
        <v>0.14993333333333334</v>
      </c>
      <c r="Q1511" s="1">
        <v>4855.5</v>
      </c>
    </row>
    <row r="1512" spans="2:17" x14ac:dyDescent="0.3">
      <c r="B1512" s="187">
        <v>42798.583333333336</v>
      </c>
      <c r="D1512" s="202">
        <v>987</v>
      </c>
      <c r="E1512" s="178">
        <v>727.23099999999999</v>
      </c>
      <c r="F1512" s="188">
        <f t="shared" si="92"/>
        <v>0.98417430727069732</v>
      </c>
      <c r="G1512" s="200"/>
      <c r="H1512" s="202">
        <v>865</v>
      </c>
      <c r="I1512" s="178">
        <v>23732</v>
      </c>
      <c r="J1512">
        <f t="shared" si="93"/>
        <v>23732</v>
      </c>
      <c r="K1512" s="189">
        <f t="shared" si="94"/>
        <v>0.94928000000000001</v>
      </c>
      <c r="L1512" s="200">
        <v>24623</v>
      </c>
      <c r="N1512" s="184">
        <v>880.8</v>
      </c>
      <c r="O1512" s="190">
        <f t="shared" si="95"/>
        <v>0.14679999999999999</v>
      </c>
      <c r="Q1512" s="1">
        <v>4853.6000000000004</v>
      </c>
    </row>
    <row r="1513" spans="2:17" x14ac:dyDescent="0.3">
      <c r="B1513" s="187">
        <v>42798.625</v>
      </c>
      <c r="D1513" s="202">
        <v>940</v>
      </c>
      <c r="E1513" s="178">
        <v>670.70899999999995</v>
      </c>
      <c r="F1513" s="188">
        <f t="shared" si="92"/>
        <v>0.90768210576174846</v>
      </c>
      <c r="G1513" s="200"/>
      <c r="H1513" s="202">
        <v>674</v>
      </c>
      <c r="I1513" s="178">
        <v>23075</v>
      </c>
      <c r="J1513">
        <f t="shared" si="93"/>
        <v>23075</v>
      </c>
      <c r="K1513" s="189">
        <f t="shared" si="94"/>
        <v>0.92300000000000004</v>
      </c>
      <c r="L1513" s="200">
        <v>23926</v>
      </c>
      <c r="N1513" s="184">
        <v>1074.7</v>
      </c>
      <c r="O1513" s="190">
        <f t="shared" si="95"/>
        <v>0.17911666666666667</v>
      </c>
      <c r="Q1513" s="1">
        <v>4851.2</v>
      </c>
    </row>
    <row r="1514" spans="2:17" x14ac:dyDescent="0.3">
      <c r="B1514" s="187">
        <v>42798.666666666664</v>
      </c>
      <c r="D1514" s="202">
        <v>867</v>
      </c>
      <c r="E1514" s="178">
        <v>550.79899999999998</v>
      </c>
      <c r="F1514" s="188">
        <f t="shared" si="92"/>
        <v>0.74540582603105865</v>
      </c>
      <c r="G1514" s="200"/>
      <c r="H1514" s="202">
        <v>445</v>
      </c>
      <c r="I1514" s="178">
        <v>19161</v>
      </c>
      <c r="J1514">
        <f t="shared" si="93"/>
        <v>19161</v>
      </c>
      <c r="K1514" s="189">
        <f t="shared" si="94"/>
        <v>0.76644000000000001</v>
      </c>
      <c r="L1514" s="200">
        <v>19791</v>
      </c>
      <c r="N1514" s="184">
        <v>1361.9</v>
      </c>
      <c r="O1514" s="190">
        <f t="shared" si="95"/>
        <v>0.22698333333333334</v>
      </c>
      <c r="Q1514" s="1">
        <v>4850.2</v>
      </c>
    </row>
    <row r="1515" spans="2:17" x14ac:dyDescent="0.3">
      <c r="B1515" s="187">
        <v>42798.708333333336</v>
      </c>
      <c r="D1515" s="202">
        <v>699</v>
      </c>
      <c r="E1515" s="178">
        <v>301.28500000000003</v>
      </c>
      <c r="F1515" s="188">
        <f t="shared" si="92"/>
        <v>0.40773420847853309</v>
      </c>
      <c r="G1515" s="200"/>
      <c r="H1515" s="202">
        <v>199</v>
      </c>
      <c r="I1515" s="178">
        <v>8245.2999999999993</v>
      </c>
      <c r="J1515">
        <f t="shared" si="93"/>
        <v>8245.2999999999993</v>
      </c>
      <c r="K1515" s="189">
        <f t="shared" si="94"/>
        <v>0.32981199999999999</v>
      </c>
      <c r="L1515" s="200">
        <v>8455.6</v>
      </c>
      <c r="N1515" s="184">
        <v>1706</v>
      </c>
      <c r="O1515" s="190">
        <f t="shared" si="95"/>
        <v>0.28433333333333333</v>
      </c>
      <c r="Q1515" s="1">
        <v>4849.5</v>
      </c>
    </row>
    <row r="1516" spans="2:17" x14ac:dyDescent="0.3">
      <c r="B1516" s="187">
        <v>42798.75</v>
      </c>
      <c r="D1516" s="202">
        <v>124</v>
      </c>
      <c r="E1516" s="178">
        <v>0</v>
      </c>
      <c r="F1516" s="188">
        <f t="shared" si="92"/>
        <v>0</v>
      </c>
      <c r="G1516" s="200"/>
      <c r="H1516" s="202">
        <v>17</v>
      </c>
      <c r="I1516" s="178">
        <v>207.85</v>
      </c>
      <c r="J1516">
        <f t="shared" si="93"/>
        <v>207.85</v>
      </c>
      <c r="K1516" s="189">
        <f t="shared" si="94"/>
        <v>8.3140000000000002E-3</v>
      </c>
      <c r="L1516" s="200">
        <v>356.31</v>
      </c>
      <c r="N1516" s="184">
        <v>2021.9</v>
      </c>
      <c r="O1516" s="190">
        <f t="shared" si="95"/>
        <v>0.33698333333333336</v>
      </c>
      <c r="Q1516" s="1">
        <v>4849.1000000000004</v>
      </c>
    </row>
    <row r="1517" spans="2:17" x14ac:dyDescent="0.3">
      <c r="B1517" s="187">
        <v>42798.791666666664</v>
      </c>
      <c r="D1517" s="202">
        <v>0</v>
      </c>
      <c r="E1517" s="178">
        <v>0</v>
      </c>
      <c r="F1517" s="188">
        <f t="shared" si="92"/>
        <v>0</v>
      </c>
      <c r="G1517" s="200"/>
      <c r="H1517" s="202">
        <v>0</v>
      </c>
      <c r="I1517" s="178">
        <v>-56.506999999999998</v>
      </c>
      <c r="J1517">
        <f t="shared" si="93"/>
        <v>0</v>
      </c>
      <c r="K1517" s="189">
        <f t="shared" si="94"/>
        <v>0</v>
      </c>
      <c r="L1517" s="200">
        <v>0</v>
      </c>
      <c r="N1517" s="184">
        <v>2039.4</v>
      </c>
      <c r="O1517" s="190">
        <f t="shared" si="95"/>
        <v>0.33990000000000004</v>
      </c>
      <c r="Q1517" s="1">
        <v>4848.6000000000004</v>
      </c>
    </row>
    <row r="1518" spans="2:17" x14ac:dyDescent="0.3">
      <c r="B1518" s="187">
        <v>42798.833333333336</v>
      </c>
      <c r="D1518" s="202">
        <v>0</v>
      </c>
      <c r="E1518" s="178">
        <v>0</v>
      </c>
      <c r="F1518" s="188">
        <f t="shared" si="92"/>
        <v>0</v>
      </c>
      <c r="G1518" s="200"/>
      <c r="H1518" s="202">
        <v>0</v>
      </c>
      <c r="I1518" s="178">
        <v>-56.506999999999998</v>
      </c>
      <c r="J1518">
        <f t="shared" si="93"/>
        <v>0</v>
      </c>
      <c r="K1518" s="189">
        <f t="shared" si="94"/>
        <v>0</v>
      </c>
      <c r="L1518" s="200">
        <v>0</v>
      </c>
      <c r="N1518" s="184">
        <v>2398.6999999999998</v>
      </c>
      <c r="O1518" s="190">
        <f t="shared" si="95"/>
        <v>0.39978333333333332</v>
      </c>
      <c r="Q1518" s="1">
        <v>4847.8</v>
      </c>
    </row>
    <row r="1519" spans="2:17" x14ac:dyDescent="0.3">
      <c r="B1519" s="187">
        <v>42798.875</v>
      </c>
      <c r="D1519" s="202">
        <v>0</v>
      </c>
      <c r="E1519" s="178">
        <v>0</v>
      </c>
      <c r="F1519" s="188">
        <f t="shared" si="92"/>
        <v>0</v>
      </c>
      <c r="G1519" s="200"/>
      <c r="H1519" s="202">
        <v>0</v>
      </c>
      <c r="I1519" s="178">
        <v>-56.506999999999998</v>
      </c>
      <c r="J1519">
        <f t="shared" si="93"/>
        <v>0</v>
      </c>
      <c r="K1519" s="189">
        <f t="shared" si="94"/>
        <v>0</v>
      </c>
      <c r="L1519" s="200">
        <v>0</v>
      </c>
      <c r="N1519" s="184">
        <v>2758.6</v>
      </c>
      <c r="O1519" s="190">
        <f t="shared" si="95"/>
        <v>0.45976666666666666</v>
      </c>
      <c r="Q1519" s="1">
        <v>4847.2</v>
      </c>
    </row>
    <row r="1520" spans="2:17" x14ac:dyDescent="0.3">
      <c r="B1520" s="187">
        <v>42798.916666666664</v>
      </c>
      <c r="D1520" s="202">
        <v>0</v>
      </c>
      <c r="E1520" s="178">
        <v>0</v>
      </c>
      <c r="F1520" s="188">
        <f t="shared" si="92"/>
        <v>0</v>
      </c>
      <c r="G1520" s="200"/>
      <c r="H1520" s="202">
        <v>0</v>
      </c>
      <c r="I1520" s="178">
        <v>-56.506999999999998</v>
      </c>
      <c r="J1520">
        <f t="shared" si="93"/>
        <v>0</v>
      </c>
      <c r="K1520" s="189">
        <f t="shared" si="94"/>
        <v>0</v>
      </c>
      <c r="L1520" s="200">
        <v>0</v>
      </c>
      <c r="N1520" s="184">
        <v>3248.2</v>
      </c>
      <c r="O1520" s="190">
        <f t="shared" si="95"/>
        <v>0.54136666666666666</v>
      </c>
      <c r="Q1520" s="1">
        <v>4843.7</v>
      </c>
    </row>
    <row r="1521" spans="2:17" x14ac:dyDescent="0.3">
      <c r="B1521" s="187">
        <v>42798.958333333336</v>
      </c>
      <c r="D1521" s="202">
        <v>0</v>
      </c>
      <c r="E1521" s="178">
        <v>0</v>
      </c>
      <c r="F1521" s="188">
        <f t="shared" si="92"/>
        <v>0</v>
      </c>
      <c r="G1521" s="200"/>
      <c r="H1521" s="202">
        <v>0</v>
      </c>
      <c r="I1521" s="178">
        <v>-56.506999999999998</v>
      </c>
      <c r="J1521">
        <f t="shared" si="93"/>
        <v>0</v>
      </c>
      <c r="K1521" s="189">
        <f t="shared" si="94"/>
        <v>0</v>
      </c>
      <c r="L1521" s="200">
        <v>0</v>
      </c>
      <c r="N1521" s="184">
        <v>3927.6</v>
      </c>
      <c r="O1521" s="190">
        <f t="shared" si="95"/>
        <v>0.65459999999999996</v>
      </c>
      <c r="Q1521" s="1">
        <v>4843.2</v>
      </c>
    </row>
    <row r="1522" spans="2:17" x14ac:dyDescent="0.3">
      <c r="B1522" s="187">
        <v>42799</v>
      </c>
      <c r="D1522" s="202">
        <v>0</v>
      </c>
      <c r="E1522" s="178">
        <v>0</v>
      </c>
      <c r="F1522" s="188">
        <f t="shared" si="92"/>
        <v>0</v>
      </c>
      <c r="G1522" s="200"/>
      <c r="H1522" s="202">
        <v>0</v>
      </c>
      <c r="I1522" s="178">
        <v>-56.506999999999998</v>
      </c>
      <c r="J1522">
        <f t="shared" si="93"/>
        <v>0</v>
      </c>
      <c r="K1522" s="189">
        <f t="shared" si="94"/>
        <v>0</v>
      </c>
      <c r="L1522" s="200">
        <v>0</v>
      </c>
      <c r="N1522" s="184">
        <v>4915.3</v>
      </c>
      <c r="O1522" s="190">
        <f t="shared" si="95"/>
        <v>0.8192166666666667</v>
      </c>
      <c r="Q1522" s="1">
        <v>4842.7</v>
      </c>
    </row>
    <row r="1523" spans="2:17" x14ac:dyDescent="0.3">
      <c r="B1523" s="187">
        <v>42799.041666666664</v>
      </c>
      <c r="D1523" s="202">
        <v>0</v>
      </c>
      <c r="E1523" s="178">
        <v>0</v>
      </c>
      <c r="F1523" s="188">
        <f t="shared" si="92"/>
        <v>0</v>
      </c>
      <c r="G1523" s="200"/>
      <c r="H1523" s="202">
        <v>0</v>
      </c>
      <c r="I1523" s="178">
        <v>-56.506999999999998</v>
      </c>
      <c r="J1523">
        <f t="shared" si="93"/>
        <v>0</v>
      </c>
      <c r="K1523" s="189">
        <f t="shared" si="94"/>
        <v>0</v>
      </c>
      <c r="L1523" s="200">
        <v>0</v>
      </c>
      <c r="N1523" s="184">
        <v>5485.5</v>
      </c>
      <c r="O1523" s="190">
        <f t="shared" si="95"/>
        <v>0.91425000000000001</v>
      </c>
      <c r="Q1523" s="1">
        <v>4842.7</v>
      </c>
    </row>
    <row r="1524" spans="2:17" x14ac:dyDescent="0.3">
      <c r="B1524" s="187">
        <v>42799.083333333336</v>
      </c>
      <c r="D1524" s="202">
        <v>0</v>
      </c>
      <c r="E1524" s="178">
        <v>0</v>
      </c>
      <c r="F1524" s="188">
        <f t="shared" si="92"/>
        <v>0</v>
      </c>
      <c r="G1524" s="200"/>
      <c r="H1524" s="202">
        <v>0</v>
      </c>
      <c r="I1524" s="178">
        <v>-56.506999999999998</v>
      </c>
      <c r="J1524">
        <f t="shared" si="93"/>
        <v>0</v>
      </c>
      <c r="K1524" s="189">
        <f t="shared" si="94"/>
        <v>0</v>
      </c>
      <c r="L1524" s="200">
        <v>0</v>
      </c>
      <c r="N1524" s="184">
        <v>5645.7</v>
      </c>
      <c r="O1524" s="190">
        <f t="shared" si="95"/>
        <v>0.94094999999999995</v>
      </c>
      <c r="Q1524" s="1">
        <v>4842.6000000000004</v>
      </c>
    </row>
    <row r="1525" spans="2:17" x14ac:dyDescent="0.3">
      <c r="B1525" s="187">
        <v>42799.125</v>
      </c>
      <c r="D1525" s="202">
        <v>0</v>
      </c>
      <c r="E1525" s="178">
        <v>0</v>
      </c>
      <c r="F1525" s="188">
        <f t="shared" si="92"/>
        <v>0</v>
      </c>
      <c r="G1525" s="200"/>
      <c r="H1525" s="202">
        <v>0</v>
      </c>
      <c r="I1525" s="178">
        <v>-56.506999999999998</v>
      </c>
      <c r="J1525">
        <f t="shared" si="93"/>
        <v>0</v>
      </c>
      <c r="K1525" s="189">
        <f t="shared" si="94"/>
        <v>0</v>
      </c>
      <c r="L1525" s="200">
        <v>0</v>
      </c>
      <c r="N1525" s="184">
        <v>5766</v>
      </c>
      <c r="O1525" s="190">
        <f t="shared" si="95"/>
        <v>0.96099999999999997</v>
      </c>
      <c r="Q1525" s="1">
        <v>4837.6000000000004</v>
      </c>
    </row>
    <row r="1526" spans="2:17" x14ac:dyDescent="0.3">
      <c r="B1526" s="187">
        <v>42799.166666666664</v>
      </c>
      <c r="D1526" s="202">
        <v>0</v>
      </c>
      <c r="E1526" s="178">
        <v>0</v>
      </c>
      <c r="F1526" s="188">
        <f t="shared" si="92"/>
        <v>0</v>
      </c>
      <c r="G1526" s="200"/>
      <c r="H1526" s="202">
        <v>0</v>
      </c>
      <c r="I1526" s="178">
        <v>-56.506999999999998</v>
      </c>
      <c r="J1526">
        <f t="shared" si="93"/>
        <v>0</v>
      </c>
      <c r="K1526" s="189">
        <f t="shared" si="94"/>
        <v>0</v>
      </c>
      <c r="L1526" s="200">
        <v>0</v>
      </c>
      <c r="N1526" s="184">
        <v>5891.2</v>
      </c>
      <c r="O1526" s="190">
        <f t="shared" si="95"/>
        <v>0.98186666666666667</v>
      </c>
      <c r="Q1526" s="1">
        <v>4836.7</v>
      </c>
    </row>
    <row r="1527" spans="2:17" x14ac:dyDescent="0.3">
      <c r="B1527" s="187">
        <v>42799.208333333336</v>
      </c>
      <c r="D1527" s="202">
        <v>0</v>
      </c>
      <c r="E1527" s="178">
        <v>0</v>
      </c>
      <c r="F1527" s="188">
        <f t="shared" si="92"/>
        <v>0</v>
      </c>
      <c r="G1527" s="200"/>
      <c r="H1527" s="202">
        <v>0</v>
      </c>
      <c r="I1527" s="178">
        <v>-56.506999999999998</v>
      </c>
      <c r="J1527">
        <f t="shared" si="93"/>
        <v>0</v>
      </c>
      <c r="K1527" s="189">
        <f t="shared" si="94"/>
        <v>0</v>
      </c>
      <c r="L1527" s="200">
        <v>0</v>
      </c>
      <c r="N1527" s="184">
        <v>5938</v>
      </c>
      <c r="O1527" s="190">
        <f t="shared" si="95"/>
        <v>0.98966666666666669</v>
      </c>
      <c r="Q1527" s="1">
        <v>4834</v>
      </c>
    </row>
    <row r="1528" spans="2:17" x14ac:dyDescent="0.3">
      <c r="B1528" s="187">
        <v>42799.25</v>
      </c>
      <c r="D1528" s="202">
        <v>389</v>
      </c>
      <c r="E1528" s="178">
        <v>0</v>
      </c>
      <c r="F1528" s="188">
        <f t="shared" si="92"/>
        <v>0</v>
      </c>
      <c r="G1528" s="200"/>
      <c r="H1528" s="202">
        <v>77</v>
      </c>
      <c r="I1528" s="178">
        <v>2780.7</v>
      </c>
      <c r="J1528">
        <f t="shared" si="93"/>
        <v>2780.7</v>
      </c>
      <c r="K1528" s="189">
        <f t="shared" si="94"/>
        <v>0.11122799999999999</v>
      </c>
      <c r="L1528" s="200">
        <v>2894.8</v>
      </c>
      <c r="N1528" s="184">
        <v>5665.1</v>
      </c>
      <c r="O1528" s="190">
        <f t="shared" si="95"/>
        <v>0.94418333333333337</v>
      </c>
      <c r="Q1528" s="1">
        <v>4832.8999999999996</v>
      </c>
    </row>
    <row r="1529" spans="2:17" x14ac:dyDescent="0.3">
      <c r="B1529" s="187">
        <v>42799.291666666664</v>
      </c>
      <c r="D1529" s="202">
        <v>777</v>
      </c>
      <c r="E1529" s="178">
        <v>259.31700000000001</v>
      </c>
      <c r="F1529" s="188">
        <f t="shared" si="92"/>
        <v>0.35093818723145115</v>
      </c>
      <c r="G1529" s="200"/>
      <c r="H1529" s="202">
        <v>308</v>
      </c>
      <c r="I1529" s="178">
        <v>13802</v>
      </c>
      <c r="J1529">
        <f t="shared" si="93"/>
        <v>13802</v>
      </c>
      <c r="K1529" s="189">
        <f t="shared" si="94"/>
        <v>0.55208000000000002</v>
      </c>
      <c r="L1529" s="200">
        <v>14184</v>
      </c>
      <c r="N1529" s="184">
        <v>5279.4</v>
      </c>
      <c r="O1529" s="190">
        <f t="shared" si="95"/>
        <v>0.8798999999999999</v>
      </c>
      <c r="Q1529" s="1">
        <v>4832.2</v>
      </c>
    </row>
    <row r="1530" spans="2:17" x14ac:dyDescent="0.3">
      <c r="B1530" s="187">
        <v>42799.333333333336</v>
      </c>
      <c r="D1530" s="202">
        <v>886</v>
      </c>
      <c r="E1530" s="178">
        <v>613.92700000000002</v>
      </c>
      <c r="F1530" s="188">
        <f t="shared" si="92"/>
        <v>0.83083804174983933</v>
      </c>
      <c r="G1530" s="200"/>
      <c r="H1530" s="202">
        <v>557</v>
      </c>
      <c r="I1530" s="178">
        <v>22474</v>
      </c>
      <c r="J1530">
        <f t="shared" si="93"/>
        <v>22474</v>
      </c>
      <c r="K1530" s="189">
        <f t="shared" si="94"/>
        <v>0.89895999999999998</v>
      </c>
      <c r="L1530" s="200">
        <v>23288</v>
      </c>
      <c r="N1530" s="184">
        <v>4568.3999999999996</v>
      </c>
      <c r="O1530" s="190">
        <f t="shared" si="95"/>
        <v>0.76139999999999997</v>
      </c>
      <c r="Q1530" s="1">
        <v>4831.6000000000004</v>
      </c>
    </row>
    <row r="1531" spans="2:17" x14ac:dyDescent="0.3">
      <c r="B1531" s="187">
        <v>42799.375</v>
      </c>
      <c r="D1531" s="202">
        <v>945</v>
      </c>
      <c r="E1531" s="178">
        <v>687.77499999999998</v>
      </c>
      <c r="F1531" s="188">
        <f t="shared" si="92"/>
        <v>0.93077781912914037</v>
      </c>
      <c r="G1531" s="200"/>
      <c r="H1531" s="202">
        <v>761</v>
      </c>
      <c r="I1531" s="178">
        <v>23205</v>
      </c>
      <c r="J1531">
        <f t="shared" si="93"/>
        <v>23205</v>
      </c>
      <c r="K1531" s="189">
        <f t="shared" si="94"/>
        <v>0.92820000000000003</v>
      </c>
      <c r="L1531" s="200">
        <v>24063</v>
      </c>
      <c r="N1531" s="184">
        <v>4971.1000000000004</v>
      </c>
      <c r="O1531" s="190">
        <f t="shared" si="95"/>
        <v>0.82851666666666668</v>
      </c>
      <c r="Q1531" s="1">
        <v>4831.1000000000004</v>
      </c>
    </row>
    <row r="1532" spans="2:17" x14ac:dyDescent="0.3">
      <c r="B1532" s="187">
        <v>42799.416666666664</v>
      </c>
      <c r="D1532" s="202">
        <v>984</v>
      </c>
      <c r="E1532" s="178">
        <v>731.19299999999998</v>
      </c>
      <c r="F1532" s="188">
        <f t="shared" si="92"/>
        <v>0.98953615048888588</v>
      </c>
      <c r="G1532" s="200"/>
      <c r="H1532" s="202">
        <v>920</v>
      </c>
      <c r="I1532" s="178">
        <v>23606</v>
      </c>
      <c r="J1532">
        <f t="shared" si="93"/>
        <v>23606</v>
      </c>
      <c r="K1532" s="189">
        <f t="shared" si="94"/>
        <v>0.94423999999999997</v>
      </c>
      <c r="L1532" s="200">
        <v>24489</v>
      </c>
      <c r="N1532" s="184">
        <v>4485.8999999999996</v>
      </c>
      <c r="O1532" s="190">
        <f t="shared" si="95"/>
        <v>0.74764999999999993</v>
      </c>
      <c r="Q1532" s="1">
        <v>4830.8</v>
      </c>
    </row>
    <row r="1533" spans="2:17" x14ac:dyDescent="0.3">
      <c r="B1533" s="187">
        <v>42799.458333333336</v>
      </c>
      <c r="D1533" s="202">
        <v>1004</v>
      </c>
      <c r="E1533" s="178">
        <v>734.67100000000005</v>
      </c>
      <c r="F1533" s="188">
        <f t="shared" si="92"/>
        <v>0.99424298812464063</v>
      </c>
      <c r="G1533" s="200"/>
      <c r="H1533" s="202">
        <v>1016</v>
      </c>
      <c r="I1533" s="178">
        <v>23808</v>
      </c>
      <c r="J1533">
        <f t="shared" si="93"/>
        <v>23808</v>
      </c>
      <c r="K1533" s="189">
        <f t="shared" si="94"/>
        <v>0.95232000000000006</v>
      </c>
      <c r="L1533" s="200">
        <v>24703</v>
      </c>
      <c r="N1533" s="184">
        <v>2707.7</v>
      </c>
      <c r="O1533" s="190">
        <f t="shared" si="95"/>
        <v>0.45128333333333331</v>
      </c>
      <c r="Q1533" s="1">
        <v>4827.5</v>
      </c>
    </row>
    <row r="1534" spans="2:17" x14ac:dyDescent="0.3">
      <c r="B1534" s="187">
        <v>42799.5</v>
      </c>
      <c r="D1534" s="202">
        <v>734</v>
      </c>
      <c r="E1534" s="178">
        <v>566.12199999999996</v>
      </c>
      <c r="F1534" s="188">
        <f t="shared" si="92"/>
        <v>0.76614270731129686</v>
      </c>
      <c r="G1534" s="200"/>
      <c r="H1534" s="202">
        <v>947</v>
      </c>
      <c r="I1534" s="178">
        <v>21955</v>
      </c>
      <c r="J1534">
        <f t="shared" si="93"/>
        <v>21955</v>
      </c>
      <c r="K1534" s="189">
        <f t="shared" si="94"/>
        <v>0.87819999999999998</v>
      </c>
      <c r="L1534" s="200">
        <v>22739</v>
      </c>
      <c r="N1534" s="184">
        <v>915.8</v>
      </c>
      <c r="O1534" s="190">
        <f t="shared" si="95"/>
        <v>0.15263333333333332</v>
      </c>
      <c r="Q1534" s="1">
        <v>4827.3</v>
      </c>
    </row>
    <row r="1535" spans="2:17" x14ac:dyDescent="0.3">
      <c r="B1535" s="187">
        <v>42799.541666666664</v>
      </c>
      <c r="D1535" s="202">
        <v>643</v>
      </c>
      <c r="E1535" s="178">
        <v>478.03800000000001</v>
      </c>
      <c r="F1535" s="188">
        <f t="shared" si="92"/>
        <v>0.6469371045775959</v>
      </c>
      <c r="G1535" s="200"/>
      <c r="H1535" s="202">
        <v>857</v>
      </c>
      <c r="I1535" s="178">
        <v>21064</v>
      </c>
      <c r="J1535">
        <f t="shared" si="93"/>
        <v>21064</v>
      </c>
      <c r="K1535" s="189">
        <f t="shared" si="94"/>
        <v>0.84255999999999998</v>
      </c>
      <c r="L1535" s="200">
        <v>21796</v>
      </c>
      <c r="N1535" s="184">
        <v>558.70000000000005</v>
      </c>
      <c r="O1535" s="190">
        <f t="shared" si="95"/>
        <v>9.3116666666666681E-2</v>
      </c>
      <c r="Q1535" s="1">
        <v>4825.8999999999996</v>
      </c>
    </row>
    <row r="1536" spans="2:17" x14ac:dyDescent="0.3">
      <c r="B1536" s="187">
        <v>42799.583333333336</v>
      </c>
      <c r="D1536" s="202">
        <v>517</v>
      </c>
      <c r="E1536" s="178">
        <v>369.92200000000003</v>
      </c>
      <c r="F1536" s="188">
        <f t="shared" si="92"/>
        <v>0.5006218493081166</v>
      </c>
      <c r="G1536" s="200"/>
      <c r="H1536" s="202">
        <v>684</v>
      </c>
      <c r="I1536" s="178">
        <v>18744</v>
      </c>
      <c r="J1536">
        <f t="shared" si="93"/>
        <v>18744</v>
      </c>
      <c r="K1536" s="189">
        <f t="shared" si="94"/>
        <v>0.74975999999999998</v>
      </c>
      <c r="L1536" s="200">
        <v>19352</v>
      </c>
      <c r="N1536" s="184">
        <v>426.3</v>
      </c>
      <c r="O1536" s="190">
        <f t="shared" si="95"/>
        <v>7.1050000000000002E-2</v>
      </c>
      <c r="Q1536" s="1">
        <v>4824.2</v>
      </c>
    </row>
    <row r="1537" spans="2:17" x14ac:dyDescent="0.3">
      <c r="B1537" s="187">
        <v>42799.625</v>
      </c>
      <c r="D1537" s="202">
        <v>717</v>
      </c>
      <c r="E1537" s="178">
        <v>507.35399999999998</v>
      </c>
      <c r="F1537" s="188">
        <f t="shared" si="92"/>
        <v>0.68661095510369796</v>
      </c>
      <c r="G1537" s="200"/>
      <c r="H1537" s="202">
        <v>615</v>
      </c>
      <c r="I1537" s="178">
        <v>20956</v>
      </c>
      <c r="J1537">
        <f t="shared" si="93"/>
        <v>20956</v>
      </c>
      <c r="K1537" s="189">
        <f t="shared" si="94"/>
        <v>0.83823999999999999</v>
      </c>
      <c r="L1537" s="200">
        <v>21683</v>
      </c>
      <c r="N1537" s="184">
        <v>358.7</v>
      </c>
      <c r="O1537" s="190">
        <f t="shared" si="95"/>
        <v>5.9783333333333334E-2</v>
      </c>
      <c r="Q1537" s="1">
        <v>4823.6000000000004</v>
      </c>
    </row>
    <row r="1538" spans="2:17" x14ac:dyDescent="0.3">
      <c r="B1538" s="187">
        <v>42799.666666666664</v>
      </c>
      <c r="D1538" s="202">
        <v>703</v>
      </c>
      <c r="E1538" s="178">
        <v>443.57400000000001</v>
      </c>
      <c r="F1538" s="188">
        <f t="shared" si="92"/>
        <v>0.60029637649287826</v>
      </c>
      <c r="G1538" s="200"/>
      <c r="H1538" s="202">
        <v>405</v>
      </c>
      <c r="I1538" s="178">
        <v>17232</v>
      </c>
      <c r="J1538">
        <f t="shared" si="93"/>
        <v>17232</v>
      </c>
      <c r="K1538" s="189">
        <f t="shared" si="94"/>
        <v>0.68928</v>
      </c>
      <c r="L1538" s="200">
        <v>17764</v>
      </c>
      <c r="N1538" s="184">
        <v>314.3</v>
      </c>
      <c r="O1538" s="190">
        <f t="shared" si="95"/>
        <v>5.2383333333333337E-2</v>
      </c>
      <c r="Q1538" s="1">
        <v>4821.8999999999996</v>
      </c>
    </row>
    <row r="1539" spans="2:17" x14ac:dyDescent="0.3">
      <c r="B1539" s="187">
        <v>42799.708333333336</v>
      </c>
      <c r="D1539" s="202">
        <v>669</v>
      </c>
      <c r="E1539" s="178">
        <v>288.38600000000002</v>
      </c>
      <c r="F1539" s="188">
        <f t="shared" si="92"/>
        <v>0.39027776837974087</v>
      </c>
      <c r="G1539" s="200"/>
      <c r="H1539" s="202">
        <v>192</v>
      </c>
      <c r="I1539" s="178">
        <v>7899.9</v>
      </c>
      <c r="J1539">
        <f t="shared" si="93"/>
        <v>7899.9</v>
      </c>
      <c r="K1539" s="189">
        <f t="shared" si="94"/>
        <v>0.315996</v>
      </c>
      <c r="L1539" s="200">
        <v>8101.5</v>
      </c>
      <c r="N1539" s="184">
        <v>375.8</v>
      </c>
      <c r="O1539" s="190">
        <f t="shared" si="95"/>
        <v>6.2633333333333333E-2</v>
      </c>
      <c r="Q1539" s="1">
        <v>4821.2</v>
      </c>
    </row>
    <row r="1540" spans="2:17" x14ac:dyDescent="0.3">
      <c r="B1540" s="187">
        <v>42799.75</v>
      </c>
      <c r="D1540" s="202">
        <v>87</v>
      </c>
      <c r="E1540" s="178">
        <v>0</v>
      </c>
      <c r="F1540" s="188">
        <f t="shared" si="92"/>
        <v>0</v>
      </c>
      <c r="G1540" s="200"/>
      <c r="H1540" s="202">
        <v>16</v>
      </c>
      <c r="I1540" s="178">
        <v>184.1</v>
      </c>
      <c r="J1540">
        <f t="shared" si="93"/>
        <v>184.1</v>
      </c>
      <c r="K1540" s="189">
        <f t="shared" si="94"/>
        <v>7.3639999999999999E-3</v>
      </c>
      <c r="L1540" s="200">
        <v>335.33</v>
      </c>
      <c r="N1540" s="184">
        <v>542.20000000000005</v>
      </c>
      <c r="O1540" s="190">
        <f t="shared" si="95"/>
        <v>9.0366666666666678E-2</v>
      </c>
      <c r="Q1540" s="1">
        <v>4817.5</v>
      </c>
    </row>
    <row r="1541" spans="2:17" x14ac:dyDescent="0.3">
      <c r="B1541" s="187">
        <v>42799.791666666664</v>
      </c>
      <c r="D1541" s="202">
        <v>0</v>
      </c>
      <c r="E1541" s="178">
        <v>0</v>
      </c>
      <c r="F1541" s="188">
        <f t="shared" si="92"/>
        <v>0</v>
      </c>
      <c r="G1541" s="200"/>
      <c r="H1541" s="202">
        <v>0</v>
      </c>
      <c r="I1541" s="178">
        <v>-56.506999999999998</v>
      </c>
      <c r="J1541">
        <f t="shared" si="93"/>
        <v>0</v>
      </c>
      <c r="K1541" s="189">
        <f t="shared" si="94"/>
        <v>0</v>
      </c>
      <c r="L1541" s="200">
        <v>0</v>
      </c>
      <c r="N1541" s="184">
        <v>571</v>
      </c>
      <c r="O1541" s="190">
        <f t="shared" si="95"/>
        <v>9.5166666666666663E-2</v>
      </c>
      <c r="Q1541" s="1">
        <v>4817.3</v>
      </c>
    </row>
    <row r="1542" spans="2:17" x14ac:dyDescent="0.3">
      <c r="B1542" s="187">
        <v>42799.833333333336</v>
      </c>
      <c r="D1542" s="202">
        <v>0</v>
      </c>
      <c r="E1542" s="178">
        <v>0</v>
      </c>
      <c r="F1542" s="188">
        <f t="shared" si="92"/>
        <v>0</v>
      </c>
      <c r="G1542" s="200"/>
      <c r="H1542" s="202">
        <v>0</v>
      </c>
      <c r="I1542" s="178">
        <v>-56.506999999999998</v>
      </c>
      <c r="J1542">
        <f t="shared" si="93"/>
        <v>0</v>
      </c>
      <c r="K1542" s="189">
        <f t="shared" si="94"/>
        <v>0</v>
      </c>
      <c r="L1542" s="200">
        <v>0</v>
      </c>
      <c r="N1542" s="184">
        <v>988</v>
      </c>
      <c r="O1542" s="190">
        <f t="shared" si="95"/>
        <v>0.16466666666666666</v>
      </c>
      <c r="Q1542" s="1">
        <v>4815.8999999999996</v>
      </c>
    </row>
    <row r="1543" spans="2:17" x14ac:dyDescent="0.3">
      <c r="B1543" s="187">
        <v>42799.875</v>
      </c>
      <c r="D1543" s="202">
        <v>0</v>
      </c>
      <c r="E1543" s="178">
        <v>0</v>
      </c>
      <c r="F1543" s="188">
        <f t="shared" si="92"/>
        <v>0</v>
      </c>
      <c r="G1543" s="200"/>
      <c r="H1543" s="202">
        <v>0</v>
      </c>
      <c r="I1543" s="178">
        <v>-56.506999999999998</v>
      </c>
      <c r="J1543">
        <f t="shared" si="93"/>
        <v>0</v>
      </c>
      <c r="K1543" s="189">
        <f t="shared" si="94"/>
        <v>0</v>
      </c>
      <c r="L1543" s="200">
        <v>0</v>
      </c>
      <c r="N1543" s="184">
        <v>2378.4</v>
      </c>
      <c r="O1543" s="190">
        <f t="shared" si="95"/>
        <v>0.39640000000000003</v>
      </c>
      <c r="Q1543" s="1">
        <v>4814.2</v>
      </c>
    </row>
    <row r="1544" spans="2:17" x14ac:dyDescent="0.3">
      <c r="B1544" s="187">
        <v>42799.916666666664</v>
      </c>
      <c r="D1544" s="202">
        <v>0</v>
      </c>
      <c r="E1544" s="178">
        <v>0</v>
      </c>
      <c r="F1544" s="188">
        <f t="shared" si="92"/>
        <v>0</v>
      </c>
      <c r="G1544" s="200"/>
      <c r="H1544" s="202">
        <v>0</v>
      </c>
      <c r="I1544" s="178">
        <v>-56.506999999999998</v>
      </c>
      <c r="J1544">
        <f t="shared" si="93"/>
        <v>0</v>
      </c>
      <c r="K1544" s="189">
        <f t="shared" si="94"/>
        <v>0</v>
      </c>
      <c r="L1544" s="200">
        <v>0</v>
      </c>
      <c r="N1544" s="184">
        <v>4868.8</v>
      </c>
      <c r="O1544" s="190">
        <f t="shared" si="95"/>
        <v>0.81146666666666667</v>
      </c>
      <c r="Q1544" s="1">
        <v>4812.5</v>
      </c>
    </row>
    <row r="1545" spans="2:17" x14ac:dyDescent="0.3">
      <c r="B1545" s="187">
        <v>42799.958333333336</v>
      </c>
      <c r="D1545" s="202">
        <v>0</v>
      </c>
      <c r="E1545" s="178">
        <v>0</v>
      </c>
      <c r="F1545" s="188">
        <f t="shared" si="92"/>
        <v>0</v>
      </c>
      <c r="G1545" s="200"/>
      <c r="H1545" s="202">
        <v>0</v>
      </c>
      <c r="I1545" s="178">
        <v>-56.506999999999998</v>
      </c>
      <c r="J1545">
        <f t="shared" si="93"/>
        <v>0</v>
      </c>
      <c r="K1545" s="189">
        <f t="shared" si="94"/>
        <v>0</v>
      </c>
      <c r="L1545" s="200">
        <v>0</v>
      </c>
      <c r="N1545" s="184">
        <v>5471.7</v>
      </c>
      <c r="O1545" s="190">
        <f t="shared" si="95"/>
        <v>0.91194999999999993</v>
      </c>
      <c r="Q1545" s="1">
        <v>4812.3</v>
      </c>
    </row>
    <row r="1546" spans="2:17" x14ac:dyDescent="0.3">
      <c r="B1546" s="187">
        <v>42800</v>
      </c>
      <c r="D1546" s="202">
        <v>0</v>
      </c>
      <c r="E1546" s="178">
        <v>0</v>
      </c>
      <c r="F1546" s="188">
        <f t="shared" si="92"/>
        <v>0</v>
      </c>
      <c r="G1546" s="200"/>
      <c r="H1546" s="202">
        <v>0</v>
      </c>
      <c r="I1546" s="178">
        <v>-56.506999999999998</v>
      </c>
      <c r="J1546">
        <f t="shared" si="93"/>
        <v>0</v>
      </c>
      <c r="K1546" s="189">
        <f t="shared" si="94"/>
        <v>0</v>
      </c>
      <c r="L1546" s="200">
        <v>0</v>
      </c>
      <c r="N1546" s="184">
        <v>5637.9</v>
      </c>
      <c r="O1546" s="190">
        <f t="shared" si="95"/>
        <v>0.93964999999999999</v>
      </c>
      <c r="Q1546" s="1">
        <v>4811.8</v>
      </c>
    </row>
    <row r="1547" spans="2:17" x14ac:dyDescent="0.3">
      <c r="B1547" s="187">
        <v>42800.041666666664</v>
      </c>
      <c r="D1547" s="202">
        <v>0</v>
      </c>
      <c r="E1547" s="178">
        <v>0</v>
      </c>
      <c r="F1547" s="188">
        <f t="shared" ref="F1547:F1610" si="96">E1547/$F$8</f>
        <v>0</v>
      </c>
      <c r="G1547" s="200"/>
      <c r="H1547" s="202">
        <v>0</v>
      </c>
      <c r="I1547" s="178">
        <v>-56.506999999999998</v>
      </c>
      <c r="J1547">
        <f t="shared" ref="J1547:J1610" si="97">IF(I1547&lt;0,0,I1547)</f>
        <v>0</v>
      </c>
      <c r="K1547" s="189">
        <f t="shared" ref="K1547:K1610" si="98">J1547/(1000*$K$8)</f>
        <v>0</v>
      </c>
      <c r="L1547" s="200">
        <v>0</v>
      </c>
      <c r="N1547" s="184">
        <v>5568.2</v>
      </c>
      <c r="O1547" s="190">
        <f t="shared" ref="O1547:O1610" si="99">N1547/$O$8</f>
        <v>0.92803333333333327</v>
      </c>
      <c r="Q1547" s="1">
        <v>4811.8</v>
      </c>
    </row>
    <row r="1548" spans="2:17" x14ac:dyDescent="0.3">
      <c r="B1548" s="187">
        <v>42800.083333333336</v>
      </c>
      <c r="D1548" s="202">
        <v>0</v>
      </c>
      <c r="E1548" s="178">
        <v>0</v>
      </c>
      <c r="F1548" s="188">
        <f t="shared" si="96"/>
        <v>0</v>
      </c>
      <c r="G1548" s="200"/>
      <c r="H1548" s="202">
        <v>0</v>
      </c>
      <c r="I1548" s="178">
        <v>-56.506999999999998</v>
      </c>
      <c r="J1548">
        <f t="shared" si="97"/>
        <v>0</v>
      </c>
      <c r="K1548" s="189">
        <f t="shared" si="98"/>
        <v>0</v>
      </c>
      <c r="L1548" s="200">
        <v>0</v>
      </c>
      <c r="N1548" s="184">
        <v>5578.9</v>
      </c>
      <c r="O1548" s="190">
        <f t="shared" si="99"/>
        <v>0.92981666666666662</v>
      </c>
      <c r="Q1548" s="1">
        <v>4810.5</v>
      </c>
    </row>
    <row r="1549" spans="2:17" x14ac:dyDescent="0.3">
      <c r="B1549" s="187">
        <v>42800.125</v>
      </c>
      <c r="D1549" s="202">
        <v>0</v>
      </c>
      <c r="E1549" s="178">
        <v>0</v>
      </c>
      <c r="F1549" s="188">
        <f t="shared" si="96"/>
        <v>0</v>
      </c>
      <c r="G1549" s="200"/>
      <c r="H1549" s="202">
        <v>0</v>
      </c>
      <c r="I1549" s="178">
        <v>-56.506999999999998</v>
      </c>
      <c r="J1549">
        <f t="shared" si="97"/>
        <v>0</v>
      </c>
      <c r="K1549" s="189">
        <f t="shared" si="98"/>
        <v>0</v>
      </c>
      <c r="L1549" s="200">
        <v>0</v>
      </c>
      <c r="N1549" s="184">
        <v>5788.7</v>
      </c>
      <c r="O1549" s="190">
        <f t="shared" si="99"/>
        <v>0.96478333333333333</v>
      </c>
      <c r="Q1549" s="1">
        <v>4807.1000000000004</v>
      </c>
    </row>
    <row r="1550" spans="2:17" x14ac:dyDescent="0.3">
      <c r="B1550" s="187">
        <v>42800.166666666664</v>
      </c>
      <c r="D1550" s="202">
        <v>0</v>
      </c>
      <c r="E1550" s="178">
        <v>0</v>
      </c>
      <c r="F1550" s="188">
        <f t="shared" si="96"/>
        <v>0</v>
      </c>
      <c r="G1550" s="200"/>
      <c r="H1550" s="202">
        <v>0</v>
      </c>
      <c r="I1550" s="178">
        <v>-56.506999999999998</v>
      </c>
      <c r="J1550">
        <f t="shared" si="97"/>
        <v>0</v>
      </c>
      <c r="K1550" s="189">
        <f t="shared" si="98"/>
        <v>0</v>
      </c>
      <c r="L1550" s="200">
        <v>0</v>
      </c>
      <c r="N1550" s="184">
        <v>5946.7</v>
      </c>
      <c r="O1550" s="190">
        <f t="shared" si="99"/>
        <v>0.99111666666666665</v>
      </c>
      <c r="Q1550" s="1">
        <v>4806.7</v>
      </c>
    </row>
    <row r="1551" spans="2:17" x14ac:dyDescent="0.3">
      <c r="B1551" s="187">
        <v>42800.208333333336</v>
      </c>
      <c r="D1551" s="202">
        <v>0</v>
      </c>
      <c r="E1551" s="178">
        <v>0</v>
      </c>
      <c r="F1551" s="188">
        <f t="shared" si="96"/>
        <v>0</v>
      </c>
      <c r="G1551" s="200"/>
      <c r="H1551" s="202">
        <v>0</v>
      </c>
      <c r="I1551" s="178">
        <v>-56.506999999999998</v>
      </c>
      <c r="J1551">
        <f t="shared" si="97"/>
        <v>0</v>
      </c>
      <c r="K1551" s="189">
        <f t="shared" si="98"/>
        <v>0</v>
      </c>
      <c r="L1551" s="200">
        <v>0</v>
      </c>
      <c r="N1551" s="184">
        <v>5987.4</v>
      </c>
      <c r="O1551" s="190">
        <f t="shared" si="99"/>
        <v>0.9978999999999999</v>
      </c>
      <c r="Q1551" s="1">
        <v>4806.2</v>
      </c>
    </row>
    <row r="1552" spans="2:17" x14ac:dyDescent="0.3">
      <c r="B1552" s="187">
        <v>42800.25</v>
      </c>
      <c r="D1552" s="202">
        <v>161</v>
      </c>
      <c r="E1552" s="178">
        <v>0</v>
      </c>
      <c r="F1552" s="188">
        <f t="shared" si="96"/>
        <v>0</v>
      </c>
      <c r="G1552" s="200"/>
      <c r="H1552" s="202">
        <v>52</v>
      </c>
      <c r="I1552" s="178">
        <v>1653.9</v>
      </c>
      <c r="J1552">
        <f t="shared" si="97"/>
        <v>1653.9</v>
      </c>
      <c r="K1552" s="189">
        <f t="shared" si="98"/>
        <v>6.6156000000000006E-2</v>
      </c>
      <c r="L1552" s="200">
        <v>1757.4</v>
      </c>
      <c r="N1552" s="184">
        <v>5959.9</v>
      </c>
      <c r="O1552" s="190">
        <f t="shared" si="99"/>
        <v>0.99331666666666663</v>
      </c>
      <c r="Q1552" s="1">
        <v>4805</v>
      </c>
    </row>
    <row r="1553" spans="2:17" x14ac:dyDescent="0.3">
      <c r="B1553" s="187">
        <v>42800.291666666664</v>
      </c>
      <c r="D1553" s="202">
        <v>356</v>
      </c>
      <c r="E1553" s="178">
        <v>3.8573</v>
      </c>
      <c r="F1553" s="188">
        <f t="shared" si="96"/>
        <v>5.2201508948810779E-3</v>
      </c>
      <c r="G1553" s="200"/>
      <c r="H1553" s="202">
        <v>242</v>
      </c>
      <c r="I1553" s="178">
        <v>9600.9</v>
      </c>
      <c r="J1553">
        <f t="shared" si="97"/>
        <v>9600.9</v>
      </c>
      <c r="K1553" s="189">
        <f t="shared" si="98"/>
        <v>0.38403599999999999</v>
      </c>
      <c r="L1553" s="200">
        <v>9847.5</v>
      </c>
      <c r="N1553" s="184">
        <v>5936.8</v>
      </c>
      <c r="O1553" s="190">
        <f t="shared" si="99"/>
        <v>0.98946666666666672</v>
      </c>
      <c r="Q1553" s="1">
        <v>4804.8</v>
      </c>
    </row>
    <row r="1554" spans="2:17" x14ac:dyDescent="0.3">
      <c r="B1554" s="187">
        <v>42800.333333333336</v>
      </c>
      <c r="D1554" s="202">
        <v>745</v>
      </c>
      <c r="E1554" s="178">
        <v>510.24599999999998</v>
      </c>
      <c r="F1554" s="188">
        <f t="shared" si="96"/>
        <v>0.69052474879047265</v>
      </c>
      <c r="G1554" s="200"/>
      <c r="H1554" s="202">
        <v>531</v>
      </c>
      <c r="I1554" s="178">
        <v>21400</v>
      </c>
      <c r="J1554">
        <f t="shared" si="97"/>
        <v>21400</v>
      </c>
      <c r="K1554" s="189">
        <f t="shared" si="98"/>
        <v>0.85599999999999998</v>
      </c>
      <c r="L1554" s="200">
        <v>22152</v>
      </c>
      <c r="N1554" s="184">
        <v>5539.8</v>
      </c>
      <c r="O1554" s="190">
        <f t="shared" si="99"/>
        <v>0.92330000000000001</v>
      </c>
      <c r="Q1554" s="1">
        <v>4804.5</v>
      </c>
    </row>
    <row r="1555" spans="2:17" x14ac:dyDescent="0.3">
      <c r="B1555" s="187">
        <v>42800.375</v>
      </c>
      <c r="D1555" s="202">
        <v>938</v>
      </c>
      <c r="E1555" s="178">
        <v>682.18799999999999</v>
      </c>
      <c r="F1555" s="188">
        <f t="shared" si="96"/>
        <v>0.92321683526744935</v>
      </c>
      <c r="G1555" s="200"/>
      <c r="H1555" s="202">
        <v>759</v>
      </c>
      <c r="I1555" s="178">
        <v>23210</v>
      </c>
      <c r="J1555">
        <f t="shared" si="97"/>
        <v>23210</v>
      </c>
      <c r="K1555" s="189">
        <f t="shared" si="98"/>
        <v>0.9284</v>
      </c>
      <c r="L1555" s="200">
        <v>24069</v>
      </c>
      <c r="N1555" s="184">
        <v>5332</v>
      </c>
      <c r="O1555" s="190">
        <f t="shared" si="99"/>
        <v>0.88866666666666672</v>
      </c>
      <c r="Q1555" s="1">
        <v>4804.2</v>
      </c>
    </row>
    <row r="1556" spans="2:17" x14ac:dyDescent="0.3">
      <c r="B1556" s="187">
        <v>42800.416666666664</v>
      </c>
      <c r="D1556" s="202">
        <v>978</v>
      </c>
      <c r="E1556" s="178">
        <v>725.99900000000002</v>
      </c>
      <c r="F1556" s="188">
        <f t="shared" si="96"/>
        <v>0.98250702033359283</v>
      </c>
      <c r="G1556" s="200"/>
      <c r="H1556" s="202">
        <v>919</v>
      </c>
      <c r="I1556" s="178">
        <v>23665</v>
      </c>
      <c r="J1556">
        <f t="shared" si="97"/>
        <v>23665</v>
      </c>
      <c r="K1556" s="189">
        <f t="shared" si="98"/>
        <v>0.9466</v>
      </c>
      <c r="L1556" s="200">
        <v>24552</v>
      </c>
      <c r="N1556" s="184">
        <v>4985.7</v>
      </c>
      <c r="O1556" s="190">
        <f t="shared" si="99"/>
        <v>0.83094999999999997</v>
      </c>
      <c r="Q1556" s="1">
        <v>4803.1000000000004</v>
      </c>
    </row>
    <row r="1557" spans="2:17" x14ac:dyDescent="0.3">
      <c r="B1557" s="187">
        <v>42800.458333333336</v>
      </c>
      <c r="D1557" s="202">
        <v>999</v>
      </c>
      <c r="E1557" s="178">
        <v>734.35400000000004</v>
      </c>
      <c r="F1557" s="188">
        <f t="shared" si="96"/>
        <v>0.99381398653449282</v>
      </c>
      <c r="G1557" s="200"/>
      <c r="H1557" s="202">
        <v>1014</v>
      </c>
      <c r="I1557" s="178">
        <v>23822</v>
      </c>
      <c r="J1557">
        <f t="shared" si="97"/>
        <v>23822</v>
      </c>
      <c r="K1557" s="189">
        <f t="shared" si="98"/>
        <v>0.95287999999999995</v>
      </c>
      <c r="L1557" s="200">
        <v>24719</v>
      </c>
      <c r="N1557" s="184">
        <v>3660.2</v>
      </c>
      <c r="O1557" s="190">
        <f t="shared" si="99"/>
        <v>0.61003333333333332</v>
      </c>
      <c r="Q1557" s="1">
        <v>4802.3999999999996</v>
      </c>
    </row>
    <row r="1558" spans="2:17" x14ac:dyDescent="0.3">
      <c r="B1558" s="187">
        <v>42800.5</v>
      </c>
      <c r="D1558" s="202">
        <v>992</v>
      </c>
      <c r="E1558" s="178">
        <v>734.31799999999998</v>
      </c>
      <c r="F1558" s="188">
        <f t="shared" si="96"/>
        <v>0.99376526711100588</v>
      </c>
      <c r="G1558" s="200"/>
      <c r="H1558" s="202">
        <v>1036</v>
      </c>
      <c r="I1558" s="178">
        <v>23810</v>
      </c>
      <c r="J1558">
        <f t="shared" si="97"/>
        <v>23810</v>
      </c>
      <c r="K1558" s="189">
        <f t="shared" si="98"/>
        <v>0.95240000000000002</v>
      </c>
      <c r="L1558" s="200">
        <v>24706</v>
      </c>
      <c r="N1558" s="184">
        <v>1926</v>
      </c>
      <c r="O1558" s="190">
        <f t="shared" si="99"/>
        <v>0.32100000000000001</v>
      </c>
      <c r="Q1558" s="1">
        <v>4802.1000000000004</v>
      </c>
    </row>
    <row r="1559" spans="2:17" x14ac:dyDescent="0.3">
      <c r="B1559" s="187">
        <v>42800.541666666664</v>
      </c>
      <c r="D1559" s="202">
        <v>666</v>
      </c>
      <c r="E1559" s="178">
        <v>494.22399999999999</v>
      </c>
      <c r="F1559" s="188">
        <f t="shared" si="96"/>
        <v>0.66884189870419875</v>
      </c>
      <c r="G1559" s="200"/>
      <c r="H1559" s="202">
        <v>867</v>
      </c>
      <c r="I1559" s="178">
        <v>21330</v>
      </c>
      <c r="J1559">
        <f t="shared" si="97"/>
        <v>21330</v>
      </c>
      <c r="K1559" s="189">
        <f t="shared" si="98"/>
        <v>0.85319999999999996</v>
      </c>
      <c r="L1559" s="200">
        <v>22078</v>
      </c>
      <c r="N1559" s="184">
        <v>1187.0999999999999</v>
      </c>
      <c r="O1559" s="190">
        <f t="shared" si="99"/>
        <v>0.19785</v>
      </c>
      <c r="Q1559" s="1">
        <v>4800.1000000000004</v>
      </c>
    </row>
    <row r="1560" spans="2:17" x14ac:dyDescent="0.3">
      <c r="B1560" s="187">
        <v>42800.583333333336</v>
      </c>
      <c r="D1560" s="202">
        <v>745</v>
      </c>
      <c r="E1560" s="178">
        <v>542.10299999999995</v>
      </c>
      <c r="F1560" s="188">
        <f t="shared" si="96"/>
        <v>0.73363737862435296</v>
      </c>
      <c r="G1560" s="200"/>
      <c r="H1560" s="202">
        <v>792</v>
      </c>
      <c r="I1560" s="178">
        <v>21990</v>
      </c>
      <c r="J1560">
        <f t="shared" si="97"/>
        <v>21990</v>
      </c>
      <c r="K1560" s="189">
        <f t="shared" si="98"/>
        <v>0.87960000000000005</v>
      </c>
      <c r="L1560" s="200">
        <v>22776</v>
      </c>
      <c r="N1560" s="184">
        <v>955.5</v>
      </c>
      <c r="O1560" s="190">
        <f t="shared" si="99"/>
        <v>0.15925</v>
      </c>
      <c r="Q1560" s="1">
        <v>4796.8999999999996</v>
      </c>
    </row>
    <row r="1561" spans="2:17" x14ac:dyDescent="0.3">
      <c r="B1561" s="187">
        <v>42800.625</v>
      </c>
      <c r="D1561" s="202">
        <v>372</v>
      </c>
      <c r="E1561" s="178">
        <v>249.642</v>
      </c>
      <c r="F1561" s="188">
        <f t="shared" si="96"/>
        <v>0.33784484216936767</v>
      </c>
      <c r="G1561" s="200"/>
      <c r="H1561" s="202">
        <v>474</v>
      </c>
      <c r="I1561" s="178">
        <v>15534</v>
      </c>
      <c r="J1561">
        <f t="shared" si="97"/>
        <v>15534</v>
      </c>
      <c r="K1561" s="189">
        <f t="shared" si="98"/>
        <v>0.62136000000000002</v>
      </c>
      <c r="L1561" s="200">
        <v>15987</v>
      </c>
      <c r="N1561" s="184">
        <v>815.1</v>
      </c>
      <c r="O1561" s="190">
        <f t="shared" si="99"/>
        <v>0.13585</v>
      </c>
      <c r="Q1561" s="1">
        <v>4796.6000000000004</v>
      </c>
    </row>
    <row r="1562" spans="2:17" x14ac:dyDescent="0.3">
      <c r="B1562" s="187">
        <v>42800.666666666664</v>
      </c>
      <c r="D1562" s="202">
        <v>202</v>
      </c>
      <c r="E1562" s="178">
        <v>0</v>
      </c>
      <c r="F1562" s="188">
        <f t="shared" si="96"/>
        <v>0</v>
      </c>
      <c r="G1562" s="200"/>
      <c r="H1562" s="202">
        <v>246</v>
      </c>
      <c r="I1562" s="178">
        <v>8751.7000000000007</v>
      </c>
      <c r="J1562">
        <f t="shared" si="97"/>
        <v>8751.7000000000007</v>
      </c>
      <c r="K1562" s="189">
        <f t="shared" si="98"/>
        <v>0.35006800000000005</v>
      </c>
      <c r="L1562" s="200">
        <v>8975.2000000000007</v>
      </c>
      <c r="N1562" s="184">
        <v>695</v>
      </c>
      <c r="O1562" s="190">
        <f t="shared" si="99"/>
        <v>0.11583333333333333</v>
      </c>
      <c r="Q1562" s="1">
        <v>4796.2</v>
      </c>
    </row>
    <row r="1563" spans="2:17" x14ac:dyDescent="0.3">
      <c r="B1563" s="187">
        <v>42800.708333333336</v>
      </c>
      <c r="D1563" s="202">
        <v>98</v>
      </c>
      <c r="E1563" s="178">
        <v>0</v>
      </c>
      <c r="F1563" s="188">
        <f t="shared" si="96"/>
        <v>0</v>
      </c>
      <c r="G1563" s="200"/>
      <c r="H1563" s="202">
        <v>79</v>
      </c>
      <c r="I1563" s="178">
        <v>2300.1</v>
      </c>
      <c r="J1563">
        <f t="shared" si="97"/>
        <v>2300.1</v>
      </c>
      <c r="K1563" s="189">
        <f t="shared" si="98"/>
        <v>9.2004000000000002E-2</v>
      </c>
      <c r="L1563" s="200">
        <v>2409.1999999999998</v>
      </c>
      <c r="N1563" s="184">
        <v>802</v>
      </c>
      <c r="O1563" s="190">
        <f t="shared" si="99"/>
        <v>0.13366666666666666</v>
      </c>
      <c r="Q1563" s="1">
        <v>4794</v>
      </c>
    </row>
    <row r="1564" spans="2:17" x14ac:dyDescent="0.3">
      <c r="B1564" s="187">
        <v>42800.75</v>
      </c>
      <c r="D1564" s="202">
        <v>70</v>
      </c>
      <c r="E1564" s="178">
        <v>0</v>
      </c>
      <c r="F1564" s="188">
        <f t="shared" si="96"/>
        <v>0</v>
      </c>
      <c r="G1564" s="200"/>
      <c r="H1564" s="202">
        <v>14</v>
      </c>
      <c r="I1564" s="178">
        <v>119.17</v>
      </c>
      <c r="J1564">
        <f t="shared" si="97"/>
        <v>119.17</v>
      </c>
      <c r="K1564" s="189">
        <f t="shared" si="98"/>
        <v>4.7667999999999999E-3</v>
      </c>
      <c r="L1564" s="200">
        <v>277.98</v>
      </c>
      <c r="N1564" s="184">
        <v>990</v>
      </c>
      <c r="O1564" s="190">
        <f t="shared" si="99"/>
        <v>0.16500000000000001</v>
      </c>
      <c r="Q1564" s="1">
        <v>4792.8</v>
      </c>
    </row>
    <row r="1565" spans="2:17" x14ac:dyDescent="0.3">
      <c r="B1565" s="187">
        <v>42800.791666666664</v>
      </c>
      <c r="D1565" s="202">
        <v>0</v>
      </c>
      <c r="E1565" s="178">
        <v>0</v>
      </c>
      <c r="F1565" s="188">
        <f t="shared" si="96"/>
        <v>0</v>
      </c>
      <c r="G1565" s="200"/>
      <c r="H1565" s="202">
        <v>0</v>
      </c>
      <c r="I1565" s="178">
        <v>-56.506999999999998</v>
      </c>
      <c r="J1565">
        <f t="shared" si="97"/>
        <v>0</v>
      </c>
      <c r="K1565" s="189">
        <f t="shared" si="98"/>
        <v>0</v>
      </c>
      <c r="L1565" s="200">
        <v>0</v>
      </c>
      <c r="N1565" s="184">
        <v>1296.3</v>
      </c>
      <c r="O1565" s="190">
        <f t="shared" si="99"/>
        <v>0.21604999999999999</v>
      </c>
      <c r="Q1565" s="1">
        <v>4789.6000000000004</v>
      </c>
    </row>
    <row r="1566" spans="2:17" x14ac:dyDescent="0.3">
      <c r="B1566" s="187">
        <v>42800.833333333336</v>
      </c>
      <c r="D1566" s="202">
        <v>0</v>
      </c>
      <c r="E1566" s="178">
        <v>0</v>
      </c>
      <c r="F1566" s="188">
        <f t="shared" si="96"/>
        <v>0</v>
      </c>
      <c r="G1566" s="200"/>
      <c r="H1566" s="202">
        <v>0</v>
      </c>
      <c r="I1566" s="178">
        <v>-56.506999999999998</v>
      </c>
      <c r="J1566">
        <f t="shared" si="97"/>
        <v>0</v>
      </c>
      <c r="K1566" s="189">
        <f t="shared" si="98"/>
        <v>0</v>
      </c>
      <c r="L1566" s="200">
        <v>0</v>
      </c>
      <c r="N1566" s="184">
        <v>1088</v>
      </c>
      <c r="O1566" s="190">
        <f t="shared" si="99"/>
        <v>0.18133333333333335</v>
      </c>
      <c r="Q1566" s="1">
        <v>4787.8999999999996</v>
      </c>
    </row>
    <row r="1567" spans="2:17" x14ac:dyDescent="0.3">
      <c r="B1567" s="187">
        <v>42800.875</v>
      </c>
      <c r="D1567" s="202">
        <v>0</v>
      </c>
      <c r="E1567" s="178">
        <v>0</v>
      </c>
      <c r="F1567" s="188">
        <f t="shared" si="96"/>
        <v>0</v>
      </c>
      <c r="G1567" s="200"/>
      <c r="H1567" s="202">
        <v>0</v>
      </c>
      <c r="I1567" s="178">
        <v>-56.506999999999998</v>
      </c>
      <c r="J1567">
        <f t="shared" si="97"/>
        <v>0</v>
      </c>
      <c r="K1567" s="189">
        <f t="shared" si="98"/>
        <v>0</v>
      </c>
      <c r="L1567" s="200">
        <v>0</v>
      </c>
      <c r="N1567" s="184">
        <v>1245.5999999999999</v>
      </c>
      <c r="O1567" s="190">
        <f t="shared" si="99"/>
        <v>0.20759999999999998</v>
      </c>
      <c r="Q1567" s="1">
        <v>4787.1000000000004</v>
      </c>
    </row>
    <row r="1568" spans="2:17" x14ac:dyDescent="0.3">
      <c r="B1568" s="187">
        <v>42800.916666666664</v>
      </c>
      <c r="D1568" s="202">
        <v>0</v>
      </c>
      <c r="E1568" s="178">
        <v>0</v>
      </c>
      <c r="F1568" s="188">
        <f t="shared" si="96"/>
        <v>0</v>
      </c>
      <c r="G1568" s="200"/>
      <c r="H1568" s="202">
        <v>0</v>
      </c>
      <c r="I1568" s="178">
        <v>-56.506999999999998</v>
      </c>
      <c r="J1568">
        <f t="shared" si="97"/>
        <v>0</v>
      </c>
      <c r="K1568" s="189">
        <f t="shared" si="98"/>
        <v>0</v>
      </c>
      <c r="L1568" s="200">
        <v>0</v>
      </c>
      <c r="N1568" s="184">
        <v>1663.4</v>
      </c>
      <c r="O1568" s="190">
        <f t="shared" si="99"/>
        <v>0.27723333333333333</v>
      </c>
      <c r="Q1568" s="1">
        <v>4784.8999999999996</v>
      </c>
    </row>
    <row r="1569" spans="2:17" x14ac:dyDescent="0.3">
      <c r="B1569" s="187">
        <v>42800.958333333336</v>
      </c>
      <c r="D1569" s="202">
        <v>0</v>
      </c>
      <c r="E1569" s="178">
        <v>0</v>
      </c>
      <c r="F1569" s="188">
        <f t="shared" si="96"/>
        <v>0</v>
      </c>
      <c r="G1569" s="200"/>
      <c r="H1569" s="202">
        <v>0</v>
      </c>
      <c r="I1569" s="178">
        <v>-56.506999999999998</v>
      </c>
      <c r="J1569">
        <f t="shared" si="97"/>
        <v>0</v>
      </c>
      <c r="K1569" s="189">
        <f t="shared" si="98"/>
        <v>0</v>
      </c>
      <c r="L1569" s="200">
        <v>0</v>
      </c>
      <c r="N1569" s="184">
        <v>2000.2</v>
      </c>
      <c r="O1569" s="190">
        <f t="shared" si="99"/>
        <v>0.3333666666666667</v>
      </c>
      <c r="Q1569" s="1">
        <v>4783.1000000000004</v>
      </c>
    </row>
    <row r="1570" spans="2:17" x14ac:dyDescent="0.3">
      <c r="B1570" s="187">
        <v>42801</v>
      </c>
      <c r="D1570" s="202">
        <v>0</v>
      </c>
      <c r="E1570" s="178">
        <v>0</v>
      </c>
      <c r="F1570" s="188">
        <f t="shared" si="96"/>
        <v>0</v>
      </c>
      <c r="G1570" s="200"/>
      <c r="H1570" s="202">
        <v>0</v>
      </c>
      <c r="I1570" s="178">
        <v>-56.506999999999998</v>
      </c>
      <c r="J1570">
        <f t="shared" si="97"/>
        <v>0</v>
      </c>
      <c r="K1570" s="189">
        <f t="shared" si="98"/>
        <v>0</v>
      </c>
      <c r="L1570" s="200">
        <v>0</v>
      </c>
      <c r="N1570" s="184">
        <v>3052.3</v>
      </c>
      <c r="O1570" s="190">
        <f t="shared" si="99"/>
        <v>0.50871666666666671</v>
      </c>
      <c r="Q1570" s="1">
        <v>4779.6000000000004</v>
      </c>
    </row>
    <row r="1571" spans="2:17" x14ac:dyDescent="0.3">
      <c r="B1571" s="187">
        <v>42801.041666666664</v>
      </c>
      <c r="D1571" s="202">
        <v>0</v>
      </c>
      <c r="E1571" s="178">
        <v>0</v>
      </c>
      <c r="F1571" s="188">
        <f t="shared" si="96"/>
        <v>0</v>
      </c>
      <c r="G1571" s="200"/>
      <c r="H1571" s="202">
        <v>0</v>
      </c>
      <c r="I1571" s="178">
        <v>-56.506999999999998</v>
      </c>
      <c r="J1571">
        <f t="shared" si="97"/>
        <v>0</v>
      </c>
      <c r="K1571" s="189">
        <f t="shared" si="98"/>
        <v>0</v>
      </c>
      <c r="L1571" s="200">
        <v>0</v>
      </c>
      <c r="N1571" s="184">
        <v>4564.1000000000004</v>
      </c>
      <c r="O1571" s="190">
        <f t="shared" si="99"/>
        <v>0.76068333333333338</v>
      </c>
      <c r="Q1571" s="1">
        <v>4779.3</v>
      </c>
    </row>
    <row r="1572" spans="2:17" x14ac:dyDescent="0.3">
      <c r="B1572" s="187">
        <v>42801.083333333336</v>
      </c>
      <c r="D1572" s="202">
        <v>0</v>
      </c>
      <c r="E1572" s="178">
        <v>0</v>
      </c>
      <c r="F1572" s="188">
        <f t="shared" si="96"/>
        <v>0</v>
      </c>
      <c r="G1572" s="200"/>
      <c r="H1572" s="202">
        <v>0</v>
      </c>
      <c r="I1572" s="178">
        <v>-56.506999999999998</v>
      </c>
      <c r="J1572">
        <f t="shared" si="97"/>
        <v>0</v>
      </c>
      <c r="K1572" s="189">
        <f t="shared" si="98"/>
        <v>0</v>
      </c>
      <c r="L1572" s="200">
        <v>0</v>
      </c>
      <c r="N1572" s="184">
        <v>5546.5</v>
      </c>
      <c r="O1572" s="190">
        <f t="shared" si="99"/>
        <v>0.92441666666666666</v>
      </c>
      <c r="Q1572" s="1">
        <v>4778.3999999999996</v>
      </c>
    </row>
    <row r="1573" spans="2:17" x14ac:dyDescent="0.3">
      <c r="B1573" s="187">
        <v>42801.125</v>
      </c>
      <c r="D1573" s="202">
        <v>0</v>
      </c>
      <c r="E1573" s="178">
        <v>0</v>
      </c>
      <c r="F1573" s="188">
        <f t="shared" si="96"/>
        <v>0</v>
      </c>
      <c r="G1573" s="200"/>
      <c r="H1573" s="202">
        <v>0</v>
      </c>
      <c r="I1573" s="178">
        <v>-56.506999999999998</v>
      </c>
      <c r="J1573">
        <f t="shared" si="97"/>
        <v>0</v>
      </c>
      <c r="K1573" s="189">
        <f t="shared" si="98"/>
        <v>0</v>
      </c>
      <c r="L1573" s="200">
        <v>0</v>
      </c>
      <c r="N1573" s="184">
        <v>5922.2</v>
      </c>
      <c r="O1573" s="190">
        <f t="shared" si="99"/>
        <v>0.98703333333333332</v>
      </c>
      <c r="Q1573" s="1">
        <v>4778.3</v>
      </c>
    </row>
    <row r="1574" spans="2:17" x14ac:dyDescent="0.3">
      <c r="B1574" s="187">
        <v>42801.166666666664</v>
      </c>
      <c r="D1574" s="202">
        <v>0</v>
      </c>
      <c r="E1574" s="178">
        <v>0</v>
      </c>
      <c r="F1574" s="188">
        <f t="shared" si="96"/>
        <v>0</v>
      </c>
      <c r="G1574" s="200"/>
      <c r="H1574" s="202">
        <v>0</v>
      </c>
      <c r="I1574" s="178">
        <v>-56.506999999999998</v>
      </c>
      <c r="J1574">
        <f t="shared" si="97"/>
        <v>0</v>
      </c>
      <c r="K1574" s="189">
        <f t="shared" si="98"/>
        <v>0</v>
      </c>
      <c r="L1574" s="200">
        <v>0</v>
      </c>
      <c r="N1574" s="184">
        <v>5957.9</v>
      </c>
      <c r="O1574" s="190">
        <f t="shared" si="99"/>
        <v>0.99298333333333322</v>
      </c>
      <c r="Q1574" s="1">
        <v>4777</v>
      </c>
    </row>
    <row r="1575" spans="2:17" x14ac:dyDescent="0.3">
      <c r="B1575" s="187">
        <v>42801.208333333336</v>
      </c>
      <c r="D1575" s="202">
        <v>0</v>
      </c>
      <c r="E1575" s="178">
        <v>0</v>
      </c>
      <c r="F1575" s="188">
        <f t="shared" si="96"/>
        <v>0</v>
      </c>
      <c r="G1575" s="200"/>
      <c r="H1575" s="202">
        <v>0</v>
      </c>
      <c r="I1575" s="178">
        <v>-56.506999999999998</v>
      </c>
      <c r="J1575">
        <f t="shared" si="97"/>
        <v>0</v>
      </c>
      <c r="K1575" s="189">
        <f t="shared" si="98"/>
        <v>0</v>
      </c>
      <c r="L1575" s="200">
        <v>0</v>
      </c>
      <c r="N1575" s="184">
        <v>5975.3</v>
      </c>
      <c r="O1575" s="190">
        <f t="shared" si="99"/>
        <v>0.99588333333333334</v>
      </c>
      <c r="Q1575" s="1">
        <v>4775.7</v>
      </c>
    </row>
    <row r="1576" spans="2:17" x14ac:dyDescent="0.3">
      <c r="B1576" s="187">
        <v>42801.25</v>
      </c>
      <c r="D1576" s="202">
        <v>375</v>
      </c>
      <c r="E1576" s="178">
        <v>0</v>
      </c>
      <c r="F1576" s="188">
        <f t="shared" si="96"/>
        <v>0</v>
      </c>
      <c r="G1576" s="200"/>
      <c r="H1576" s="202">
        <v>74</v>
      </c>
      <c r="I1576" s="178">
        <v>2670.7</v>
      </c>
      <c r="J1576">
        <f t="shared" si="97"/>
        <v>2670.7</v>
      </c>
      <c r="K1576" s="189">
        <f t="shared" si="98"/>
        <v>0.10682799999999999</v>
      </c>
      <c r="L1576" s="200">
        <v>2783.6</v>
      </c>
      <c r="N1576" s="184">
        <v>5463.3</v>
      </c>
      <c r="O1576" s="190">
        <f t="shared" si="99"/>
        <v>0.91055000000000008</v>
      </c>
      <c r="Q1576" s="1">
        <v>4772.7</v>
      </c>
    </row>
    <row r="1577" spans="2:17" x14ac:dyDescent="0.3">
      <c r="B1577" s="187">
        <v>42801.291666666664</v>
      </c>
      <c r="D1577" s="202">
        <v>771</v>
      </c>
      <c r="E1577" s="178">
        <v>255.23599999999999</v>
      </c>
      <c r="F1577" s="188">
        <f t="shared" si="96"/>
        <v>0.3454152992522922</v>
      </c>
      <c r="G1577" s="200"/>
      <c r="H1577" s="202">
        <v>306</v>
      </c>
      <c r="I1577" s="178">
        <v>13734</v>
      </c>
      <c r="J1577">
        <f t="shared" si="97"/>
        <v>13734</v>
      </c>
      <c r="K1577" s="189">
        <f t="shared" si="98"/>
        <v>0.54935999999999996</v>
      </c>
      <c r="L1577" s="200">
        <v>14115</v>
      </c>
      <c r="N1577" s="184">
        <v>4591.2</v>
      </c>
      <c r="O1577" s="190">
        <f t="shared" si="99"/>
        <v>0.76519999999999999</v>
      </c>
      <c r="Q1577" s="1">
        <v>4771.7</v>
      </c>
    </row>
    <row r="1578" spans="2:17" x14ac:dyDescent="0.3">
      <c r="B1578" s="187">
        <v>42801.333333333336</v>
      </c>
      <c r="D1578" s="202">
        <v>885</v>
      </c>
      <c r="E1578" s="178">
        <v>613.61800000000005</v>
      </c>
      <c r="F1578" s="188">
        <f t="shared" si="96"/>
        <v>0.83041986669824419</v>
      </c>
      <c r="G1578" s="200"/>
      <c r="H1578" s="202">
        <v>556</v>
      </c>
      <c r="I1578" s="178">
        <v>22571</v>
      </c>
      <c r="J1578">
        <f t="shared" si="97"/>
        <v>22571</v>
      </c>
      <c r="K1578" s="189">
        <f t="shared" si="98"/>
        <v>0.90283999999999998</v>
      </c>
      <c r="L1578" s="200">
        <v>23391</v>
      </c>
      <c r="N1578" s="184">
        <v>3625.5</v>
      </c>
      <c r="O1578" s="190">
        <f t="shared" si="99"/>
        <v>0.60424999999999995</v>
      </c>
      <c r="Q1578" s="1">
        <v>4770.7</v>
      </c>
    </row>
    <row r="1579" spans="2:17" x14ac:dyDescent="0.3">
      <c r="B1579" s="187">
        <v>42801.375</v>
      </c>
      <c r="D1579" s="202">
        <v>945</v>
      </c>
      <c r="E1579" s="178">
        <v>689.01700000000005</v>
      </c>
      <c r="F1579" s="188">
        <f t="shared" si="96"/>
        <v>0.93245863923943584</v>
      </c>
      <c r="G1579" s="200"/>
      <c r="H1579" s="202">
        <v>761</v>
      </c>
      <c r="I1579" s="178">
        <v>23336</v>
      </c>
      <c r="J1579">
        <f t="shared" si="97"/>
        <v>23336</v>
      </c>
      <c r="K1579" s="189">
        <f t="shared" si="98"/>
        <v>0.93344000000000005</v>
      </c>
      <c r="L1579" s="200">
        <v>24203</v>
      </c>
      <c r="N1579" s="184">
        <v>3774</v>
      </c>
      <c r="O1579" s="190">
        <f t="shared" si="99"/>
        <v>0.629</v>
      </c>
      <c r="Q1579" s="1">
        <v>4770.5</v>
      </c>
    </row>
    <row r="1580" spans="2:17" x14ac:dyDescent="0.3">
      <c r="B1580" s="187">
        <v>42801.416666666664</v>
      </c>
      <c r="D1580" s="202">
        <v>983</v>
      </c>
      <c r="E1580" s="178">
        <v>731.41800000000001</v>
      </c>
      <c r="F1580" s="188">
        <f t="shared" si="96"/>
        <v>0.98984064688567863</v>
      </c>
      <c r="G1580" s="200"/>
      <c r="H1580" s="202">
        <v>921</v>
      </c>
      <c r="I1580" s="178">
        <v>23760</v>
      </c>
      <c r="J1580">
        <f t="shared" si="97"/>
        <v>23760</v>
      </c>
      <c r="K1580" s="189">
        <f t="shared" si="98"/>
        <v>0.95040000000000002</v>
      </c>
      <c r="L1580" s="200">
        <v>24653</v>
      </c>
      <c r="N1580" s="184">
        <v>3051.3</v>
      </c>
      <c r="O1580" s="190">
        <f t="shared" si="99"/>
        <v>0.50855000000000006</v>
      </c>
      <c r="Q1580" s="1">
        <v>4769.3</v>
      </c>
    </row>
    <row r="1581" spans="2:17" x14ac:dyDescent="0.3">
      <c r="B1581" s="187">
        <v>42801.458333333336</v>
      </c>
      <c r="D1581" s="202">
        <v>1004</v>
      </c>
      <c r="E1581" s="178">
        <v>734.32299999999998</v>
      </c>
      <c r="F1581" s="188">
        <f t="shared" si="96"/>
        <v>0.99377203369760125</v>
      </c>
      <c r="G1581" s="200"/>
      <c r="H1581" s="202">
        <v>1017</v>
      </c>
      <c r="I1581" s="178">
        <v>23939</v>
      </c>
      <c r="J1581">
        <f t="shared" si="97"/>
        <v>23939</v>
      </c>
      <c r="K1581" s="189">
        <f t="shared" si="98"/>
        <v>0.95755999999999997</v>
      </c>
      <c r="L1581" s="200">
        <v>24843</v>
      </c>
      <c r="N1581" s="184">
        <v>2544.8000000000002</v>
      </c>
      <c r="O1581" s="190">
        <f t="shared" si="99"/>
        <v>0.42413333333333336</v>
      </c>
      <c r="Q1581" s="1">
        <v>4768</v>
      </c>
    </row>
    <row r="1582" spans="2:17" x14ac:dyDescent="0.3">
      <c r="B1582" s="187">
        <v>42801.5</v>
      </c>
      <c r="D1582" s="202">
        <v>1008</v>
      </c>
      <c r="E1582" s="178">
        <v>734.22900000000004</v>
      </c>
      <c r="F1582" s="188">
        <f t="shared" si="96"/>
        <v>0.99364482186960801</v>
      </c>
      <c r="G1582" s="200"/>
      <c r="H1582" s="202">
        <v>1035</v>
      </c>
      <c r="I1582" s="178">
        <v>23859</v>
      </c>
      <c r="J1582">
        <f t="shared" si="97"/>
        <v>23859</v>
      </c>
      <c r="K1582" s="189">
        <f t="shared" si="98"/>
        <v>0.95435999999999999</v>
      </c>
      <c r="L1582" s="200">
        <v>24758</v>
      </c>
      <c r="N1582" s="184">
        <v>2334.6999999999998</v>
      </c>
      <c r="O1582" s="190">
        <f t="shared" si="99"/>
        <v>0.38911666666666661</v>
      </c>
      <c r="Q1582" s="1">
        <v>4765.3</v>
      </c>
    </row>
    <row r="1583" spans="2:17" x14ac:dyDescent="0.3">
      <c r="B1583" s="187">
        <v>42801.541666666664</v>
      </c>
      <c r="D1583" s="202">
        <v>924</v>
      </c>
      <c r="E1583" s="178">
        <v>693.98099999999999</v>
      </c>
      <c r="F1583" s="188">
        <f t="shared" si="96"/>
        <v>0.93917650641134087</v>
      </c>
      <c r="G1583" s="200"/>
      <c r="H1583" s="202">
        <v>956</v>
      </c>
      <c r="I1583" s="178">
        <v>23293</v>
      </c>
      <c r="J1583">
        <f t="shared" si="97"/>
        <v>23293</v>
      </c>
      <c r="K1583" s="189">
        <f t="shared" si="98"/>
        <v>0.93171999999999999</v>
      </c>
      <c r="L1583" s="200">
        <v>24157</v>
      </c>
      <c r="N1583" s="184">
        <v>1997.3</v>
      </c>
      <c r="O1583" s="190">
        <f t="shared" si="99"/>
        <v>0.33288333333333331</v>
      </c>
      <c r="Q1583" s="1">
        <v>4764.5</v>
      </c>
    </row>
    <row r="1584" spans="2:17" x14ac:dyDescent="0.3">
      <c r="B1584" s="187">
        <v>42801.583333333336</v>
      </c>
      <c r="D1584" s="202">
        <v>902</v>
      </c>
      <c r="E1584" s="178">
        <v>660.178</v>
      </c>
      <c r="F1584" s="188">
        <f t="shared" si="96"/>
        <v>0.89343032107453402</v>
      </c>
      <c r="G1584" s="200"/>
      <c r="H1584" s="202">
        <v>833</v>
      </c>
      <c r="I1584" s="178">
        <v>23078</v>
      </c>
      <c r="J1584">
        <f t="shared" si="97"/>
        <v>23078</v>
      </c>
      <c r="K1584" s="189">
        <f t="shared" si="98"/>
        <v>0.92312000000000005</v>
      </c>
      <c r="L1584" s="200">
        <v>23929</v>
      </c>
      <c r="N1584" s="184">
        <v>1695</v>
      </c>
      <c r="O1584" s="190">
        <f t="shared" si="99"/>
        <v>0.28249999999999997</v>
      </c>
      <c r="Q1584" s="1">
        <v>4764.5</v>
      </c>
    </row>
    <row r="1585" spans="2:17" x14ac:dyDescent="0.3">
      <c r="B1585" s="187">
        <v>42801.625</v>
      </c>
      <c r="D1585" s="202">
        <v>763</v>
      </c>
      <c r="E1585" s="178">
        <v>537.57799999999997</v>
      </c>
      <c r="F1585" s="188">
        <f t="shared" si="96"/>
        <v>0.72751361775552326</v>
      </c>
      <c r="G1585" s="200"/>
      <c r="H1585" s="202">
        <v>627</v>
      </c>
      <c r="I1585" s="178">
        <v>21672</v>
      </c>
      <c r="J1585">
        <f t="shared" si="97"/>
        <v>21672</v>
      </c>
      <c r="K1585" s="189">
        <f t="shared" si="98"/>
        <v>0.86687999999999998</v>
      </c>
      <c r="L1585" s="200">
        <v>22439</v>
      </c>
      <c r="N1585" s="184">
        <v>1657.7</v>
      </c>
      <c r="O1585" s="190">
        <f t="shared" si="99"/>
        <v>0.27628333333333333</v>
      </c>
      <c r="Q1585" s="1">
        <v>4764.2</v>
      </c>
    </row>
    <row r="1586" spans="2:17" x14ac:dyDescent="0.3">
      <c r="B1586" s="187">
        <v>42801.666666666664</v>
      </c>
      <c r="D1586" s="202">
        <v>754</v>
      </c>
      <c r="E1586" s="178">
        <v>471.74599999999998</v>
      </c>
      <c r="F1586" s="188">
        <f t="shared" si="96"/>
        <v>0.6384220320059546</v>
      </c>
      <c r="G1586" s="200"/>
      <c r="H1586" s="202">
        <v>419</v>
      </c>
      <c r="I1586" s="178">
        <v>17908</v>
      </c>
      <c r="J1586">
        <f t="shared" si="97"/>
        <v>17908</v>
      </c>
      <c r="K1586" s="189">
        <f t="shared" si="98"/>
        <v>0.71631999999999996</v>
      </c>
      <c r="L1586" s="200">
        <v>18474</v>
      </c>
      <c r="N1586" s="184">
        <v>1664.9</v>
      </c>
      <c r="O1586" s="190">
        <f t="shared" si="99"/>
        <v>0.27748333333333336</v>
      </c>
      <c r="Q1586" s="1">
        <v>4764.2</v>
      </c>
    </row>
    <row r="1587" spans="2:17" x14ac:dyDescent="0.3">
      <c r="B1587" s="187">
        <v>42801.708333333336</v>
      </c>
      <c r="D1587" s="202">
        <v>626</v>
      </c>
      <c r="E1587" s="178">
        <v>261.55500000000001</v>
      </c>
      <c r="F1587" s="188">
        <f t="shared" si="96"/>
        <v>0.35396691139154857</v>
      </c>
      <c r="G1587" s="200"/>
      <c r="H1587" s="202">
        <v>184</v>
      </c>
      <c r="I1587" s="178">
        <v>7540.7</v>
      </c>
      <c r="J1587">
        <f t="shared" si="97"/>
        <v>7540.7</v>
      </c>
      <c r="K1587" s="189">
        <f t="shared" si="98"/>
        <v>0.30162800000000001</v>
      </c>
      <c r="L1587" s="200">
        <v>7733.5</v>
      </c>
      <c r="N1587" s="184">
        <v>1989.2</v>
      </c>
      <c r="O1587" s="190">
        <f t="shared" si="99"/>
        <v>0.33153333333333335</v>
      </c>
      <c r="Q1587" s="1">
        <v>4763</v>
      </c>
    </row>
    <row r="1588" spans="2:17" x14ac:dyDescent="0.3">
      <c r="B1588" s="187">
        <v>42801.75</v>
      </c>
      <c r="D1588" s="202">
        <v>77</v>
      </c>
      <c r="E1588" s="178">
        <v>0</v>
      </c>
      <c r="F1588" s="188">
        <f t="shared" si="96"/>
        <v>0</v>
      </c>
      <c r="G1588" s="200"/>
      <c r="H1588" s="202">
        <v>13</v>
      </c>
      <c r="I1588" s="178">
        <v>93.784999999999997</v>
      </c>
      <c r="J1588">
        <f t="shared" si="97"/>
        <v>93.784999999999997</v>
      </c>
      <c r="K1588" s="189">
        <f t="shared" si="98"/>
        <v>3.7513999999999998E-3</v>
      </c>
      <c r="L1588" s="200">
        <v>255.57</v>
      </c>
      <c r="N1588" s="184">
        <v>2260.9</v>
      </c>
      <c r="O1588" s="190">
        <f t="shared" si="99"/>
        <v>0.37681666666666669</v>
      </c>
      <c r="Q1588" s="1">
        <v>4760.8999999999996</v>
      </c>
    </row>
    <row r="1589" spans="2:17" x14ac:dyDescent="0.3">
      <c r="B1589" s="187">
        <v>42801.791666666664</v>
      </c>
      <c r="D1589" s="202">
        <v>0</v>
      </c>
      <c r="E1589" s="178">
        <v>0</v>
      </c>
      <c r="F1589" s="188">
        <f t="shared" si="96"/>
        <v>0</v>
      </c>
      <c r="G1589" s="200"/>
      <c r="H1589" s="202">
        <v>0</v>
      </c>
      <c r="I1589" s="178">
        <v>-56.506999999999998</v>
      </c>
      <c r="J1589">
        <f t="shared" si="97"/>
        <v>0</v>
      </c>
      <c r="K1589" s="189">
        <f t="shared" si="98"/>
        <v>0</v>
      </c>
      <c r="L1589" s="200">
        <v>0</v>
      </c>
      <c r="N1589" s="184">
        <v>2371.4</v>
      </c>
      <c r="O1589" s="190">
        <f t="shared" si="99"/>
        <v>0.39523333333333333</v>
      </c>
      <c r="Q1589" s="1">
        <v>4756.5</v>
      </c>
    </row>
    <row r="1590" spans="2:17" x14ac:dyDescent="0.3">
      <c r="B1590" s="187">
        <v>42801.833333333336</v>
      </c>
      <c r="D1590" s="202">
        <v>0</v>
      </c>
      <c r="E1590" s="178">
        <v>0</v>
      </c>
      <c r="F1590" s="188">
        <f t="shared" si="96"/>
        <v>0</v>
      </c>
      <c r="G1590" s="200"/>
      <c r="H1590" s="202">
        <v>0</v>
      </c>
      <c r="I1590" s="178">
        <v>-56.506999999999998</v>
      </c>
      <c r="J1590">
        <f t="shared" si="97"/>
        <v>0</v>
      </c>
      <c r="K1590" s="189">
        <f t="shared" si="98"/>
        <v>0</v>
      </c>
      <c r="L1590" s="200">
        <v>0</v>
      </c>
      <c r="N1590" s="184">
        <v>2799.4</v>
      </c>
      <c r="O1590" s="190">
        <f t="shared" si="99"/>
        <v>0.46656666666666669</v>
      </c>
      <c r="Q1590" s="1">
        <v>4756.2</v>
      </c>
    </row>
    <row r="1591" spans="2:17" x14ac:dyDescent="0.3">
      <c r="B1591" s="187">
        <v>42801.875</v>
      </c>
      <c r="D1591" s="202">
        <v>0</v>
      </c>
      <c r="E1591" s="178">
        <v>0</v>
      </c>
      <c r="F1591" s="188">
        <f t="shared" si="96"/>
        <v>0</v>
      </c>
      <c r="G1591" s="200"/>
      <c r="H1591" s="202">
        <v>0</v>
      </c>
      <c r="I1591" s="178">
        <v>-56.506999999999998</v>
      </c>
      <c r="J1591">
        <f t="shared" si="97"/>
        <v>0</v>
      </c>
      <c r="K1591" s="189">
        <f t="shared" si="98"/>
        <v>0</v>
      </c>
      <c r="L1591" s="200">
        <v>0</v>
      </c>
      <c r="N1591" s="184">
        <v>3189.2</v>
      </c>
      <c r="O1591" s="190">
        <f t="shared" si="99"/>
        <v>0.5315333333333333</v>
      </c>
      <c r="Q1591" s="1">
        <v>4756</v>
      </c>
    </row>
    <row r="1592" spans="2:17" x14ac:dyDescent="0.3">
      <c r="B1592" s="187">
        <v>42801.916666666664</v>
      </c>
      <c r="D1592" s="202">
        <v>0</v>
      </c>
      <c r="E1592" s="178">
        <v>0</v>
      </c>
      <c r="F1592" s="188">
        <f t="shared" si="96"/>
        <v>0</v>
      </c>
      <c r="G1592" s="200"/>
      <c r="H1592" s="202">
        <v>0</v>
      </c>
      <c r="I1592" s="178">
        <v>-56.506999999999998</v>
      </c>
      <c r="J1592">
        <f t="shared" si="97"/>
        <v>0</v>
      </c>
      <c r="K1592" s="189">
        <f t="shared" si="98"/>
        <v>0</v>
      </c>
      <c r="L1592" s="200">
        <v>0</v>
      </c>
      <c r="N1592" s="184">
        <v>3932.3</v>
      </c>
      <c r="O1592" s="190">
        <f t="shared" si="99"/>
        <v>0.65538333333333332</v>
      </c>
      <c r="Q1592" s="1">
        <v>4755.6000000000004</v>
      </c>
    </row>
    <row r="1593" spans="2:17" x14ac:dyDescent="0.3">
      <c r="B1593" s="187">
        <v>42801.958333333336</v>
      </c>
      <c r="D1593" s="202">
        <v>0</v>
      </c>
      <c r="E1593" s="178">
        <v>0</v>
      </c>
      <c r="F1593" s="188">
        <f t="shared" si="96"/>
        <v>0</v>
      </c>
      <c r="G1593" s="200"/>
      <c r="H1593" s="202">
        <v>0</v>
      </c>
      <c r="I1593" s="178">
        <v>-56.506999999999998</v>
      </c>
      <c r="J1593">
        <f t="shared" si="97"/>
        <v>0</v>
      </c>
      <c r="K1593" s="189">
        <f t="shared" si="98"/>
        <v>0</v>
      </c>
      <c r="L1593" s="200">
        <v>0</v>
      </c>
      <c r="N1593" s="184">
        <v>5406.2</v>
      </c>
      <c r="O1593" s="190">
        <f t="shared" si="99"/>
        <v>0.90103333333333335</v>
      </c>
      <c r="Q1593" s="1">
        <v>4753.6000000000004</v>
      </c>
    </row>
    <row r="1594" spans="2:17" x14ac:dyDescent="0.3">
      <c r="B1594" s="187">
        <v>42802</v>
      </c>
      <c r="D1594" s="202">
        <v>0</v>
      </c>
      <c r="E1594" s="178">
        <v>0</v>
      </c>
      <c r="F1594" s="188">
        <f t="shared" si="96"/>
        <v>0</v>
      </c>
      <c r="G1594" s="200"/>
      <c r="H1594" s="202">
        <v>0</v>
      </c>
      <c r="I1594" s="178">
        <v>-56.506999999999998</v>
      </c>
      <c r="J1594">
        <f t="shared" si="97"/>
        <v>0</v>
      </c>
      <c r="K1594" s="189">
        <f t="shared" si="98"/>
        <v>0</v>
      </c>
      <c r="L1594" s="200">
        <v>0</v>
      </c>
      <c r="N1594" s="184">
        <v>5899.9</v>
      </c>
      <c r="O1594" s="190">
        <f t="shared" si="99"/>
        <v>0.98331666666666662</v>
      </c>
      <c r="Q1594" s="1">
        <v>4752.7</v>
      </c>
    </row>
    <row r="1595" spans="2:17" x14ac:dyDescent="0.3">
      <c r="B1595" s="187">
        <v>42802.041666666664</v>
      </c>
      <c r="D1595" s="202">
        <v>0</v>
      </c>
      <c r="E1595" s="178">
        <v>0</v>
      </c>
      <c r="F1595" s="188">
        <f t="shared" si="96"/>
        <v>0</v>
      </c>
      <c r="G1595" s="200"/>
      <c r="H1595" s="202">
        <v>0</v>
      </c>
      <c r="I1595" s="178">
        <v>-56.506999999999998</v>
      </c>
      <c r="J1595">
        <f t="shared" si="97"/>
        <v>0</v>
      </c>
      <c r="K1595" s="189">
        <f t="shared" si="98"/>
        <v>0</v>
      </c>
      <c r="L1595" s="200">
        <v>0</v>
      </c>
      <c r="N1595" s="184">
        <v>5955.5</v>
      </c>
      <c r="O1595" s="190">
        <f t="shared" si="99"/>
        <v>0.99258333333333337</v>
      </c>
      <c r="Q1595" s="1">
        <v>4751.6000000000004</v>
      </c>
    </row>
    <row r="1596" spans="2:17" x14ac:dyDescent="0.3">
      <c r="B1596" s="187">
        <v>42802.083333333336</v>
      </c>
      <c r="D1596" s="202">
        <v>0</v>
      </c>
      <c r="E1596" s="178">
        <v>0</v>
      </c>
      <c r="F1596" s="188">
        <f t="shared" si="96"/>
        <v>0</v>
      </c>
      <c r="G1596" s="200"/>
      <c r="H1596" s="202">
        <v>0</v>
      </c>
      <c r="I1596" s="178">
        <v>-56.506999999999998</v>
      </c>
      <c r="J1596">
        <f t="shared" si="97"/>
        <v>0</v>
      </c>
      <c r="K1596" s="189">
        <f t="shared" si="98"/>
        <v>0</v>
      </c>
      <c r="L1596" s="200">
        <v>0</v>
      </c>
      <c r="N1596" s="184">
        <v>5957.8</v>
      </c>
      <c r="O1596" s="190">
        <f t="shared" si="99"/>
        <v>0.99296666666666666</v>
      </c>
      <c r="Q1596" s="1">
        <v>4751.2</v>
      </c>
    </row>
    <row r="1597" spans="2:17" x14ac:dyDescent="0.3">
      <c r="B1597" s="187">
        <v>42802.125</v>
      </c>
      <c r="D1597" s="202">
        <v>0</v>
      </c>
      <c r="E1597" s="178">
        <v>0</v>
      </c>
      <c r="F1597" s="188">
        <f t="shared" si="96"/>
        <v>0</v>
      </c>
      <c r="G1597" s="200"/>
      <c r="H1597" s="202">
        <v>0</v>
      </c>
      <c r="I1597" s="178">
        <v>-56.506999999999998</v>
      </c>
      <c r="J1597">
        <f t="shared" si="97"/>
        <v>0</v>
      </c>
      <c r="K1597" s="189">
        <f t="shared" si="98"/>
        <v>0</v>
      </c>
      <c r="L1597" s="200">
        <v>0</v>
      </c>
      <c r="N1597" s="184">
        <v>5152.1000000000004</v>
      </c>
      <c r="O1597" s="190">
        <f t="shared" si="99"/>
        <v>0.85868333333333335</v>
      </c>
      <c r="Q1597" s="1">
        <v>4750.3</v>
      </c>
    </row>
    <row r="1598" spans="2:17" x14ac:dyDescent="0.3">
      <c r="B1598" s="187">
        <v>42802.166666666664</v>
      </c>
      <c r="D1598" s="202">
        <v>0</v>
      </c>
      <c r="E1598" s="178">
        <v>0</v>
      </c>
      <c r="F1598" s="188">
        <f t="shared" si="96"/>
        <v>0</v>
      </c>
      <c r="G1598" s="200"/>
      <c r="H1598" s="202">
        <v>0</v>
      </c>
      <c r="I1598" s="178">
        <v>-56.506999999999998</v>
      </c>
      <c r="J1598">
        <f t="shared" si="97"/>
        <v>0</v>
      </c>
      <c r="K1598" s="189">
        <f t="shared" si="98"/>
        <v>0</v>
      </c>
      <c r="L1598" s="200">
        <v>0</v>
      </c>
      <c r="N1598" s="184">
        <v>2829.2</v>
      </c>
      <c r="O1598" s="190">
        <f t="shared" si="99"/>
        <v>0.4715333333333333</v>
      </c>
      <c r="Q1598" s="1">
        <v>4749.5</v>
      </c>
    </row>
    <row r="1599" spans="2:17" x14ac:dyDescent="0.3">
      <c r="B1599" s="187">
        <v>42802.208333333336</v>
      </c>
      <c r="D1599" s="202">
        <v>0</v>
      </c>
      <c r="E1599" s="178">
        <v>0</v>
      </c>
      <c r="F1599" s="188">
        <f t="shared" si="96"/>
        <v>0</v>
      </c>
      <c r="G1599" s="200"/>
      <c r="H1599" s="202">
        <v>0</v>
      </c>
      <c r="I1599" s="178">
        <v>-56.506999999999998</v>
      </c>
      <c r="J1599">
        <f t="shared" si="97"/>
        <v>0</v>
      </c>
      <c r="K1599" s="189">
        <f t="shared" si="98"/>
        <v>0</v>
      </c>
      <c r="L1599" s="200">
        <v>0</v>
      </c>
      <c r="N1599" s="184">
        <v>1688.2</v>
      </c>
      <c r="O1599" s="190">
        <f t="shared" si="99"/>
        <v>0.28136666666666665</v>
      </c>
      <c r="Q1599" s="1">
        <v>4747.1000000000004</v>
      </c>
    </row>
    <row r="1600" spans="2:17" x14ac:dyDescent="0.3">
      <c r="B1600" s="187">
        <v>42802.25</v>
      </c>
      <c r="D1600" s="202">
        <v>386</v>
      </c>
      <c r="E1600" s="178">
        <v>0</v>
      </c>
      <c r="F1600" s="188">
        <f t="shared" si="96"/>
        <v>0</v>
      </c>
      <c r="G1600" s="200"/>
      <c r="H1600" s="202">
        <v>73</v>
      </c>
      <c r="I1600" s="178">
        <v>2659.4</v>
      </c>
      <c r="J1600">
        <f t="shared" si="97"/>
        <v>2659.4</v>
      </c>
      <c r="K1600" s="189">
        <f t="shared" si="98"/>
        <v>0.106376</v>
      </c>
      <c r="L1600" s="200">
        <v>2772.2</v>
      </c>
      <c r="N1600" s="184">
        <v>592.79999999999995</v>
      </c>
      <c r="O1600" s="190">
        <f t="shared" si="99"/>
        <v>9.8799999999999999E-2</v>
      </c>
      <c r="Q1600" s="1">
        <v>4746</v>
      </c>
    </row>
    <row r="1601" spans="2:17" x14ac:dyDescent="0.3">
      <c r="B1601" s="187">
        <v>42802.291666666664</v>
      </c>
      <c r="D1601" s="202">
        <v>781</v>
      </c>
      <c r="E1601" s="178">
        <v>264.64499999999998</v>
      </c>
      <c r="F1601" s="188">
        <f t="shared" si="96"/>
        <v>0.35814866190750078</v>
      </c>
      <c r="G1601" s="200"/>
      <c r="H1601" s="202">
        <v>304</v>
      </c>
      <c r="I1601" s="178">
        <v>13821</v>
      </c>
      <c r="J1601">
        <f t="shared" si="97"/>
        <v>13821</v>
      </c>
      <c r="K1601" s="189">
        <f t="shared" si="98"/>
        <v>0.55284</v>
      </c>
      <c r="L1601" s="200">
        <v>14204</v>
      </c>
      <c r="N1601" s="184">
        <v>371.9</v>
      </c>
      <c r="O1601" s="190">
        <f t="shared" si="99"/>
        <v>6.1983333333333328E-2</v>
      </c>
      <c r="Q1601" s="1">
        <v>4744.5</v>
      </c>
    </row>
    <row r="1602" spans="2:17" x14ac:dyDescent="0.3">
      <c r="B1602" s="187">
        <v>42802.333333333336</v>
      </c>
      <c r="D1602" s="202">
        <v>892</v>
      </c>
      <c r="E1602" s="178">
        <v>622.82500000000005</v>
      </c>
      <c r="F1602" s="188">
        <f t="shared" si="96"/>
        <v>0.84287985925499898</v>
      </c>
      <c r="G1602" s="200"/>
      <c r="H1602" s="202">
        <v>554</v>
      </c>
      <c r="I1602" s="178">
        <v>22817</v>
      </c>
      <c r="J1602">
        <f t="shared" si="97"/>
        <v>22817</v>
      </c>
      <c r="K1602" s="189">
        <f t="shared" si="98"/>
        <v>0.91268000000000005</v>
      </c>
      <c r="L1602" s="200">
        <v>23651</v>
      </c>
      <c r="N1602" s="184">
        <v>378.9</v>
      </c>
      <c r="O1602" s="190">
        <f t="shared" si="99"/>
        <v>6.3149999999999998E-2</v>
      </c>
      <c r="Q1602" s="1">
        <v>4744.5</v>
      </c>
    </row>
    <row r="1603" spans="2:17" x14ac:dyDescent="0.3">
      <c r="B1603" s="187">
        <v>42802.375</v>
      </c>
      <c r="D1603" s="202">
        <v>950</v>
      </c>
      <c r="E1603" s="178">
        <v>697.06899999999996</v>
      </c>
      <c r="F1603" s="188">
        <f t="shared" si="96"/>
        <v>0.94335555029265483</v>
      </c>
      <c r="G1603" s="200"/>
      <c r="H1603" s="202">
        <v>757</v>
      </c>
      <c r="I1603" s="178">
        <v>23529</v>
      </c>
      <c r="J1603">
        <f t="shared" si="97"/>
        <v>23529</v>
      </c>
      <c r="K1603" s="189">
        <f t="shared" si="98"/>
        <v>0.94116</v>
      </c>
      <c r="L1603" s="200">
        <v>24407</v>
      </c>
      <c r="N1603" s="184">
        <v>539.4</v>
      </c>
      <c r="O1603" s="190">
        <f t="shared" si="99"/>
        <v>8.9899999999999994E-2</v>
      </c>
      <c r="Q1603" s="1">
        <v>4743.1000000000004</v>
      </c>
    </row>
    <row r="1604" spans="2:17" x14ac:dyDescent="0.3">
      <c r="B1604" s="187">
        <v>42802.416666666664</v>
      </c>
      <c r="D1604" s="202">
        <v>988</v>
      </c>
      <c r="E1604" s="178">
        <v>734.03300000000002</v>
      </c>
      <c r="F1604" s="188">
        <f t="shared" si="96"/>
        <v>0.99337957167506863</v>
      </c>
      <c r="G1604" s="200"/>
      <c r="H1604" s="202">
        <v>916</v>
      </c>
      <c r="I1604" s="178">
        <v>23986</v>
      </c>
      <c r="J1604">
        <f t="shared" si="97"/>
        <v>23986</v>
      </c>
      <c r="K1604" s="189">
        <f t="shared" si="98"/>
        <v>0.95943999999999996</v>
      </c>
      <c r="L1604" s="200">
        <v>24892</v>
      </c>
      <c r="N1604" s="184">
        <v>474.7</v>
      </c>
      <c r="O1604" s="190">
        <f t="shared" si="99"/>
        <v>7.9116666666666668E-2</v>
      </c>
      <c r="Q1604" s="1">
        <v>4741.8</v>
      </c>
    </row>
    <row r="1605" spans="2:17" x14ac:dyDescent="0.3">
      <c r="B1605" s="187">
        <v>42802.458333333336</v>
      </c>
      <c r="D1605" s="202">
        <v>1008</v>
      </c>
      <c r="E1605" s="178">
        <v>734.11699999999996</v>
      </c>
      <c r="F1605" s="188">
        <f t="shared" si="96"/>
        <v>0.99349325032987112</v>
      </c>
      <c r="G1605" s="200"/>
      <c r="H1605" s="202">
        <v>1011</v>
      </c>
      <c r="I1605" s="178">
        <v>24122</v>
      </c>
      <c r="J1605">
        <f t="shared" si="97"/>
        <v>24122</v>
      </c>
      <c r="K1605" s="189">
        <f t="shared" si="98"/>
        <v>0.96487999999999996</v>
      </c>
      <c r="L1605" s="200">
        <v>25037</v>
      </c>
      <c r="N1605" s="184">
        <v>280.89999999999998</v>
      </c>
      <c r="O1605" s="190">
        <f t="shared" si="99"/>
        <v>4.6816666666666666E-2</v>
      </c>
      <c r="Q1605" s="1">
        <v>4739.8999999999996</v>
      </c>
    </row>
    <row r="1606" spans="2:17" x14ac:dyDescent="0.3">
      <c r="B1606" s="187">
        <v>42802.5</v>
      </c>
      <c r="D1606" s="202">
        <v>1012</v>
      </c>
      <c r="E1606" s="178">
        <v>734.21</v>
      </c>
      <c r="F1606" s="188">
        <f t="shared" si="96"/>
        <v>0.9936191088405455</v>
      </c>
      <c r="G1606" s="200"/>
      <c r="H1606" s="202">
        <v>1030</v>
      </c>
      <c r="I1606" s="178">
        <v>24002</v>
      </c>
      <c r="J1606">
        <f t="shared" si="97"/>
        <v>24002</v>
      </c>
      <c r="K1606" s="189">
        <f t="shared" si="98"/>
        <v>0.96008000000000004</v>
      </c>
      <c r="L1606" s="200">
        <v>24909</v>
      </c>
      <c r="N1606" s="184">
        <v>98.5</v>
      </c>
      <c r="O1606" s="190">
        <f t="shared" si="99"/>
        <v>1.6416666666666666E-2</v>
      </c>
      <c r="Q1606" s="1">
        <v>4739.6000000000004</v>
      </c>
    </row>
    <row r="1607" spans="2:17" x14ac:dyDescent="0.3">
      <c r="B1607" s="187">
        <v>42802.541666666664</v>
      </c>
      <c r="D1607" s="202">
        <v>1000</v>
      </c>
      <c r="E1607" s="178">
        <v>734.42100000000005</v>
      </c>
      <c r="F1607" s="188">
        <f t="shared" si="96"/>
        <v>0.99390465879487111</v>
      </c>
      <c r="G1607" s="200"/>
      <c r="H1607" s="202">
        <v>973</v>
      </c>
      <c r="I1607" s="178">
        <v>23940</v>
      </c>
      <c r="J1607">
        <f t="shared" si="97"/>
        <v>23940</v>
      </c>
      <c r="K1607" s="189">
        <f t="shared" si="98"/>
        <v>0.95760000000000001</v>
      </c>
      <c r="L1607" s="200">
        <v>24844</v>
      </c>
      <c r="N1607" s="184">
        <v>0</v>
      </c>
      <c r="O1607" s="190">
        <f t="shared" si="99"/>
        <v>0</v>
      </c>
      <c r="Q1607" s="1">
        <v>4737.1000000000004</v>
      </c>
    </row>
    <row r="1608" spans="2:17" x14ac:dyDescent="0.3">
      <c r="B1608" s="187">
        <v>42802.583333333336</v>
      </c>
      <c r="D1608" s="202">
        <v>971</v>
      </c>
      <c r="E1608" s="178">
        <v>717.36099999999999</v>
      </c>
      <c r="F1608" s="188">
        <f t="shared" si="96"/>
        <v>0.97081706533139367</v>
      </c>
      <c r="G1608" s="200"/>
      <c r="H1608" s="202">
        <v>844</v>
      </c>
      <c r="I1608" s="178">
        <v>23684</v>
      </c>
      <c r="J1608">
        <f t="shared" si="97"/>
        <v>23684</v>
      </c>
      <c r="K1608" s="189">
        <f t="shared" si="98"/>
        <v>0.94735999999999998</v>
      </c>
      <c r="L1608" s="200">
        <v>24571</v>
      </c>
      <c r="N1608" s="184">
        <v>0</v>
      </c>
      <c r="O1608" s="190">
        <f t="shared" si="99"/>
        <v>0</v>
      </c>
      <c r="Q1608" s="1">
        <v>4736.3</v>
      </c>
    </row>
    <row r="1609" spans="2:17" x14ac:dyDescent="0.3">
      <c r="B1609" s="187">
        <v>42802.625</v>
      </c>
      <c r="D1609" s="202">
        <v>922</v>
      </c>
      <c r="E1609" s="178">
        <v>658.86</v>
      </c>
      <c r="F1609" s="188">
        <f t="shared" si="96"/>
        <v>0.89164664884798872</v>
      </c>
      <c r="G1609" s="200"/>
      <c r="H1609" s="202">
        <v>654</v>
      </c>
      <c r="I1609" s="178">
        <v>22967</v>
      </c>
      <c r="J1609">
        <f t="shared" si="97"/>
        <v>22967</v>
      </c>
      <c r="K1609" s="189">
        <f t="shared" si="98"/>
        <v>0.91868000000000005</v>
      </c>
      <c r="L1609" s="200">
        <v>23811</v>
      </c>
      <c r="N1609" s="184">
        <v>66.7</v>
      </c>
      <c r="O1609" s="190">
        <f t="shared" si="99"/>
        <v>1.1116666666666667E-2</v>
      </c>
      <c r="Q1609" s="1">
        <v>4735.1000000000004</v>
      </c>
    </row>
    <row r="1610" spans="2:17" x14ac:dyDescent="0.3">
      <c r="B1610" s="187">
        <v>42802.666666666664</v>
      </c>
      <c r="D1610" s="202">
        <v>845</v>
      </c>
      <c r="E1610" s="178">
        <v>534.16700000000003</v>
      </c>
      <c r="F1610" s="188">
        <f t="shared" si="96"/>
        <v>0.72289745238014691</v>
      </c>
      <c r="G1610" s="200"/>
      <c r="H1610" s="202">
        <v>426</v>
      </c>
      <c r="I1610" s="178">
        <v>18545</v>
      </c>
      <c r="J1610">
        <f t="shared" si="97"/>
        <v>18545</v>
      </c>
      <c r="K1610" s="189">
        <f t="shared" si="98"/>
        <v>0.74180000000000001</v>
      </c>
      <c r="L1610" s="200">
        <v>19143</v>
      </c>
      <c r="N1610" s="184">
        <v>227</v>
      </c>
      <c r="O1610" s="190">
        <f t="shared" si="99"/>
        <v>3.783333333333333E-2</v>
      </c>
      <c r="Q1610" s="1">
        <v>4732.1000000000004</v>
      </c>
    </row>
    <row r="1611" spans="2:17" x14ac:dyDescent="0.3">
      <c r="B1611" s="187">
        <v>42802.708333333336</v>
      </c>
      <c r="D1611" s="202">
        <v>666</v>
      </c>
      <c r="E1611" s="178">
        <v>281.065</v>
      </c>
      <c r="F1611" s="188">
        <f t="shared" ref="F1611:F1674" si="100">E1611/$F$8</f>
        <v>0.38037013228676797</v>
      </c>
      <c r="G1611" s="200"/>
      <c r="H1611" s="202">
        <v>183</v>
      </c>
      <c r="I1611" s="178">
        <v>7539.8</v>
      </c>
      <c r="J1611">
        <f t="shared" ref="J1611:J1674" si="101">IF(I1611&lt;0,0,I1611)</f>
        <v>7539.8</v>
      </c>
      <c r="K1611" s="189">
        <f t="shared" ref="K1611:K1674" si="102">J1611/(1000*$K$8)</f>
        <v>0.30159200000000003</v>
      </c>
      <c r="L1611" s="200">
        <v>7732.7</v>
      </c>
      <c r="N1611" s="184">
        <v>408.4</v>
      </c>
      <c r="O1611" s="190">
        <f t="shared" ref="O1611:O1674" si="103">N1611/$O$8</f>
        <v>6.8066666666666664E-2</v>
      </c>
      <c r="Q1611" s="1">
        <v>4729.7</v>
      </c>
    </row>
    <row r="1612" spans="2:17" x14ac:dyDescent="0.3">
      <c r="B1612" s="187">
        <v>42802.75</v>
      </c>
      <c r="D1612" s="202">
        <v>83</v>
      </c>
      <c r="E1612" s="178">
        <v>0</v>
      </c>
      <c r="F1612" s="188">
        <f t="shared" si="100"/>
        <v>0</v>
      </c>
      <c r="G1612" s="200"/>
      <c r="H1612" s="202">
        <v>12</v>
      </c>
      <c r="I1612" s="178">
        <v>50.877000000000002</v>
      </c>
      <c r="J1612">
        <f t="shared" si="101"/>
        <v>50.877000000000002</v>
      </c>
      <c r="K1612" s="189">
        <f t="shared" si="102"/>
        <v>2.0350800000000003E-3</v>
      </c>
      <c r="L1612" s="200">
        <v>217.68</v>
      </c>
      <c r="N1612" s="184">
        <v>799.4</v>
      </c>
      <c r="O1612" s="190">
        <f t="shared" si="103"/>
        <v>0.13323333333333334</v>
      </c>
      <c r="Q1612" s="1">
        <v>4729.5</v>
      </c>
    </row>
    <row r="1613" spans="2:17" x14ac:dyDescent="0.3">
      <c r="B1613" s="187">
        <v>42802.791666666664</v>
      </c>
      <c r="D1613" s="202">
        <v>0</v>
      </c>
      <c r="E1613" s="178">
        <v>0</v>
      </c>
      <c r="F1613" s="188">
        <f t="shared" si="100"/>
        <v>0</v>
      </c>
      <c r="G1613" s="200"/>
      <c r="H1613" s="202">
        <v>0</v>
      </c>
      <c r="I1613" s="178">
        <v>-56.506999999999998</v>
      </c>
      <c r="J1613">
        <f t="shared" si="101"/>
        <v>0</v>
      </c>
      <c r="K1613" s="189">
        <f t="shared" si="102"/>
        <v>0</v>
      </c>
      <c r="L1613" s="200">
        <v>0</v>
      </c>
      <c r="N1613" s="184">
        <v>1235.0999999999999</v>
      </c>
      <c r="O1613" s="190">
        <f t="shared" si="103"/>
        <v>0.20584999999999998</v>
      </c>
      <c r="Q1613" s="1">
        <v>4728.3999999999996</v>
      </c>
    </row>
    <row r="1614" spans="2:17" x14ac:dyDescent="0.3">
      <c r="B1614" s="187">
        <v>42802.833333333336</v>
      </c>
      <c r="D1614" s="202">
        <v>0</v>
      </c>
      <c r="E1614" s="178">
        <v>0</v>
      </c>
      <c r="F1614" s="188">
        <f t="shared" si="100"/>
        <v>0</v>
      </c>
      <c r="G1614" s="200"/>
      <c r="H1614" s="202">
        <v>0</v>
      </c>
      <c r="I1614" s="178">
        <v>-56.506999999999998</v>
      </c>
      <c r="J1614">
        <f t="shared" si="101"/>
        <v>0</v>
      </c>
      <c r="K1614" s="189">
        <f t="shared" si="102"/>
        <v>0</v>
      </c>
      <c r="L1614" s="200">
        <v>0</v>
      </c>
      <c r="N1614" s="184">
        <v>1812.1</v>
      </c>
      <c r="O1614" s="190">
        <f t="shared" si="103"/>
        <v>0.30201666666666666</v>
      </c>
      <c r="Q1614" s="1">
        <v>4726.1000000000004</v>
      </c>
    </row>
    <row r="1615" spans="2:17" x14ac:dyDescent="0.3">
      <c r="B1615" s="187">
        <v>42802.875</v>
      </c>
      <c r="D1615" s="202">
        <v>0</v>
      </c>
      <c r="E1615" s="178">
        <v>0</v>
      </c>
      <c r="F1615" s="188">
        <f t="shared" si="100"/>
        <v>0</v>
      </c>
      <c r="G1615" s="200"/>
      <c r="H1615" s="202">
        <v>0</v>
      </c>
      <c r="I1615" s="178">
        <v>-56.506999999999998</v>
      </c>
      <c r="J1615">
        <f t="shared" si="101"/>
        <v>0</v>
      </c>
      <c r="K1615" s="189">
        <f t="shared" si="102"/>
        <v>0</v>
      </c>
      <c r="L1615" s="200">
        <v>0</v>
      </c>
      <c r="N1615" s="184">
        <v>1885.4</v>
      </c>
      <c r="O1615" s="190">
        <f t="shared" si="103"/>
        <v>0.31423333333333336</v>
      </c>
      <c r="Q1615" s="1">
        <v>4724.3</v>
      </c>
    </row>
    <row r="1616" spans="2:17" x14ac:dyDescent="0.3">
      <c r="B1616" s="187">
        <v>42802.916666666664</v>
      </c>
      <c r="D1616" s="202">
        <v>0</v>
      </c>
      <c r="E1616" s="178">
        <v>0</v>
      </c>
      <c r="F1616" s="188">
        <f t="shared" si="100"/>
        <v>0</v>
      </c>
      <c r="G1616" s="200"/>
      <c r="H1616" s="202">
        <v>0</v>
      </c>
      <c r="I1616" s="178">
        <v>-56.506999999999998</v>
      </c>
      <c r="J1616">
        <f t="shared" si="101"/>
        <v>0</v>
      </c>
      <c r="K1616" s="189">
        <f t="shared" si="102"/>
        <v>0</v>
      </c>
      <c r="L1616" s="200">
        <v>0</v>
      </c>
      <c r="N1616" s="184">
        <v>1677.7</v>
      </c>
      <c r="O1616" s="190">
        <f t="shared" si="103"/>
        <v>0.27961666666666668</v>
      </c>
      <c r="Q1616" s="1">
        <v>4722.6000000000004</v>
      </c>
    </row>
    <row r="1617" spans="2:17" x14ac:dyDescent="0.3">
      <c r="B1617" s="187">
        <v>42802.958333333336</v>
      </c>
      <c r="D1617" s="202">
        <v>0</v>
      </c>
      <c r="E1617" s="178">
        <v>0</v>
      </c>
      <c r="F1617" s="188">
        <f t="shared" si="100"/>
        <v>0</v>
      </c>
      <c r="G1617" s="200"/>
      <c r="H1617" s="202">
        <v>0</v>
      </c>
      <c r="I1617" s="178">
        <v>-56.506999999999998</v>
      </c>
      <c r="J1617">
        <f t="shared" si="101"/>
        <v>0</v>
      </c>
      <c r="K1617" s="189">
        <f t="shared" si="102"/>
        <v>0</v>
      </c>
      <c r="L1617" s="200">
        <v>0</v>
      </c>
      <c r="N1617" s="184">
        <v>1442.4</v>
      </c>
      <c r="O1617" s="190">
        <f t="shared" si="103"/>
        <v>0.2404</v>
      </c>
      <c r="Q1617" s="1">
        <v>4718.8</v>
      </c>
    </row>
    <row r="1618" spans="2:17" x14ac:dyDescent="0.3">
      <c r="B1618" s="187">
        <v>42803</v>
      </c>
      <c r="D1618" s="202">
        <v>0</v>
      </c>
      <c r="E1618" s="178">
        <v>0</v>
      </c>
      <c r="F1618" s="188">
        <f t="shared" si="100"/>
        <v>0</v>
      </c>
      <c r="G1618" s="200"/>
      <c r="H1618" s="202">
        <v>0</v>
      </c>
      <c r="I1618" s="178">
        <v>-56.506999999999998</v>
      </c>
      <c r="J1618">
        <f t="shared" si="101"/>
        <v>0</v>
      </c>
      <c r="K1618" s="189">
        <f t="shared" si="102"/>
        <v>0</v>
      </c>
      <c r="L1618" s="200">
        <v>0</v>
      </c>
      <c r="N1618" s="184">
        <v>956.8</v>
      </c>
      <c r="O1618" s="190">
        <f t="shared" si="103"/>
        <v>0.15946666666666665</v>
      </c>
      <c r="Q1618" s="1">
        <v>4718.3999999999996</v>
      </c>
    </row>
    <row r="1619" spans="2:17" x14ac:dyDescent="0.3">
      <c r="B1619" s="187">
        <v>42803.041666666664</v>
      </c>
      <c r="D1619" s="202">
        <v>0</v>
      </c>
      <c r="E1619" s="178">
        <v>0</v>
      </c>
      <c r="F1619" s="188">
        <f t="shared" si="100"/>
        <v>0</v>
      </c>
      <c r="G1619" s="200"/>
      <c r="H1619" s="202">
        <v>0</v>
      </c>
      <c r="I1619" s="178">
        <v>-56.506999999999998</v>
      </c>
      <c r="J1619">
        <f t="shared" si="101"/>
        <v>0</v>
      </c>
      <c r="K1619" s="189">
        <f t="shared" si="102"/>
        <v>0</v>
      </c>
      <c r="L1619" s="200">
        <v>0</v>
      </c>
      <c r="N1619" s="184">
        <v>410.7</v>
      </c>
      <c r="O1619" s="190">
        <f t="shared" si="103"/>
        <v>6.8449999999999997E-2</v>
      </c>
      <c r="Q1619" s="1">
        <v>4717.8</v>
      </c>
    </row>
    <row r="1620" spans="2:17" x14ac:dyDescent="0.3">
      <c r="B1620" s="187">
        <v>42803.083333333336</v>
      </c>
      <c r="D1620" s="202">
        <v>0</v>
      </c>
      <c r="E1620" s="178">
        <v>0</v>
      </c>
      <c r="F1620" s="188">
        <f t="shared" si="100"/>
        <v>0</v>
      </c>
      <c r="G1620" s="200"/>
      <c r="H1620" s="202">
        <v>0</v>
      </c>
      <c r="I1620" s="178">
        <v>-56.506999999999998</v>
      </c>
      <c r="J1620">
        <f t="shared" si="101"/>
        <v>0</v>
      </c>
      <c r="K1620" s="189">
        <f t="shared" si="102"/>
        <v>0</v>
      </c>
      <c r="L1620" s="200">
        <v>0</v>
      </c>
      <c r="N1620" s="184">
        <v>161.80000000000001</v>
      </c>
      <c r="O1620" s="190">
        <f t="shared" si="103"/>
        <v>2.696666666666667E-2</v>
      </c>
      <c r="Q1620" s="1">
        <v>4717.7</v>
      </c>
    </row>
    <row r="1621" spans="2:17" x14ac:dyDescent="0.3">
      <c r="B1621" s="187">
        <v>42803.125</v>
      </c>
      <c r="D1621" s="202">
        <v>0</v>
      </c>
      <c r="E1621" s="178">
        <v>0</v>
      </c>
      <c r="F1621" s="188">
        <f t="shared" si="100"/>
        <v>0</v>
      </c>
      <c r="G1621" s="200"/>
      <c r="H1621" s="202">
        <v>0</v>
      </c>
      <c r="I1621" s="178">
        <v>-56.506999999999998</v>
      </c>
      <c r="J1621">
        <f t="shared" si="101"/>
        <v>0</v>
      </c>
      <c r="K1621" s="189">
        <f t="shared" si="102"/>
        <v>0</v>
      </c>
      <c r="L1621" s="200">
        <v>0</v>
      </c>
      <c r="N1621" s="184">
        <v>877</v>
      </c>
      <c r="O1621" s="190">
        <f t="shared" si="103"/>
        <v>0.14616666666666667</v>
      </c>
      <c r="Q1621" s="1">
        <v>4716.6000000000004</v>
      </c>
    </row>
    <row r="1622" spans="2:17" x14ac:dyDescent="0.3">
      <c r="B1622" s="187">
        <v>42803.166666666664</v>
      </c>
      <c r="D1622" s="202">
        <v>0</v>
      </c>
      <c r="E1622" s="178">
        <v>0</v>
      </c>
      <c r="F1622" s="188">
        <f t="shared" si="100"/>
        <v>0</v>
      </c>
      <c r="G1622" s="200"/>
      <c r="H1622" s="202">
        <v>0</v>
      </c>
      <c r="I1622" s="178">
        <v>-56.506999999999998</v>
      </c>
      <c r="J1622">
        <f t="shared" si="101"/>
        <v>0</v>
      </c>
      <c r="K1622" s="189">
        <f t="shared" si="102"/>
        <v>0</v>
      </c>
      <c r="L1622" s="200">
        <v>0</v>
      </c>
      <c r="N1622" s="184">
        <v>1187.5</v>
      </c>
      <c r="O1622" s="190">
        <f t="shared" si="103"/>
        <v>0.19791666666666666</v>
      </c>
      <c r="Q1622" s="1">
        <v>4716</v>
      </c>
    </row>
    <row r="1623" spans="2:17" x14ac:dyDescent="0.3">
      <c r="B1623" s="187">
        <v>42803.208333333336</v>
      </c>
      <c r="D1623" s="202">
        <v>0</v>
      </c>
      <c r="E1623" s="178">
        <v>0</v>
      </c>
      <c r="F1623" s="188">
        <f t="shared" si="100"/>
        <v>0</v>
      </c>
      <c r="G1623" s="200"/>
      <c r="H1623" s="202">
        <v>0</v>
      </c>
      <c r="I1623" s="178">
        <v>-56.506999999999998</v>
      </c>
      <c r="J1623">
        <f t="shared" si="101"/>
        <v>0</v>
      </c>
      <c r="K1623" s="189">
        <f t="shared" si="102"/>
        <v>0</v>
      </c>
      <c r="L1623" s="200">
        <v>0</v>
      </c>
      <c r="N1623" s="184">
        <v>940.6</v>
      </c>
      <c r="O1623" s="190">
        <f t="shared" si="103"/>
        <v>0.15676666666666667</v>
      </c>
      <c r="Q1623" s="1">
        <v>4714</v>
      </c>
    </row>
    <row r="1624" spans="2:17" x14ac:dyDescent="0.3">
      <c r="B1624" s="187">
        <v>42803.25</v>
      </c>
      <c r="D1624" s="202">
        <v>342</v>
      </c>
      <c r="E1624" s="178">
        <v>0</v>
      </c>
      <c r="F1624" s="188">
        <f t="shared" si="100"/>
        <v>0</v>
      </c>
      <c r="G1624" s="200"/>
      <c r="H1624" s="202">
        <v>68</v>
      </c>
      <c r="I1624" s="178">
        <v>2487.5</v>
      </c>
      <c r="J1624">
        <f t="shared" si="101"/>
        <v>2487.5</v>
      </c>
      <c r="K1624" s="189">
        <f t="shared" si="102"/>
        <v>9.9500000000000005E-2</v>
      </c>
      <c r="L1624" s="200">
        <v>2598.5</v>
      </c>
      <c r="N1624" s="184">
        <v>452.5</v>
      </c>
      <c r="O1624" s="190">
        <f t="shared" si="103"/>
        <v>7.5416666666666674E-2</v>
      </c>
      <c r="Q1624" s="1">
        <v>4713.3999999999996</v>
      </c>
    </row>
    <row r="1625" spans="2:17" x14ac:dyDescent="0.3">
      <c r="B1625" s="187">
        <v>42803.291666666664</v>
      </c>
      <c r="D1625" s="202">
        <v>730</v>
      </c>
      <c r="E1625" s="178">
        <v>234.72399999999999</v>
      </c>
      <c r="F1625" s="188">
        <f t="shared" si="100"/>
        <v>0.31765605440335626</v>
      </c>
      <c r="G1625" s="200"/>
      <c r="H1625" s="202">
        <v>291</v>
      </c>
      <c r="I1625" s="178">
        <v>13285</v>
      </c>
      <c r="J1625">
        <f t="shared" si="101"/>
        <v>13285</v>
      </c>
      <c r="K1625" s="189">
        <f t="shared" si="102"/>
        <v>0.53139999999999998</v>
      </c>
      <c r="L1625" s="200">
        <v>13649</v>
      </c>
      <c r="N1625" s="184">
        <v>181.2</v>
      </c>
      <c r="O1625" s="190">
        <f t="shared" si="103"/>
        <v>3.0199999999999998E-2</v>
      </c>
      <c r="Q1625" s="1">
        <v>4709.8999999999996</v>
      </c>
    </row>
    <row r="1626" spans="2:17" x14ac:dyDescent="0.3">
      <c r="B1626" s="187">
        <v>42803.333333333336</v>
      </c>
      <c r="D1626" s="202">
        <v>842</v>
      </c>
      <c r="E1626" s="178">
        <v>588.27</v>
      </c>
      <c r="F1626" s="188">
        <f t="shared" si="100"/>
        <v>0.79611597929424505</v>
      </c>
      <c r="G1626" s="200"/>
      <c r="H1626" s="202">
        <v>536</v>
      </c>
      <c r="I1626" s="178">
        <v>22059</v>
      </c>
      <c r="J1626">
        <f t="shared" si="101"/>
        <v>22059</v>
      </c>
      <c r="K1626" s="189">
        <f t="shared" si="102"/>
        <v>0.88236000000000003</v>
      </c>
      <c r="L1626" s="200">
        <v>22849</v>
      </c>
      <c r="N1626" s="184">
        <v>58.4</v>
      </c>
      <c r="O1626" s="190">
        <f t="shared" si="103"/>
        <v>9.7333333333333334E-3</v>
      </c>
      <c r="Q1626" s="1">
        <v>4709.7</v>
      </c>
    </row>
    <row r="1627" spans="2:17" x14ac:dyDescent="0.3">
      <c r="B1627" s="187">
        <v>42803.375</v>
      </c>
      <c r="D1627" s="202">
        <v>906</v>
      </c>
      <c r="E1627" s="178">
        <v>664.52300000000002</v>
      </c>
      <c r="F1627" s="188">
        <f t="shared" si="100"/>
        <v>0.89931048482592968</v>
      </c>
      <c r="G1627" s="200"/>
      <c r="H1627" s="202">
        <v>734</v>
      </c>
      <c r="I1627" s="178">
        <v>22819</v>
      </c>
      <c r="J1627">
        <f t="shared" si="101"/>
        <v>22819</v>
      </c>
      <c r="K1627" s="189">
        <f t="shared" si="102"/>
        <v>0.91276000000000002</v>
      </c>
      <c r="L1627" s="200">
        <v>23654</v>
      </c>
      <c r="N1627" s="184">
        <v>315.7</v>
      </c>
      <c r="O1627" s="190">
        <f t="shared" si="103"/>
        <v>5.2616666666666666E-2</v>
      </c>
      <c r="Q1627" s="1">
        <v>4709.5</v>
      </c>
    </row>
    <row r="1628" spans="2:17" x14ac:dyDescent="0.3">
      <c r="B1628" s="187">
        <v>42803.416666666664</v>
      </c>
      <c r="D1628" s="202">
        <v>951</v>
      </c>
      <c r="E1628" s="178">
        <v>709.54399999999998</v>
      </c>
      <c r="F1628" s="188">
        <f t="shared" si="100"/>
        <v>0.96023818384815784</v>
      </c>
      <c r="G1628" s="200"/>
      <c r="H1628" s="202">
        <v>889</v>
      </c>
      <c r="I1628" s="178">
        <v>23249</v>
      </c>
      <c r="J1628">
        <f t="shared" si="101"/>
        <v>23249</v>
      </c>
      <c r="K1628" s="189">
        <f t="shared" si="102"/>
        <v>0.92996000000000001</v>
      </c>
      <c r="L1628" s="200">
        <v>24110</v>
      </c>
      <c r="N1628" s="184">
        <v>1032</v>
      </c>
      <c r="O1628" s="190">
        <f t="shared" si="103"/>
        <v>0.17199999999999999</v>
      </c>
      <c r="Q1628" s="1">
        <v>4708.1000000000004</v>
      </c>
    </row>
    <row r="1629" spans="2:17" x14ac:dyDescent="0.3">
      <c r="B1629" s="187">
        <v>42803.458333333336</v>
      </c>
      <c r="D1629" s="202">
        <v>972</v>
      </c>
      <c r="E1629" s="178">
        <v>734.32</v>
      </c>
      <c r="F1629" s="188">
        <f t="shared" si="100"/>
        <v>0.99376797374564418</v>
      </c>
      <c r="G1629" s="200"/>
      <c r="H1629" s="202">
        <v>982</v>
      </c>
      <c r="I1629" s="178">
        <v>23413</v>
      </c>
      <c r="J1629">
        <f t="shared" si="101"/>
        <v>23413</v>
      </c>
      <c r="K1629" s="189">
        <f t="shared" si="102"/>
        <v>0.93652000000000002</v>
      </c>
      <c r="L1629" s="200">
        <v>24284</v>
      </c>
      <c r="N1629" s="184">
        <v>1614.6</v>
      </c>
      <c r="O1629" s="190">
        <f t="shared" si="103"/>
        <v>0.26910000000000001</v>
      </c>
      <c r="Q1629" s="1">
        <v>4706.8</v>
      </c>
    </row>
    <row r="1630" spans="2:17" x14ac:dyDescent="0.3">
      <c r="B1630" s="187">
        <v>42803.5</v>
      </c>
      <c r="D1630" s="202">
        <v>797</v>
      </c>
      <c r="E1630" s="178">
        <v>612.92999999999995</v>
      </c>
      <c r="F1630" s="188">
        <f t="shared" si="100"/>
        <v>0.82948878438271811</v>
      </c>
      <c r="G1630" s="200"/>
      <c r="H1630" s="202">
        <v>938</v>
      </c>
      <c r="I1630" s="178">
        <v>22072</v>
      </c>
      <c r="J1630">
        <f t="shared" si="101"/>
        <v>22072</v>
      </c>
      <c r="K1630" s="189">
        <f t="shared" si="102"/>
        <v>0.88288</v>
      </c>
      <c r="L1630" s="200">
        <v>22862</v>
      </c>
      <c r="N1630" s="184">
        <v>1790.6</v>
      </c>
      <c r="O1630" s="190">
        <f t="shared" si="103"/>
        <v>0.29843333333333333</v>
      </c>
      <c r="Q1630" s="1">
        <v>4704.7</v>
      </c>
    </row>
    <row r="1631" spans="2:17" x14ac:dyDescent="0.3">
      <c r="B1631" s="187">
        <v>42803.541666666664</v>
      </c>
      <c r="D1631" s="202">
        <v>673</v>
      </c>
      <c r="E1631" s="178">
        <v>498.69299999999998</v>
      </c>
      <c r="F1631" s="188">
        <f t="shared" si="100"/>
        <v>0.67488987380316001</v>
      </c>
      <c r="G1631" s="200"/>
      <c r="H1631" s="202">
        <v>846</v>
      </c>
      <c r="I1631" s="178">
        <v>21173</v>
      </c>
      <c r="J1631">
        <f t="shared" si="101"/>
        <v>21173</v>
      </c>
      <c r="K1631" s="189">
        <f t="shared" si="102"/>
        <v>0.84692000000000001</v>
      </c>
      <c r="L1631" s="200">
        <v>21912</v>
      </c>
      <c r="N1631" s="184">
        <v>1466.6</v>
      </c>
      <c r="O1631" s="190">
        <f t="shared" si="103"/>
        <v>0.24443333333333331</v>
      </c>
      <c r="Q1631" s="1">
        <v>4704</v>
      </c>
    </row>
    <row r="1632" spans="2:17" x14ac:dyDescent="0.3">
      <c r="B1632" s="187">
        <v>42803.583333333336</v>
      </c>
      <c r="D1632" s="202">
        <v>628</v>
      </c>
      <c r="E1632" s="178">
        <v>452.46499999999997</v>
      </c>
      <c r="F1632" s="188">
        <f t="shared" si="100"/>
        <v>0.61232872077680411</v>
      </c>
      <c r="G1632" s="200"/>
      <c r="H1632" s="202">
        <v>742</v>
      </c>
      <c r="I1632" s="178">
        <v>20821</v>
      </c>
      <c r="J1632">
        <f t="shared" si="101"/>
        <v>20821</v>
      </c>
      <c r="K1632" s="189">
        <f t="shared" si="102"/>
        <v>0.83284000000000002</v>
      </c>
      <c r="L1632" s="200">
        <v>21541</v>
      </c>
      <c r="N1632" s="184">
        <v>1168.0999999999999</v>
      </c>
      <c r="O1632" s="190">
        <f t="shared" si="103"/>
        <v>0.19468333333333332</v>
      </c>
      <c r="Q1632" s="1">
        <v>4703.5</v>
      </c>
    </row>
    <row r="1633" spans="2:17" x14ac:dyDescent="0.3">
      <c r="B1633" s="187">
        <v>42803.625</v>
      </c>
      <c r="D1633" s="202">
        <v>503</v>
      </c>
      <c r="E1633" s="178">
        <v>346.41699999999997</v>
      </c>
      <c r="F1633" s="188">
        <f t="shared" si="100"/>
        <v>0.46881212572317893</v>
      </c>
      <c r="G1633" s="200"/>
      <c r="H1633" s="202">
        <v>536</v>
      </c>
      <c r="I1633" s="178">
        <v>17902</v>
      </c>
      <c r="J1633">
        <f t="shared" si="101"/>
        <v>17902</v>
      </c>
      <c r="K1633" s="189">
        <f t="shared" si="102"/>
        <v>0.71608000000000005</v>
      </c>
      <c r="L1633" s="200">
        <v>18467</v>
      </c>
      <c r="N1633" s="184">
        <v>1030.5999999999999</v>
      </c>
      <c r="O1633" s="190">
        <f t="shared" si="103"/>
        <v>0.17176666666666665</v>
      </c>
      <c r="Q1633" s="1">
        <v>4703</v>
      </c>
    </row>
    <row r="1634" spans="2:17" x14ac:dyDescent="0.3">
      <c r="B1634" s="187">
        <v>42803.666666666664</v>
      </c>
      <c r="D1634" s="202">
        <v>744</v>
      </c>
      <c r="E1634" s="178">
        <v>464.89100000000002</v>
      </c>
      <c r="F1634" s="188">
        <f t="shared" si="100"/>
        <v>0.62914504178367225</v>
      </c>
      <c r="G1634" s="200"/>
      <c r="H1634" s="202">
        <v>404</v>
      </c>
      <c r="I1634" s="178">
        <v>17450</v>
      </c>
      <c r="J1634">
        <f t="shared" si="101"/>
        <v>17450</v>
      </c>
      <c r="K1634" s="189">
        <f t="shared" si="102"/>
        <v>0.69799999999999995</v>
      </c>
      <c r="L1634" s="200">
        <v>17993</v>
      </c>
      <c r="N1634" s="184">
        <v>1000.6</v>
      </c>
      <c r="O1634" s="190">
        <f t="shared" si="103"/>
        <v>0.16676666666666667</v>
      </c>
      <c r="Q1634" s="1">
        <v>4701.8999999999996</v>
      </c>
    </row>
    <row r="1635" spans="2:17" x14ac:dyDescent="0.3">
      <c r="B1635" s="187">
        <v>42803.708333333336</v>
      </c>
      <c r="D1635" s="202">
        <v>549</v>
      </c>
      <c r="E1635" s="178">
        <v>224.637</v>
      </c>
      <c r="F1635" s="188">
        <f t="shared" si="100"/>
        <v>0.30400514260581252</v>
      </c>
      <c r="G1635" s="200"/>
      <c r="H1635" s="202">
        <v>164</v>
      </c>
      <c r="I1635" s="178">
        <v>6614.1</v>
      </c>
      <c r="J1635">
        <f t="shared" si="101"/>
        <v>6614.1</v>
      </c>
      <c r="K1635" s="189">
        <f t="shared" si="102"/>
        <v>0.26456400000000002</v>
      </c>
      <c r="L1635" s="200">
        <v>6787.2</v>
      </c>
      <c r="N1635" s="184">
        <v>1502.3</v>
      </c>
      <c r="O1635" s="190">
        <f t="shared" si="103"/>
        <v>0.25038333333333335</v>
      </c>
      <c r="Q1635" s="1">
        <v>4701.5</v>
      </c>
    </row>
    <row r="1636" spans="2:17" x14ac:dyDescent="0.3">
      <c r="B1636" s="187">
        <v>42803.75</v>
      </c>
      <c r="D1636" s="202">
        <v>71</v>
      </c>
      <c r="E1636" s="178">
        <v>0</v>
      </c>
      <c r="F1636" s="188">
        <f t="shared" si="100"/>
        <v>0</v>
      </c>
      <c r="G1636" s="200"/>
      <c r="H1636" s="202">
        <v>10</v>
      </c>
      <c r="I1636" s="178">
        <v>-4.9389000000000003</v>
      </c>
      <c r="J1636">
        <f t="shared" si="101"/>
        <v>0</v>
      </c>
      <c r="K1636" s="189">
        <f t="shared" si="102"/>
        <v>0</v>
      </c>
      <c r="L1636" s="200">
        <v>168.39</v>
      </c>
      <c r="N1636" s="184">
        <v>1854.2</v>
      </c>
      <c r="O1636" s="190">
        <f t="shared" si="103"/>
        <v>0.30903333333333333</v>
      </c>
      <c r="Q1636" s="1">
        <v>4701.3999999999996</v>
      </c>
    </row>
    <row r="1637" spans="2:17" x14ac:dyDescent="0.3">
      <c r="B1637" s="187">
        <v>42803.791666666664</v>
      </c>
      <c r="D1637" s="202">
        <v>0</v>
      </c>
      <c r="E1637" s="178">
        <v>0</v>
      </c>
      <c r="F1637" s="188">
        <f t="shared" si="100"/>
        <v>0</v>
      </c>
      <c r="G1637" s="200"/>
      <c r="H1637" s="202">
        <v>0</v>
      </c>
      <c r="I1637" s="178">
        <v>-56.506999999999998</v>
      </c>
      <c r="J1637">
        <f t="shared" si="101"/>
        <v>0</v>
      </c>
      <c r="K1637" s="189">
        <f t="shared" si="102"/>
        <v>0</v>
      </c>
      <c r="L1637" s="200">
        <v>0</v>
      </c>
      <c r="N1637" s="184">
        <v>2391.9</v>
      </c>
      <c r="O1637" s="190">
        <f t="shared" si="103"/>
        <v>0.39865</v>
      </c>
      <c r="Q1637" s="1">
        <v>4700.8999999999996</v>
      </c>
    </row>
    <row r="1638" spans="2:17" x14ac:dyDescent="0.3">
      <c r="B1638" s="187">
        <v>42803.833333333336</v>
      </c>
      <c r="D1638" s="202">
        <v>0</v>
      </c>
      <c r="E1638" s="178">
        <v>0</v>
      </c>
      <c r="F1638" s="188">
        <f t="shared" si="100"/>
        <v>0</v>
      </c>
      <c r="G1638" s="200"/>
      <c r="H1638" s="202">
        <v>0</v>
      </c>
      <c r="I1638" s="178">
        <v>-56.506999999999998</v>
      </c>
      <c r="J1638">
        <f t="shared" si="101"/>
        <v>0</v>
      </c>
      <c r="K1638" s="189">
        <f t="shared" si="102"/>
        <v>0</v>
      </c>
      <c r="L1638" s="200">
        <v>0</v>
      </c>
      <c r="N1638" s="184">
        <v>2213.1999999999998</v>
      </c>
      <c r="O1638" s="190">
        <f t="shared" si="103"/>
        <v>0.36886666666666662</v>
      </c>
      <c r="Q1638" s="1">
        <v>4699.3</v>
      </c>
    </row>
    <row r="1639" spans="2:17" x14ac:dyDescent="0.3">
      <c r="B1639" s="187">
        <v>42803.875</v>
      </c>
      <c r="D1639" s="202">
        <v>0</v>
      </c>
      <c r="E1639" s="178">
        <v>0</v>
      </c>
      <c r="F1639" s="188">
        <f t="shared" si="100"/>
        <v>0</v>
      </c>
      <c r="G1639" s="200"/>
      <c r="H1639" s="202">
        <v>0</v>
      </c>
      <c r="I1639" s="178">
        <v>-56.506999999999998</v>
      </c>
      <c r="J1639">
        <f t="shared" si="101"/>
        <v>0</v>
      </c>
      <c r="K1639" s="189">
        <f t="shared" si="102"/>
        <v>0</v>
      </c>
      <c r="L1639" s="200">
        <v>0</v>
      </c>
      <c r="N1639" s="184">
        <v>2222</v>
      </c>
      <c r="O1639" s="190">
        <f t="shared" si="103"/>
        <v>0.37033333333333335</v>
      </c>
      <c r="Q1639" s="1">
        <v>4699</v>
      </c>
    </row>
    <row r="1640" spans="2:17" x14ac:dyDescent="0.3">
      <c r="B1640" s="187">
        <v>42803.916666666664</v>
      </c>
      <c r="D1640" s="202">
        <v>0</v>
      </c>
      <c r="E1640" s="178">
        <v>0</v>
      </c>
      <c r="F1640" s="188">
        <f t="shared" si="100"/>
        <v>0</v>
      </c>
      <c r="G1640" s="200"/>
      <c r="H1640" s="202">
        <v>0</v>
      </c>
      <c r="I1640" s="178">
        <v>-56.506999999999998</v>
      </c>
      <c r="J1640">
        <f t="shared" si="101"/>
        <v>0</v>
      </c>
      <c r="K1640" s="189">
        <f t="shared" si="102"/>
        <v>0</v>
      </c>
      <c r="L1640" s="200">
        <v>0</v>
      </c>
      <c r="N1640" s="184">
        <v>2685.7</v>
      </c>
      <c r="O1640" s="190">
        <f t="shared" si="103"/>
        <v>0.44761666666666666</v>
      </c>
      <c r="Q1640" s="1">
        <v>4698.6000000000004</v>
      </c>
    </row>
    <row r="1641" spans="2:17" x14ac:dyDescent="0.3">
      <c r="B1641" s="187">
        <v>42803.958333333336</v>
      </c>
      <c r="D1641" s="202">
        <v>0</v>
      </c>
      <c r="E1641" s="178">
        <v>0</v>
      </c>
      <c r="F1641" s="188">
        <f t="shared" si="100"/>
        <v>0</v>
      </c>
      <c r="G1641" s="200"/>
      <c r="H1641" s="202">
        <v>0</v>
      </c>
      <c r="I1641" s="178">
        <v>-56.506999999999998</v>
      </c>
      <c r="J1641">
        <f t="shared" si="101"/>
        <v>0</v>
      </c>
      <c r="K1641" s="189">
        <f t="shared" si="102"/>
        <v>0</v>
      </c>
      <c r="L1641" s="200">
        <v>0</v>
      </c>
      <c r="N1641" s="184">
        <v>2438.1</v>
      </c>
      <c r="O1641" s="190">
        <f t="shared" si="103"/>
        <v>0.40634999999999999</v>
      </c>
      <c r="Q1641" s="1">
        <v>4696.6000000000004</v>
      </c>
    </row>
    <row r="1642" spans="2:17" x14ac:dyDescent="0.3">
      <c r="B1642" s="187">
        <v>42804</v>
      </c>
      <c r="D1642" s="202">
        <v>0</v>
      </c>
      <c r="E1642" s="178">
        <v>0</v>
      </c>
      <c r="F1642" s="188">
        <f t="shared" si="100"/>
        <v>0</v>
      </c>
      <c r="G1642" s="200"/>
      <c r="H1642" s="202">
        <v>0</v>
      </c>
      <c r="I1642" s="178">
        <v>-56.506999999999998</v>
      </c>
      <c r="J1642">
        <f t="shared" si="101"/>
        <v>0</v>
      </c>
      <c r="K1642" s="189">
        <f t="shared" si="102"/>
        <v>0</v>
      </c>
      <c r="L1642" s="200">
        <v>0</v>
      </c>
      <c r="N1642" s="184">
        <v>1639.5</v>
      </c>
      <c r="O1642" s="190">
        <f t="shared" si="103"/>
        <v>0.27324999999999999</v>
      </c>
      <c r="Q1642" s="1">
        <v>4696.3999999999996</v>
      </c>
    </row>
    <row r="1643" spans="2:17" x14ac:dyDescent="0.3">
      <c r="B1643" s="187">
        <v>42804.041666666664</v>
      </c>
      <c r="D1643" s="202">
        <v>0</v>
      </c>
      <c r="E1643" s="178">
        <v>0</v>
      </c>
      <c r="F1643" s="188">
        <f t="shared" si="100"/>
        <v>0</v>
      </c>
      <c r="G1643" s="200"/>
      <c r="H1643" s="202">
        <v>0</v>
      </c>
      <c r="I1643" s="178">
        <v>-56.506999999999998</v>
      </c>
      <c r="J1643">
        <f t="shared" si="101"/>
        <v>0</v>
      </c>
      <c r="K1643" s="189">
        <f t="shared" si="102"/>
        <v>0</v>
      </c>
      <c r="L1643" s="200">
        <v>0</v>
      </c>
      <c r="N1643" s="184">
        <v>1120.0999999999999</v>
      </c>
      <c r="O1643" s="190">
        <f t="shared" si="103"/>
        <v>0.18668333333333331</v>
      </c>
      <c r="Q1643" s="1">
        <v>4693.6000000000004</v>
      </c>
    </row>
    <row r="1644" spans="2:17" x14ac:dyDescent="0.3">
      <c r="B1644" s="187">
        <v>42804.083333333336</v>
      </c>
      <c r="D1644" s="202">
        <v>0</v>
      </c>
      <c r="E1644" s="178">
        <v>0</v>
      </c>
      <c r="F1644" s="188">
        <f t="shared" si="100"/>
        <v>0</v>
      </c>
      <c r="G1644" s="200"/>
      <c r="H1644" s="202">
        <v>0</v>
      </c>
      <c r="I1644" s="178">
        <v>-56.506999999999998</v>
      </c>
      <c r="J1644">
        <f t="shared" si="101"/>
        <v>0</v>
      </c>
      <c r="K1644" s="189">
        <f t="shared" si="102"/>
        <v>0</v>
      </c>
      <c r="L1644" s="200">
        <v>0</v>
      </c>
      <c r="N1644" s="184">
        <v>1133.3</v>
      </c>
      <c r="O1644" s="190">
        <f t="shared" si="103"/>
        <v>0.18888333333333332</v>
      </c>
      <c r="Q1644" s="1">
        <v>4693.5</v>
      </c>
    </row>
    <row r="1645" spans="2:17" x14ac:dyDescent="0.3">
      <c r="B1645" s="187">
        <v>42804.125</v>
      </c>
      <c r="D1645" s="202">
        <v>0</v>
      </c>
      <c r="E1645" s="178">
        <v>0</v>
      </c>
      <c r="F1645" s="188">
        <f t="shared" si="100"/>
        <v>0</v>
      </c>
      <c r="G1645" s="200"/>
      <c r="H1645" s="202">
        <v>0</v>
      </c>
      <c r="I1645" s="178">
        <v>-56.506999999999998</v>
      </c>
      <c r="J1645">
        <f t="shared" si="101"/>
        <v>0</v>
      </c>
      <c r="K1645" s="189">
        <f t="shared" si="102"/>
        <v>0</v>
      </c>
      <c r="L1645" s="200">
        <v>0</v>
      </c>
      <c r="N1645" s="184">
        <v>1398.2</v>
      </c>
      <c r="O1645" s="190">
        <f t="shared" si="103"/>
        <v>0.23303333333333334</v>
      </c>
      <c r="Q1645" s="1">
        <v>4692.7</v>
      </c>
    </row>
    <row r="1646" spans="2:17" x14ac:dyDescent="0.3">
      <c r="B1646" s="187">
        <v>42804.166666666664</v>
      </c>
      <c r="D1646" s="202">
        <v>0</v>
      </c>
      <c r="E1646" s="178">
        <v>0</v>
      </c>
      <c r="F1646" s="188">
        <f t="shared" si="100"/>
        <v>0</v>
      </c>
      <c r="G1646" s="200"/>
      <c r="H1646" s="202">
        <v>0</v>
      </c>
      <c r="I1646" s="178">
        <v>-56.506999999999998</v>
      </c>
      <c r="J1646">
        <f t="shared" si="101"/>
        <v>0</v>
      </c>
      <c r="K1646" s="189">
        <f t="shared" si="102"/>
        <v>0</v>
      </c>
      <c r="L1646" s="200">
        <v>0</v>
      </c>
      <c r="N1646" s="184">
        <v>1732.3</v>
      </c>
      <c r="O1646" s="190">
        <f t="shared" si="103"/>
        <v>0.28871666666666668</v>
      </c>
      <c r="Q1646" s="1">
        <v>4691.8999999999996</v>
      </c>
    </row>
    <row r="1647" spans="2:17" x14ac:dyDescent="0.3">
      <c r="B1647" s="187">
        <v>42804.208333333336</v>
      </c>
      <c r="D1647" s="202">
        <v>0</v>
      </c>
      <c r="E1647" s="178">
        <v>0</v>
      </c>
      <c r="F1647" s="188">
        <f t="shared" si="100"/>
        <v>0</v>
      </c>
      <c r="G1647" s="200"/>
      <c r="H1647" s="202">
        <v>0</v>
      </c>
      <c r="I1647" s="178">
        <v>-56.506999999999998</v>
      </c>
      <c r="J1647">
        <f t="shared" si="101"/>
        <v>0</v>
      </c>
      <c r="K1647" s="189">
        <f t="shared" si="102"/>
        <v>0</v>
      </c>
      <c r="L1647" s="200">
        <v>0</v>
      </c>
      <c r="N1647" s="184">
        <v>1894.8</v>
      </c>
      <c r="O1647" s="190">
        <f t="shared" si="103"/>
        <v>0.31579999999999997</v>
      </c>
      <c r="Q1647" s="1">
        <v>4690.5</v>
      </c>
    </row>
    <row r="1648" spans="2:17" x14ac:dyDescent="0.3">
      <c r="B1648" s="187">
        <v>42804.25</v>
      </c>
      <c r="D1648" s="202">
        <v>287</v>
      </c>
      <c r="E1648" s="178">
        <v>0</v>
      </c>
      <c r="F1648" s="188">
        <f t="shared" si="100"/>
        <v>0</v>
      </c>
      <c r="G1648" s="200"/>
      <c r="H1648" s="202">
        <v>65</v>
      </c>
      <c r="I1648" s="178">
        <v>2275.4</v>
      </c>
      <c r="J1648">
        <f t="shared" si="101"/>
        <v>2275.4</v>
      </c>
      <c r="K1648" s="189">
        <f t="shared" si="102"/>
        <v>9.1016E-2</v>
      </c>
      <c r="L1648" s="200">
        <v>2384.3000000000002</v>
      </c>
      <c r="N1648" s="184">
        <v>1348.2</v>
      </c>
      <c r="O1648" s="190">
        <f t="shared" si="103"/>
        <v>0.22470000000000001</v>
      </c>
      <c r="Q1648" s="1">
        <v>4688.2</v>
      </c>
    </row>
    <row r="1649" spans="2:17" x14ac:dyDescent="0.3">
      <c r="B1649" s="187">
        <v>42804.291666666664</v>
      </c>
      <c r="D1649" s="202">
        <v>662</v>
      </c>
      <c r="E1649" s="178">
        <v>190.899</v>
      </c>
      <c r="F1649" s="188">
        <f t="shared" si="100"/>
        <v>0.25834692289474576</v>
      </c>
      <c r="G1649" s="200"/>
      <c r="H1649" s="202">
        <v>280</v>
      </c>
      <c r="I1649" s="178">
        <v>12546</v>
      </c>
      <c r="J1649">
        <f t="shared" si="101"/>
        <v>12546</v>
      </c>
      <c r="K1649" s="189">
        <f t="shared" si="102"/>
        <v>0.50183999999999995</v>
      </c>
      <c r="L1649" s="200">
        <v>12884</v>
      </c>
      <c r="N1649" s="184">
        <v>782.6</v>
      </c>
      <c r="O1649" s="190">
        <f t="shared" si="103"/>
        <v>0.13043333333333335</v>
      </c>
      <c r="Q1649" s="1">
        <v>4688</v>
      </c>
    </row>
    <row r="1650" spans="2:17" x14ac:dyDescent="0.3">
      <c r="B1650" s="187">
        <v>42804.333333333336</v>
      </c>
      <c r="D1650" s="202">
        <v>782</v>
      </c>
      <c r="E1650" s="178">
        <v>542.24800000000005</v>
      </c>
      <c r="F1650" s="188">
        <f t="shared" si="100"/>
        <v>0.73383360963561939</v>
      </c>
      <c r="G1650" s="200"/>
      <c r="H1650" s="202">
        <v>519</v>
      </c>
      <c r="I1650" s="178">
        <v>21436</v>
      </c>
      <c r="J1650">
        <f t="shared" si="101"/>
        <v>21436</v>
      </c>
      <c r="K1650" s="189">
        <f t="shared" si="102"/>
        <v>0.85743999999999998</v>
      </c>
      <c r="L1650" s="200">
        <v>22190</v>
      </c>
      <c r="N1650" s="184">
        <v>736.3</v>
      </c>
      <c r="O1650" s="190">
        <f t="shared" si="103"/>
        <v>0.12271666666666665</v>
      </c>
      <c r="Q1650" s="1">
        <v>4687.8</v>
      </c>
    </row>
    <row r="1651" spans="2:17" x14ac:dyDescent="0.3">
      <c r="B1651" s="187">
        <v>42804.375</v>
      </c>
      <c r="D1651" s="202">
        <v>808</v>
      </c>
      <c r="E1651" s="178">
        <v>588.63900000000001</v>
      </c>
      <c r="F1651" s="188">
        <f t="shared" si="100"/>
        <v>0.79661535338498501</v>
      </c>
      <c r="G1651" s="200"/>
      <c r="H1651" s="202">
        <v>704</v>
      </c>
      <c r="I1651" s="178">
        <v>22039</v>
      </c>
      <c r="J1651">
        <f t="shared" si="101"/>
        <v>22039</v>
      </c>
      <c r="K1651" s="189">
        <f t="shared" si="102"/>
        <v>0.88156000000000001</v>
      </c>
      <c r="L1651" s="200">
        <v>22828</v>
      </c>
      <c r="N1651" s="184">
        <v>748.5</v>
      </c>
      <c r="O1651" s="190">
        <f t="shared" si="103"/>
        <v>0.12475</v>
      </c>
      <c r="Q1651" s="1">
        <v>4685.1000000000004</v>
      </c>
    </row>
    <row r="1652" spans="2:17" x14ac:dyDescent="0.3">
      <c r="B1652" s="187">
        <v>42804.416666666664</v>
      </c>
      <c r="D1652" s="202">
        <v>449</v>
      </c>
      <c r="E1652" s="178">
        <v>321.57900000000001</v>
      </c>
      <c r="F1652" s="188">
        <f t="shared" si="100"/>
        <v>0.4351984301519099</v>
      </c>
      <c r="G1652" s="200"/>
      <c r="H1652" s="202">
        <v>670</v>
      </c>
      <c r="I1652" s="178">
        <v>17816</v>
      </c>
      <c r="J1652">
        <f t="shared" si="101"/>
        <v>17816</v>
      </c>
      <c r="K1652" s="189">
        <f t="shared" si="102"/>
        <v>0.71264000000000005</v>
      </c>
      <c r="L1652" s="200">
        <v>18377</v>
      </c>
      <c r="N1652" s="184">
        <v>747.9</v>
      </c>
      <c r="O1652" s="190">
        <f t="shared" si="103"/>
        <v>0.12465</v>
      </c>
      <c r="Q1652" s="1">
        <v>4682.5</v>
      </c>
    </row>
    <row r="1653" spans="2:17" x14ac:dyDescent="0.3">
      <c r="B1653" s="187">
        <v>42804.458333333336</v>
      </c>
      <c r="D1653" s="202">
        <v>550</v>
      </c>
      <c r="E1653" s="178">
        <v>405.43099999999998</v>
      </c>
      <c r="F1653" s="188">
        <f t="shared" si="100"/>
        <v>0.54867679399127112</v>
      </c>
      <c r="G1653" s="200"/>
      <c r="H1653" s="202">
        <v>806</v>
      </c>
      <c r="I1653" s="178">
        <v>19718</v>
      </c>
      <c r="J1653">
        <f t="shared" si="101"/>
        <v>19718</v>
      </c>
      <c r="K1653" s="189">
        <f t="shared" si="102"/>
        <v>0.78871999999999998</v>
      </c>
      <c r="L1653" s="200">
        <v>20377</v>
      </c>
      <c r="N1653" s="184">
        <v>610.9</v>
      </c>
      <c r="O1653" s="190">
        <f t="shared" si="103"/>
        <v>0.10181666666666667</v>
      </c>
      <c r="Q1653" s="1">
        <v>4682.5</v>
      </c>
    </row>
    <row r="1654" spans="2:17" x14ac:dyDescent="0.3">
      <c r="B1654" s="187">
        <v>42804.5</v>
      </c>
      <c r="D1654" s="202">
        <v>455</v>
      </c>
      <c r="E1654" s="178">
        <v>339.911</v>
      </c>
      <c r="F1654" s="188">
        <f t="shared" si="100"/>
        <v>0.46000744324525494</v>
      </c>
      <c r="G1654" s="200"/>
      <c r="H1654" s="202">
        <v>765</v>
      </c>
      <c r="I1654" s="178">
        <v>18465</v>
      </c>
      <c r="J1654">
        <f t="shared" si="101"/>
        <v>18465</v>
      </c>
      <c r="K1654" s="189">
        <f t="shared" si="102"/>
        <v>0.73860000000000003</v>
      </c>
      <c r="L1654" s="200">
        <v>19058</v>
      </c>
      <c r="N1654" s="184">
        <v>518.79999999999995</v>
      </c>
      <c r="O1654" s="190">
        <f t="shared" si="103"/>
        <v>8.6466666666666664E-2</v>
      </c>
      <c r="Q1654" s="1">
        <v>4681.3</v>
      </c>
    </row>
    <row r="1655" spans="2:17" x14ac:dyDescent="0.3">
      <c r="B1655" s="187">
        <v>42804.541666666664</v>
      </c>
      <c r="D1655" s="202">
        <v>692</v>
      </c>
      <c r="E1655" s="178">
        <v>515.17100000000005</v>
      </c>
      <c r="F1655" s="188">
        <f t="shared" si="100"/>
        <v>0.69718983658693379</v>
      </c>
      <c r="G1655" s="200"/>
      <c r="H1655" s="202">
        <v>836</v>
      </c>
      <c r="I1655" s="178">
        <v>21173</v>
      </c>
      <c r="J1655">
        <f t="shared" si="101"/>
        <v>21173</v>
      </c>
      <c r="K1655" s="189">
        <f t="shared" si="102"/>
        <v>0.84692000000000001</v>
      </c>
      <c r="L1655" s="200">
        <v>21912</v>
      </c>
      <c r="N1655" s="184">
        <v>580.79999999999995</v>
      </c>
      <c r="O1655" s="190">
        <f t="shared" si="103"/>
        <v>9.6799999999999997E-2</v>
      </c>
      <c r="Q1655" s="1">
        <v>4680.1000000000004</v>
      </c>
    </row>
    <row r="1656" spans="2:17" x14ac:dyDescent="0.3">
      <c r="B1656" s="187">
        <v>42804.583333333336</v>
      </c>
      <c r="D1656" s="202">
        <v>350</v>
      </c>
      <c r="E1656" s="178">
        <v>241.94300000000001</v>
      </c>
      <c r="F1656" s="188">
        <f t="shared" si="100"/>
        <v>0.32742565212978314</v>
      </c>
      <c r="G1656" s="200"/>
      <c r="H1656" s="202">
        <v>502</v>
      </c>
      <c r="I1656" s="178">
        <v>14481</v>
      </c>
      <c r="J1656">
        <f t="shared" si="101"/>
        <v>14481</v>
      </c>
      <c r="K1656" s="189">
        <f t="shared" si="102"/>
        <v>0.57923999999999998</v>
      </c>
      <c r="L1656" s="200">
        <v>14889</v>
      </c>
      <c r="N1656" s="184">
        <v>498.5</v>
      </c>
      <c r="O1656" s="190">
        <f t="shared" si="103"/>
        <v>8.3083333333333328E-2</v>
      </c>
      <c r="Q1656" s="1">
        <v>4677.7</v>
      </c>
    </row>
    <row r="1657" spans="2:17" x14ac:dyDescent="0.3">
      <c r="B1657" s="187">
        <v>42804.625</v>
      </c>
      <c r="D1657" s="202">
        <v>0</v>
      </c>
      <c r="E1657" s="178">
        <v>0</v>
      </c>
      <c r="F1657" s="188">
        <f t="shared" si="100"/>
        <v>0</v>
      </c>
      <c r="G1657" s="200"/>
      <c r="H1657" s="202">
        <v>69</v>
      </c>
      <c r="I1657" s="178">
        <v>1108</v>
      </c>
      <c r="J1657">
        <f t="shared" si="101"/>
        <v>1108</v>
      </c>
      <c r="K1657" s="189">
        <f t="shared" si="102"/>
        <v>4.4319999999999998E-2</v>
      </c>
      <c r="L1657" s="200">
        <v>1207.4000000000001</v>
      </c>
      <c r="N1657" s="184">
        <v>353.8</v>
      </c>
      <c r="O1657" s="190">
        <f t="shared" si="103"/>
        <v>5.8966666666666667E-2</v>
      </c>
      <c r="Q1657" s="1">
        <v>4675.7</v>
      </c>
    </row>
    <row r="1658" spans="2:17" x14ac:dyDescent="0.3">
      <c r="B1658" s="187">
        <v>42804.666666666664</v>
      </c>
      <c r="D1658" s="202">
        <v>0</v>
      </c>
      <c r="E1658" s="178">
        <v>0</v>
      </c>
      <c r="F1658" s="188">
        <f t="shared" si="100"/>
        <v>0</v>
      </c>
      <c r="G1658" s="200"/>
      <c r="H1658" s="202">
        <v>47</v>
      </c>
      <c r="I1658" s="178">
        <v>824.58</v>
      </c>
      <c r="J1658">
        <f t="shared" si="101"/>
        <v>824.58</v>
      </c>
      <c r="K1658" s="189">
        <f t="shared" si="102"/>
        <v>3.2983200000000004E-2</v>
      </c>
      <c r="L1658" s="200">
        <v>922.19</v>
      </c>
      <c r="N1658" s="184">
        <v>5478.8</v>
      </c>
      <c r="O1658" s="190">
        <f t="shared" si="103"/>
        <v>0.91313333333333335</v>
      </c>
      <c r="Q1658" s="1">
        <v>4675.1000000000004</v>
      </c>
    </row>
    <row r="1659" spans="2:17" x14ac:dyDescent="0.3">
      <c r="B1659" s="187">
        <v>42804.708333333336</v>
      </c>
      <c r="D1659" s="202">
        <v>0</v>
      </c>
      <c r="E1659" s="178">
        <v>0</v>
      </c>
      <c r="F1659" s="188">
        <f t="shared" si="100"/>
        <v>0</v>
      </c>
      <c r="G1659" s="200"/>
      <c r="H1659" s="202">
        <v>20</v>
      </c>
      <c r="I1659" s="178">
        <v>258.5</v>
      </c>
      <c r="J1659">
        <f t="shared" si="101"/>
        <v>258.5</v>
      </c>
      <c r="K1659" s="189">
        <f t="shared" si="102"/>
        <v>1.034E-2</v>
      </c>
      <c r="L1659" s="200">
        <v>401.04</v>
      </c>
      <c r="N1659" s="184">
        <v>2717.6</v>
      </c>
      <c r="O1659" s="190">
        <f t="shared" si="103"/>
        <v>0.4529333333333333</v>
      </c>
      <c r="Q1659" s="1">
        <v>4673.5</v>
      </c>
    </row>
    <row r="1660" spans="2:17" x14ac:dyDescent="0.3">
      <c r="B1660" s="187">
        <v>42804.75</v>
      </c>
      <c r="D1660" s="202">
        <v>0</v>
      </c>
      <c r="E1660" s="178">
        <v>0</v>
      </c>
      <c r="F1660" s="188">
        <f t="shared" si="100"/>
        <v>0</v>
      </c>
      <c r="G1660" s="200"/>
      <c r="H1660" s="202">
        <v>2</v>
      </c>
      <c r="I1660" s="178">
        <v>-56.506999999999998</v>
      </c>
      <c r="J1660">
        <f t="shared" si="101"/>
        <v>0</v>
      </c>
      <c r="K1660" s="189">
        <f t="shared" si="102"/>
        <v>0</v>
      </c>
      <c r="L1660" s="200">
        <v>0</v>
      </c>
      <c r="N1660" s="184">
        <v>2445.8000000000002</v>
      </c>
      <c r="O1660" s="190">
        <f t="shared" si="103"/>
        <v>0.40763333333333335</v>
      </c>
      <c r="Q1660" s="1">
        <v>4671.3999999999996</v>
      </c>
    </row>
    <row r="1661" spans="2:17" x14ac:dyDescent="0.3">
      <c r="B1661" s="187">
        <v>42804.791666666664</v>
      </c>
      <c r="D1661" s="202">
        <v>0</v>
      </c>
      <c r="E1661" s="178">
        <v>0</v>
      </c>
      <c r="F1661" s="188">
        <f t="shared" si="100"/>
        <v>0</v>
      </c>
      <c r="G1661" s="200"/>
      <c r="H1661" s="202">
        <v>0</v>
      </c>
      <c r="I1661" s="178">
        <v>-56.506999999999998</v>
      </c>
      <c r="J1661">
        <f t="shared" si="101"/>
        <v>0</v>
      </c>
      <c r="K1661" s="189">
        <f t="shared" si="102"/>
        <v>0</v>
      </c>
      <c r="L1661" s="200">
        <v>0</v>
      </c>
      <c r="N1661" s="184">
        <v>1946.7</v>
      </c>
      <c r="O1661" s="190">
        <f t="shared" si="103"/>
        <v>0.32445000000000002</v>
      </c>
      <c r="Q1661" s="1">
        <v>4670.6000000000004</v>
      </c>
    </row>
    <row r="1662" spans="2:17" x14ac:dyDescent="0.3">
      <c r="B1662" s="187">
        <v>42804.833333333336</v>
      </c>
      <c r="D1662" s="202">
        <v>0</v>
      </c>
      <c r="E1662" s="178">
        <v>0</v>
      </c>
      <c r="F1662" s="188">
        <f t="shared" si="100"/>
        <v>0</v>
      </c>
      <c r="G1662" s="200"/>
      <c r="H1662" s="202">
        <v>0</v>
      </c>
      <c r="I1662" s="178">
        <v>-56.506999999999998</v>
      </c>
      <c r="J1662">
        <f t="shared" si="101"/>
        <v>0</v>
      </c>
      <c r="K1662" s="189">
        <f t="shared" si="102"/>
        <v>0</v>
      </c>
      <c r="L1662" s="200">
        <v>0</v>
      </c>
      <c r="N1662" s="184">
        <v>1490</v>
      </c>
      <c r="O1662" s="190">
        <f t="shared" si="103"/>
        <v>0.24833333333333332</v>
      </c>
      <c r="Q1662" s="1">
        <v>4668.2</v>
      </c>
    </row>
    <row r="1663" spans="2:17" x14ac:dyDescent="0.3">
      <c r="B1663" s="187">
        <v>42804.875</v>
      </c>
      <c r="D1663" s="202">
        <v>0</v>
      </c>
      <c r="E1663" s="178">
        <v>0</v>
      </c>
      <c r="F1663" s="188">
        <f t="shared" si="100"/>
        <v>0</v>
      </c>
      <c r="G1663" s="200"/>
      <c r="H1663" s="202">
        <v>0</v>
      </c>
      <c r="I1663" s="178">
        <v>-56.506999999999998</v>
      </c>
      <c r="J1663">
        <f t="shared" si="101"/>
        <v>0</v>
      </c>
      <c r="K1663" s="189">
        <f t="shared" si="102"/>
        <v>0</v>
      </c>
      <c r="L1663" s="200">
        <v>0</v>
      </c>
      <c r="N1663" s="184">
        <v>757</v>
      </c>
      <c r="O1663" s="190">
        <f t="shared" si="103"/>
        <v>0.12616666666666668</v>
      </c>
      <c r="Q1663" s="1">
        <v>4667.6000000000004</v>
      </c>
    </row>
    <row r="1664" spans="2:17" x14ac:dyDescent="0.3">
      <c r="B1664" s="187">
        <v>42804.916666666664</v>
      </c>
      <c r="D1664" s="202">
        <v>0</v>
      </c>
      <c r="E1664" s="178">
        <v>0</v>
      </c>
      <c r="F1664" s="188">
        <f t="shared" si="100"/>
        <v>0</v>
      </c>
      <c r="G1664" s="200"/>
      <c r="H1664" s="202">
        <v>0</v>
      </c>
      <c r="I1664" s="178">
        <v>-56.506999999999998</v>
      </c>
      <c r="J1664">
        <f t="shared" si="101"/>
        <v>0</v>
      </c>
      <c r="K1664" s="189">
        <f t="shared" si="102"/>
        <v>0</v>
      </c>
      <c r="L1664" s="200">
        <v>0</v>
      </c>
      <c r="N1664" s="184">
        <v>524.79999999999995</v>
      </c>
      <c r="O1664" s="190">
        <f t="shared" si="103"/>
        <v>8.7466666666666665E-2</v>
      </c>
      <c r="Q1664" s="1">
        <v>4667.3</v>
      </c>
    </row>
    <row r="1665" spans="2:17" x14ac:dyDescent="0.3">
      <c r="B1665" s="187">
        <v>42804.958333333336</v>
      </c>
      <c r="D1665" s="202">
        <v>0</v>
      </c>
      <c r="E1665" s="178">
        <v>0</v>
      </c>
      <c r="F1665" s="188">
        <f t="shared" si="100"/>
        <v>0</v>
      </c>
      <c r="G1665" s="200"/>
      <c r="H1665" s="202">
        <v>0</v>
      </c>
      <c r="I1665" s="178">
        <v>-56.506999999999998</v>
      </c>
      <c r="J1665">
        <f t="shared" si="101"/>
        <v>0</v>
      </c>
      <c r="K1665" s="189">
        <f t="shared" si="102"/>
        <v>0</v>
      </c>
      <c r="L1665" s="200">
        <v>0</v>
      </c>
      <c r="N1665" s="184">
        <v>1253</v>
      </c>
      <c r="O1665" s="190">
        <f t="shared" si="103"/>
        <v>0.20883333333333334</v>
      </c>
      <c r="Q1665" s="1">
        <v>4667.2</v>
      </c>
    </row>
    <row r="1666" spans="2:17" x14ac:dyDescent="0.3">
      <c r="B1666" s="187">
        <v>42805</v>
      </c>
      <c r="D1666" s="202">
        <v>0</v>
      </c>
      <c r="E1666" s="178">
        <v>0</v>
      </c>
      <c r="F1666" s="188">
        <f t="shared" si="100"/>
        <v>0</v>
      </c>
      <c r="G1666" s="200"/>
      <c r="H1666" s="202">
        <v>0</v>
      </c>
      <c r="I1666" s="178">
        <v>-56.506999999999998</v>
      </c>
      <c r="J1666">
        <f t="shared" si="101"/>
        <v>0</v>
      </c>
      <c r="K1666" s="189">
        <f t="shared" si="102"/>
        <v>0</v>
      </c>
      <c r="L1666" s="200">
        <v>0</v>
      </c>
      <c r="N1666" s="184">
        <v>1880.4</v>
      </c>
      <c r="O1666" s="190">
        <f t="shared" si="103"/>
        <v>0.31340000000000001</v>
      </c>
      <c r="Q1666" s="1">
        <v>4666.8999999999996</v>
      </c>
    </row>
    <row r="1667" spans="2:17" x14ac:dyDescent="0.3">
      <c r="B1667" s="187">
        <v>42805.041666666664</v>
      </c>
      <c r="D1667" s="202">
        <v>0</v>
      </c>
      <c r="E1667" s="178">
        <v>0</v>
      </c>
      <c r="F1667" s="188">
        <f t="shared" si="100"/>
        <v>0</v>
      </c>
      <c r="G1667" s="200"/>
      <c r="H1667" s="202">
        <v>0</v>
      </c>
      <c r="I1667" s="178">
        <v>-56.506999999999998</v>
      </c>
      <c r="J1667">
        <f t="shared" si="101"/>
        <v>0</v>
      </c>
      <c r="K1667" s="189">
        <f t="shared" si="102"/>
        <v>0</v>
      </c>
      <c r="L1667" s="200">
        <v>0</v>
      </c>
      <c r="N1667" s="184">
        <v>2438.1999999999998</v>
      </c>
      <c r="O1667" s="190">
        <f t="shared" si="103"/>
        <v>0.40636666666666665</v>
      </c>
      <c r="Q1667" s="1">
        <v>4666.2</v>
      </c>
    </row>
    <row r="1668" spans="2:17" x14ac:dyDescent="0.3">
      <c r="B1668" s="187">
        <v>42805.083333333336</v>
      </c>
      <c r="D1668" s="202">
        <v>0</v>
      </c>
      <c r="E1668" s="178">
        <v>0</v>
      </c>
      <c r="F1668" s="188">
        <f t="shared" si="100"/>
        <v>0</v>
      </c>
      <c r="G1668" s="200"/>
      <c r="H1668" s="202">
        <v>0</v>
      </c>
      <c r="I1668" s="178">
        <v>-56.506999999999998</v>
      </c>
      <c r="J1668">
        <f t="shared" si="101"/>
        <v>0</v>
      </c>
      <c r="K1668" s="189">
        <f t="shared" si="102"/>
        <v>0</v>
      </c>
      <c r="L1668" s="200">
        <v>0</v>
      </c>
      <c r="N1668" s="184">
        <v>2275.9</v>
      </c>
      <c r="O1668" s="190">
        <f t="shared" si="103"/>
        <v>0.37931666666666669</v>
      </c>
      <c r="Q1668" s="1">
        <v>4666</v>
      </c>
    </row>
    <row r="1669" spans="2:17" x14ac:dyDescent="0.3">
      <c r="B1669" s="187">
        <v>42805.125</v>
      </c>
      <c r="D1669" s="202">
        <v>0</v>
      </c>
      <c r="E1669" s="178">
        <v>0</v>
      </c>
      <c r="F1669" s="188">
        <f t="shared" si="100"/>
        <v>0</v>
      </c>
      <c r="G1669" s="200"/>
      <c r="H1669" s="202">
        <v>0</v>
      </c>
      <c r="I1669" s="178">
        <v>-56.506999999999998</v>
      </c>
      <c r="J1669">
        <f t="shared" si="101"/>
        <v>0</v>
      </c>
      <c r="K1669" s="189">
        <f t="shared" si="102"/>
        <v>0</v>
      </c>
      <c r="L1669" s="200">
        <v>0</v>
      </c>
      <c r="N1669" s="184">
        <v>1716.9</v>
      </c>
      <c r="O1669" s="190">
        <f t="shared" si="103"/>
        <v>0.28615000000000002</v>
      </c>
      <c r="Q1669" s="1">
        <v>4664.3</v>
      </c>
    </row>
    <row r="1670" spans="2:17" x14ac:dyDescent="0.3">
      <c r="B1670" s="187">
        <v>42805.166666666664</v>
      </c>
      <c r="D1670" s="202">
        <v>0</v>
      </c>
      <c r="E1670" s="178">
        <v>0</v>
      </c>
      <c r="F1670" s="188">
        <f t="shared" si="100"/>
        <v>0</v>
      </c>
      <c r="G1670" s="200"/>
      <c r="H1670" s="202">
        <v>0</v>
      </c>
      <c r="I1670" s="178">
        <v>-56.506999999999998</v>
      </c>
      <c r="J1670">
        <f t="shared" si="101"/>
        <v>0</v>
      </c>
      <c r="K1670" s="189">
        <f t="shared" si="102"/>
        <v>0</v>
      </c>
      <c r="L1670" s="200">
        <v>0</v>
      </c>
      <c r="N1670" s="184">
        <v>1212</v>
      </c>
      <c r="O1670" s="190">
        <f t="shared" si="103"/>
        <v>0.20200000000000001</v>
      </c>
      <c r="Q1670" s="1">
        <v>4662</v>
      </c>
    </row>
    <row r="1671" spans="2:17" x14ac:dyDescent="0.3">
      <c r="B1671" s="187">
        <v>42805.208333333336</v>
      </c>
      <c r="D1671" s="202">
        <v>0</v>
      </c>
      <c r="E1671" s="178">
        <v>0</v>
      </c>
      <c r="F1671" s="188">
        <f t="shared" si="100"/>
        <v>0</v>
      </c>
      <c r="G1671" s="200"/>
      <c r="H1671" s="202">
        <v>0</v>
      </c>
      <c r="I1671" s="178">
        <v>-56.506999999999998</v>
      </c>
      <c r="J1671">
        <f t="shared" si="101"/>
        <v>0</v>
      </c>
      <c r="K1671" s="189">
        <f t="shared" si="102"/>
        <v>0</v>
      </c>
      <c r="L1671" s="200">
        <v>0</v>
      </c>
      <c r="N1671" s="184">
        <v>899.7</v>
      </c>
      <c r="O1671" s="190">
        <f t="shared" si="103"/>
        <v>0.14995</v>
      </c>
      <c r="Q1671" s="1">
        <v>4662</v>
      </c>
    </row>
    <row r="1672" spans="2:17" x14ac:dyDescent="0.3">
      <c r="B1672" s="187">
        <v>42805.25</v>
      </c>
      <c r="D1672" s="202">
        <v>263</v>
      </c>
      <c r="E1672" s="178">
        <v>0</v>
      </c>
      <c r="F1672" s="188">
        <f t="shared" si="100"/>
        <v>0</v>
      </c>
      <c r="G1672" s="200"/>
      <c r="H1672" s="202">
        <v>62</v>
      </c>
      <c r="I1672" s="178">
        <v>2199.4</v>
      </c>
      <c r="J1672">
        <f t="shared" si="101"/>
        <v>2199.4</v>
      </c>
      <c r="K1672" s="189">
        <f t="shared" si="102"/>
        <v>8.7975999999999999E-2</v>
      </c>
      <c r="L1672" s="200">
        <v>2307.5</v>
      </c>
      <c r="N1672" s="184">
        <v>948.9</v>
      </c>
      <c r="O1672" s="190">
        <f t="shared" si="103"/>
        <v>0.15814999999999999</v>
      </c>
      <c r="Q1672" s="1">
        <v>4661.7</v>
      </c>
    </row>
    <row r="1673" spans="2:17" x14ac:dyDescent="0.3">
      <c r="B1673" s="187">
        <v>42805.291666666664</v>
      </c>
      <c r="D1673" s="202">
        <v>534</v>
      </c>
      <c r="E1673" s="178">
        <v>112.80200000000001</v>
      </c>
      <c r="F1673" s="188">
        <f t="shared" si="100"/>
        <v>0.15265690022668066</v>
      </c>
      <c r="G1673" s="200"/>
      <c r="H1673" s="202">
        <v>260</v>
      </c>
      <c r="I1673" s="178">
        <v>11349</v>
      </c>
      <c r="J1673">
        <f t="shared" si="101"/>
        <v>11349</v>
      </c>
      <c r="K1673" s="189">
        <f t="shared" si="102"/>
        <v>0.45395999999999997</v>
      </c>
      <c r="L1673" s="200">
        <v>11648</v>
      </c>
      <c r="N1673" s="184">
        <v>914.8</v>
      </c>
      <c r="O1673" s="190">
        <f t="shared" si="103"/>
        <v>0.15246666666666667</v>
      </c>
      <c r="Q1673" s="1">
        <v>4661.6000000000004</v>
      </c>
    </row>
    <row r="1674" spans="2:17" x14ac:dyDescent="0.3">
      <c r="B1674" s="187">
        <v>42805.333333333336</v>
      </c>
      <c r="D1674" s="202">
        <v>448</v>
      </c>
      <c r="E1674" s="178">
        <v>297.99599999999998</v>
      </c>
      <c r="F1674" s="188">
        <f t="shared" si="100"/>
        <v>0.40328314781608415</v>
      </c>
      <c r="G1674" s="200"/>
      <c r="H1674" s="202">
        <v>434</v>
      </c>
      <c r="I1674" s="178">
        <v>16584</v>
      </c>
      <c r="J1674">
        <f t="shared" si="101"/>
        <v>16584</v>
      </c>
      <c r="K1674" s="189">
        <f t="shared" si="102"/>
        <v>0.66335999999999995</v>
      </c>
      <c r="L1674" s="200">
        <v>17086</v>
      </c>
      <c r="N1674" s="184">
        <v>1403.1</v>
      </c>
      <c r="O1674" s="190">
        <f t="shared" si="103"/>
        <v>0.23384999999999997</v>
      </c>
      <c r="Q1674" s="1">
        <v>4661.5</v>
      </c>
    </row>
    <row r="1675" spans="2:17" x14ac:dyDescent="0.3">
      <c r="B1675" s="187">
        <v>42805.375</v>
      </c>
      <c r="D1675" s="202">
        <v>640</v>
      </c>
      <c r="E1675" s="178">
        <v>459.90100000000001</v>
      </c>
      <c r="F1675" s="188">
        <f t="shared" ref="F1675:F1738" si="104">E1675/$F$8</f>
        <v>0.62239198836147114</v>
      </c>
      <c r="G1675" s="200"/>
      <c r="H1675" s="202">
        <v>654</v>
      </c>
      <c r="I1675" s="178">
        <v>20528</v>
      </c>
      <c r="J1675">
        <f t="shared" ref="J1675:J1738" si="105">IF(I1675&lt;0,0,I1675)</f>
        <v>20528</v>
      </c>
      <c r="K1675" s="189">
        <f t="shared" ref="K1675:K1738" si="106">J1675/(1000*$K$8)</f>
        <v>0.82111999999999996</v>
      </c>
      <c r="L1675" s="200">
        <v>21230</v>
      </c>
      <c r="N1675" s="184">
        <v>1175.5999999999999</v>
      </c>
      <c r="O1675" s="190">
        <f t="shared" ref="O1675:O1738" si="107">N1675/$O$8</f>
        <v>0.19593333333333332</v>
      </c>
      <c r="Q1675" s="1">
        <v>4661.1000000000004</v>
      </c>
    </row>
    <row r="1676" spans="2:17" x14ac:dyDescent="0.3">
      <c r="B1676" s="187">
        <v>42805.416666666664</v>
      </c>
      <c r="D1676" s="202">
        <v>429</v>
      </c>
      <c r="E1676" s="178">
        <v>305.73899999999998</v>
      </c>
      <c r="F1676" s="188">
        <f t="shared" si="104"/>
        <v>0.41376188381770818</v>
      </c>
      <c r="G1676" s="200"/>
      <c r="H1676" s="202">
        <v>686</v>
      </c>
      <c r="I1676" s="178">
        <v>18277</v>
      </c>
      <c r="J1676">
        <f t="shared" si="105"/>
        <v>18277</v>
      </c>
      <c r="K1676" s="189">
        <f t="shared" si="106"/>
        <v>0.73107999999999995</v>
      </c>
      <c r="L1676" s="200">
        <v>18861</v>
      </c>
      <c r="N1676" s="184">
        <v>911.3</v>
      </c>
      <c r="O1676" s="190">
        <f t="shared" si="107"/>
        <v>0.15188333333333331</v>
      </c>
      <c r="Q1676" s="1">
        <v>4661</v>
      </c>
    </row>
    <row r="1677" spans="2:17" x14ac:dyDescent="0.3">
      <c r="B1677" s="187">
        <v>42805.458333333336</v>
      </c>
      <c r="D1677" s="202">
        <v>109</v>
      </c>
      <c r="E1677" s="178">
        <v>0</v>
      </c>
      <c r="F1677" s="188">
        <f t="shared" si="104"/>
        <v>0</v>
      </c>
      <c r="G1677" s="200"/>
      <c r="H1677" s="202">
        <v>549</v>
      </c>
      <c r="I1677" s="178">
        <v>13488</v>
      </c>
      <c r="J1677">
        <f t="shared" si="105"/>
        <v>13488</v>
      </c>
      <c r="K1677" s="189">
        <f t="shared" si="106"/>
        <v>0.53952</v>
      </c>
      <c r="L1677" s="200">
        <v>13859</v>
      </c>
      <c r="N1677" s="184">
        <v>605.1</v>
      </c>
      <c r="O1677" s="190">
        <f t="shared" si="107"/>
        <v>0.10085000000000001</v>
      </c>
      <c r="Q1677" s="1">
        <v>4657.5</v>
      </c>
    </row>
    <row r="1678" spans="2:17" x14ac:dyDescent="0.3">
      <c r="B1678" s="187">
        <v>42805.5</v>
      </c>
      <c r="D1678" s="202">
        <v>32</v>
      </c>
      <c r="E1678" s="178">
        <v>0</v>
      </c>
      <c r="F1678" s="188">
        <f t="shared" si="104"/>
        <v>0</v>
      </c>
      <c r="G1678" s="200"/>
      <c r="H1678" s="202">
        <v>446</v>
      </c>
      <c r="I1678" s="178">
        <v>10967</v>
      </c>
      <c r="J1678">
        <f t="shared" si="105"/>
        <v>10967</v>
      </c>
      <c r="K1678" s="189">
        <f t="shared" si="106"/>
        <v>0.43868000000000001</v>
      </c>
      <c r="L1678" s="200">
        <v>11254</v>
      </c>
      <c r="N1678" s="184">
        <v>350.5</v>
      </c>
      <c r="O1678" s="190">
        <f t="shared" si="107"/>
        <v>5.8416666666666665E-2</v>
      </c>
      <c r="Q1678" s="1">
        <v>4651.7</v>
      </c>
    </row>
    <row r="1679" spans="2:17" x14ac:dyDescent="0.3">
      <c r="B1679" s="187">
        <v>42805.541666666664</v>
      </c>
      <c r="D1679" s="202">
        <v>37</v>
      </c>
      <c r="E1679" s="178">
        <v>0</v>
      </c>
      <c r="F1679" s="188">
        <f t="shared" si="104"/>
        <v>0</v>
      </c>
      <c r="G1679" s="200"/>
      <c r="H1679" s="202">
        <v>428</v>
      </c>
      <c r="I1679" s="178">
        <v>10429</v>
      </c>
      <c r="J1679">
        <f t="shared" si="105"/>
        <v>10429</v>
      </c>
      <c r="K1679" s="189">
        <f t="shared" si="106"/>
        <v>0.41715999999999998</v>
      </c>
      <c r="L1679" s="200">
        <v>10700</v>
      </c>
      <c r="N1679" s="184">
        <v>270.2</v>
      </c>
      <c r="O1679" s="190">
        <f t="shared" si="107"/>
        <v>4.5033333333333328E-2</v>
      </c>
      <c r="Q1679" s="1">
        <v>4651.3</v>
      </c>
    </row>
    <row r="1680" spans="2:17" x14ac:dyDescent="0.3">
      <c r="B1680" s="187">
        <v>42805.583333333336</v>
      </c>
      <c r="D1680" s="202">
        <v>55</v>
      </c>
      <c r="E1680" s="178">
        <v>0</v>
      </c>
      <c r="F1680" s="188">
        <f t="shared" si="104"/>
        <v>0</v>
      </c>
      <c r="G1680" s="200"/>
      <c r="H1680" s="202">
        <v>392</v>
      </c>
      <c r="I1680" s="178">
        <v>9478</v>
      </c>
      <c r="J1680">
        <f t="shared" si="105"/>
        <v>9478</v>
      </c>
      <c r="K1680" s="189">
        <f t="shared" si="106"/>
        <v>0.37912000000000001</v>
      </c>
      <c r="L1680" s="200">
        <v>9721.2000000000007</v>
      </c>
      <c r="N1680" s="184">
        <v>220.5</v>
      </c>
      <c r="O1680" s="190">
        <f t="shared" si="107"/>
        <v>3.6749999999999998E-2</v>
      </c>
      <c r="Q1680" s="1">
        <v>4650.6000000000004</v>
      </c>
    </row>
    <row r="1681" spans="2:17" x14ac:dyDescent="0.3">
      <c r="B1681" s="187">
        <v>42805.625</v>
      </c>
      <c r="D1681" s="202">
        <v>88</v>
      </c>
      <c r="E1681" s="178">
        <v>0</v>
      </c>
      <c r="F1681" s="188">
        <f t="shared" si="104"/>
        <v>0</v>
      </c>
      <c r="G1681" s="200"/>
      <c r="H1681" s="202">
        <v>347</v>
      </c>
      <c r="I1681" s="178">
        <v>8862.6</v>
      </c>
      <c r="J1681">
        <f t="shared" si="105"/>
        <v>8862.6</v>
      </c>
      <c r="K1681" s="189">
        <f t="shared" si="106"/>
        <v>0.35450400000000004</v>
      </c>
      <c r="L1681" s="200">
        <v>9089</v>
      </c>
      <c r="N1681" s="184">
        <v>138.30000000000001</v>
      </c>
      <c r="O1681" s="190">
        <f t="shared" si="107"/>
        <v>2.3050000000000001E-2</v>
      </c>
      <c r="Q1681" s="1">
        <v>4649.3</v>
      </c>
    </row>
    <row r="1682" spans="2:17" x14ac:dyDescent="0.3">
      <c r="B1682" s="187">
        <v>42805.666666666664</v>
      </c>
      <c r="D1682" s="202">
        <v>32</v>
      </c>
      <c r="E1682" s="178">
        <v>0</v>
      </c>
      <c r="F1682" s="188">
        <f t="shared" si="104"/>
        <v>0</v>
      </c>
      <c r="G1682" s="200"/>
      <c r="H1682" s="202">
        <v>188</v>
      </c>
      <c r="I1682" s="178">
        <v>5134.6000000000004</v>
      </c>
      <c r="J1682">
        <f t="shared" si="105"/>
        <v>5134.6000000000004</v>
      </c>
      <c r="K1682" s="189">
        <f t="shared" si="106"/>
        <v>0.20538400000000001</v>
      </c>
      <c r="L1682" s="200">
        <v>5280.6</v>
      </c>
      <c r="N1682" s="184">
        <v>434.3</v>
      </c>
      <c r="O1682" s="190">
        <f t="shared" si="107"/>
        <v>7.2383333333333341E-2</v>
      </c>
      <c r="Q1682" s="1">
        <v>4648.1000000000004</v>
      </c>
    </row>
    <row r="1683" spans="2:17" x14ac:dyDescent="0.3">
      <c r="B1683" s="187">
        <v>42805.708333333336</v>
      </c>
      <c r="D1683" s="202">
        <v>29</v>
      </c>
      <c r="E1683" s="178">
        <v>0</v>
      </c>
      <c r="F1683" s="188">
        <f t="shared" si="104"/>
        <v>0</v>
      </c>
      <c r="G1683" s="200"/>
      <c r="H1683" s="202">
        <v>78</v>
      </c>
      <c r="I1683" s="178">
        <v>2002.6</v>
      </c>
      <c r="J1683">
        <f t="shared" si="105"/>
        <v>2002.6</v>
      </c>
      <c r="K1683" s="189">
        <f t="shared" si="106"/>
        <v>8.0103999999999995E-2</v>
      </c>
      <c r="L1683" s="200">
        <v>2109</v>
      </c>
      <c r="N1683" s="184">
        <v>1255.7</v>
      </c>
      <c r="O1683" s="190">
        <f t="shared" si="107"/>
        <v>0.20928333333333335</v>
      </c>
      <c r="Q1683" s="1">
        <v>4647</v>
      </c>
    </row>
    <row r="1684" spans="2:17" x14ac:dyDescent="0.3">
      <c r="B1684" s="187">
        <v>42805.75</v>
      </c>
      <c r="D1684" s="202">
        <v>2</v>
      </c>
      <c r="E1684" s="178">
        <v>0</v>
      </c>
      <c r="F1684" s="188">
        <f t="shared" si="104"/>
        <v>0</v>
      </c>
      <c r="G1684" s="200"/>
      <c r="H1684" s="202">
        <v>5</v>
      </c>
      <c r="I1684" s="178">
        <v>-56.506999999999998</v>
      </c>
      <c r="J1684">
        <f t="shared" si="105"/>
        <v>0</v>
      </c>
      <c r="K1684" s="189">
        <f t="shared" si="106"/>
        <v>0</v>
      </c>
      <c r="L1684" s="200">
        <v>0</v>
      </c>
      <c r="N1684" s="184">
        <v>701.2</v>
      </c>
      <c r="O1684" s="190">
        <f t="shared" si="107"/>
        <v>0.11686666666666667</v>
      </c>
      <c r="Q1684" s="1">
        <v>4646.5</v>
      </c>
    </row>
    <row r="1685" spans="2:17" x14ac:dyDescent="0.3">
      <c r="B1685" s="187">
        <v>42805.791666666664</v>
      </c>
      <c r="D1685" s="202">
        <v>0</v>
      </c>
      <c r="E1685" s="178">
        <v>0</v>
      </c>
      <c r="F1685" s="188">
        <f t="shared" si="104"/>
        <v>0</v>
      </c>
      <c r="G1685" s="200"/>
      <c r="H1685" s="202">
        <v>0</v>
      </c>
      <c r="I1685" s="178">
        <v>-56.506999999999998</v>
      </c>
      <c r="J1685">
        <f t="shared" si="105"/>
        <v>0</v>
      </c>
      <c r="K1685" s="189">
        <f t="shared" si="106"/>
        <v>0</v>
      </c>
      <c r="L1685" s="200">
        <v>0</v>
      </c>
      <c r="N1685" s="184">
        <v>862.8</v>
      </c>
      <c r="O1685" s="190">
        <f t="shared" si="107"/>
        <v>0.14379999999999998</v>
      </c>
      <c r="Q1685" s="1">
        <v>4646.3999999999996</v>
      </c>
    </row>
    <row r="1686" spans="2:17" x14ac:dyDescent="0.3">
      <c r="B1686" s="187">
        <v>42805.833333333336</v>
      </c>
      <c r="D1686" s="202">
        <v>0</v>
      </c>
      <c r="E1686" s="178">
        <v>0</v>
      </c>
      <c r="F1686" s="188">
        <f t="shared" si="104"/>
        <v>0</v>
      </c>
      <c r="G1686" s="200"/>
      <c r="H1686" s="202">
        <v>0</v>
      </c>
      <c r="I1686" s="178">
        <v>-56.506999999999998</v>
      </c>
      <c r="J1686">
        <f t="shared" si="105"/>
        <v>0</v>
      </c>
      <c r="K1686" s="189">
        <f t="shared" si="106"/>
        <v>0</v>
      </c>
      <c r="L1686" s="200">
        <v>0</v>
      </c>
      <c r="N1686" s="184">
        <v>968.9</v>
      </c>
      <c r="O1686" s="190">
        <f t="shared" si="107"/>
        <v>0.16148333333333334</v>
      </c>
      <c r="Q1686" s="1">
        <v>4646</v>
      </c>
    </row>
    <row r="1687" spans="2:17" x14ac:dyDescent="0.3">
      <c r="B1687" s="187">
        <v>42805.875</v>
      </c>
      <c r="D1687" s="202">
        <v>0</v>
      </c>
      <c r="E1687" s="178">
        <v>0</v>
      </c>
      <c r="F1687" s="188">
        <f t="shared" si="104"/>
        <v>0</v>
      </c>
      <c r="G1687" s="200"/>
      <c r="H1687" s="202">
        <v>0</v>
      </c>
      <c r="I1687" s="178">
        <v>-56.506999999999998</v>
      </c>
      <c r="J1687">
        <f t="shared" si="105"/>
        <v>0</v>
      </c>
      <c r="K1687" s="189">
        <f t="shared" si="106"/>
        <v>0</v>
      </c>
      <c r="L1687" s="200">
        <v>0</v>
      </c>
      <c r="N1687" s="184">
        <v>453.3</v>
      </c>
      <c r="O1687" s="190">
        <f t="shared" si="107"/>
        <v>7.5550000000000006E-2</v>
      </c>
      <c r="Q1687" s="1">
        <v>4645.3999999999996</v>
      </c>
    </row>
    <row r="1688" spans="2:17" x14ac:dyDescent="0.3">
      <c r="B1688" s="187">
        <v>42805.916666666664</v>
      </c>
      <c r="D1688" s="202">
        <v>0</v>
      </c>
      <c r="E1688" s="178">
        <v>0</v>
      </c>
      <c r="F1688" s="188">
        <f t="shared" si="104"/>
        <v>0</v>
      </c>
      <c r="G1688" s="200"/>
      <c r="H1688" s="202">
        <v>0</v>
      </c>
      <c r="I1688" s="178">
        <v>-56.506999999999998</v>
      </c>
      <c r="J1688">
        <f t="shared" si="105"/>
        <v>0</v>
      </c>
      <c r="K1688" s="189">
        <f t="shared" si="106"/>
        <v>0</v>
      </c>
      <c r="L1688" s="200">
        <v>0</v>
      </c>
      <c r="N1688" s="184">
        <v>134.4</v>
      </c>
      <c r="O1688" s="190">
        <f t="shared" si="107"/>
        <v>2.24E-2</v>
      </c>
      <c r="Q1688" s="1">
        <v>4641.6000000000004</v>
      </c>
    </row>
    <row r="1689" spans="2:17" x14ac:dyDescent="0.3">
      <c r="B1689" s="187">
        <v>42805.958333333336</v>
      </c>
      <c r="D1689" s="202">
        <v>0</v>
      </c>
      <c r="E1689" s="178">
        <v>0</v>
      </c>
      <c r="F1689" s="188">
        <f t="shared" si="104"/>
        <v>0</v>
      </c>
      <c r="G1689" s="200"/>
      <c r="H1689" s="202">
        <v>0</v>
      </c>
      <c r="I1689" s="178">
        <v>-56.506999999999998</v>
      </c>
      <c r="J1689">
        <f t="shared" si="105"/>
        <v>0</v>
      </c>
      <c r="K1689" s="189">
        <f t="shared" si="106"/>
        <v>0</v>
      </c>
      <c r="L1689" s="200">
        <v>0</v>
      </c>
      <c r="N1689" s="184">
        <v>0</v>
      </c>
      <c r="O1689" s="190">
        <f t="shared" si="107"/>
        <v>0</v>
      </c>
      <c r="Q1689" s="1">
        <v>4641.5</v>
      </c>
    </row>
    <row r="1690" spans="2:17" x14ac:dyDescent="0.3">
      <c r="B1690" s="187">
        <v>42806</v>
      </c>
      <c r="D1690" s="202">
        <v>0</v>
      </c>
      <c r="E1690" s="178">
        <v>0</v>
      </c>
      <c r="F1690" s="188">
        <f t="shared" si="104"/>
        <v>0</v>
      </c>
      <c r="G1690" s="200"/>
      <c r="H1690" s="202">
        <v>0</v>
      </c>
      <c r="I1690" s="178">
        <v>-56.506999999999998</v>
      </c>
      <c r="J1690">
        <f t="shared" si="105"/>
        <v>0</v>
      </c>
      <c r="K1690" s="189">
        <f t="shared" si="106"/>
        <v>0</v>
      </c>
      <c r="L1690" s="200">
        <v>0</v>
      </c>
      <c r="N1690" s="184">
        <v>69</v>
      </c>
      <c r="O1690" s="190">
        <f t="shared" si="107"/>
        <v>1.15E-2</v>
      </c>
      <c r="Q1690" s="1">
        <v>4641.3</v>
      </c>
    </row>
    <row r="1691" spans="2:17" x14ac:dyDescent="0.3">
      <c r="B1691" s="187">
        <v>42806.041666666664</v>
      </c>
      <c r="D1691" s="202">
        <v>0</v>
      </c>
      <c r="E1691" s="178">
        <v>0</v>
      </c>
      <c r="F1691" s="188">
        <f t="shared" si="104"/>
        <v>0</v>
      </c>
      <c r="G1691" s="200"/>
      <c r="H1691" s="202">
        <v>0</v>
      </c>
      <c r="I1691" s="178">
        <v>-56.506999999999998</v>
      </c>
      <c r="J1691">
        <f t="shared" si="105"/>
        <v>0</v>
      </c>
      <c r="K1691" s="189">
        <f t="shared" si="106"/>
        <v>0</v>
      </c>
      <c r="L1691" s="200">
        <v>0</v>
      </c>
      <c r="N1691" s="184">
        <v>380.2</v>
      </c>
      <c r="O1691" s="190">
        <f t="shared" si="107"/>
        <v>6.3366666666666668E-2</v>
      </c>
      <c r="Q1691" s="1">
        <v>4640.8</v>
      </c>
    </row>
    <row r="1692" spans="2:17" x14ac:dyDescent="0.3">
      <c r="B1692" s="187">
        <v>42806.083333333336</v>
      </c>
      <c r="D1692" s="202">
        <v>0</v>
      </c>
      <c r="E1692" s="178">
        <v>0</v>
      </c>
      <c r="F1692" s="188">
        <f t="shared" si="104"/>
        <v>0</v>
      </c>
      <c r="G1692" s="200"/>
      <c r="H1692" s="202">
        <v>0</v>
      </c>
      <c r="I1692" s="178">
        <v>-56.506999999999998</v>
      </c>
      <c r="J1692">
        <f t="shared" si="105"/>
        <v>0</v>
      </c>
      <c r="K1692" s="189">
        <f t="shared" si="106"/>
        <v>0</v>
      </c>
      <c r="L1692" s="200">
        <v>0</v>
      </c>
      <c r="N1692" s="184">
        <v>394.8</v>
      </c>
      <c r="O1692" s="190">
        <f t="shared" si="107"/>
        <v>6.5799999999999997E-2</v>
      </c>
      <c r="Q1692" s="1">
        <v>4640.3999999999996</v>
      </c>
    </row>
    <row r="1693" spans="2:17" x14ac:dyDescent="0.3">
      <c r="B1693" s="187">
        <v>42806.125</v>
      </c>
      <c r="D1693" s="202">
        <v>0</v>
      </c>
      <c r="E1693" s="178">
        <v>0</v>
      </c>
      <c r="F1693" s="188">
        <f t="shared" si="104"/>
        <v>0</v>
      </c>
      <c r="G1693" s="200"/>
      <c r="H1693" s="202">
        <v>0</v>
      </c>
      <c r="I1693" s="178">
        <v>-56.506999999999998</v>
      </c>
      <c r="J1693">
        <f t="shared" si="105"/>
        <v>0</v>
      </c>
      <c r="K1693" s="189">
        <f t="shared" si="106"/>
        <v>0</v>
      </c>
      <c r="L1693" s="200">
        <v>0</v>
      </c>
      <c r="N1693" s="184">
        <v>226.1</v>
      </c>
      <c r="O1693" s="190">
        <f t="shared" si="107"/>
        <v>3.7683333333333333E-2</v>
      </c>
      <c r="Q1693" s="1">
        <v>4637.1000000000004</v>
      </c>
    </row>
    <row r="1694" spans="2:17" x14ac:dyDescent="0.3">
      <c r="B1694" s="187">
        <v>42806.166666666664</v>
      </c>
      <c r="D1694" s="202">
        <v>0</v>
      </c>
      <c r="E1694" s="178">
        <v>0</v>
      </c>
      <c r="F1694" s="188">
        <f t="shared" si="104"/>
        <v>0</v>
      </c>
      <c r="G1694" s="200"/>
      <c r="H1694" s="202">
        <v>0</v>
      </c>
      <c r="I1694" s="178">
        <v>-56.506999999999998</v>
      </c>
      <c r="J1694">
        <f t="shared" si="105"/>
        <v>0</v>
      </c>
      <c r="K1694" s="189">
        <f t="shared" si="106"/>
        <v>0</v>
      </c>
      <c r="L1694" s="200">
        <v>0</v>
      </c>
      <c r="N1694" s="184">
        <v>84.8</v>
      </c>
      <c r="O1694" s="190">
        <f t="shared" si="107"/>
        <v>1.4133333333333333E-2</v>
      </c>
      <c r="Q1694" s="1">
        <v>4636.5</v>
      </c>
    </row>
    <row r="1695" spans="2:17" x14ac:dyDescent="0.3">
      <c r="B1695" s="187">
        <v>42806.208333333336</v>
      </c>
      <c r="D1695" s="202">
        <v>0</v>
      </c>
      <c r="E1695" s="178">
        <v>0</v>
      </c>
      <c r="F1695" s="188">
        <f t="shared" si="104"/>
        <v>0</v>
      </c>
      <c r="G1695" s="200"/>
      <c r="H1695" s="202">
        <v>0</v>
      </c>
      <c r="I1695" s="178">
        <v>-56.506999999999998</v>
      </c>
      <c r="J1695">
        <f t="shared" si="105"/>
        <v>0</v>
      </c>
      <c r="K1695" s="189">
        <f t="shared" si="106"/>
        <v>0</v>
      </c>
      <c r="L1695" s="200">
        <v>0</v>
      </c>
      <c r="N1695" s="184">
        <v>0</v>
      </c>
      <c r="O1695" s="190">
        <f t="shared" si="107"/>
        <v>0</v>
      </c>
      <c r="Q1695" s="1">
        <v>4635.8</v>
      </c>
    </row>
    <row r="1696" spans="2:17" x14ac:dyDescent="0.3">
      <c r="B1696" s="187">
        <v>42806.25</v>
      </c>
      <c r="D1696" s="202">
        <v>238</v>
      </c>
      <c r="E1696" s="178">
        <v>0</v>
      </c>
      <c r="F1696" s="188">
        <f t="shared" si="104"/>
        <v>0</v>
      </c>
      <c r="G1696" s="200"/>
      <c r="H1696" s="202">
        <v>59</v>
      </c>
      <c r="I1696" s="178">
        <v>2081</v>
      </c>
      <c r="J1696">
        <f t="shared" si="105"/>
        <v>2081</v>
      </c>
      <c r="K1696" s="189">
        <f t="shared" si="106"/>
        <v>8.3239999999999995E-2</v>
      </c>
      <c r="L1696" s="200">
        <v>2188.1</v>
      </c>
      <c r="N1696" s="184">
        <v>0</v>
      </c>
      <c r="O1696" s="190">
        <f t="shared" si="107"/>
        <v>0</v>
      </c>
      <c r="Q1696" s="1">
        <v>4631.7</v>
      </c>
    </row>
    <row r="1697" spans="2:17" x14ac:dyDescent="0.3">
      <c r="B1697" s="187">
        <v>42806.291666666664</v>
      </c>
      <c r="D1697" s="202">
        <v>687</v>
      </c>
      <c r="E1697" s="178">
        <v>207.95500000000001</v>
      </c>
      <c r="F1697" s="188">
        <f t="shared" si="104"/>
        <v>0.28142910308894681</v>
      </c>
      <c r="G1697" s="200"/>
      <c r="H1697" s="202">
        <v>276</v>
      </c>
      <c r="I1697" s="178">
        <v>12568</v>
      </c>
      <c r="J1697">
        <f t="shared" si="105"/>
        <v>12568</v>
      </c>
      <c r="K1697" s="189">
        <f t="shared" si="106"/>
        <v>0.50271999999999994</v>
      </c>
      <c r="L1697" s="200">
        <v>12907</v>
      </c>
      <c r="N1697" s="184">
        <v>0</v>
      </c>
      <c r="O1697" s="190">
        <f t="shared" si="107"/>
        <v>0</v>
      </c>
      <c r="Q1697" s="1">
        <v>4631.5</v>
      </c>
    </row>
    <row r="1698" spans="2:17" x14ac:dyDescent="0.3">
      <c r="B1698" s="187">
        <v>42806.333333333336</v>
      </c>
      <c r="D1698" s="202">
        <v>797</v>
      </c>
      <c r="E1698" s="178">
        <v>555.91899999999998</v>
      </c>
      <c r="F1698" s="188">
        <f t="shared" si="104"/>
        <v>0.75233481070474006</v>
      </c>
      <c r="G1698" s="200"/>
      <c r="H1698" s="202">
        <v>513</v>
      </c>
      <c r="I1698" s="178">
        <v>21518</v>
      </c>
      <c r="J1698">
        <f t="shared" si="105"/>
        <v>21518</v>
      </c>
      <c r="K1698" s="189">
        <f t="shared" si="106"/>
        <v>0.86072000000000004</v>
      </c>
      <c r="L1698" s="200">
        <v>22277</v>
      </c>
      <c r="N1698" s="184">
        <v>0</v>
      </c>
      <c r="O1698" s="190">
        <f t="shared" si="107"/>
        <v>0</v>
      </c>
      <c r="Q1698" s="1">
        <v>4631.2</v>
      </c>
    </row>
    <row r="1699" spans="2:17" x14ac:dyDescent="0.3">
      <c r="B1699" s="187">
        <v>42806.375</v>
      </c>
      <c r="D1699" s="202">
        <v>860</v>
      </c>
      <c r="E1699" s="178">
        <v>631.22500000000002</v>
      </c>
      <c r="F1699" s="188">
        <f t="shared" si="104"/>
        <v>0.85424772473525734</v>
      </c>
      <c r="G1699" s="200"/>
      <c r="H1699" s="202">
        <v>706</v>
      </c>
      <c r="I1699" s="178">
        <v>22182</v>
      </c>
      <c r="J1699">
        <f t="shared" si="105"/>
        <v>22182</v>
      </c>
      <c r="K1699" s="189">
        <f t="shared" si="106"/>
        <v>0.88727999999999996</v>
      </c>
      <c r="L1699" s="200">
        <v>22979</v>
      </c>
      <c r="N1699" s="184">
        <v>0</v>
      </c>
      <c r="O1699" s="190">
        <f t="shared" si="107"/>
        <v>0</v>
      </c>
      <c r="Q1699" s="1">
        <v>4629.8</v>
      </c>
    </row>
    <row r="1700" spans="2:17" x14ac:dyDescent="0.3">
      <c r="B1700" s="187">
        <v>42806.416666666664</v>
      </c>
      <c r="D1700" s="202">
        <v>718</v>
      </c>
      <c r="E1700" s="178">
        <v>532.63</v>
      </c>
      <c r="F1700" s="188">
        <f t="shared" si="104"/>
        <v>0.72081740366072333</v>
      </c>
      <c r="G1700" s="200"/>
      <c r="H1700" s="202">
        <v>799</v>
      </c>
      <c r="I1700" s="178">
        <v>21350</v>
      </c>
      <c r="J1700">
        <f t="shared" si="105"/>
        <v>21350</v>
      </c>
      <c r="K1700" s="189">
        <f t="shared" si="106"/>
        <v>0.85399999999999998</v>
      </c>
      <c r="L1700" s="200">
        <v>22099</v>
      </c>
      <c r="N1700" s="184">
        <v>0</v>
      </c>
      <c r="O1700" s="190">
        <f t="shared" si="107"/>
        <v>0</v>
      </c>
      <c r="Q1700" s="1">
        <v>4629.2</v>
      </c>
    </row>
    <row r="1701" spans="2:17" x14ac:dyDescent="0.3">
      <c r="B1701" s="187">
        <v>42806.458333333336</v>
      </c>
      <c r="D1701" s="202">
        <v>532</v>
      </c>
      <c r="E1701" s="178">
        <v>393.37900000000002</v>
      </c>
      <c r="F1701" s="188">
        <f t="shared" si="104"/>
        <v>0.53236661366173843</v>
      </c>
      <c r="G1701" s="200"/>
      <c r="H1701" s="202">
        <v>794</v>
      </c>
      <c r="I1701" s="178">
        <v>19516</v>
      </c>
      <c r="J1701">
        <f t="shared" si="105"/>
        <v>19516</v>
      </c>
      <c r="K1701" s="189">
        <f t="shared" si="106"/>
        <v>0.78064</v>
      </c>
      <c r="L1701" s="200">
        <v>20164</v>
      </c>
      <c r="N1701" s="184">
        <v>0</v>
      </c>
      <c r="O1701" s="190">
        <f t="shared" si="107"/>
        <v>0</v>
      </c>
      <c r="Q1701" s="1">
        <v>4626.7</v>
      </c>
    </row>
    <row r="1702" spans="2:17" x14ac:dyDescent="0.3">
      <c r="B1702" s="187">
        <v>42806.5</v>
      </c>
      <c r="D1702" s="202">
        <v>599</v>
      </c>
      <c r="E1702" s="178">
        <v>456.59399999999999</v>
      </c>
      <c r="F1702" s="188">
        <f t="shared" si="104"/>
        <v>0.6179165679872789</v>
      </c>
      <c r="G1702" s="200"/>
      <c r="H1702" s="202">
        <v>837</v>
      </c>
      <c r="I1702" s="178">
        <v>20176</v>
      </c>
      <c r="J1702">
        <f t="shared" si="105"/>
        <v>20176</v>
      </c>
      <c r="K1702" s="189">
        <f t="shared" si="106"/>
        <v>0.80703999999999998</v>
      </c>
      <c r="L1702" s="200">
        <v>20860</v>
      </c>
      <c r="N1702" s="184">
        <v>0</v>
      </c>
      <c r="O1702" s="190">
        <f t="shared" si="107"/>
        <v>0</v>
      </c>
      <c r="Q1702" s="1">
        <v>4626.3999999999996</v>
      </c>
    </row>
    <row r="1703" spans="2:17" x14ac:dyDescent="0.3">
      <c r="B1703" s="187">
        <v>42806.541666666664</v>
      </c>
      <c r="D1703" s="202">
        <v>575</v>
      </c>
      <c r="E1703" s="178">
        <v>424.649</v>
      </c>
      <c r="F1703" s="188">
        <f t="shared" si="104"/>
        <v>0.5746848462293197</v>
      </c>
      <c r="G1703" s="200"/>
      <c r="H1703" s="202">
        <v>778</v>
      </c>
      <c r="I1703" s="178">
        <v>19830</v>
      </c>
      <c r="J1703">
        <f t="shared" si="105"/>
        <v>19830</v>
      </c>
      <c r="K1703" s="189">
        <f t="shared" si="106"/>
        <v>0.79320000000000002</v>
      </c>
      <c r="L1703" s="200">
        <v>20495</v>
      </c>
      <c r="N1703" s="184">
        <v>47.5</v>
      </c>
      <c r="O1703" s="190">
        <f t="shared" si="107"/>
        <v>7.9166666666666673E-3</v>
      </c>
      <c r="Q1703" s="1">
        <v>4626.1000000000004</v>
      </c>
    </row>
    <row r="1704" spans="2:17" x14ac:dyDescent="0.3">
      <c r="B1704" s="187">
        <v>42806.583333333336</v>
      </c>
      <c r="D1704" s="202">
        <v>723</v>
      </c>
      <c r="E1704" s="178">
        <v>526.75699999999995</v>
      </c>
      <c r="F1704" s="188">
        <f t="shared" si="104"/>
        <v>0.71286937104577597</v>
      </c>
      <c r="G1704" s="200"/>
      <c r="H1704" s="202">
        <v>738</v>
      </c>
      <c r="I1704" s="178">
        <v>21289</v>
      </c>
      <c r="J1704">
        <f t="shared" si="105"/>
        <v>21289</v>
      </c>
      <c r="K1704" s="189">
        <f t="shared" si="106"/>
        <v>0.85155999999999998</v>
      </c>
      <c r="L1704" s="200">
        <v>22034</v>
      </c>
      <c r="N1704" s="184">
        <v>114.1</v>
      </c>
      <c r="O1704" s="190">
        <f t="shared" si="107"/>
        <v>1.9016666666666664E-2</v>
      </c>
      <c r="Q1704" s="1">
        <v>4625.2</v>
      </c>
    </row>
    <row r="1705" spans="2:17" x14ac:dyDescent="0.3">
      <c r="B1705" s="187">
        <v>42806.625</v>
      </c>
      <c r="D1705" s="202">
        <v>229</v>
      </c>
      <c r="E1705" s="178">
        <v>0</v>
      </c>
      <c r="F1705" s="188">
        <f t="shared" si="104"/>
        <v>0</v>
      </c>
      <c r="G1705" s="200"/>
      <c r="H1705" s="202">
        <v>384</v>
      </c>
      <c r="I1705" s="178">
        <v>11997</v>
      </c>
      <c r="J1705">
        <f t="shared" si="105"/>
        <v>11997</v>
      </c>
      <c r="K1705" s="189">
        <f t="shared" si="106"/>
        <v>0.47987999999999997</v>
      </c>
      <c r="L1705" s="200">
        <v>12317</v>
      </c>
      <c r="N1705" s="184">
        <v>89.5</v>
      </c>
      <c r="O1705" s="190">
        <f t="shared" si="107"/>
        <v>1.4916666666666667E-2</v>
      </c>
      <c r="Q1705" s="1">
        <v>4623.8</v>
      </c>
    </row>
    <row r="1706" spans="2:17" x14ac:dyDescent="0.3">
      <c r="B1706" s="187">
        <v>42806.666666666664</v>
      </c>
      <c r="D1706" s="202">
        <v>108</v>
      </c>
      <c r="E1706" s="178">
        <v>0</v>
      </c>
      <c r="F1706" s="188">
        <f t="shared" si="104"/>
        <v>0</v>
      </c>
      <c r="G1706" s="200"/>
      <c r="H1706" s="202">
        <v>214</v>
      </c>
      <c r="I1706" s="178">
        <v>6856.4</v>
      </c>
      <c r="J1706">
        <f t="shared" si="105"/>
        <v>6856.4</v>
      </c>
      <c r="K1706" s="189">
        <f t="shared" si="106"/>
        <v>0.274256</v>
      </c>
      <c r="L1706" s="200">
        <v>7034.3</v>
      </c>
      <c r="N1706" s="184">
        <v>49.6</v>
      </c>
      <c r="O1706" s="190">
        <f t="shared" si="107"/>
        <v>8.266666666666667E-3</v>
      </c>
      <c r="Q1706" s="1">
        <v>4621.8999999999996</v>
      </c>
    </row>
    <row r="1707" spans="2:17" x14ac:dyDescent="0.3">
      <c r="B1707" s="187">
        <v>42806.708333333336</v>
      </c>
      <c r="D1707" s="202">
        <v>66</v>
      </c>
      <c r="E1707" s="178">
        <v>0</v>
      </c>
      <c r="F1707" s="188">
        <f t="shared" si="104"/>
        <v>0</v>
      </c>
      <c r="G1707" s="200"/>
      <c r="H1707" s="202">
        <v>65</v>
      </c>
      <c r="I1707" s="178">
        <v>1673.7</v>
      </c>
      <c r="J1707">
        <f t="shared" si="105"/>
        <v>1673.7</v>
      </c>
      <c r="K1707" s="189">
        <f t="shared" si="106"/>
        <v>6.6948000000000008E-2</v>
      </c>
      <c r="L1707" s="200">
        <v>1777.3</v>
      </c>
      <c r="N1707" s="184">
        <v>267.5</v>
      </c>
      <c r="O1707" s="190">
        <f t="shared" si="107"/>
        <v>4.4583333333333336E-2</v>
      </c>
      <c r="Q1707" s="1">
        <v>4620.6000000000004</v>
      </c>
    </row>
    <row r="1708" spans="2:17" x14ac:dyDescent="0.3">
      <c r="B1708" s="187">
        <v>42806.75</v>
      </c>
      <c r="D1708" s="202">
        <v>18</v>
      </c>
      <c r="E1708" s="178">
        <v>0</v>
      </c>
      <c r="F1708" s="188">
        <f t="shared" si="104"/>
        <v>0</v>
      </c>
      <c r="G1708" s="200"/>
      <c r="H1708" s="202">
        <v>5</v>
      </c>
      <c r="I1708" s="178">
        <v>-56.506999999999998</v>
      </c>
      <c r="J1708">
        <f t="shared" si="105"/>
        <v>0</v>
      </c>
      <c r="K1708" s="189">
        <f t="shared" si="106"/>
        <v>0</v>
      </c>
      <c r="L1708" s="200">
        <v>0</v>
      </c>
      <c r="N1708" s="184">
        <v>0</v>
      </c>
      <c r="O1708" s="190">
        <f t="shared" si="107"/>
        <v>0</v>
      </c>
      <c r="Q1708" s="1">
        <v>4620</v>
      </c>
    </row>
    <row r="1709" spans="2:17" x14ac:dyDescent="0.3">
      <c r="B1709" s="187">
        <v>42806.791666666664</v>
      </c>
      <c r="D1709" s="202">
        <v>0</v>
      </c>
      <c r="E1709" s="178">
        <v>0</v>
      </c>
      <c r="F1709" s="188">
        <f t="shared" si="104"/>
        <v>0</v>
      </c>
      <c r="G1709" s="200"/>
      <c r="H1709" s="202">
        <v>0</v>
      </c>
      <c r="I1709" s="178">
        <v>-56.506999999999998</v>
      </c>
      <c r="J1709">
        <f t="shared" si="105"/>
        <v>0</v>
      </c>
      <c r="K1709" s="189">
        <f t="shared" si="106"/>
        <v>0</v>
      </c>
      <c r="L1709" s="200">
        <v>0</v>
      </c>
      <c r="N1709" s="184">
        <v>0</v>
      </c>
      <c r="O1709" s="190">
        <f t="shared" si="107"/>
        <v>0</v>
      </c>
      <c r="Q1709" s="1">
        <v>4617.5</v>
      </c>
    </row>
    <row r="1710" spans="2:17" x14ac:dyDescent="0.3">
      <c r="B1710" s="187">
        <v>42806.833333333336</v>
      </c>
      <c r="D1710" s="202">
        <v>0</v>
      </c>
      <c r="E1710" s="178">
        <v>0</v>
      </c>
      <c r="F1710" s="188">
        <f t="shared" si="104"/>
        <v>0</v>
      </c>
      <c r="G1710" s="200"/>
      <c r="H1710" s="202">
        <v>0</v>
      </c>
      <c r="I1710" s="178">
        <v>-56.506999999999998</v>
      </c>
      <c r="J1710">
        <f t="shared" si="105"/>
        <v>0</v>
      </c>
      <c r="K1710" s="189">
        <f t="shared" si="106"/>
        <v>0</v>
      </c>
      <c r="L1710" s="200">
        <v>0</v>
      </c>
      <c r="N1710" s="184">
        <v>104.7</v>
      </c>
      <c r="O1710" s="190">
        <f t="shared" si="107"/>
        <v>1.745E-2</v>
      </c>
      <c r="Q1710" s="1">
        <v>4616.7</v>
      </c>
    </row>
    <row r="1711" spans="2:17" x14ac:dyDescent="0.3">
      <c r="B1711" s="187">
        <v>42806.875</v>
      </c>
      <c r="D1711" s="202">
        <v>0</v>
      </c>
      <c r="E1711" s="178">
        <v>0</v>
      </c>
      <c r="F1711" s="188">
        <f t="shared" si="104"/>
        <v>0</v>
      </c>
      <c r="G1711" s="200"/>
      <c r="H1711" s="202">
        <v>0</v>
      </c>
      <c r="I1711" s="178">
        <v>-56.506999999999998</v>
      </c>
      <c r="J1711">
        <f t="shared" si="105"/>
        <v>0</v>
      </c>
      <c r="K1711" s="189">
        <f t="shared" si="106"/>
        <v>0</v>
      </c>
      <c r="L1711" s="200">
        <v>0</v>
      </c>
      <c r="N1711" s="184">
        <v>822.4</v>
      </c>
      <c r="O1711" s="190">
        <f t="shared" si="107"/>
        <v>0.13706666666666667</v>
      </c>
      <c r="Q1711" s="1">
        <v>4615</v>
      </c>
    </row>
    <row r="1712" spans="2:17" x14ac:dyDescent="0.3">
      <c r="B1712" s="187">
        <v>42806.916666666664</v>
      </c>
      <c r="D1712" s="202">
        <v>0</v>
      </c>
      <c r="E1712" s="178">
        <v>0</v>
      </c>
      <c r="F1712" s="188">
        <f t="shared" si="104"/>
        <v>0</v>
      </c>
      <c r="G1712" s="200"/>
      <c r="H1712" s="202">
        <v>0</v>
      </c>
      <c r="I1712" s="178">
        <v>-56.506999999999998</v>
      </c>
      <c r="J1712">
        <f t="shared" si="105"/>
        <v>0</v>
      </c>
      <c r="K1712" s="189">
        <f t="shared" si="106"/>
        <v>0</v>
      </c>
      <c r="L1712" s="200">
        <v>0</v>
      </c>
      <c r="N1712" s="184">
        <v>547.1</v>
      </c>
      <c r="O1712" s="190">
        <f t="shared" si="107"/>
        <v>9.1183333333333338E-2</v>
      </c>
      <c r="Q1712" s="1">
        <v>4614.8999999999996</v>
      </c>
    </row>
    <row r="1713" spans="2:17" x14ac:dyDescent="0.3">
      <c r="B1713" s="187">
        <v>42806.958333333336</v>
      </c>
      <c r="D1713" s="202">
        <v>0</v>
      </c>
      <c r="E1713" s="178">
        <v>0</v>
      </c>
      <c r="F1713" s="188">
        <f t="shared" si="104"/>
        <v>0</v>
      </c>
      <c r="G1713" s="200"/>
      <c r="H1713" s="202">
        <v>0</v>
      </c>
      <c r="I1713" s="178">
        <v>-56.506999999999998</v>
      </c>
      <c r="J1713">
        <f t="shared" si="105"/>
        <v>0</v>
      </c>
      <c r="K1713" s="189">
        <f t="shared" si="106"/>
        <v>0</v>
      </c>
      <c r="L1713" s="200">
        <v>0</v>
      </c>
      <c r="N1713" s="184">
        <v>246.3</v>
      </c>
      <c r="O1713" s="190">
        <f t="shared" si="107"/>
        <v>4.1050000000000003E-2</v>
      </c>
      <c r="Q1713" s="1">
        <v>4614.1000000000004</v>
      </c>
    </row>
    <row r="1714" spans="2:17" x14ac:dyDescent="0.3">
      <c r="B1714" s="187">
        <v>42807</v>
      </c>
      <c r="D1714" s="202">
        <v>0</v>
      </c>
      <c r="E1714" s="178">
        <v>0</v>
      </c>
      <c r="F1714" s="188">
        <f t="shared" si="104"/>
        <v>0</v>
      </c>
      <c r="G1714" s="200"/>
      <c r="H1714" s="202">
        <v>0</v>
      </c>
      <c r="I1714" s="178">
        <v>-56.506999999999998</v>
      </c>
      <c r="J1714">
        <f t="shared" si="105"/>
        <v>0</v>
      </c>
      <c r="K1714" s="189">
        <f t="shared" si="106"/>
        <v>0</v>
      </c>
      <c r="L1714" s="200">
        <v>0</v>
      </c>
      <c r="N1714" s="184">
        <v>81.400000000000006</v>
      </c>
      <c r="O1714" s="190">
        <f t="shared" si="107"/>
        <v>1.3566666666666668E-2</v>
      </c>
      <c r="Q1714" s="1">
        <v>4613.8999999999996</v>
      </c>
    </row>
    <row r="1715" spans="2:17" x14ac:dyDescent="0.3">
      <c r="B1715" s="187">
        <v>42807.041666666664</v>
      </c>
      <c r="D1715" s="202">
        <v>0</v>
      </c>
      <c r="E1715" s="178">
        <v>0</v>
      </c>
      <c r="F1715" s="188">
        <f t="shared" si="104"/>
        <v>0</v>
      </c>
      <c r="G1715" s="200"/>
      <c r="H1715" s="202">
        <v>0</v>
      </c>
      <c r="I1715" s="178">
        <v>-56.506999999999998</v>
      </c>
      <c r="J1715">
        <f t="shared" si="105"/>
        <v>0</v>
      </c>
      <c r="K1715" s="189">
        <f t="shared" si="106"/>
        <v>0</v>
      </c>
      <c r="L1715" s="200">
        <v>0</v>
      </c>
      <c r="N1715" s="184">
        <v>0</v>
      </c>
      <c r="O1715" s="190">
        <f t="shared" si="107"/>
        <v>0</v>
      </c>
      <c r="Q1715" s="1">
        <v>4612.1000000000004</v>
      </c>
    </row>
    <row r="1716" spans="2:17" x14ac:dyDescent="0.3">
      <c r="B1716" s="187">
        <v>42807.083333333336</v>
      </c>
      <c r="D1716" s="202">
        <v>0</v>
      </c>
      <c r="E1716" s="178">
        <v>0</v>
      </c>
      <c r="F1716" s="188">
        <f t="shared" si="104"/>
        <v>0</v>
      </c>
      <c r="G1716" s="200"/>
      <c r="H1716" s="202">
        <v>0</v>
      </c>
      <c r="I1716" s="178">
        <v>-56.506999999999998</v>
      </c>
      <c r="J1716">
        <f t="shared" si="105"/>
        <v>0</v>
      </c>
      <c r="K1716" s="189">
        <f t="shared" si="106"/>
        <v>0</v>
      </c>
      <c r="L1716" s="200">
        <v>0</v>
      </c>
      <c r="N1716" s="184">
        <v>0</v>
      </c>
      <c r="O1716" s="190">
        <f t="shared" si="107"/>
        <v>0</v>
      </c>
      <c r="Q1716" s="1">
        <v>4609.5</v>
      </c>
    </row>
    <row r="1717" spans="2:17" x14ac:dyDescent="0.3">
      <c r="B1717" s="187">
        <v>42807.125</v>
      </c>
      <c r="D1717" s="202">
        <v>0</v>
      </c>
      <c r="E1717" s="178">
        <v>0</v>
      </c>
      <c r="F1717" s="188">
        <f t="shared" si="104"/>
        <v>0</v>
      </c>
      <c r="G1717" s="200"/>
      <c r="H1717" s="202">
        <v>0</v>
      </c>
      <c r="I1717" s="178">
        <v>-56.506999999999998</v>
      </c>
      <c r="J1717">
        <f t="shared" si="105"/>
        <v>0</v>
      </c>
      <c r="K1717" s="189">
        <f t="shared" si="106"/>
        <v>0</v>
      </c>
      <c r="L1717" s="200">
        <v>0</v>
      </c>
      <c r="N1717" s="184">
        <v>0</v>
      </c>
      <c r="O1717" s="190">
        <f t="shared" si="107"/>
        <v>0</v>
      </c>
      <c r="Q1717" s="1">
        <v>4606.3</v>
      </c>
    </row>
    <row r="1718" spans="2:17" x14ac:dyDescent="0.3">
      <c r="B1718" s="187">
        <v>42807.166666666664</v>
      </c>
      <c r="D1718" s="202">
        <v>0</v>
      </c>
      <c r="E1718" s="178">
        <v>0</v>
      </c>
      <c r="F1718" s="188">
        <f t="shared" si="104"/>
        <v>0</v>
      </c>
      <c r="G1718" s="200"/>
      <c r="H1718" s="202">
        <v>0</v>
      </c>
      <c r="I1718" s="178">
        <v>-56.506999999999998</v>
      </c>
      <c r="J1718">
        <f t="shared" si="105"/>
        <v>0</v>
      </c>
      <c r="K1718" s="189">
        <f t="shared" si="106"/>
        <v>0</v>
      </c>
      <c r="L1718" s="200">
        <v>0</v>
      </c>
      <c r="N1718" s="184">
        <v>0</v>
      </c>
      <c r="O1718" s="190">
        <f t="shared" si="107"/>
        <v>0</v>
      </c>
      <c r="Q1718" s="1">
        <v>4599.3</v>
      </c>
    </row>
    <row r="1719" spans="2:17" x14ac:dyDescent="0.3">
      <c r="B1719" s="187">
        <v>42807.208333333336</v>
      </c>
      <c r="D1719" s="202">
        <v>0</v>
      </c>
      <c r="E1719" s="178">
        <v>0</v>
      </c>
      <c r="F1719" s="188">
        <f t="shared" si="104"/>
        <v>0</v>
      </c>
      <c r="G1719" s="200"/>
      <c r="H1719" s="202">
        <v>0</v>
      </c>
      <c r="I1719" s="178">
        <v>-56.506999999999998</v>
      </c>
      <c r="J1719">
        <f t="shared" si="105"/>
        <v>0</v>
      </c>
      <c r="K1719" s="189">
        <f t="shared" si="106"/>
        <v>0</v>
      </c>
      <c r="L1719" s="200">
        <v>0</v>
      </c>
      <c r="N1719" s="184">
        <v>0</v>
      </c>
      <c r="O1719" s="190">
        <f t="shared" si="107"/>
        <v>0</v>
      </c>
      <c r="Q1719" s="1">
        <v>4598.8999999999996</v>
      </c>
    </row>
    <row r="1720" spans="2:17" x14ac:dyDescent="0.3">
      <c r="B1720" s="187">
        <v>42807.25</v>
      </c>
      <c r="D1720" s="202">
        <v>311</v>
      </c>
      <c r="E1720" s="178">
        <v>0</v>
      </c>
      <c r="F1720" s="188">
        <f t="shared" si="104"/>
        <v>0</v>
      </c>
      <c r="G1720" s="200"/>
      <c r="H1720" s="202">
        <v>63</v>
      </c>
      <c r="I1720" s="178">
        <v>2260.3000000000002</v>
      </c>
      <c r="J1720">
        <f t="shared" si="105"/>
        <v>2260.3000000000002</v>
      </c>
      <c r="K1720" s="189">
        <f t="shared" si="106"/>
        <v>9.0412000000000006E-2</v>
      </c>
      <c r="L1720" s="200">
        <v>2369</v>
      </c>
      <c r="N1720" s="184">
        <v>0</v>
      </c>
      <c r="O1720" s="190">
        <f t="shared" si="107"/>
        <v>0</v>
      </c>
      <c r="Q1720" s="1">
        <v>4597.8</v>
      </c>
    </row>
    <row r="1721" spans="2:17" x14ac:dyDescent="0.3">
      <c r="B1721" s="187">
        <v>42807.291666666664</v>
      </c>
      <c r="D1721" s="202">
        <v>239</v>
      </c>
      <c r="E1721" s="178">
        <v>0</v>
      </c>
      <c r="F1721" s="188">
        <f t="shared" si="104"/>
        <v>0</v>
      </c>
      <c r="G1721" s="200"/>
      <c r="H1721" s="202">
        <v>187</v>
      </c>
      <c r="I1721" s="178">
        <v>6773.3</v>
      </c>
      <c r="J1721">
        <f t="shared" si="105"/>
        <v>6773.3</v>
      </c>
      <c r="K1721" s="189">
        <f t="shared" si="106"/>
        <v>0.27093200000000001</v>
      </c>
      <c r="L1721" s="200">
        <v>6949.6</v>
      </c>
      <c r="N1721" s="184">
        <v>0</v>
      </c>
      <c r="O1721" s="190">
        <f t="shared" si="107"/>
        <v>0</v>
      </c>
      <c r="Q1721" s="1">
        <v>4597.3999999999996</v>
      </c>
    </row>
    <row r="1722" spans="2:17" x14ac:dyDescent="0.3">
      <c r="B1722" s="187">
        <v>42807.333333333336</v>
      </c>
      <c r="D1722" s="202">
        <v>45</v>
      </c>
      <c r="E1722" s="178">
        <v>0</v>
      </c>
      <c r="F1722" s="188">
        <f t="shared" si="104"/>
        <v>0</v>
      </c>
      <c r="G1722" s="200"/>
      <c r="H1722" s="202">
        <v>256</v>
      </c>
      <c r="I1722" s="178">
        <v>6477.3</v>
      </c>
      <c r="J1722">
        <f t="shared" si="105"/>
        <v>6477.3</v>
      </c>
      <c r="K1722" s="189">
        <f t="shared" si="106"/>
        <v>0.25909199999999999</v>
      </c>
      <c r="L1722" s="200">
        <v>6647.7</v>
      </c>
      <c r="N1722" s="184">
        <v>0</v>
      </c>
      <c r="O1722" s="190">
        <f t="shared" si="107"/>
        <v>0</v>
      </c>
      <c r="Q1722" s="1">
        <v>4593.8999999999996</v>
      </c>
    </row>
    <row r="1723" spans="2:17" x14ac:dyDescent="0.3">
      <c r="B1723" s="187">
        <v>42807.375</v>
      </c>
      <c r="D1723" s="202">
        <v>238</v>
      </c>
      <c r="E1723" s="178">
        <v>0</v>
      </c>
      <c r="F1723" s="188">
        <f t="shared" si="104"/>
        <v>0</v>
      </c>
      <c r="G1723" s="200"/>
      <c r="H1723" s="202">
        <v>483</v>
      </c>
      <c r="I1723" s="178">
        <v>13918</v>
      </c>
      <c r="J1723">
        <f t="shared" si="105"/>
        <v>13918</v>
      </c>
      <c r="K1723" s="189">
        <f t="shared" si="106"/>
        <v>0.55671999999999999</v>
      </c>
      <c r="L1723" s="200">
        <v>14305</v>
      </c>
      <c r="N1723" s="184">
        <v>0</v>
      </c>
      <c r="O1723" s="190">
        <f t="shared" si="107"/>
        <v>0</v>
      </c>
      <c r="Q1723" s="1">
        <v>4592.5</v>
      </c>
    </row>
    <row r="1724" spans="2:17" x14ac:dyDescent="0.3">
      <c r="B1724" s="187">
        <v>42807.416666666664</v>
      </c>
      <c r="D1724" s="202">
        <v>726</v>
      </c>
      <c r="E1724" s="178">
        <v>516.87099999999998</v>
      </c>
      <c r="F1724" s="188">
        <f t="shared" si="104"/>
        <v>0.69949047602936698</v>
      </c>
      <c r="G1724" s="200"/>
      <c r="H1724" s="202">
        <v>799</v>
      </c>
      <c r="I1724" s="178">
        <v>21469</v>
      </c>
      <c r="J1724">
        <f t="shared" si="105"/>
        <v>21469</v>
      </c>
      <c r="K1724" s="189">
        <f t="shared" si="106"/>
        <v>0.85875999999999997</v>
      </c>
      <c r="L1724" s="200">
        <v>22225</v>
      </c>
      <c r="N1724" s="184">
        <v>0</v>
      </c>
      <c r="O1724" s="190">
        <f t="shared" si="107"/>
        <v>0</v>
      </c>
      <c r="Q1724" s="1">
        <v>4591.6000000000004</v>
      </c>
    </row>
    <row r="1725" spans="2:17" x14ac:dyDescent="0.3">
      <c r="B1725" s="187">
        <v>42807.458333333336</v>
      </c>
      <c r="D1725" s="202">
        <v>890</v>
      </c>
      <c r="E1725" s="178">
        <v>674.87199999999996</v>
      </c>
      <c r="F1725" s="188">
        <f t="shared" si="104"/>
        <v>0.91331596576107188</v>
      </c>
      <c r="G1725" s="200"/>
      <c r="H1725" s="202">
        <v>933</v>
      </c>
      <c r="I1725" s="178">
        <v>22699</v>
      </c>
      <c r="J1725">
        <f t="shared" si="105"/>
        <v>22699</v>
      </c>
      <c r="K1725" s="189">
        <f t="shared" si="106"/>
        <v>0.90795999999999999</v>
      </c>
      <c r="L1725" s="200">
        <v>23526</v>
      </c>
      <c r="N1725" s="184">
        <v>0</v>
      </c>
      <c r="O1725" s="190">
        <f t="shared" si="107"/>
        <v>0</v>
      </c>
      <c r="Q1725" s="1">
        <v>4591.2</v>
      </c>
    </row>
    <row r="1726" spans="2:17" x14ac:dyDescent="0.3">
      <c r="B1726" s="187">
        <v>42807.5</v>
      </c>
      <c r="D1726" s="202">
        <v>916</v>
      </c>
      <c r="E1726" s="178">
        <v>711.31700000000001</v>
      </c>
      <c r="F1726" s="188">
        <f t="shared" si="104"/>
        <v>0.9626376154548838</v>
      </c>
      <c r="G1726" s="200"/>
      <c r="H1726" s="202">
        <v>955</v>
      </c>
      <c r="I1726" s="178">
        <v>22793</v>
      </c>
      <c r="J1726">
        <f t="shared" si="105"/>
        <v>22793</v>
      </c>
      <c r="K1726" s="189">
        <f t="shared" si="106"/>
        <v>0.91171999999999997</v>
      </c>
      <c r="L1726" s="200">
        <v>23627</v>
      </c>
      <c r="N1726" s="184">
        <v>0</v>
      </c>
      <c r="O1726" s="190">
        <f t="shared" si="107"/>
        <v>0</v>
      </c>
      <c r="Q1726" s="1">
        <v>4590.5</v>
      </c>
    </row>
    <row r="1727" spans="2:17" x14ac:dyDescent="0.3">
      <c r="B1727" s="187">
        <v>42807.541666666664</v>
      </c>
      <c r="D1727" s="202">
        <v>796</v>
      </c>
      <c r="E1727" s="178">
        <v>598.303</v>
      </c>
      <c r="F1727" s="188">
        <f t="shared" si="104"/>
        <v>0.80969381195655854</v>
      </c>
      <c r="G1727" s="200"/>
      <c r="H1727" s="202">
        <v>866</v>
      </c>
      <c r="I1727" s="178">
        <v>21975</v>
      </c>
      <c r="J1727">
        <f t="shared" si="105"/>
        <v>21975</v>
      </c>
      <c r="K1727" s="189">
        <f t="shared" si="106"/>
        <v>0.879</v>
      </c>
      <c r="L1727" s="200">
        <v>22760</v>
      </c>
      <c r="N1727" s="184">
        <v>0</v>
      </c>
      <c r="O1727" s="190">
        <f t="shared" si="107"/>
        <v>0</v>
      </c>
      <c r="Q1727" s="1">
        <v>4590.2</v>
      </c>
    </row>
    <row r="1728" spans="2:17" x14ac:dyDescent="0.3">
      <c r="B1728" s="187">
        <v>42807.583333333336</v>
      </c>
      <c r="D1728" s="202">
        <v>754</v>
      </c>
      <c r="E1728" s="178">
        <v>551.90200000000004</v>
      </c>
      <c r="F1728" s="188">
        <f t="shared" si="104"/>
        <v>0.74689853503400216</v>
      </c>
      <c r="G1728" s="200"/>
      <c r="H1728" s="202">
        <v>747</v>
      </c>
      <c r="I1728" s="178">
        <v>21597</v>
      </c>
      <c r="J1728">
        <f t="shared" si="105"/>
        <v>21597</v>
      </c>
      <c r="K1728" s="189">
        <f t="shared" si="106"/>
        <v>0.86387999999999998</v>
      </c>
      <c r="L1728" s="200">
        <v>22360</v>
      </c>
      <c r="N1728" s="184">
        <v>0</v>
      </c>
      <c r="O1728" s="190">
        <f t="shared" si="107"/>
        <v>0</v>
      </c>
      <c r="Q1728" s="1">
        <v>4588.6000000000004</v>
      </c>
    </row>
    <row r="1729" spans="2:17" x14ac:dyDescent="0.3">
      <c r="B1729" s="187">
        <v>42807.625</v>
      </c>
      <c r="D1729" s="202">
        <v>643</v>
      </c>
      <c r="E1729" s="178">
        <v>452.24</v>
      </c>
      <c r="F1729" s="188">
        <f t="shared" si="104"/>
        <v>0.61202422438001158</v>
      </c>
      <c r="G1729" s="200"/>
      <c r="H1729" s="202">
        <v>552</v>
      </c>
      <c r="I1729" s="178">
        <v>19793</v>
      </c>
      <c r="J1729">
        <f t="shared" si="105"/>
        <v>19793</v>
      </c>
      <c r="K1729" s="189">
        <f t="shared" si="106"/>
        <v>0.79171999999999998</v>
      </c>
      <c r="L1729" s="200">
        <v>20455</v>
      </c>
      <c r="N1729" s="184">
        <v>0</v>
      </c>
      <c r="O1729" s="190">
        <f t="shared" si="107"/>
        <v>0</v>
      </c>
      <c r="Q1729" s="1">
        <v>4585.3999999999996</v>
      </c>
    </row>
    <row r="1730" spans="2:17" x14ac:dyDescent="0.3">
      <c r="B1730" s="187">
        <v>42807.666666666664</v>
      </c>
      <c r="D1730" s="202">
        <v>657</v>
      </c>
      <c r="E1730" s="178">
        <v>406.49799999999999</v>
      </c>
      <c r="F1730" s="188">
        <f t="shared" si="104"/>
        <v>0.5501207835707278</v>
      </c>
      <c r="G1730" s="200"/>
      <c r="H1730" s="202">
        <v>365</v>
      </c>
      <c r="I1730" s="178">
        <v>15882</v>
      </c>
      <c r="J1730">
        <f t="shared" si="105"/>
        <v>15882</v>
      </c>
      <c r="K1730" s="189">
        <f t="shared" si="106"/>
        <v>0.63527999999999996</v>
      </c>
      <c r="L1730" s="200">
        <v>16351</v>
      </c>
      <c r="N1730" s="184">
        <v>0</v>
      </c>
      <c r="O1730" s="190">
        <f t="shared" si="107"/>
        <v>0</v>
      </c>
      <c r="Q1730" s="1">
        <v>4584</v>
      </c>
    </row>
    <row r="1731" spans="2:17" x14ac:dyDescent="0.3">
      <c r="B1731" s="187">
        <v>42807.708333333336</v>
      </c>
      <c r="D1731" s="202">
        <v>579</v>
      </c>
      <c r="E1731" s="178">
        <v>236.06700000000001</v>
      </c>
      <c r="F1731" s="188">
        <f t="shared" si="104"/>
        <v>0.31947355956287854</v>
      </c>
      <c r="G1731" s="200"/>
      <c r="H1731" s="202">
        <v>153</v>
      </c>
      <c r="I1731" s="178">
        <v>6292.7</v>
      </c>
      <c r="J1731">
        <f t="shared" si="105"/>
        <v>6292.7</v>
      </c>
      <c r="K1731" s="189">
        <f t="shared" si="106"/>
        <v>0.25170799999999999</v>
      </c>
      <c r="L1731" s="200">
        <v>6459.6</v>
      </c>
      <c r="N1731" s="184">
        <v>0</v>
      </c>
      <c r="O1731" s="190">
        <f t="shared" si="107"/>
        <v>0</v>
      </c>
      <c r="Q1731" s="1">
        <v>4582.7</v>
      </c>
    </row>
    <row r="1732" spans="2:17" x14ac:dyDescent="0.3">
      <c r="B1732" s="187">
        <v>42807.75</v>
      </c>
      <c r="D1732" s="202">
        <v>54</v>
      </c>
      <c r="E1732" s="178">
        <v>0</v>
      </c>
      <c r="F1732" s="188">
        <f t="shared" si="104"/>
        <v>0</v>
      </c>
      <c r="G1732" s="200"/>
      <c r="H1732" s="202">
        <v>6</v>
      </c>
      <c r="I1732" s="178">
        <v>-56.506999999999998</v>
      </c>
      <c r="J1732">
        <f t="shared" si="105"/>
        <v>0</v>
      </c>
      <c r="K1732" s="189">
        <f t="shared" si="106"/>
        <v>0</v>
      </c>
      <c r="L1732" s="200">
        <v>0</v>
      </c>
      <c r="N1732" s="184">
        <v>190.1</v>
      </c>
      <c r="O1732" s="190">
        <f t="shared" si="107"/>
        <v>3.1683333333333334E-2</v>
      </c>
      <c r="Q1732" s="1">
        <v>4579</v>
      </c>
    </row>
    <row r="1733" spans="2:17" x14ac:dyDescent="0.3">
      <c r="B1733" s="187">
        <v>42807.791666666664</v>
      </c>
      <c r="D1733" s="202">
        <v>0</v>
      </c>
      <c r="E1733" s="178">
        <v>0</v>
      </c>
      <c r="F1733" s="188">
        <f t="shared" si="104"/>
        <v>0</v>
      </c>
      <c r="G1733" s="200"/>
      <c r="H1733" s="202">
        <v>0</v>
      </c>
      <c r="I1733" s="178">
        <v>-56.506999999999998</v>
      </c>
      <c r="J1733">
        <f t="shared" si="105"/>
        <v>0</v>
      </c>
      <c r="K1733" s="189">
        <f t="shared" si="106"/>
        <v>0</v>
      </c>
      <c r="L1733" s="200">
        <v>0</v>
      </c>
      <c r="N1733" s="184">
        <v>0</v>
      </c>
      <c r="O1733" s="190">
        <f t="shared" si="107"/>
        <v>0</v>
      </c>
      <c r="Q1733" s="1">
        <v>4577.8</v>
      </c>
    </row>
    <row r="1734" spans="2:17" x14ac:dyDescent="0.3">
      <c r="B1734" s="187">
        <v>42807.833333333336</v>
      </c>
      <c r="D1734" s="202">
        <v>0</v>
      </c>
      <c r="E1734" s="178">
        <v>0</v>
      </c>
      <c r="F1734" s="188">
        <f t="shared" si="104"/>
        <v>0</v>
      </c>
      <c r="G1734" s="200"/>
      <c r="H1734" s="202">
        <v>0</v>
      </c>
      <c r="I1734" s="178">
        <v>-56.506999999999998</v>
      </c>
      <c r="J1734">
        <f t="shared" si="105"/>
        <v>0</v>
      </c>
      <c r="K1734" s="189">
        <f t="shared" si="106"/>
        <v>0</v>
      </c>
      <c r="L1734" s="200">
        <v>0</v>
      </c>
      <c r="N1734" s="184">
        <v>0</v>
      </c>
      <c r="O1734" s="190">
        <f t="shared" si="107"/>
        <v>0</v>
      </c>
      <c r="Q1734" s="1">
        <v>4577.1000000000004</v>
      </c>
    </row>
    <row r="1735" spans="2:17" x14ac:dyDescent="0.3">
      <c r="B1735" s="187">
        <v>42807.875</v>
      </c>
      <c r="D1735" s="202">
        <v>0</v>
      </c>
      <c r="E1735" s="178">
        <v>0</v>
      </c>
      <c r="F1735" s="188">
        <f t="shared" si="104"/>
        <v>0</v>
      </c>
      <c r="G1735" s="200"/>
      <c r="H1735" s="202">
        <v>0</v>
      </c>
      <c r="I1735" s="178">
        <v>-56.506999999999998</v>
      </c>
      <c r="J1735">
        <f t="shared" si="105"/>
        <v>0</v>
      </c>
      <c r="K1735" s="189">
        <f t="shared" si="106"/>
        <v>0</v>
      </c>
      <c r="L1735" s="200">
        <v>0</v>
      </c>
      <c r="N1735" s="184">
        <v>0</v>
      </c>
      <c r="O1735" s="190">
        <f t="shared" si="107"/>
        <v>0</v>
      </c>
      <c r="Q1735" s="1">
        <v>4574.5</v>
      </c>
    </row>
    <row r="1736" spans="2:17" x14ac:dyDescent="0.3">
      <c r="B1736" s="187">
        <v>42807.916666666664</v>
      </c>
      <c r="D1736" s="202">
        <v>0</v>
      </c>
      <c r="E1736" s="178">
        <v>0</v>
      </c>
      <c r="F1736" s="188">
        <f t="shared" si="104"/>
        <v>0</v>
      </c>
      <c r="G1736" s="200"/>
      <c r="H1736" s="202">
        <v>0</v>
      </c>
      <c r="I1736" s="178">
        <v>-56.506999999999998</v>
      </c>
      <c r="J1736">
        <f t="shared" si="105"/>
        <v>0</v>
      </c>
      <c r="K1736" s="189">
        <f t="shared" si="106"/>
        <v>0</v>
      </c>
      <c r="L1736" s="200">
        <v>0</v>
      </c>
      <c r="N1736" s="184">
        <v>359.3</v>
      </c>
      <c r="O1736" s="190">
        <f t="shared" si="107"/>
        <v>5.9883333333333337E-2</v>
      </c>
      <c r="Q1736" s="1">
        <v>4573.8999999999996</v>
      </c>
    </row>
    <row r="1737" spans="2:17" x14ac:dyDescent="0.3">
      <c r="B1737" s="187">
        <v>42807.958333333336</v>
      </c>
      <c r="D1737" s="202">
        <v>0</v>
      </c>
      <c r="E1737" s="178">
        <v>0</v>
      </c>
      <c r="F1737" s="188">
        <f t="shared" si="104"/>
        <v>0</v>
      </c>
      <c r="G1737" s="200"/>
      <c r="H1737" s="202">
        <v>0</v>
      </c>
      <c r="I1737" s="178">
        <v>-56.506999999999998</v>
      </c>
      <c r="J1737">
        <f t="shared" si="105"/>
        <v>0</v>
      </c>
      <c r="K1737" s="189">
        <f t="shared" si="106"/>
        <v>0</v>
      </c>
      <c r="L1737" s="200">
        <v>0</v>
      </c>
      <c r="N1737" s="184">
        <v>1369.3</v>
      </c>
      <c r="O1737" s="190">
        <f t="shared" si="107"/>
        <v>0.22821666666666665</v>
      </c>
      <c r="Q1737" s="1">
        <v>4573.3999999999996</v>
      </c>
    </row>
    <row r="1738" spans="2:17" x14ac:dyDescent="0.3">
      <c r="B1738" s="187">
        <v>42808</v>
      </c>
      <c r="D1738" s="202">
        <v>0</v>
      </c>
      <c r="E1738" s="178">
        <v>0</v>
      </c>
      <c r="F1738" s="188">
        <f t="shared" si="104"/>
        <v>0</v>
      </c>
      <c r="G1738" s="200"/>
      <c r="H1738" s="202">
        <v>0</v>
      </c>
      <c r="I1738" s="178">
        <v>-56.506999999999998</v>
      </c>
      <c r="J1738">
        <f t="shared" si="105"/>
        <v>0</v>
      </c>
      <c r="K1738" s="189">
        <f t="shared" si="106"/>
        <v>0</v>
      </c>
      <c r="L1738" s="200">
        <v>0</v>
      </c>
      <c r="N1738" s="184">
        <v>1068.5</v>
      </c>
      <c r="O1738" s="190">
        <f t="shared" si="107"/>
        <v>0.17808333333333334</v>
      </c>
      <c r="Q1738" s="1">
        <v>4570.8999999999996</v>
      </c>
    </row>
    <row r="1739" spans="2:17" x14ac:dyDescent="0.3">
      <c r="B1739" s="187">
        <v>42808.041666666664</v>
      </c>
      <c r="D1739" s="202">
        <v>0</v>
      </c>
      <c r="E1739" s="178">
        <v>0</v>
      </c>
      <c r="F1739" s="188">
        <f t="shared" ref="F1739:F1802" si="108">E1739/$F$8</f>
        <v>0</v>
      </c>
      <c r="G1739" s="200"/>
      <c r="H1739" s="202">
        <v>0</v>
      </c>
      <c r="I1739" s="178">
        <v>-56.506999999999998</v>
      </c>
      <c r="J1739">
        <f t="shared" ref="J1739:J1802" si="109">IF(I1739&lt;0,0,I1739)</f>
        <v>0</v>
      </c>
      <c r="K1739" s="189">
        <f t="shared" ref="K1739:K1802" si="110">J1739/(1000*$K$8)</f>
        <v>0</v>
      </c>
      <c r="L1739" s="200">
        <v>0</v>
      </c>
      <c r="N1739" s="184">
        <v>195</v>
      </c>
      <c r="O1739" s="190">
        <f t="shared" ref="O1739:O1802" si="111">N1739/$O$8</f>
        <v>3.2500000000000001E-2</v>
      </c>
      <c r="Q1739" s="1">
        <v>4569.5</v>
      </c>
    </row>
    <row r="1740" spans="2:17" x14ac:dyDescent="0.3">
      <c r="B1740" s="187">
        <v>42808.083333333336</v>
      </c>
      <c r="D1740" s="202">
        <v>0</v>
      </c>
      <c r="E1740" s="178">
        <v>0</v>
      </c>
      <c r="F1740" s="188">
        <f t="shared" si="108"/>
        <v>0</v>
      </c>
      <c r="G1740" s="200"/>
      <c r="H1740" s="202">
        <v>0</v>
      </c>
      <c r="I1740" s="178">
        <v>-56.506999999999998</v>
      </c>
      <c r="J1740">
        <f t="shared" si="109"/>
        <v>0</v>
      </c>
      <c r="K1740" s="189">
        <f t="shared" si="110"/>
        <v>0</v>
      </c>
      <c r="L1740" s="200">
        <v>0</v>
      </c>
      <c r="N1740" s="184">
        <v>0</v>
      </c>
      <c r="O1740" s="190">
        <f t="shared" si="111"/>
        <v>0</v>
      </c>
      <c r="Q1740" s="1">
        <v>4568.8999999999996</v>
      </c>
    </row>
    <row r="1741" spans="2:17" x14ac:dyDescent="0.3">
      <c r="B1741" s="187">
        <v>42808.125</v>
      </c>
      <c r="D1741" s="202">
        <v>0</v>
      </c>
      <c r="E1741" s="178">
        <v>0</v>
      </c>
      <c r="F1741" s="188">
        <f t="shared" si="108"/>
        <v>0</v>
      </c>
      <c r="G1741" s="200"/>
      <c r="H1741" s="202">
        <v>0</v>
      </c>
      <c r="I1741" s="178">
        <v>-56.506999999999998</v>
      </c>
      <c r="J1741">
        <f t="shared" si="109"/>
        <v>0</v>
      </c>
      <c r="K1741" s="189">
        <f t="shared" si="110"/>
        <v>0</v>
      </c>
      <c r="L1741" s="200">
        <v>0</v>
      </c>
      <c r="N1741" s="184">
        <v>0</v>
      </c>
      <c r="O1741" s="190">
        <f t="shared" si="111"/>
        <v>0</v>
      </c>
      <c r="Q1741" s="1">
        <v>4568.3999999999996</v>
      </c>
    </row>
    <row r="1742" spans="2:17" x14ac:dyDescent="0.3">
      <c r="B1742" s="187">
        <v>42808.166666666664</v>
      </c>
      <c r="D1742" s="202">
        <v>0</v>
      </c>
      <c r="E1742" s="178">
        <v>0</v>
      </c>
      <c r="F1742" s="188">
        <f t="shared" si="108"/>
        <v>0</v>
      </c>
      <c r="G1742" s="200"/>
      <c r="H1742" s="202">
        <v>0</v>
      </c>
      <c r="I1742" s="178">
        <v>-56.506999999999998</v>
      </c>
      <c r="J1742">
        <f t="shared" si="109"/>
        <v>0</v>
      </c>
      <c r="K1742" s="189">
        <f t="shared" si="110"/>
        <v>0</v>
      </c>
      <c r="L1742" s="200">
        <v>0</v>
      </c>
      <c r="N1742" s="184">
        <v>0</v>
      </c>
      <c r="O1742" s="190">
        <f t="shared" si="111"/>
        <v>0</v>
      </c>
      <c r="Q1742" s="1">
        <v>4567.2</v>
      </c>
    </row>
    <row r="1743" spans="2:17" x14ac:dyDescent="0.3">
      <c r="B1743" s="187">
        <v>42808.208333333336</v>
      </c>
      <c r="D1743" s="202">
        <v>0</v>
      </c>
      <c r="E1743" s="178">
        <v>0</v>
      </c>
      <c r="F1743" s="188">
        <f t="shared" si="108"/>
        <v>0</v>
      </c>
      <c r="G1743" s="200"/>
      <c r="H1743" s="202">
        <v>0</v>
      </c>
      <c r="I1743" s="178">
        <v>-56.506999999999998</v>
      </c>
      <c r="J1743">
        <f t="shared" si="109"/>
        <v>0</v>
      </c>
      <c r="K1743" s="189">
        <f t="shared" si="110"/>
        <v>0</v>
      </c>
      <c r="L1743" s="200">
        <v>0</v>
      </c>
      <c r="N1743" s="184">
        <v>0</v>
      </c>
      <c r="O1743" s="190">
        <f t="shared" si="111"/>
        <v>0</v>
      </c>
      <c r="Q1743" s="1">
        <v>4566.8</v>
      </c>
    </row>
    <row r="1744" spans="2:17" x14ac:dyDescent="0.3">
      <c r="B1744" s="187">
        <v>42808.25</v>
      </c>
      <c r="D1744" s="202">
        <v>310</v>
      </c>
      <c r="E1744" s="178">
        <v>0</v>
      </c>
      <c r="F1744" s="188">
        <f t="shared" si="108"/>
        <v>0</v>
      </c>
      <c r="G1744" s="200"/>
      <c r="H1744" s="202">
        <v>63</v>
      </c>
      <c r="I1744" s="178">
        <v>2241</v>
      </c>
      <c r="J1744">
        <f t="shared" si="109"/>
        <v>2241</v>
      </c>
      <c r="K1744" s="189">
        <f t="shared" si="110"/>
        <v>8.9639999999999997E-2</v>
      </c>
      <c r="L1744" s="200">
        <v>2349.5</v>
      </c>
      <c r="N1744" s="184">
        <v>0</v>
      </c>
      <c r="O1744" s="190">
        <f t="shared" si="111"/>
        <v>0</v>
      </c>
      <c r="Q1744" s="1">
        <v>4565.8</v>
      </c>
    </row>
    <row r="1745" spans="2:17" x14ac:dyDescent="0.3">
      <c r="B1745" s="187">
        <v>42808.291666666664</v>
      </c>
      <c r="D1745" s="202">
        <v>720</v>
      </c>
      <c r="E1745" s="178">
        <v>227.04300000000001</v>
      </c>
      <c r="F1745" s="188">
        <f t="shared" si="108"/>
        <v>0.30726122407551515</v>
      </c>
      <c r="G1745" s="200"/>
      <c r="H1745" s="202">
        <v>279</v>
      </c>
      <c r="I1745" s="178">
        <v>12750</v>
      </c>
      <c r="J1745">
        <f t="shared" si="109"/>
        <v>12750</v>
      </c>
      <c r="K1745" s="189">
        <f t="shared" si="110"/>
        <v>0.51</v>
      </c>
      <c r="L1745" s="200">
        <v>13095</v>
      </c>
      <c r="N1745" s="184">
        <v>0</v>
      </c>
      <c r="O1745" s="190">
        <f t="shared" si="111"/>
        <v>0</v>
      </c>
      <c r="Q1745" s="1">
        <v>4565.3999999999996</v>
      </c>
    </row>
    <row r="1746" spans="2:17" x14ac:dyDescent="0.3">
      <c r="B1746" s="187">
        <v>42808.333333333336</v>
      </c>
      <c r="D1746" s="202">
        <v>829</v>
      </c>
      <c r="E1746" s="178">
        <v>579.12300000000005</v>
      </c>
      <c r="F1746" s="188">
        <f t="shared" si="108"/>
        <v>0.78373718577663509</v>
      </c>
      <c r="G1746" s="200"/>
      <c r="H1746" s="202">
        <v>520</v>
      </c>
      <c r="I1746" s="178">
        <v>21656</v>
      </c>
      <c r="J1746">
        <f t="shared" si="109"/>
        <v>21656</v>
      </c>
      <c r="K1746" s="189">
        <f t="shared" si="110"/>
        <v>0.86624000000000001</v>
      </c>
      <c r="L1746" s="200">
        <v>22422</v>
      </c>
      <c r="N1746" s="184">
        <v>0</v>
      </c>
      <c r="O1746" s="190">
        <f t="shared" si="111"/>
        <v>0</v>
      </c>
      <c r="Q1746" s="1">
        <v>4565.3</v>
      </c>
    </row>
    <row r="1747" spans="2:17" x14ac:dyDescent="0.3">
      <c r="B1747" s="187">
        <v>42808.375</v>
      </c>
      <c r="D1747" s="202">
        <v>895</v>
      </c>
      <c r="E1747" s="178">
        <v>657.774</v>
      </c>
      <c r="F1747" s="188">
        <f t="shared" si="108"/>
        <v>0.89017694623946952</v>
      </c>
      <c r="G1747" s="200"/>
      <c r="H1747" s="202">
        <v>715</v>
      </c>
      <c r="I1747" s="178">
        <v>22454</v>
      </c>
      <c r="J1747">
        <f t="shared" si="109"/>
        <v>22454</v>
      </c>
      <c r="K1747" s="189">
        <f t="shared" si="110"/>
        <v>0.89815999999999996</v>
      </c>
      <c r="L1747" s="200">
        <v>23267</v>
      </c>
      <c r="N1747" s="184">
        <v>0</v>
      </c>
      <c r="O1747" s="190">
        <f t="shared" si="111"/>
        <v>0</v>
      </c>
      <c r="Q1747" s="1">
        <v>4564.5</v>
      </c>
    </row>
    <row r="1748" spans="2:17" x14ac:dyDescent="0.3">
      <c r="B1748" s="187">
        <v>42808.416666666664</v>
      </c>
      <c r="D1748" s="202">
        <v>937</v>
      </c>
      <c r="E1748" s="178">
        <v>702.06500000000005</v>
      </c>
      <c r="F1748" s="188">
        <f t="shared" si="108"/>
        <v>0.95011672361877064</v>
      </c>
      <c r="G1748" s="200"/>
      <c r="H1748" s="202">
        <v>867</v>
      </c>
      <c r="I1748" s="178">
        <v>22903</v>
      </c>
      <c r="J1748">
        <f t="shared" si="109"/>
        <v>22903</v>
      </c>
      <c r="K1748" s="189">
        <f t="shared" si="110"/>
        <v>0.91612000000000005</v>
      </c>
      <c r="L1748" s="200">
        <v>23743</v>
      </c>
      <c r="N1748" s="184">
        <v>0</v>
      </c>
      <c r="O1748" s="190">
        <f t="shared" si="111"/>
        <v>0</v>
      </c>
      <c r="Q1748" s="1">
        <v>4564.3999999999996</v>
      </c>
    </row>
    <row r="1749" spans="2:17" x14ac:dyDescent="0.3">
      <c r="B1749" s="187">
        <v>42808.458333333336</v>
      </c>
      <c r="D1749" s="202">
        <v>941</v>
      </c>
      <c r="E1749" s="178">
        <v>713.71299999999997</v>
      </c>
      <c r="F1749" s="188">
        <f t="shared" si="108"/>
        <v>0.96588016375139563</v>
      </c>
      <c r="G1749" s="200"/>
      <c r="H1749" s="202">
        <v>952</v>
      </c>
      <c r="I1749" s="178">
        <v>22953</v>
      </c>
      <c r="J1749">
        <f t="shared" si="109"/>
        <v>22953</v>
      </c>
      <c r="K1749" s="189">
        <f t="shared" si="110"/>
        <v>0.91812000000000005</v>
      </c>
      <c r="L1749" s="200">
        <v>23796</v>
      </c>
      <c r="N1749" s="184">
        <v>0</v>
      </c>
      <c r="O1749" s="190">
        <f t="shared" si="111"/>
        <v>0</v>
      </c>
      <c r="Q1749" s="1">
        <v>4564.1000000000004</v>
      </c>
    </row>
    <row r="1750" spans="2:17" x14ac:dyDescent="0.3">
      <c r="B1750" s="187">
        <v>42808.5</v>
      </c>
      <c r="D1750" s="202">
        <v>718</v>
      </c>
      <c r="E1750" s="178">
        <v>550.85599999999999</v>
      </c>
      <c r="F1750" s="188">
        <f t="shared" si="108"/>
        <v>0.74548296511824619</v>
      </c>
      <c r="G1750" s="200"/>
      <c r="H1750" s="202">
        <v>891</v>
      </c>
      <c r="I1750" s="178">
        <v>21259</v>
      </c>
      <c r="J1750">
        <f t="shared" si="109"/>
        <v>21259</v>
      </c>
      <c r="K1750" s="189">
        <f t="shared" si="110"/>
        <v>0.85036</v>
      </c>
      <c r="L1750" s="200">
        <v>22002</v>
      </c>
      <c r="N1750" s="184">
        <v>70.900000000000006</v>
      </c>
      <c r="O1750" s="190">
        <f t="shared" si="111"/>
        <v>1.1816666666666668E-2</v>
      </c>
      <c r="Q1750" s="1">
        <v>4564</v>
      </c>
    </row>
    <row r="1751" spans="2:17" x14ac:dyDescent="0.3">
      <c r="B1751" s="187">
        <v>42808.541666666664</v>
      </c>
      <c r="D1751" s="202">
        <v>891</v>
      </c>
      <c r="E1751" s="178">
        <v>670.61199999999997</v>
      </c>
      <c r="F1751" s="188">
        <f t="shared" si="108"/>
        <v>0.90755083398179792</v>
      </c>
      <c r="G1751" s="200"/>
      <c r="H1751" s="202">
        <v>899</v>
      </c>
      <c r="I1751" s="178">
        <v>22515</v>
      </c>
      <c r="J1751">
        <f t="shared" si="109"/>
        <v>22515</v>
      </c>
      <c r="K1751" s="189">
        <f t="shared" si="110"/>
        <v>0.90059999999999996</v>
      </c>
      <c r="L1751" s="200">
        <v>23332</v>
      </c>
      <c r="N1751" s="184">
        <v>136</v>
      </c>
      <c r="O1751" s="190">
        <f t="shared" si="111"/>
        <v>2.2666666666666668E-2</v>
      </c>
      <c r="Q1751" s="1">
        <v>4562.3999999999996</v>
      </c>
    </row>
    <row r="1752" spans="2:17" x14ac:dyDescent="0.3">
      <c r="B1752" s="187">
        <v>42808.583333333336</v>
      </c>
      <c r="D1752" s="202">
        <v>777</v>
      </c>
      <c r="E1752" s="178">
        <v>567.78899999999999</v>
      </c>
      <c r="F1752" s="188">
        <f t="shared" si="108"/>
        <v>0.76839868728220051</v>
      </c>
      <c r="G1752" s="200"/>
      <c r="H1752" s="202">
        <v>753</v>
      </c>
      <c r="I1752" s="178">
        <v>21669</v>
      </c>
      <c r="J1752">
        <f t="shared" si="109"/>
        <v>21669</v>
      </c>
      <c r="K1752" s="189">
        <f t="shared" si="110"/>
        <v>0.86675999999999997</v>
      </c>
      <c r="L1752" s="200">
        <v>22437</v>
      </c>
      <c r="N1752" s="184">
        <v>173.8</v>
      </c>
      <c r="O1752" s="190">
        <f t="shared" si="111"/>
        <v>2.8966666666666668E-2</v>
      </c>
      <c r="Q1752" s="1">
        <v>4562.3999999999996</v>
      </c>
    </row>
    <row r="1753" spans="2:17" x14ac:dyDescent="0.3">
      <c r="B1753" s="187">
        <v>42808.625</v>
      </c>
      <c r="D1753" s="202">
        <v>606</v>
      </c>
      <c r="E1753" s="178">
        <v>423.3</v>
      </c>
      <c r="F1753" s="188">
        <f t="shared" si="108"/>
        <v>0.57285922116588295</v>
      </c>
      <c r="G1753" s="200"/>
      <c r="H1753" s="202">
        <v>545</v>
      </c>
      <c r="I1753" s="178">
        <v>19246</v>
      </c>
      <c r="J1753">
        <f t="shared" si="109"/>
        <v>19246</v>
      </c>
      <c r="K1753" s="189">
        <f t="shared" si="110"/>
        <v>0.76983999999999997</v>
      </c>
      <c r="L1753" s="200">
        <v>19879</v>
      </c>
      <c r="N1753" s="184">
        <v>202</v>
      </c>
      <c r="O1753" s="190">
        <f t="shared" si="111"/>
        <v>3.3666666666666664E-2</v>
      </c>
      <c r="Q1753" s="1">
        <v>4559.5</v>
      </c>
    </row>
    <row r="1754" spans="2:17" x14ac:dyDescent="0.3">
      <c r="B1754" s="187">
        <v>42808.666666666664</v>
      </c>
      <c r="D1754" s="202">
        <v>494</v>
      </c>
      <c r="E1754" s="178">
        <v>298.125</v>
      </c>
      <c r="F1754" s="188">
        <f t="shared" si="108"/>
        <v>0.4034577257502453</v>
      </c>
      <c r="G1754" s="200"/>
      <c r="H1754" s="202">
        <v>333</v>
      </c>
      <c r="I1754" s="178">
        <v>13549</v>
      </c>
      <c r="J1754">
        <f t="shared" si="109"/>
        <v>13549</v>
      </c>
      <c r="K1754" s="189">
        <f t="shared" si="110"/>
        <v>0.54196</v>
      </c>
      <c r="L1754" s="200">
        <v>13922</v>
      </c>
      <c r="N1754" s="184">
        <v>129.69999999999999</v>
      </c>
      <c r="O1754" s="190">
        <f t="shared" si="111"/>
        <v>2.1616666666666666E-2</v>
      </c>
      <c r="Q1754" s="1">
        <v>4558.1000000000004</v>
      </c>
    </row>
    <row r="1755" spans="2:17" x14ac:dyDescent="0.3">
      <c r="B1755" s="187">
        <v>42808.708333333336</v>
      </c>
      <c r="D1755" s="202">
        <v>303</v>
      </c>
      <c r="E1755" s="178">
        <v>0</v>
      </c>
      <c r="F1755" s="188">
        <f t="shared" si="108"/>
        <v>0</v>
      </c>
      <c r="G1755" s="200"/>
      <c r="H1755" s="202">
        <v>124</v>
      </c>
      <c r="I1755" s="178">
        <v>4746.6000000000004</v>
      </c>
      <c r="J1755">
        <f t="shared" si="109"/>
        <v>4746.6000000000004</v>
      </c>
      <c r="K1755" s="189">
        <f t="shared" si="110"/>
        <v>0.189864</v>
      </c>
      <c r="L1755" s="200">
        <v>4886.3</v>
      </c>
      <c r="N1755" s="184">
        <v>123.2</v>
      </c>
      <c r="O1755" s="190">
        <f t="shared" si="111"/>
        <v>2.0533333333333334E-2</v>
      </c>
      <c r="Q1755" s="1">
        <v>4557.7</v>
      </c>
    </row>
    <row r="1756" spans="2:17" x14ac:dyDescent="0.3">
      <c r="B1756" s="187">
        <v>42808.75</v>
      </c>
      <c r="D1756" s="202">
        <v>1</v>
      </c>
      <c r="E1756" s="178">
        <v>0</v>
      </c>
      <c r="F1756" s="188">
        <f t="shared" si="108"/>
        <v>0</v>
      </c>
      <c r="G1756" s="200"/>
      <c r="H1756" s="202">
        <v>3</v>
      </c>
      <c r="I1756" s="178">
        <v>-56.506999999999998</v>
      </c>
      <c r="J1756">
        <f t="shared" si="109"/>
        <v>0</v>
      </c>
      <c r="K1756" s="189">
        <f t="shared" si="110"/>
        <v>0</v>
      </c>
      <c r="L1756" s="200">
        <v>0</v>
      </c>
      <c r="N1756" s="184">
        <v>0</v>
      </c>
      <c r="O1756" s="190">
        <f t="shared" si="111"/>
        <v>0</v>
      </c>
      <c r="Q1756" s="1">
        <v>4557.6000000000004</v>
      </c>
    </row>
    <row r="1757" spans="2:17" x14ac:dyDescent="0.3">
      <c r="B1757" s="187">
        <v>42808.791666666664</v>
      </c>
      <c r="D1757" s="202">
        <v>0</v>
      </c>
      <c r="E1757" s="178">
        <v>0</v>
      </c>
      <c r="F1757" s="188">
        <f t="shared" si="108"/>
        <v>0</v>
      </c>
      <c r="G1757" s="200"/>
      <c r="H1757" s="202">
        <v>0</v>
      </c>
      <c r="I1757" s="178">
        <v>-56.506999999999998</v>
      </c>
      <c r="J1757">
        <f t="shared" si="109"/>
        <v>0</v>
      </c>
      <c r="K1757" s="189">
        <f t="shared" si="110"/>
        <v>0</v>
      </c>
      <c r="L1757" s="200">
        <v>0</v>
      </c>
      <c r="N1757" s="184">
        <v>33.6</v>
      </c>
      <c r="O1757" s="190">
        <f t="shared" si="111"/>
        <v>5.5999999999999999E-3</v>
      </c>
      <c r="Q1757" s="1">
        <v>4556.7</v>
      </c>
    </row>
    <row r="1758" spans="2:17" x14ac:dyDescent="0.3">
      <c r="B1758" s="187">
        <v>42808.833333333336</v>
      </c>
      <c r="D1758" s="202">
        <v>0</v>
      </c>
      <c r="E1758" s="178">
        <v>0</v>
      </c>
      <c r="F1758" s="188">
        <f t="shared" si="108"/>
        <v>0</v>
      </c>
      <c r="G1758" s="200"/>
      <c r="H1758" s="202">
        <v>0</v>
      </c>
      <c r="I1758" s="178">
        <v>-56.506999999999998</v>
      </c>
      <c r="J1758">
        <f t="shared" si="109"/>
        <v>0</v>
      </c>
      <c r="K1758" s="189">
        <f t="shared" si="110"/>
        <v>0</v>
      </c>
      <c r="L1758" s="200">
        <v>0</v>
      </c>
      <c r="N1758" s="184">
        <v>1538.3</v>
      </c>
      <c r="O1758" s="190">
        <f t="shared" si="111"/>
        <v>0.25638333333333335</v>
      </c>
      <c r="Q1758" s="1">
        <v>4556</v>
      </c>
    </row>
    <row r="1759" spans="2:17" x14ac:dyDescent="0.3">
      <c r="B1759" s="187">
        <v>42808.875</v>
      </c>
      <c r="D1759" s="202">
        <v>0</v>
      </c>
      <c r="E1759" s="178">
        <v>0</v>
      </c>
      <c r="F1759" s="188">
        <f t="shared" si="108"/>
        <v>0</v>
      </c>
      <c r="G1759" s="200"/>
      <c r="H1759" s="202">
        <v>0</v>
      </c>
      <c r="I1759" s="178">
        <v>-56.506999999999998</v>
      </c>
      <c r="J1759">
        <f t="shared" si="109"/>
        <v>0</v>
      </c>
      <c r="K1759" s="189">
        <f t="shared" si="110"/>
        <v>0</v>
      </c>
      <c r="L1759" s="200">
        <v>0</v>
      </c>
      <c r="N1759" s="184">
        <v>1306.5</v>
      </c>
      <c r="O1759" s="190">
        <f t="shared" si="111"/>
        <v>0.21775</v>
      </c>
      <c r="Q1759" s="1">
        <v>4554.3</v>
      </c>
    </row>
    <row r="1760" spans="2:17" x14ac:dyDescent="0.3">
      <c r="B1760" s="187">
        <v>42808.916666666664</v>
      </c>
      <c r="D1760" s="202">
        <v>0</v>
      </c>
      <c r="E1760" s="178">
        <v>0</v>
      </c>
      <c r="F1760" s="188">
        <f t="shared" si="108"/>
        <v>0</v>
      </c>
      <c r="G1760" s="200"/>
      <c r="H1760" s="202">
        <v>0</v>
      </c>
      <c r="I1760" s="178">
        <v>-56.506999999999998</v>
      </c>
      <c r="J1760">
        <f t="shared" si="109"/>
        <v>0</v>
      </c>
      <c r="K1760" s="189">
        <f t="shared" si="110"/>
        <v>0</v>
      </c>
      <c r="L1760" s="200">
        <v>0</v>
      </c>
      <c r="N1760" s="184">
        <v>394.7</v>
      </c>
      <c r="O1760" s="190">
        <f t="shared" si="111"/>
        <v>6.5783333333333333E-2</v>
      </c>
      <c r="Q1760" s="1">
        <v>4553.7</v>
      </c>
    </row>
    <row r="1761" spans="2:17" x14ac:dyDescent="0.3">
      <c r="B1761" s="187">
        <v>42808.958333333336</v>
      </c>
      <c r="D1761" s="202">
        <v>0</v>
      </c>
      <c r="E1761" s="178">
        <v>0</v>
      </c>
      <c r="F1761" s="188">
        <f t="shared" si="108"/>
        <v>0</v>
      </c>
      <c r="G1761" s="200"/>
      <c r="H1761" s="202">
        <v>0</v>
      </c>
      <c r="I1761" s="178">
        <v>-56.506999999999998</v>
      </c>
      <c r="J1761">
        <f t="shared" si="109"/>
        <v>0</v>
      </c>
      <c r="K1761" s="189">
        <f t="shared" si="110"/>
        <v>0</v>
      </c>
      <c r="L1761" s="200">
        <v>0</v>
      </c>
      <c r="N1761" s="184">
        <v>0</v>
      </c>
      <c r="O1761" s="190">
        <f t="shared" si="111"/>
        <v>0</v>
      </c>
      <c r="Q1761" s="1">
        <v>4552.8999999999996</v>
      </c>
    </row>
    <row r="1762" spans="2:17" x14ac:dyDescent="0.3">
      <c r="B1762" s="187">
        <v>42809</v>
      </c>
      <c r="D1762" s="202">
        <v>0</v>
      </c>
      <c r="E1762" s="178">
        <v>0</v>
      </c>
      <c r="F1762" s="188">
        <f t="shared" si="108"/>
        <v>0</v>
      </c>
      <c r="G1762" s="200"/>
      <c r="H1762" s="202">
        <v>0</v>
      </c>
      <c r="I1762" s="178">
        <v>-56.506999999999998</v>
      </c>
      <c r="J1762">
        <f t="shared" si="109"/>
        <v>0</v>
      </c>
      <c r="K1762" s="189">
        <f t="shared" si="110"/>
        <v>0</v>
      </c>
      <c r="L1762" s="200">
        <v>0</v>
      </c>
      <c r="N1762" s="184">
        <v>348.8</v>
      </c>
      <c r="O1762" s="190">
        <f t="shared" si="111"/>
        <v>5.8133333333333335E-2</v>
      </c>
      <c r="Q1762" s="1">
        <v>4549.5</v>
      </c>
    </row>
    <row r="1763" spans="2:17" x14ac:dyDescent="0.3">
      <c r="B1763" s="187">
        <v>42809.041666666664</v>
      </c>
      <c r="D1763" s="202">
        <v>0</v>
      </c>
      <c r="E1763" s="178">
        <v>0</v>
      </c>
      <c r="F1763" s="188">
        <f t="shared" si="108"/>
        <v>0</v>
      </c>
      <c r="G1763" s="200"/>
      <c r="H1763" s="202">
        <v>0</v>
      </c>
      <c r="I1763" s="178">
        <v>-56.506999999999998</v>
      </c>
      <c r="J1763">
        <f t="shared" si="109"/>
        <v>0</v>
      </c>
      <c r="K1763" s="189">
        <f t="shared" si="110"/>
        <v>0</v>
      </c>
      <c r="L1763" s="200">
        <v>0</v>
      </c>
      <c r="N1763" s="184">
        <v>1204.5999999999999</v>
      </c>
      <c r="O1763" s="190">
        <f t="shared" si="111"/>
        <v>0.20076666666666665</v>
      </c>
      <c r="Q1763" s="1">
        <v>4548.3999999999996</v>
      </c>
    </row>
    <row r="1764" spans="2:17" x14ac:dyDescent="0.3">
      <c r="B1764" s="187">
        <v>42809.083333333336</v>
      </c>
      <c r="D1764" s="202">
        <v>0</v>
      </c>
      <c r="E1764" s="178">
        <v>0</v>
      </c>
      <c r="F1764" s="188">
        <f t="shared" si="108"/>
        <v>0</v>
      </c>
      <c r="G1764" s="200"/>
      <c r="H1764" s="202">
        <v>0</v>
      </c>
      <c r="I1764" s="178">
        <v>-56.506999999999998</v>
      </c>
      <c r="J1764">
        <f t="shared" si="109"/>
        <v>0</v>
      </c>
      <c r="K1764" s="189">
        <f t="shared" si="110"/>
        <v>0</v>
      </c>
      <c r="L1764" s="200">
        <v>0</v>
      </c>
      <c r="N1764" s="184">
        <v>913.8</v>
      </c>
      <c r="O1764" s="190">
        <f t="shared" si="111"/>
        <v>0.15229999999999999</v>
      </c>
      <c r="Q1764" s="1">
        <v>4547.8</v>
      </c>
    </row>
    <row r="1765" spans="2:17" x14ac:dyDescent="0.3">
      <c r="B1765" s="187">
        <v>42809.125</v>
      </c>
      <c r="D1765" s="202">
        <v>0</v>
      </c>
      <c r="E1765" s="178">
        <v>0</v>
      </c>
      <c r="F1765" s="188">
        <f t="shared" si="108"/>
        <v>0</v>
      </c>
      <c r="G1765" s="200"/>
      <c r="H1765" s="202">
        <v>0</v>
      </c>
      <c r="I1765" s="178">
        <v>-56.506999999999998</v>
      </c>
      <c r="J1765">
        <f t="shared" si="109"/>
        <v>0</v>
      </c>
      <c r="K1765" s="189">
        <f t="shared" si="110"/>
        <v>0</v>
      </c>
      <c r="L1765" s="200">
        <v>0</v>
      </c>
      <c r="N1765" s="184">
        <v>564</v>
      </c>
      <c r="O1765" s="190">
        <f t="shared" si="111"/>
        <v>9.4E-2</v>
      </c>
      <c r="Q1765" s="1">
        <v>4544.8999999999996</v>
      </c>
    </row>
    <row r="1766" spans="2:17" x14ac:dyDescent="0.3">
      <c r="B1766" s="187">
        <v>42809.166666666664</v>
      </c>
      <c r="D1766" s="202">
        <v>0</v>
      </c>
      <c r="E1766" s="178">
        <v>0</v>
      </c>
      <c r="F1766" s="188">
        <f t="shared" si="108"/>
        <v>0</v>
      </c>
      <c r="G1766" s="200"/>
      <c r="H1766" s="202">
        <v>0</v>
      </c>
      <c r="I1766" s="178">
        <v>-56.506999999999998</v>
      </c>
      <c r="J1766">
        <f t="shared" si="109"/>
        <v>0</v>
      </c>
      <c r="K1766" s="189">
        <f t="shared" si="110"/>
        <v>0</v>
      </c>
      <c r="L1766" s="200">
        <v>0</v>
      </c>
      <c r="N1766" s="184">
        <v>137.4</v>
      </c>
      <c r="O1766" s="190">
        <f t="shared" si="111"/>
        <v>2.29E-2</v>
      </c>
      <c r="Q1766" s="1">
        <v>4542.8999999999996</v>
      </c>
    </row>
    <row r="1767" spans="2:17" x14ac:dyDescent="0.3">
      <c r="B1767" s="187">
        <v>42809.208333333336</v>
      </c>
      <c r="D1767" s="202">
        <v>0</v>
      </c>
      <c r="E1767" s="178">
        <v>0</v>
      </c>
      <c r="F1767" s="188">
        <f t="shared" si="108"/>
        <v>0</v>
      </c>
      <c r="G1767" s="200"/>
      <c r="H1767" s="202">
        <v>0</v>
      </c>
      <c r="I1767" s="178">
        <v>-56.506999999999998</v>
      </c>
      <c r="J1767">
        <f t="shared" si="109"/>
        <v>0</v>
      </c>
      <c r="K1767" s="189">
        <f t="shared" si="110"/>
        <v>0</v>
      </c>
      <c r="L1767" s="200">
        <v>0</v>
      </c>
      <c r="N1767" s="184">
        <v>0</v>
      </c>
      <c r="O1767" s="190">
        <f t="shared" si="111"/>
        <v>0</v>
      </c>
      <c r="Q1767" s="1">
        <v>4542.3</v>
      </c>
    </row>
    <row r="1768" spans="2:17" x14ac:dyDescent="0.3">
      <c r="B1768" s="187">
        <v>42809.25</v>
      </c>
      <c r="D1768" s="202">
        <v>311</v>
      </c>
      <c r="E1768" s="178">
        <v>0</v>
      </c>
      <c r="F1768" s="188">
        <f t="shared" si="108"/>
        <v>0</v>
      </c>
      <c r="G1768" s="200"/>
      <c r="H1768" s="202">
        <v>62</v>
      </c>
      <c r="I1768" s="178">
        <v>2187.3000000000002</v>
      </c>
      <c r="J1768">
        <f t="shared" si="109"/>
        <v>2187.3000000000002</v>
      </c>
      <c r="K1768" s="189">
        <f t="shared" si="110"/>
        <v>8.7492000000000014E-2</v>
      </c>
      <c r="L1768" s="200">
        <v>2295.4</v>
      </c>
      <c r="N1768" s="184">
        <v>0</v>
      </c>
      <c r="O1768" s="190">
        <f t="shared" si="111"/>
        <v>0</v>
      </c>
      <c r="Q1768" s="1">
        <v>4542.1000000000004</v>
      </c>
    </row>
    <row r="1769" spans="2:17" x14ac:dyDescent="0.3">
      <c r="B1769" s="187">
        <v>42809.291666666664</v>
      </c>
      <c r="D1769" s="202">
        <v>719</v>
      </c>
      <c r="E1769" s="178">
        <v>224.904</v>
      </c>
      <c r="F1769" s="188">
        <f t="shared" si="108"/>
        <v>0.30436647833000646</v>
      </c>
      <c r="G1769" s="200"/>
      <c r="H1769" s="202">
        <v>278</v>
      </c>
      <c r="I1769" s="178">
        <v>12657</v>
      </c>
      <c r="J1769">
        <f t="shared" si="109"/>
        <v>12657</v>
      </c>
      <c r="K1769" s="189">
        <f t="shared" si="110"/>
        <v>0.50627999999999995</v>
      </c>
      <c r="L1769" s="200">
        <v>12999</v>
      </c>
      <c r="N1769" s="184">
        <v>256.39999999999998</v>
      </c>
      <c r="O1769" s="190">
        <f t="shared" si="111"/>
        <v>4.2733333333333332E-2</v>
      </c>
      <c r="Q1769" s="1">
        <v>4541</v>
      </c>
    </row>
    <row r="1770" spans="2:17" x14ac:dyDescent="0.3">
      <c r="B1770" s="187">
        <v>42809.333333333336</v>
      </c>
      <c r="D1770" s="202">
        <v>830</v>
      </c>
      <c r="E1770" s="178">
        <v>576.82100000000003</v>
      </c>
      <c r="F1770" s="188">
        <f t="shared" si="108"/>
        <v>0.78062184930811662</v>
      </c>
      <c r="G1770" s="200"/>
      <c r="H1770" s="202">
        <v>519</v>
      </c>
      <c r="I1770" s="178">
        <v>21571</v>
      </c>
      <c r="J1770">
        <f t="shared" si="109"/>
        <v>21571</v>
      </c>
      <c r="K1770" s="189">
        <f t="shared" si="110"/>
        <v>0.86284000000000005</v>
      </c>
      <c r="L1770" s="200">
        <v>22333</v>
      </c>
      <c r="N1770" s="184">
        <v>489</v>
      </c>
      <c r="O1770" s="190">
        <f t="shared" si="111"/>
        <v>8.1500000000000003E-2</v>
      </c>
      <c r="Q1770" s="1">
        <v>4540.7</v>
      </c>
    </row>
    <row r="1771" spans="2:17" x14ac:dyDescent="0.3">
      <c r="B1771" s="187">
        <v>42809.375</v>
      </c>
      <c r="D1771" s="202">
        <v>894</v>
      </c>
      <c r="E1771" s="178">
        <v>653.54700000000003</v>
      </c>
      <c r="F1771" s="188">
        <f t="shared" si="108"/>
        <v>0.88445647393172522</v>
      </c>
      <c r="G1771" s="200"/>
      <c r="H1771" s="202">
        <v>714</v>
      </c>
      <c r="I1771" s="178">
        <v>22370</v>
      </c>
      <c r="J1771">
        <f t="shared" si="109"/>
        <v>22370</v>
      </c>
      <c r="K1771" s="189">
        <f t="shared" si="110"/>
        <v>0.89480000000000004</v>
      </c>
      <c r="L1771" s="200">
        <v>23179</v>
      </c>
      <c r="N1771" s="184">
        <v>840.5</v>
      </c>
      <c r="O1771" s="190">
        <f t="shared" si="111"/>
        <v>0.14008333333333334</v>
      </c>
      <c r="Q1771" s="1">
        <v>4539.3999999999996</v>
      </c>
    </row>
    <row r="1772" spans="2:17" x14ac:dyDescent="0.3">
      <c r="B1772" s="187">
        <v>42809.416666666664</v>
      </c>
      <c r="D1772" s="202">
        <v>938</v>
      </c>
      <c r="E1772" s="178">
        <v>700.39</v>
      </c>
      <c r="F1772" s="188">
        <f t="shared" si="108"/>
        <v>0.94784991710931421</v>
      </c>
      <c r="G1772" s="200"/>
      <c r="H1772" s="202">
        <v>867</v>
      </c>
      <c r="I1772" s="178">
        <v>22857</v>
      </c>
      <c r="J1772">
        <f t="shared" si="109"/>
        <v>22857</v>
      </c>
      <c r="K1772" s="189">
        <f t="shared" si="110"/>
        <v>0.91427999999999998</v>
      </c>
      <c r="L1772" s="200">
        <v>23694</v>
      </c>
      <c r="N1772" s="184">
        <v>641.20000000000005</v>
      </c>
      <c r="O1772" s="190">
        <f t="shared" si="111"/>
        <v>0.10686666666666668</v>
      </c>
      <c r="Q1772" s="1">
        <v>4538.8</v>
      </c>
    </row>
    <row r="1773" spans="2:17" x14ac:dyDescent="0.3">
      <c r="B1773" s="187">
        <v>42809.458333333336</v>
      </c>
      <c r="D1773" s="202">
        <v>961</v>
      </c>
      <c r="E1773" s="178">
        <v>728.62099999999998</v>
      </c>
      <c r="F1773" s="188">
        <f t="shared" si="108"/>
        <v>0.98605541834421628</v>
      </c>
      <c r="G1773" s="200"/>
      <c r="H1773" s="202">
        <v>956</v>
      </c>
      <c r="I1773" s="178">
        <v>22987</v>
      </c>
      <c r="J1773">
        <f t="shared" si="109"/>
        <v>22987</v>
      </c>
      <c r="K1773" s="189">
        <f t="shared" si="110"/>
        <v>0.91947999999999996</v>
      </c>
      <c r="L1773" s="200">
        <v>23832</v>
      </c>
      <c r="N1773" s="184">
        <v>211.1</v>
      </c>
      <c r="O1773" s="190">
        <f t="shared" si="111"/>
        <v>3.518333333333333E-2</v>
      </c>
      <c r="Q1773" s="1">
        <v>4537.8999999999996</v>
      </c>
    </row>
    <row r="1774" spans="2:17" x14ac:dyDescent="0.3">
      <c r="B1774" s="187">
        <v>42809.5</v>
      </c>
      <c r="D1774" s="202">
        <v>965</v>
      </c>
      <c r="E1774" s="178">
        <v>734.97900000000004</v>
      </c>
      <c r="F1774" s="188">
        <f t="shared" si="108"/>
        <v>0.99465980985891678</v>
      </c>
      <c r="G1774" s="200"/>
      <c r="H1774" s="202">
        <v>973</v>
      </c>
      <c r="I1774" s="178">
        <v>22918</v>
      </c>
      <c r="J1774">
        <f t="shared" si="109"/>
        <v>22918</v>
      </c>
      <c r="K1774" s="189">
        <f t="shared" si="110"/>
        <v>0.91671999999999998</v>
      </c>
      <c r="L1774" s="200">
        <v>23758</v>
      </c>
      <c r="N1774" s="184">
        <v>0</v>
      </c>
      <c r="O1774" s="190">
        <f t="shared" si="111"/>
        <v>0</v>
      </c>
      <c r="Q1774" s="1">
        <v>4537.6000000000004</v>
      </c>
    </row>
    <row r="1775" spans="2:17" x14ac:dyDescent="0.3">
      <c r="B1775" s="187">
        <v>42809.541666666664</v>
      </c>
      <c r="D1775" s="202">
        <v>952</v>
      </c>
      <c r="E1775" s="178">
        <v>719.15099999999995</v>
      </c>
      <c r="F1775" s="188">
        <f t="shared" si="108"/>
        <v>0.97323950333254394</v>
      </c>
      <c r="G1775" s="200"/>
      <c r="H1775" s="202">
        <v>915</v>
      </c>
      <c r="I1775" s="178">
        <v>22870</v>
      </c>
      <c r="J1775">
        <f t="shared" si="109"/>
        <v>22870</v>
      </c>
      <c r="K1775" s="189">
        <f t="shared" si="110"/>
        <v>0.91479999999999995</v>
      </c>
      <c r="L1775" s="200">
        <v>23709</v>
      </c>
      <c r="N1775" s="184">
        <v>0</v>
      </c>
      <c r="O1775" s="190">
        <f t="shared" si="111"/>
        <v>0</v>
      </c>
      <c r="Q1775" s="1">
        <v>4535.8</v>
      </c>
    </row>
    <row r="1776" spans="2:17" x14ac:dyDescent="0.3">
      <c r="B1776" s="187">
        <v>42809.583333333336</v>
      </c>
      <c r="D1776" s="202">
        <v>909</v>
      </c>
      <c r="E1776" s="178">
        <v>669.56700000000001</v>
      </c>
      <c r="F1776" s="188">
        <f t="shared" si="108"/>
        <v>0.90613661738336104</v>
      </c>
      <c r="G1776" s="200"/>
      <c r="H1776" s="202">
        <v>786</v>
      </c>
      <c r="I1776" s="178">
        <v>22566</v>
      </c>
      <c r="J1776">
        <f t="shared" si="109"/>
        <v>22566</v>
      </c>
      <c r="K1776" s="189">
        <f t="shared" si="110"/>
        <v>0.90264</v>
      </c>
      <c r="L1776" s="200">
        <v>23386</v>
      </c>
      <c r="N1776" s="184">
        <v>0</v>
      </c>
      <c r="O1776" s="190">
        <f t="shared" si="111"/>
        <v>0</v>
      </c>
      <c r="Q1776" s="1">
        <v>4534.1000000000004</v>
      </c>
    </row>
    <row r="1777" spans="2:17" x14ac:dyDescent="0.3">
      <c r="B1777" s="187">
        <v>42809.625</v>
      </c>
      <c r="D1777" s="202">
        <v>851</v>
      </c>
      <c r="E1777" s="178">
        <v>604.82299999999998</v>
      </c>
      <c r="F1777" s="188">
        <f t="shared" si="108"/>
        <v>0.81851744087694966</v>
      </c>
      <c r="G1777" s="200"/>
      <c r="H1777" s="202">
        <v>599</v>
      </c>
      <c r="I1777" s="178">
        <v>21776</v>
      </c>
      <c r="J1777">
        <f t="shared" si="109"/>
        <v>21776</v>
      </c>
      <c r="K1777" s="189">
        <f t="shared" si="110"/>
        <v>0.87104000000000004</v>
      </c>
      <c r="L1777" s="200">
        <v>22550</v>
      </c>
      <c r="N1777" s="184">
        <v>0</v>
      </c>
      <c r="O1777" s="190">
        <f t="shared" si="111"/>
        <v>0</v>
      </c>
      <c r="Q1777" s="1">
        <v>4532.8999999999996</v>
      </c>
    </row>
    <row r="1778" spans="2:17" x14ac:dyDescent="0.3">
      <c r="B1778" s="187">
        <v>42809.666666666664</v>
      </c>
      <c r="D1778" s="202">
        <v>776</v>
      </c>
      <c r="E1778" s="178">
        <v>480.98599999999999</v>
      </c>
      <c r="F1778" s="188">
        <f t="shared" si="108"/>
        <v>0.65092668403423892</v>
      </c>
      <c r="G1778" s="200"/>
      <c r="H1778" s="202">
        <v>383</v>
      </c>
      <c r="I1778" s="178">
        <v>17012</v>
      </c>
      <c r="J1778">
        <f t="shared" si="109"/>
        <v>17012</v>
      </c>
      <c r="K1778" s="189">
        <f t="shared" si="110"/>
        <v>0.68047999999999997</v>
      </c>
      <c r="L1778" s="200">
        <v>17534</v>
      </c>
      <c r="N1778" s="184">
        <v>0</v>
      </c>
      <c r="O1778" s="190">
        <f t="shared" si="111"/>
        <v>0</v>
      </c>
      <c r="Q1778" s="1">
        <v>4531.8999999999996</v>
      </c>
    </row>
    <row r="1779" spans="2:17" x14ac:dyDescent="0.3">
      <c r="B1779" s="187">
        <v>42809.708333333336</v>
      </c>
      <c r="D1779" s="202">
        <v>585</v>
      </c>
      <c r="E1779" s="178">
        <v>235.13200000000001</v>
      </c>
      <c r="F1779" s="188">
        <f t="shared" si="108"/>
        <v>0.31820820786954024</v>
      </c>
      <c r="G1779" s="200"/>
      <c r="H1779" s="202">
        <v>149</v>
      </c>
      <c r="I1779" s="178">
        <v>6004.3</v>
      </c>
      <c r="J1779">
        <f t="shared" si="109"/>
        <v>6004.3</v>
      </c>
      <c r="K1779" s="189">
        <f t="shared" si="110"/>
        <v>0.240172</v>
      </c>
      <c r="L1779" s="200">
        <v>6165.7</v>
      </c>
      <c r="N1779" s="184">
        <v>0</v>
      </c>
      <c r="O1779" s="190">
        <f t="shared" si="111"/>
        <v>0</v>
      </c>
      <c r="Q1779" s="1">
        <v>4530.3</v>
      </c>
    </row>
    <row r="1780" spans="2:17" x14ac:dyDescent="0.3">
      <c r="B1780" s="187">
        <v>42809.75</v>
      </c>
      <c r="D1780" s="202">
        <v>17</v>
      </c>
      <c r="E1780" s="178">
        <v>0</v>
      </c>
      <c r="F1780" s="188">
        <f t="shared" si="108"/>
        <v>0</v>
      </c>
      <c r="G1780" s="200"/>
      <c r="H1780" s="202">
        <v>6</v>
      </c>
      <c r="I1780" s="178">
        <v>-56.506999999999998</v>
      </c>
      <c r="J1780">
        <f t="shared" si="109"/>
        <v>0</v>
      </c>
      <c r="K1780" s="189">
        <f t="shared" si="110"/>
        <v>0</v>
      </c>
      <c r="L1780" s="200">
        <v>0</v>
      </c>
      <c r="N1780" s="184">
        <v>44.3</v>
      </c>
      <c r="O1780" s="190">
        <f t="shared" si="111"/>
        <v>7.3833333333333329E-3</v>
      </c>
      <c r="Q1780" s="1">
        <v>4530.2</v>
      </c>
    </row>
    <row r="1781" spans="2:17" x14ac:dyDescent="0.3">
      <c r="B1781" s="187">
        <v>42809.791666666664</v>
      </c>
      <c r="D1781" s="202">
        <v>0</v>
      </c>
      <c r="E1781" s="178">
        <v>0</v>
      </c>
      <c r="F1781" s="188">
        <f t="shared" si="108"/>
        <v>0</v>
      </c>
      <c r="G1781" s="200"/>
      <c r="H1781" s="202">
        <v>0</v>
      </c>
      <c r="I1781" s="178">
        <v>-56.506999999999998</v>
      </c>
      <c r="J1781">
        <f t="shared" si="109"/>
        <v>0</v>
      </c>
      <c r="K1781" s="189">
        <f t="shared" si="110"/>
        <v>0</v>
      </c>
      <c r="L1781" s="200">
        <v>0</v>
      </c>
      <c r="N1781" s="184">
        <v>205.4</v>
      </c>
      <c r="O1781" s="190">
        <f t="shared" si="111"/>
        <v>3.4233333333333331E-2</v>
      </c>
      <c r="Q1781" s="1">
        <v>4529.6000000000004</v>
      </c>
    </row>
    <row r="1782" spans="2:17" x14ac:dyDescent="0.3">
      <c r="B1782" s="187">
        <v>42809.833333333336</v>
      </c>
      <c r="D1782" s="202">
        <v>0</v>
      </c>
      <c r="E1782" s="178">
        <v>0</v>
      </c>
      <c r="F1782" s="188">
        <f t="shared" si="108"/>
        <v>0</v>
      </c>
      <c r="G1782" s="200"/>
      <c r="H1782" s="202">
        <v>0</v>
      </c>
      <c r="I1782" s="178">
        <v>-56.506999999999998</v>
      </c>
      <c r="J1782">
        <f t="shared" si="109"/>
        <v>0</v>
      </c>
      <c r="K1782" s="189">
        <f t="shared" si="110"/>
        <v>0</v>
      </c>
      <c r="L1782" s="200">
        <v>0</v>
      </c>
      <c r="N1782" s="184">
        <v>208.1</v>
      </c>
      <c r="O1782" s="190">
        <f t="shared" si="111"/>
        <v>3.468333333333333E-2</v>
      </c>
      <c r="Q1782" s="1">
        <v>4528.3</v>
      </c>
    </row>
    <row r="1783" spans="2:17" x14ac:dyDescent="0.3">
      <c r="B1783" s="187">
        <v>42809.875</v>
      </c>
      <c r="D1783" s="202">
        <v>0</v>
      </c>
      <c r="E1783" s="178">
        <v>0</v>
      </c>
      <c r="F1783" s="188">
        <f t="shared" si="108"/>
        <v>0</v>
      </c>
      <c r="G1783" s="200"/>
      <c r="H1783" s="202">
        <v>0</v>
      </c>
      <c r="I1783" s="178">
        <v>-56.506999999999998</v>
      </c>
      <c r="J1783">
        <f t="shared" si="109"/>
        <v>0</v>
      </c>
      <c r="K1783" s="189">
        <f t="shared" si="110"/>
        <v>0</v>
      </c>
      <c r="L1783" s="200">
        <v>0</v>
      </c>
      <c r="N1783" s="184">
        <v>478.2</v>
      </c>
      <c r="O1783" s="190">
        <f t="shared" si="111"/>
        <v>7.9699999999999993E-2</v>
      </c>
      <c r="Q1783" s="1">
        <v>4527.5</v>
      </c>
    </row>
    <row r="1784" spans="2:17" x14ac:dyDescent="0.3">
      <c r="B1784" s="187">
        <v>42809.916666666664</v>
      </c>
      <c r="D1784" s="202">
        <v>0</v>
      </c>
      <c r="E1784" s="178">
        <v>0</v>
      </c>
      <c r="F1784" s="188">
        <f t="shared" si="108"/>
        <v>0</v>
      </c>
      <c r="G1784" s="200"/>
      <c r="H1784" s="202">
        <v>0</v>
      </c>
      <c r="I1784" s="178">
        <v>-56.506999999999998</v>
      </c>
      <c r="J1784">
        <f t="shared" si="109"/>
        <v>0</v>
      </c>
      <c r="K1784" s="189">
        <f t="shared" si="110"/>
        <v>0</v>
      </c>
      <c r="L1784" s="200">
        <v>0</v>
      </c>
      <c r="N1784" s="184">
        <v>1401.3</v>
      </c>
      <c r="O1784" s="190">
        <f t="shared" si="111"/>
        <v>0.23354999999999998</v>
      </c>
      <c r="Q1784" s="1">
        <v>4527.3999999999996</v>
      </c>
    </row>
    <row r="1785" spans="2:17" x14ac:dyDescent="0.3">
      <c r="B1785" s="187">
        <v>42809.958333333336</v>
      </c>
      <c r="D1785" s="202">
        <v>0</v>
      </c>
      <c r="E1785" s="178">
        <v>0</v>
      </c>
      <c r="F1785" s="188">
        <f t="shared" si="108"/>
        <v>0</v>
      </c>
      <c r="G1785" s="200"/>
      <c r="H1785" s="202">
        <v>0</v>
      </c>
      <c r="I1785" s="178">
        <v>-56.506999999999998</v>
      </c>
      <c r="J1785">
        <f t="shared" si="109"/>
        <v>0</v>
      </c>
      <c r="K1785" s="189">
        <f t="shared" si="110"/>
        <v>0</v>
      </c>
      <c r="L1785" s="200">
        <v>0</v>
      </c>
      <c r="N1785" s="184">
        <v>2748.9</v>
      </c>
      <c r="O1785" s="190">
        <f t="shared" si="111"/>
        <v>0.45815</v>
      </c>
      <c r="Q1785" s="1">
        <v>4527.3999999999996</v>
      </c>
    </row>
    <row r="1786" spans="2:17" x14ac:dyDescent="0.3">
      <c r="B1786" s="187">
        <v>42810</v>
      </c>
      <c r="D1786" s="202">
        <v>0</v>
      </c>
      <c r="E1786" s="178">
        <v>0</v>
      </c>
      <c r="F1786" s="188">
        <f t="shared" si="108"/>
        <v>0</v>
      </c>
      <c r="G1786" s="200"/>
      <c r="H1786" s="202">
        <v>0</v>
      </c>
      <c r="I1786" s="178">
        <v>-56.506999999999998</v>
      </c>
      <c r="J1786">
        <f t="shared" si="109"/>
        <v>0</v>
      </c>
      <c r="K1786" s="189">
        <f t="shared" si="110"/>
        <v>0</v>
      </c>
      <c r="L1786" s="200">
        <v>0</v>
      </c>
      <c r="N1786" s="184">
        <v>3198.8</v>
      </c>
      <c r="O1786" s="190">
        <f t="shared" si="111"/>
        <v>0.53313333333333335</v>
      </c>
      <c r="Q1786" s="1">
        <v>4527.1000000000004</v>
      </c>
    </row>
    <row r="1787" spans="2:17" x14ac:dyDescent="0.3">
      <c r="B1787" s="187">
        <v>42810.041666666664</v>
      </c>
      <c r="D1787" s="202">
        <v>0</v>
      </c>
      <c r="E1787" s="178">
        <v>0</v>
      </c>
      <c r="F1787" s="188">
        <f t="shared" si="108"/>
        <v>0</v>
      </c>
      <c r="G1787" s="200"/>
      <c r="H1787" s="202">
        <v>0</v>
      </c>
      <c r="I1787" s="178">
        <v>-56.506999999999998</v>
      </c>
      <c r="J1787">
        <f t="shared" si="109"/>
        <v>0</v>
      </c>
      <c r="K1787" s="189">
        <f t="shared" si="110"/>
        <v>0</v>
      </c>
      <c r="L1787" s="200">
        <v>0</v>
      </c>
      <c r="N1787" s="184">
        <v>3876.8</v>
      </c>
      <c r="O1787" s="190">
        <f t="shared" si="111"/>
        <v>0.64613333333333334</v>
      </c>
      <c r="Q1787" s="1">
        <v>4526.8999999999996</v>
      </c>
    </row>
    <row r="1788" spans="2:17" x14ac:dyDescent="0.3">
      <c r="B1788" s="187">
        <v>42810.083333333336</v>
      </c>
      <c r="D1788" s="202">
        <v>0</v>
      </c>
      <c r="E1788" s="178">
        <v>0</v>
      </c>
      <c r="F1788" s="188">
        <f t="shared" si="108"/>
        <v>0</v>
      </c>
      <c r="G1788" s="200"/>
      <c r="H1788" s="202">
        <v>0</v>
      </c>
      <c r="I1788" s="178">
        <v>-56.506999999999998</v>
      </c>
      <c r="J1788">
        <f t="shared" si="109"/>
        <v>0</v>
      </c>
      <c r="K1788" s="189">
        <f t="shared" si="110"/>
        <v>0</v>
      </c>
      <c r="L1788" s="200">
        <v>0</v>
      </c>
      <c r="N1788" s="184">
        <v>4616.7</v>
      </c>
      <c r="O1788" s="190">
        <f t="shared" si="111"/>
        <v>0.76944999999999997</v>
      </c>
      <c r="Q1788" s="1">
        <v>4526.3</v>
      </c>
    </row>
    <row r="1789" spans="2:17" x14ac:dyDescent="0.3">
      <c r="B1789" s="187">
        <v>42810.125</v>
      </c>
      <c r="D1789" s="202">
        <v>0</v>
      </c>
      <c r="E1789" s="178">
        <v>0</v>
      </c>
      <c r="F1789" s="188">
        <f t="shared" si="108"/>
        <v>0</v>
      </c>
      <c r="G1789" s="200"/>
      <c r="H1789" s="202">
        <v>0</v>
      </c>
      <c r="I1789" s="178">
        <v>-56.506999999999998</v>
      </c>
      <c r="J1789">
        <f t="shared" si="109"/>
        <v>0</v>
      </c>
      <c r="K1789" s="189">
        <f t="shared" si="110"/>
        <v>0</v>
      </c>
      <c r="L1789" s="200">
        <v>0</v>
      </c>
      <c r="N1789" s="184">
        <v>5251</v>
      </c>
      <c r="O1789" s="190">
        <f t="shared" si="111"/>
        <v>0.87516666666666665</v>
      </c>
      <c r="Q1789" s="1">
        <v>4526</v>
      </c>
    </row>
    <row r="1790" spans="2:17" x14ac:dyDescent="0.3">
      <c r="B1790" s="187">
        <v>42810.166666666664</v>
      </c>
      <c r="D1790" s="202">
        <v>0</v>
      </c>
      <c r="E1790" s="178">
        <v>0</v>
      </c>
      <c r="F1790" s="188">
        <f t="shared" si="108"/>
        <v>0</v>
      </c>
      <c r="G1790" s="200"/>
      <c r="H1790" s="202">
        <v>0</v>
      </c>
      <c r="I1790" s="178">
        <v>-56.506999999999998</v>
      </c>
      <c r="J1790">
        <f t="shared" si="109"/>
        <v>0</v>
      </c>
      <c r="K1790" s="189">
        <f t="shared" si="110"/>
        <v>0</v>
      </c>
      <c r="L1790" s="200">
        <v>0</v>
      </c>
      <c r="N1790" s="184">
        <v>5309.9</v>
      </c>
      <c r="O1790" s="190">
        <f t="shared" si="111"/>
        <v>0.88498333333333323</v>
      </c>
      <c r="Q1790" s="1">
        <v>4525</v>
      </c>
    </row>
    <row r="1791" spans="2:17" x14ac:dyDescent="0.3">
      <c r="B1791" s="187">
        <v>42810.208333333336</v>
      </c>
      <c r="D1791" s="202">
        <v>0</v>
      </c>
      <c r="E1791" s="178">
        <v>0</v>
      </c>
      <c r="F1791" s="188">
        <f t="shared" si="108"/>
        <v>0</v>
      </c>
      <c r="G1791" s="200"/>
      <c r="H1791" s="202">
        <v>0</v>
      </c>
      <c r="I1791" s="178">
        <v>-56.506999999999998</v>
      </c>
      <c r="J1791">
        <f t="shared" si="109"/>
        <v>0</v>
      </c>
      <c r="K1791" s="189">
        <f t="shared" si="110"/>
        <v>0</v>
      </c>
      <c r="L1791" s="200">
        <v>0</v>
      </c>
      <c r="N1791" s="184">
        <v>5145.1000000000004</v>
      </c>
      <c r="O1791" s="190">
        <f t="shared" si="111"/>
        <v>0.8575166666666667</v>
      </c>
      <c r="Q1791" s="1">
        <v>4524.3</v>
      </c>
    </row>
    <row r="1792" spans="2:17" x14ac:dyDescent="0.3">
      <c r="B1792" s="187">
        <v>42810.25</v>
      </c>
      <c r="D1792" s="202">
        <v>310</v>
      </c>
      <c r="E1792" s="178">
        <v>0</v>
      </c>
      <c r="F1792" s="188">
        <f t="shared" si="108"/>
        <v>0</v>
      </c>
      <c r="G1792" s="200"/>
      <c r="H1792" s="202">
        <v>61</v>
      </c>
      <c r="I1792" s="178">
        <v>2165.1999999999998</v>
      </c>
      <c r="J1792">
        <f t="shared" si="109"/>
        <v>2165.1999999999998</v>
      </c>
      <c r="K1792" s="189">
        <f t="shared" si="110"/>
        <v>8.6607999999999991E-2</v>
      </c>
      <c r="L1792" s="200">
        <v>2273.1</v>
      </c>
      <c r="N1792" s="184">
        <v>3658.3</v>
      </c>
      <c r="O1792" s="190">
        <f t="shared" si="111"/>
        <v>0.60971666666666668</v>
      </c>
      <c r="Q1792" s="1">
        <v>4524.1000000000004</v>
      </c>
    </row>
    <row r="1793" spans="2:17" x14ac:dyDescent="0.3">
      <c r="B1793" s="187">
        <v>42810.291666666664</v>
      </c>
      <c r="D1793" s="202">
        <v>724</v>
      </c>
      <c r="E1793" s="178">
        <v>224.345</v>
      </c>
      <c r="F1793" s="188">
        <f t="shared" si="108"/>
        <v>0.30360997394864164</v>
      </c>
      <c r="G1793" s="200"/>
      <c r="H1793" s="202">
        <v>278</v>
      </c>
      <c r="I1793" s="178">
        <v>12660</v>
      </c>
      <c r="J1793">
        <f t="shared" si="109"/>
        <v>12660</v>
      </c>
      <c r="K1793" s="189">
        <f t="shared" si="110"/>
        <v>0.50639999999999996</v>
      </c>
      <c r="L1793" s="200">
        <v>13003</v>
      </c>
      <c r="N1793" s="184">
        <v>3003.1</v>
      </c>
      <c r="O1793" s="190">
        <f t="shared" si="111"/>
        <v>0.50051666666666661</v>
      </c>
      <c r="Q1793" s="1">
        <v>4523.8</v>
      </c>
    </row>
    <row r="1794" spans="2:17" x14ac:dyDescent="0.3">
      <c r="B1794" s="187">
        <v>42810.333333333336</v>
      </c>
      <c r="D1794" s="202">
        <v>837</v>
      </c>
      <c r="E1794" s="178">
        <v>578.90099999999995</v>
      </c>
      <c r="F1794" s="188">
        <f t="shared" si="108"/>
        <v>0.78343674933179952</v>
      </c>
      <c r="G1794" s="200"/>
      <c r="H1794" s="202">
        <v>519</v>
      </c>
      <c r="I1794" s="178">
        <v>21595</v>
      </c>
      <c r="J1794">
        <f t="shared" si="109"/>
        <v>21595</v>
      </c>
      <c r="K1794" s="189">
        <f t="shared" si="110"/>
        <v>0.86380000000000001</v>
      </c>
      <c r="L1794" s="200">
        <v>22358</v>
      </c>
      <c r="N1794" s="184">
        <v>2731.1</v>
      </c>
      <c r="O1794" s="190">
        <f t="shared" si="111"/>
        <v>0.45518333333333333</v>
      </c>
      <c r="Q1794" s="1">
        <v>4523.8</v>
      </c>
    </row>
    <row r="1795" spans="2:17" x14ac:dyDescent="0.3">
      <c r="B1795" s="187">
        <v>42810.375</v>
      </c>
      <c r="D1795" s="202">
        <v>900</v>
      </c>
      <c r="E1795" s="178">
        <v>655.28300000000002</v>
      </c>
      <c r="F1795" s="188">
        <f t="shared" si="108"/>
        <v>0.88680583279764535</v>
      </c>
      <c r="G1795" s="200"/>
      <c r="H1795" s="202">
        <v>715</v>
      </c>
      <c r="I1795" s="178">
        <v>22347</v>
      </c>
      <c r="J1795">
        <f t="shared" si="109"/>
        <v>22347</v>
      </c>
      <c r="K1795" s="189">
        <f t="shared" si="110"/>
        <v>0.89388000000000001</v>
      </c>
      <c r="L1795" s="200">
        <v>23154</v>
      </c>
      <c r="N1795" s="184">
        <v>2850.7</v>
      </c>
      <c r="O1795" s="190">
        <f t="shared" si="111"/>
        <v>0.47511666666666663</v>
      </c>
      <c r="Q1795" s="1">
        <v>4522.1000000000004</v>
      </c>
    </row>
    <row r="1796" spans="2:17" x14ac:dyDescent="0.3">
      <c r="B1796" s="187">
        <v>42810.416666666664</v>
      </c>
      <c r="D1796" s="202">
        <v>943</v>
      </c>
      <c r="E1796" s="178">
        <v>701.36500000000001</v>
      </c>
      <c r="F1796" s="188">
        <f t="shared" si="108"/>
        <v>0.94916940149541573</v>
      </c>
      <c r="G1796" s="200"/>
      <c r="H1796" s="202">
        <v>868</v>
      </c>
      <c r="I1796" s="178">
        <v>22772</v>
      </c>
      <c r="J1796">
        <f t="shared" si="109"/>
        <v>22772</v>
      </c>
      <c r="K1796" s="189">
        <f t="shared" si="110"/>
        <v>0.91088000000000002</v>
      </c>
      <c r="L1796" s="200">
        <v>23604</v>
      </c>
      <c r="N1796" s="184">
        <v>2313.6</v>
      </c>
      <c r="O1796" s="190">
        <f t="shared" si="111"/>
        <v>0.3856</v>
      </c>
      <c r="Q1796" s="1">
        <v>4518</v>
      </c>
    </row>
    <row r="1797" spans="2:17" x14ac:dyDescent="0.3">
      <c r="B1797" s="187">
        <v>42810.458333333336</v>
      </c>
      <c r="D1797" s="202">
        <v>966</v>
      </c>
      <c r="E1797" s="178">
        <v>729.72299999999996</v>
      </c>
      <c r="F1797" s="188">
        <f t="shared" si="108"/>
        <v>0.9875467740298407</v>
      </c>
      <c r="G1797" s="200"/>
      <c r="H1797" s="202">
        <v>958</v>
      </c>
      <c r="I1797" s="178">
        <v>22906</v>
      </c>
      <c r="J1797">
        <f t="shared" si="109"/>
        <v>22906</v>
      </c>
      <c r="K1797" s="189">
        <f t="shared" si="110"/>
        <v>0.91624000000000005</v>
      </c>
      <c r="L1797" s="200">
        <v>23747</v>
      </c>
      <c r="N1797" s="184">
        <v>1555.9</v>
      </c>
      <c r="O1797" s="190">
        <f t="shared" si="111"/>
        <v>0.2593166666666667</v>
      </c>
      <c r="Q1797" s="1">
        <v>4516.7</v>
      </c>
    </row>
    <row r="1798" spans="2:17" x14ac:dyDescent="0.3">
      <c r="B1798" s="187">
        <v>42810.5</v>
      </c>
      <c r="D1798" s="202">
        <v>970</v>
      </c>
      <c r="E1798" s="178">
        <v>734.88099999999997</v>
      </c>
      <c r="F1798" s="188">
        <f t="shared" si="108"/>
        <v>0.99452718476164703</v>
      </c>
      <c r="G1798" s="200"/>
      <c r="H1798" s="202">
        <v>974</v>
      </c>
      <c r="I1798" s="178">
        <v>22795</v>
      </c>
      <c r="J1798">
        <f t="shared" si="109"/>
        <v>22795</v>
      </c>
      <c r="K1798" s="189">
        <f t="shared" si="110"/>
        <v>0.91180000000000005</v>
      </c>
      <c r="L1798" s="200">
        <v>23629</v>
      </c>
      <c r="N1798" s="184">
        <v>624.20000000000005</v>
      </c>
      <c r="O1798" s="190">
        <f t="shared" si="111"/>
        <v>0.10403333333333334</v>
      </c>
      <c r="Q1798" s="1">
        <v>4515.5</v>
      </c>
    </row>
    <row r="1799" spans="2:17" x14ac:dyDescent="0.3">
      <c r="B1799" s="187">
        <v>42810.541666666664</v>
      </c>
      <c r="D1799" s="202">
        <v>957</v>
      </c>
      <c r="E1799" s="178">
        <v>721.86099999999999</v>
      </c>
      <c r="F1799" s="188">
        <f t="shared" si="108"/>
        <v>0.97690699326724639</v>
      </c>
      <c r="G1799" s="200"/>
      <c r="H1799" s="202">
        <v>915</v>
      </c>
      <c r="I1799" s="178">
        <v>22722</v>
      </c>
      <c r="J1799">
        <f t="shared" si="109"/>
        <v>22722</v>
      </c>
      <c r="K1799" s="189">
        <f t="shared" si="110"/>
        <v>0.90888000000000002</v>
      </c>
      <c r="L1799" s="200">
        <v>23551</v>
      </c>
      <c r="N1799" s="184">
        <v>168.5</v>
      </c>
      <c r="O1799" s="190">
        <f t="shared" si="111"/>
        <v>2.8083333333333332E-2</v>
      </c>
      <c r="Q1799" s="1">
        <v>4514.1000000000004</v>
      </c>
    </row>
    <row r="1800" spans="2:17" x14ac:dyDescent="0.3">
      <c r="B1800" s="187">
        <v>42810.583333333336</v>
      </c>
      <c r="D1800" s="202">
        <v>921</v>
      </c>
      <c r="E1800" s="178">
        <v>678.01700000000005</v>
      </c>
      <c r="F1800" s="188">
        <f t="shared" si="108"/>
        <v>0.91757214872957349</v>
      </c>
      <c r="G1800" s="200"/>
      <c r="H1800" s="202">
        <v>788</v>
      </c>
      <c r="I1800" s="178">
        <v>22496</v>
      </c>
      <c r="J1800">
        <f t="shared" si="109"/>
        <v>22496</v>
      </c>
      <c r="K1800" s="189">
        <f t="shared" si="110"/>
        <v>0.89983999999999997</v>
      </c>
      <c r="L1800" s="200">
        <v>23312</v>
      </c>
      <c r="N1800" s="184">
        <v>0</v>
      </c>
      <c r="O1800" s="190">
        <f t="shared" si="111"/>
        <v>0</v>
      </c>
      <c r="Q1800" s="1">
        <v>4514</v>
      </c>
    </row>
    <row r="1801" spans="2:17" x14ac:dyDescent="0.3">
      <c r="B1801" s="187">
        <v>42810.625</v>
      </c>
      <c r="D1801" s="202">
        <v>864</v>
      </c>
      <c r="E1801" s="178">
        <v>613.68700000000001</v>
      </c>
      <c r="F1801" s="188">
        <f t="shared" si="108"/>
        <v>0.83051324559326056</v>
      </c>
      <c r="G1801" s="200"/>
      <c r="H1801" s="202">
        <v>600</v>
      </c>
      <c r="I1801" s="178">
        <v>21728</v>
      </c>
      <c r="J1801">
        <f t="shared" si="109"/>
        <v>21728</v>
      </c>
      <c r="K1801" s="189">
        <f t="shared" si="110"/>
        <v>0.86912</v>
      </c>
      <c r="L1801" s="200">
        <v>22499</v>
      </c>
      <c r="N1801" s="184">
        <v>0</v>
      </c>
      <c r="O1801" s="190">
        <f t="shared" si="111"/>
        <v>0</v>
      </c>
      <c r="Q1801" s="1">
        <v>4513.8999999999996</v>
      </c>
    </row>
    <row r="1802" spans="2:17" x14ac:dyDescent="0.3">
      <c r="B1802" s="187">
        <v>42810.666666666664</v>
      </c>
      <c r="D1802" s="202">
        <v>781</v>
      </c>
      <c r="E1802" s="178">
        <v>482.78199999999998</v>
      </c>
      <c r="F1802" s="188">
        <f t="shared" si="108"/>
        <v>0.65335724193930378</v>
      </c>
      <c r="G1802" s="200"/>
      <c r="H1802" s="202">
        <v>380</v>
      </c>
      <c r="I1802" s="178">
        <v>16503</v>
      </c>
      <c r="J1802">
        <f t="shared" si="109"/>
        <v>16503</v>
      </c>
      <c r="K1802" s="189">
        <f t="shared" si="110"/>
        <v>0.66012000000000004</v>
      </c>
      <c r="L1802" s="200">
        <v>17001</v>
      </c>
      <c r="N1802" s="184">
        <v>0</v>
      </c>
      <c r="O1802" s="190">
        <f t="shared" si="111"/>
        <v>0</v>
      </c>
      <c r="Q1802" s="1">
        <v>4513.1000000000004</v>
      </c>
    </row>
    <row r="1803" spans="2:17" x14ac:dyDescent="0.3">
      <c r="B1803" s="187">
        <v>42810.708333333336</v>
      </c>
      <c r="D1803" s="202">
        <v>581</v>
      </c>
      <c r="E1803" s="178">
        <v>231.83</v>
      </c>
      <c r="F1803" s="188">
        <f t="shared" ref="F1803:F1866" si="112">E1803/$F$8</f>
        <v>0.31373955408194337</v>
      </c>
      <c r="G1803" s="200"/>
      <c r="H1803" s="202">
        <v>146</v>
      </c>
      <c r="I1803" s="178">
        <v>5760.2</v>
      </c>
      <c r="J1803">
        <f t="shared" ref="J1803:J1866" si="113">IF(I1803&lt;0,0,I1803)</f>
        <v>5760.2</v>
      </c>
      <c r="K1803" s="189">
        <f t="shared" ref="K1803:K1866" si="114">J1803/(1000*$K$8)</f>
        <v>0.230408</v>
      </c>
      <c r="L1803" s="200">
        <v>5917.2</v>
      </c>
      <c r="N1803" s="184">
        <v>0</v>
      </c>
      <c r="O1803" s="190">
        <f t="shared" ref="O1803:O1866" si="115">N1803/$O$8</f>
        <v>0</v>
      </c>
      <c r="Q1803" s="1">
        <v>4513</v>
      </c>
    </row>
    <row r="1804" spans="2:17" x14ac:dyDescent="0.3">
      <c r="B1804" s="187">
        <v>42810.75</v>
      </c>
      <c r="D1804" s="202">
        <v>16</v>
      </c>
      <c r="E1804" s="178">
        <v>0</v>
      </c>
      <c r="F1804" s="188">
        <f t="shared" si="112"/>
        <v>0</v>
      </c>
      <c r="G1804" s="200"/>
      <c r="H1804" s="202">
        <v>5</v>
      </c>
      <c r="I1804" s="178">
        <v>-56.506999999999998</v>
      </c>
      <c r="J1804">
        <f t="shared" si="113"/>
        <v>0</v>
      </c>
      <c r="K1804" s="189">
        <f t="shared" si="114"/>
        <v>0</v>
      </c>
      <c r="L1804" s="200">
        <v>0</v>
      </c>
      <c r="N1804" s="184">
        <v>128.5</v>
      </c>
      <c r="O1804" s="190">
        <f t="shared" si="115"/>
        <v>2.1416666666666667E-2</v>
      </c>
      <c r="Q1804" s="1">
        <v>4512.6000000000004</v>
      </c>
    </row>
    <row r="1805" spans="2:17" x14ac:dyDescent="0.3">
      <c r="B1805" s="187">
        <v>42810.791666666664</v>
      </c>
      <c r="D1805" s="202">
        <v>0</v>
      </c>
      <c r="E1805" s="178">
        <v>0</v>
      </c>
      <c r="F1805" s="188">
        <f t="shared" si="112"/>
        <v>0</v>
      </c>
      <c r="G1805" s="200"/>
      <c r="H1805" s="202">
        <v>0</v>
      </c>
      <c r="I1805" s="178">
        <v>-56.506999999999998</v>
      </c>
      <c r="J1805">
        <f t="shared" si="113"/>
        <v>0</v>
      </c>
      <c r="K1805" s="189">
        <f t="shared" si="114"/>
        <v>0</v>
      </c>
      <c r="L1805" s="200">
        <v>0</v>
      </c>
      <c r="N1805" s="184">
        <v>456.1</v>
      </c>
      <c r="O1805" s="190">
        <f t="shared" si="115"/>
        <v>7.6016666666666677E-2</v>
      </c>
      <c r="Q1805" s="1">
        <v>4511.2</v>
      </c>
    </row>
    <row r="1806" spans="2:17" x14ac:dyDescent="0.3">
      <c r="B1806" s="187">
        <v>42810.833333333336</v>
      </c>
      <c r="D1806" s="202">
        <v>0</v>
      </c>
      <c r="E1806" s="178">
        <v>0</v>
      </c>
      <c r="F1806" s="188">
        <f t="shared" si="112"/>
        <v>0</v>
      </c>
      <c r="G1806" s="200"/>
      <c r="H1806" s="202">
        <v>0</v>
      </c>
      <c r="I1806" s="178">
        <v>-56.506999999999998</v>
      </c>
      <c r="J1806">
        <f t="shared" si="113"/>
        <v>0</v>
      </c>
      <c r="K1806" s="189">
        <f t="shared" si="114"/>
        <v>0</v>
      </c>
      <c r="L1806" s="200">
        <v>0</v>
      </c>
      <c r="N1806" s="184">
        <v>751.6</v>
      </c>
      <c r="O1806" s="190">
        <f t="shared" si="115"/>
        <v>0.12526666666666667</v>
      </c>
      <c r="Q1806" s="1">
        <v>4511.1000000000004</v>
      </c>
    </row>
    <row r="1807" spans="2:17" x14ac:dyDescent="0.3">
      <c r="B1807" s="187">
        <v>42810.875</v>
      </c>
      <c r="D1807" s="202">
        <v>0</v>
      </c>
      <c r="E1807" s="178">
        <v>0</v>
      </c>
      <c r="F1807" s="188">
        <f t="shared" si="112"/>
        <v>0</v>
      </c>
      <c r="G1807" s="200"/>
      <c r="H1807" s="202">
        <v>0</v>
      </c>
      <c r="I1807" s="178">
        <v>-56.506999999999998</v>
      </c>
      <c r="J1807">
        <f t="shared" si="113"/>
        <v>0</v>
      </c>
      <c r="K1807" s="189">
        <f t="shared" si="114"/>
        <v>0</v>
      </c>
      <c r="L1807" s="200">
        <v>0</v>
      </c>
      <c r="N1807" s="184">
        <v>1124.5999999999999</v>
      </c>
      <c r="O1807" s="190">
        <f t="shared" si="115"/>
        <v>0.18743333333333331</v>
      </c>
      <c r="Q1807" s="1">
        <v>4510.3</v>
      </c>
    </row>
    <row r="1808" spans="2:17" x14ac:dyDescent="0.3">
      <c r="B1808" s="187">
        <v>42810.916666666664</v>
      </c>
      <c r="D1808" s="202">
        <v>0</v>
      </c>
      <c r="E1808" s="178">
        <v>0</v>
      </c>
      <c r="F1808" s="188">
        <f t="shared" si="112"/>
        <v>0</v>
      </c>
      <c r="G1808" s="200"/>
      <c r="H1808" s="202">
        <v>0</v>
      </c>
      <c r="I1808" s="178">
        <v>-56.506999999999998</v>
      </c>
      <c r="J1808">
        <f t="shared" si="113"/>
        <v>0</v>
      </c>
      <c r="K1808" s="189">
        <f t="shared" si="114"/>
        <v>0</v>
      </c>
      <c r="L1808" s="200">
        <v>0</v>
      </c>
      <c r="N1808" s="184">
        <v>1654.2</v>
      </c>
      <c r="O1808" s="190">
        <f t="shared" si="115"/>
        <v>0.2757</v>
      </c>
      <c r="Q1808" s="1">
        <v>4507.6000000000004</v>
      </c>
    </row>
    <row r="1809" spans="2:17" x14ac:dyDescent="0.3">
      <c r="B1809" s="187">
        <v>42810.958333333336</v>
      </c>
      <c r="D1809" s="202">
        <v>0</v>
      </c>
      <c r="E1809" s="178">
        <v>0</v>
      </c>
      <c r="F1809" s="188">
        <f t="shared" si="112"/>
        <v>0</v>
      </c>
      <c r="G1809" s="200"/>
      <c r="H1809" s="202">
        <v>0</v>
      </c>
      <c r="I1809" s="178">
        <v>-56.506999999999998</v>
      </c>
      <c r="J1809">
        <f t="shared" si="113"/>
        <v>0</v>
      </c>
      <c r="K1809" s="189">
        <f t="shared" si="114"/>
        <v>0</v>
      </c>
      <c r="L1809" s="200">
        <v>0</v>
      </c>
      <c r="N1809" s="184">
        <v>2075.3000000000002</v>
      </c>
      <c r="O1809" s="190">
        <f t="shared" si="115"/>
        <v>0.34588333333333338</v>
      </c>
      <c r="Q1809" s="1">
        <v>4507.3999999999996</v>
      </c>
    </row>
    <row r="1810" spans="2:17" x14ac:dyDescent="0.3">
      <c r="B1810" s="187">
        <v>42811</v>
      </c>
      <c r="D1810" s="202">
        <v>0</v>
      </c>
      <c r="E1810" s="178">
        <v>0</v>
      </c>
      <c r="F1810" s="188">
        <f t="shared" si="112"/>
        <v>0</v>
      </c>
      <c r="G1810" s="200"/>
      <c r="H1810" s="202">
        <v>0</v>
      </c>
      <c r="I1810" s="178">
        <v>-56.506999999999998</v>
      </c>
      <c r="J1810">
        <f t="shared" si="113"/>
        <v>0</v>
      </c>
      <c r="K1810" s="189">
        <f t="shared" si="114"/>
        <v>0</v>
      </c>
      <c r="L1810" s="200">
        <v>0</v>
      </c>
      <c r="N1810" s="184">
        <v>2053.9</v>
      </c>
      <c r="O1810" s="190">
        <f t="shared" si="115"/>
        <v>0.34231666666666666</v>
      </c>
      <c r="Q1810" s="1">
        <v>4506.6000000000004</v>
      </c>
    </row>
    <row r="1811" spans="2:17" x14ac:dyDescent="0.3">
      <c r="B1811" s="187">
        <v>42811.041666666664</v>
      </c>
      <c r="D1811" s="202">
        <v>0</v>
      </c>
      <c r="E1811" s="178">
        <v>0</v>
      </c>
      <c r="F1811" s="188">
        <f t="shared" si="112"/>
        <v>0</v>
      </c>
      <c r="G1811" s="200"/>
      <c r="H1811" s="202">
        <v>0</v>
      </c>
      <c r="I1811" s="178">
        <v>-56.506999999999998</v>
      </c>
      <c r="J1811">
        <f t="shared" si="113"/>
        <v>0</v>
      </c>
      <c r="K1811" s="189">
        <f t="shared" si="114"/>
        <v>0</v>
      </c>
      <c r="L1811" s="200">
        <v>0</v>
      </c>
      <c r="N1811" s="184">
        <v>1901.2</v>
      </c>
      <c r="O1811" s="190">
        <f t="shared" si="115"/>
        <v>0.31686666666666669</v>
      </c>
      <c r="Q1811" s="1">
        <v>4502.6000000000004</v>
      </c>
    </row>
    <row r="1812" spans="2:17" x14ac:dyDescent="0.3">
      <c r="B1812" s="187">
        <v>42811.083333333336</v>
      </c>
      <c r="D1812" s="202">
        <v>0</v>
      </c>
      <c r="E1812" s="178">
        <v>0</v>
      </c>
      <c r="F1812" s="188">
        <f t="shared" si="112"/>
        <v>0</v>
      </c>
      <c r="G1812" s="200"/>
      <c r="H1812" s="202">
        <v>0</v>
      </c>
      <c r="I1812" s="178">
        <v>-56.506999999999998</v>
      </c>
      <c r="J1812">
        <f t="shared" si="113"/>
        <v>0</v>
      </c>
      <c r="K1812" s="189">
        <f t="shared" si="114"/>
        <v>0</v>
      </c>
      <c r="L1812" s="200">
        <v>0</v>
      </c>
      <c r="N1812" s="184">
        <v>1886.2</v>
      </c>
      <c r="O1812" s="190">
        <f t="shared" si="115"/>
        <v>0.31436666666666668</v>
      </c>
      <c r="Q1812" s="1">
        <v>4501.1000000000004</v>
      </c>
    </row>
    <row r="1813" spans="2:17" x14ac:dyDescent="0.3">
      <c r="B1813" s="187">
        <v>42811.125</v>
      </c>
      <c r="D1813" s="202">
        <v>0</v>
      </c>
      <c r="E1813" s="178">
        <v>0</v>
      </c>
      <c r="F1813" s="188">
        <f t="shared" si="112"/>
        <v>0</v>
      </c>
      <c r="G1813" s="200"/>
      <c r="H1813" s="202">
        <v>0</v>
      </c>
      <c r="I1813" s="178">
        <v>-56.506999999999998</v>
      </c>
      <c r="J1813">
        <f t="shared" si="113"/>
        <v>0</v>
      </c>
      <c r="K1813" s="189">
        <f t="shared" si="114"/>
        <v>0</v>
      </c>
      <c r="L1813" s="200">
        <v>0</v>
      </c>
      <c r="N1813" s="184">
        <v>2473.1999999999998</v>
      </c>
      <c r="O1813" s="190">
        <f t="shared" si="115"/>
        <v>0.41219999999999996</v>
      </c>
      <c r="Q1813" s="1">
        <v>4500.8999999999996</v>
      </c>
    </row>
    <row r="1814" spans="2:17" x14ac:dyDescent="0.3">
      <c r="B1814" s="187">
        <v>42811.166666666664</v>
      </c>
      <c r="D1814" s="202">
        <v>0</v>
      </c>
      <c r="E1814" s="178">
        <v>0</v>
      </c>
      <c r="F1814" s="188">
        <f t="shared" si="112"/>
        <v>0</v>
      </c>
      <c r="G1814" s="200"/>
      <c r="H1814" s="202">
        <v>0</v>
      </c>
      <c r="I1814" s="178">
        <v>-56.506999999999998</v>
      </c>
      <c r="J1814">
        <f t="shared" si="113"/>
        <v>0</v>
      </c>
      <c r="K1814" s="189">
        <f t="shared" si="114"/>
        <v>0</v>
      </c>
      <c r="L1814" s="200">
        <v>0</v>
      </c>
      <c r="N1814" s="184">
        <v>3041.4</v>
      </c>
      <c r="O1814" s="190">
        <f t="shared" si="115"/>
        <v>0.50690000000000002</v>
      </c>
      <c r="Q1814" s="1">
        <v>4495</v>
      </c>
    </row>
    <row r="1815" spans="2:17" x14ac:dyDescent="0.3">
      <c r="B1815" s="187">
        <v>42811.208333333336</v>
      </c>
      <c r="D1815" s="202">
        <v>0</v>
      </c>
      <c r="E1815" s="178">
        <v>0</v>
      </c>
      <c r="F1815" s="188">
        <f t="shared" si="112"/>
        <v>0</v>
      </c>
      <c r="G1815" s="200"/>
      <c r="H1815" s="202">
        <v>0</v>
      </c>
      <c r="I1815" s="178">
        <v>-56.506999999999998</v>
      </c>
      <c r="J1815">
        <f t="shared" si="113"/>
        <v>0</v>
      </c>
      <c r="K1815" s="189">
        <f t="shared" si="114"/>
        <v>0</v>
      </c>
      <c r="L1815" s="200">
        <v>0</v>
      </c>
      <c r="N1815" s="184">
        <v>3055</v>
      </c>
      <c r="O1815" s="190">
        <f t="shared" si="115"/>
        <v>0.50916666666666666</v>
      </c>
      <c r="Q1815" s="1">
        <v>4494.1000000000004</v>
      </c>
    </row>
    <row r="1816" spans="2:17" x14ac:dyDescent="0.3">
      <c r="B1816" s="187">
        <v>42811.25</v>
      </c>
      <c r="D1816" s="202">
        <v>220</v>
      </c>
      <c r="E1816" s="178">
        <v>0</v>
      </c>
      <c r="F1816" s="188">
        <f t="shared" si="112"/>
        <v>0</v>
      </c>
      <c r="G1816" s="200"/>
      <c r="H1816" s="202">
        <v>55</v>
      </c>
      <c r="I1816" s="178">
        <v>1873.6</v>
      </c>
      <c r="J1816">
        <f t="shared" si="113"/>
        <v>1873.6</v>
      </c>
      <c r="K1816" s="189">
        <f t="shared" si="114"/>
        <v>7.4943999999999997E-2</v>
      </c>
      <c r="L1816" s="200">
        <v>1978.9</v>
      </c>
      <c r="N1816" s="184">
        <v>1375.4</v>
      </c>
      <c r="O1816" s="190">
        <f t="shared" si="115"/>
        <v>0.22923333333333334</v>
      </c>
      <c r="Q1816" s="1">
        <v>4489.3999999999996</v>
      </c>
    </row>
    <row r="1817" spans="2:17" x14ac:dyDescent="0.3">
      <c r="B1817" s="187">
        <v>42811.291666666664</v>
      </c>
      <c r="D1817" s="202">
        <v>727</v>
      </c>
      <c r="E1817" s="178">
        <v>228.499</v>
      </c>
      <c r="F1817" s="188">
        <f t="shared" si="112"/>
        <v>0.30923165409209324</v>
      </c>
      <c r="G1817" s="200"/>
      <c r="H1817" s="202">
        <v>278</v>
      </c>
      <c r="I1817" s="178">
        <v>12475</v>
      </c>
      <c r="J1817">
        <f t="shared" si="113"/>
        <v>12475</v>
      </c>
      <c r="K1817" s="189">
        <f t="shared" si="114"/>
        <v>0.499</v>
      </c>
      <c r="L1817" s="200">
        <v>12811</v>
      </c>
      <c r="N1817" s="184">
        <v>790.4</v>
      </c>
      <c r="O1817" s="190">
        <f t="shared" si="115"/>
        <v>0.13173333333333334</v>
      </c>
      <c r="Q1817" s="1">
        <v>4488.3999999999996</v>
      </c>
    </row>
    <row r="1818" spans="2:17" x14ac:dyDescent="0.3">
      <c r="B1818" s="187">
        <v>42811.333333333336</v>
      </c>
      <c r="D1818" s="202">
        <v>845</v>
      </c>
      <c r="E1818" s="178">
        <v>587.91200000000003</v>
      </c>
      <c r="F1818" s="188">
        <f t="shared" si="112"/>
        <v>0.79563149169401504</v>
      </c>
      <c r="G1818" s="200"/>
      <c r="H1818" s="202">
        <v>520</v>
      </c>
      <c r="I1818" s="178">
        <v>21565</v>
      </c>
      <c r="J1818">
        <f t="shared" si="113"/>
        <v>21565</v>
      </c>
      <c r="K1818" s="189">
        <f t="shared" si="114"/>
        <v>0.86260000000000003</v>
      </c>
      <c r="L1818" s="200">
        <v>22326</v>
      </c>
      <c r="N1818" s="184">
        <v>405.9</v>
      </c>
      <c r="O1818" s="190">
        <f t="shared" si="115"/>
        <v>6.7650000000000002E-2</v>
      </c>
      <c r="Q1818" s="1">
        <v>4488.2</v>
      </c>
    </row>
    <row r="1819" spans="2:17" x14ac:dyDescent="0.3">
      <c r="B1819" s="187">
        <v>42811.375</v>
      </c>
      <c r="D1819" s="202">
        <v>906</v>
      </c>
      <c r="E1819" s="178">
        <v>662.74699999999996</v>
      </c>
      <c r="F1819" s="188">
        <f t="shared" si="112"/>
        <v>0.89690699326724632</v>
      </c>
      <c r="G1819" s="200"/>
      <c r="H1819" s="202">
        <v>716</v>
      </c>
      <c r="I1819" s="178">
        <v>22300</v>
      </c>
      <c r="J1819">
        <f t="shared" si="113"/>
        <v>22300</v>
      </c>
      <c r="K1819" s="189">
        <f t="shared" si="114"/>
        <v>0.89200000000000002</v>
      </c>
      <c r="L1819" s="200">
        <v>23104</v>
      </c>
      <c r="N1819" s="184">
        <v>500</v>
      </c>
      <c r="O1819" s="190">
        <f t="shared" si="115"/>
        <v>8.3333333333333329E-2</v>
      </c>
      <c r="Q1819" s="1">
        <v>4486.3999999999996</v>
      </c>
    </row>
    <row r="1820" spans="2:17" x14ac:dyDescent="0.3">
      <c r="B1820" s="187">
        <v>42811.416666666664</v>
      </c>
      <c r="D1820" s="202">
        <v>949</v>
      </c>
      <c r="E1820" s="178">
        <v>708.01199999999994</v>
      </c>
      <c r="F1820" s="188">
        <f t="shared" si="112"/>
        <v>0.95816490171532964</v>
      </c>
      <c r="G1820" s="200"/>
      <c r="H1820" s="202">
        <v>869</v>
      </c>
      <c r="I1820" s="178">
        <v>22696</v>
      </c>
      <c r="J1820">
        <f t="shared" si="113"/>
        <v>22696</v>
      </c>
      <c r="K1820" s="189">
        <f t="shared" si="114"/>
        <v>0.90783999999999998</v>
      </c>
      <c r="L1820" s="200">
        <v>23524</v>
      </c>
      <c r="N1820" s="184">
        <v>762.2</v>
      </c>
      <c r="O1820" s="190">
        <f t="shared" si="115"/>
        <v>0.12703333333333333</v>
      </c>
      <c r="Q1820" s="1">
        <v>4485.8999999999996</v>
      </c>
    </row>
    <row r="1821" spans="2:17" x14ac:dyDescent="0.3">
      <c r="B1821" s="187">
        <v>42811.458333333336</v>
      </c>
      <c r="D1821" s="202">
        <v>971</v>
      </c>
      <c r="E1821" s="178">
        <v>734.779</v>
      </c>
      <c r="F1821" s="188">
        <f t="shared" si="112"/>
        <v>0.99438914639510101</v>
      </c>
      <c r="G1821" s="200"/>
      <c r="H1821" s="202">
        <v>959</v>
      </c>
      <c r="I1821" s="178">
        <v>22814</v>
      </c>
      <c r="J1821">
        <f t="shared" si="113"/>
        <v>22814</v>
      </c>
      <c r="K1821" s="189">
        <f t="shared" si="114"/>
        <v>0.91256000000000004</v>
      </c>
      <c r="L1821" s="200">
        <v>23649</v>
      </c>
      <c r="N1821" s="184">
        <v>729.4</v>
      </c>
      <c r="O1821" s="190">
        <f t="shared" si="115"/>
        <v>0.12156666666666666</v>
      </c>
      <c r="Q1821" s="1">
        <v>4485.3999999999996</v>
      </c>
    </row>
    <row r="1822" spans="2:17" x14ac:dyDescent="0.3">
      <c r="B1822" s="187">
        <v>42811.5</v>
      </c>
      <c r="D1822" s="202">
        <v>975</v>
      </c>
      <c r="E1822" s="178">
        <v>734.77200000000005</v>
      </c>
      <c r="F1822" s="188">
        <f t="shared" si="112"/>
        <v>0.99437967317386755</v>
      </c>
      <c r="G1822" s="200"/>
      <c r="H1822" s="202">
        <v>975</v>
      </c>
      <c r="I1822" s="178">
        <v>22689</v>
      </c>
      <c r="J1822">
        <f t="shared" si="113"/>
        <v>22689</v>
      </c>
      <c r="K1822" s="189">
        <f t="shared" si="114"/>
        <v>0.90756000000000003</v>
      </c>
      <c r="L1822" s="200">
        <v>23516</v>
      </c>
      <c r="N1822" s="184">
        <v>317.3</v>
      </c>
      <c r="O1822" s="190">
        <f t="shared" si="115"/>
        <v>5.2883333333333338E-2</v>
      </c>
      <c r="Q1822" s="1">
        <v>4485.3999999999996</v>
      </c>
    </row>
    <row r="1823" spans="2:17" x14ac:dyDescent="0.3">
      <c r="B1823" s="187">
        <v>42811.541666666664</v>
      </c>
      <c r="D1823" s="202">
        <v>961</v>
      </c>
      <c r="E1823" s="178">
        <v>724.74</v>
      </c>
      <c r="F1823" s="188">
        <f t="shared" si="112"/>
        <v>0.98080319382887304</v>
      </c>
      <c r="G1823" s="200"/>
      <c r="H1823" s="202">
        <v>916</v>
      </c>
      <c r="I1823" s="178">
        <v>22623</v>
      </c>
      <c r="J1823">
        <f t="shared" si="113"/>
        <v>22623</v>
      </c>
      <c r="K1823" s="189">
        <f t="shared" si="114"/>
        <v>0.90491999999999995</v>
      </c>
      <c r="L1823" s="200">
        <v>23446</v>
      </c>
      <c r="N1823" s="184">
        <v>60</v>
      </c>
      <c r="O1823" s="190">
        <f t="shared" si="115"/>
        <v>0.01</v>
      </c>
      <c r="Q1823" s="1">
        <v>4484.8999999999996</v>
      </c>
    </row>
    <row r="1824" spans="2:17" x14ac:dyDescent="0.3">
      <c r="B1824" s="187">
        <v>42811.583333333336</v>
      </c>
      <c r="D1824" s="202">
        <v>927</v>
      </c>
      <c r="E1824" s="178">
        <v>682.20500000000004</v>
      </c>
      <c r="F1824" s="188">
        <f t="shared" si="112"/>
        <v>0.92323984166187378</v>
      </c>
      <c r="G1824" s="200"/>
      <c r="H1824" s="202">
        <v>788</v>
      </c>
      <c r="I1824" s="178">
        <v>22402</v>
      </c>
      <c r="J1824">
        <f t="shared" si="113"/>
        <v>22402</v>
      </c>
      <c r="K1824" s="189">
        <f t="shared" si="114"/>
        <v>0.89607999999999999</v>
      </c>
      <c r="L1824" s="200">
        <v>23212</v>
      </c>
      <c r="N1824" s="184">
        <v>0</v>
      </c>
      <c r="O1824" s="190">
        <f t="shared" si="115"/>
        <v>0</v>
      </c>
      <c r="Q1824" s="1">
        <v>4484.7</v>
      </c>
    </row>
    <row r="1825" spans="2:17" x14ac:dyDescent="0.3">
      <c r="B1825" s="187">
        <v>42811.625</v>
      </c>
      <c r="D1825" s="202">
        <v>869</v>
      </c>
      <c r="E1825" s="178">
        <v>616.68200000000002</v>
      </c>
      <c r="F1825" s="188">
        <f t="shared" si="112"/>
        <v>0.83456643096390037</v>
      </c>
      <c r="G1825" s="200"/>
      <c r="H1825" s="202">
        <v>599</v>
      </c>
      <c r="I1825" s="178">
        <v>21641</v>
      </c>
      <c r="J1825">
        <f t="shared" si="113"/>
        <v>21641</v>
      </c>
      <c r="K1825" s="189">
        <f t="shared" si="114"/>
        <v>0.86563999999999997</v>
      </c>
      <c r="L1825" s="200">
        <v>22407</v>
      </c>
      <c r="N1825" s="184">
        <v>0</v>
      </c>
      <c r="O1825" s="190">
        <f t="shared" si="115"/>
        <v>0</v>
      </c>
      <c r="Q1825" s="1">
        <v>4484.1000000000004</v>
      </c>
    </row>
    <row r="1826" spans="2:17" x14ac:dyDescent="0.3">
      <c r="B1826" s="187">
        <v>42811.666666666664</v>
      </c>
      <c r="D1826" s="202">
        <v>596</v>
      </c>
      <c r="E1826" s="178">
        <v>361.82900000000001</v>
      </c>
      <c r="F1826" s="188">
        <f t="shared" si="112"/>
        <v>0.48966945224481512</v>
      </c>
      <c r="G1826" s="200"/>
      <c r="H1826" s="202">
        <v>345</v>
      </c>
      <c r="I1826" s="178">
        <v>14616</v>
      </c>
      <c r="J1826">
        <f t="shared" si="113"/>
        <v>14616</v>
      </c>
      <c r="K1826" s="189">
        <f t="shared" si="114"/>
        <v>0.58464000000000005</v>
      </c>
      <c r="L1826" s="200">
        <v>15029</v>
      </c>
      <c r="N1826" s="184">
        <v>0</v>
      </c>
      <c r="O1826" s="190">
        <f t="shared" si="115"/>
        <v>0</v>
      </c>
      <c r="Q1826" s="1">
        <v>4481.8999999999996</v>
      </c>
    </row>
    <row r="1827" spans="2:17" x14ac:dyDescent="0.3">
      <c r="B1827" s="187">
        <v>42811.708333333336</v>
      </c>
      <c r="D1827" s="202">
        <v>375</v>
      </c>
      <c r="E1827" s="178">
        <v>0</v>
      </c>
      <c r="F1827" s="188">
        <f t="shared" si="112"/>
        <v>0</v>
      </c>
      <c r="G1827" s="200"/>
      <c r="H1827" s="202">
        <v>119</v>
      </c>
      <c r="I1827" s="178">
        <v>4407.7</v>
      </c>
      <c r="J1827">
        <f t="shared" si="113"/>
        <v>4407.7</v>
      </c>
      <c r="K1827" s="189">
        <f t="shared" si="114"/>
        <v>0.17630799999999999</v>
      </c>
      <c r="L1827" s="200">
        <v>4542.3999999999996</v>
      </c>
      <c r="N1827" s="184">
        <v>0</v>
      </c>
      <c r="O1827" s="190">
        <f t="shared" si="115"/>
        <v>0</v>
      </c>
      <c r="Q1827" s="1">
        <v>4479.3</v>
      </c>
    </row>
    <row r="1828" spans="2:17" x14ac:dyDescent="0.3">
      <c r="B1828" s="187">
        <v>42811.75</v>
      </c>
      <c r="D1828" s="202">
        <v>10</v>
      </c>
      <c r="E1828" s="178">
        <v>0</v>
      </c>
      <c r="F1828" s="188">
        <f t="shared" si="112"/>
        <v>0</v>
      </c>
      <c r="G1828" s="200"/>
      <c r="H1828" s="202">
        <v>4</v>
      </c>
      <c r="I1828" s="178">
        <v>-56.506999999999998</v>
      </c>
      <c r="J1828">
        <f t="shared" si="113"/>
        <v>0</v>
      </c>
      <c r="K1828" s="189">
        <f t="shared" si="114"/>
        <v>0</v>
      </c>
      <c r="L1828" s="200">
        <v>0</v>
      </c>
      <c r="N1828" s="184">
        <v>359.9</v>
      </c>
      <c r="O1828" s="190">
        <f t="shared" si="115"/>
        <v>5.9983333333333333E-2</v>
      </c>
      <c r="Q1828" s="1">
        <v>4479.3</v>
      </c>
    </row>
    <row r="1829" spans="2:17" x14ac:dyDescent="0.3">
      <c r="B1829" s="187">
        <v>42811.791666666664</v>
      </c>
      <c r="D1829" s="202">
        <v>0</v>
      </c>
      <c r="E1829" s="178">
        <v>0</v>
      </c>
      <c r="F1829" s="188">
        <f t="shared" si="112"/>
        <v>0</v>
      </c>
      <c r="G1829" s="200"/>
      <c r="H1829" s="202">
        <v>0</v>
      </c>
      <c r="I1829" s="178">
        <v>-56.506999999999998</v>
      </c>
      <c r="J1829">
        <f t="shared" si="113"/>
        <v>0</v>
      </c>
      <c r="K1829" s="189">
        <f t="shared" si="114"/>
        <v>0</v>
      </c>
      <c r="L1829" s="200">
        <v>0</v>
      </c>
      <c r="N1829" s="184">
        <v>688.1</v>
      </c>
      <c r="O1829" s="190">
        <f t="shared" si="115"/>
        <v>0.11468333333333333</v>
      </c>
      <c r="Q1829" s="1">
        <v>4478.7</v>
      </c>
    </row>
    <row r="1830" spans="2:17" x14ac:dyDescent="0.3">
      <c r="B1830" s="187">
        <v>42811.833333333336</v>
      </c>
      <c r="D1830" s="202">
        <v>0</v>
      </c>
      <c r="E1830" s="178">
        <v>0</v>
      </c>
      <c r="F1830" s="188">
        <f t="shared" si="112"/>
        <v>0</v>
      </c>
      <c r="G1830" s="200"/>
      <c r="H1830" s="202">
        <v>0</v>
      </c>
      <c r="I1830" s="178">
        <v>-56.506999999999998</v>
      </c>
      <c r="J1830">
        <f t="shared" si="113"/>
        <v>0</v>
      </c>
      <c r="K1830" s="189">
        <f t="shared" si="114"/>
        <v>0</v>
      </c>
      <c r="L1830" s="200">
        <v>0</v>
      </c>
      <c r="N1830" s="184">
        <v>384.8</v>
      </c>
      <c r="O1830" s="190">
        <f t="shared" si="115"/>
        <v>6.4133333333333334E-2</v>
      </c>
      <c r="Q1830" s="1">
        <v>4477.7</v>
      </c>
    </row>
    <row r="1831" spans="2:17" x14ac:dyDescent="0.3">
      <c r="B1831" s="187">
        <v>42811.875</v>
      </c>
      <c r="D1831" s="202">
        <v>0</v>
      </c>
      <c r="E1831" s="178">
        <v>0</v>
      </c>
      <c r="F1831" s="188">
        <f t="shared" si="112"/>
        <v>0</v>
      </c>
      <c r="G1831" s="200"/>
      <c r="H1831" s="202">
        <v>0</v>
      </c>
      <c r="I1831" s="178">
        <v>-56.506999999999998</v>
      </c>
      <c r="J1831">
        <f t="shared" si="113"/>
        <v>0</v>
      </c>
      <c r="K1831" s="189">
        <f t="shared" si="114"/>
        <v>0</v>
      </c>
      <c r="L1831" s="200">
        <v>0</v>
      </c>
      <c r="N1831" s="184">
        <v>226.3</v>
      </c>
      <c r="O1831" s="190">
        <f t="shared" si="115"/>
        <v>3.7716666666666669E-2</v>
      </c>
      <c r="Q1831" s="1">
        <v>4476.1000000000004</v>
      </c>
    </row>
    <row r="1832" spans="2:17" x14ac:dyDescent="0.3">
      <c r="B1832" s="187">
        <v>42811.916666666664</v>
      </c>
      <c r="D1832" s="202">
        <v>0</v>
      </c>
      <c r="E1832" s="178">
        <v>0</v>
      </c>
      <c r="F1832" s="188">
        <f t="shared" si="112"/>
        <v>0</v>
      </c>
      <c r="G1832" s="200"/>
      <c r="H1832" s="202">
        <v>0</v>
      </c>
      <c r="I1832" s="178">
        <v>-56.506999999999998</v>
      </c>
      <c r="J1832">
        <f t="shared" si="113"/>
        <v>0</v>
      </c>
      <c r="K1832" s="189">
        <f t="shared" si="114"/>
        <v>0</v>
      </c>
      <c r="L1832" s="200">
        <v>0</v>
      </c>
      <c r="N1832" s="184">
        <v>150.6</v>
      </c>
      <c r="O1832" s="190">
        <f t="shared" si="115"/>
        <v>2.5100000000000001E-2</v>
      </c>
      <c r="Q1832" s="1">
        <v>4474.3999999999996</v>
      </c>
    </row>
    <row r="1833" spans="2:17" x14ac:dyDescent="0.3">
      <c r="B1833" s="187">
        <v>42811.958333333336</v>
      </c>
      <c r="D1833" s="202">
        <v>0</v>
      </c>
      <c r="E1833" s="178">
        <v>0</v>
      </c>
      <c r="F1833" s="188">
        <f t="shared" si="112"/>
        <v>0</v>
      </c>
      <c r="G1833" s="200"/>
      <c r="H1833" s="202">
        <v>0</v>
      </c>
      <c r="I1833" s="178">
        <v>-56.506999999999998</v>
      </c>
      <c r="J1833">
        <f t="shared" si="113"/>
        <v>0</v>
      </c>
      <c r="K1833" s="189">
        <f t="shared" si="114"/>
        <v>0</v>
      </c>
      <c r="L1833" s="200">
        <v>0</v>
      </c>
      <c r="N1833" s="184">
        <v>0</v>
      </c>
      <c r="O1833" s="190">
        <f t="shared" si="115"/>
        <v>0</v>
      </c>
      <c r="Q1833" s="1">
        <v>4471.8</v>
      </c>
    </row>
    <row r="1834" spans="2:17" x14ac:dyDescent="0.3">
      <c r="B1834" s="187">
        <v>42812</v>
      </c>
      <c r="D1834" s="202">
        <v>0</v>
      </c>
      <c r="E1834" s="178">
        <v>0</v>
      </c>
      <c r="F1834" s="188">
        <f t="shared" si="112"/>
        <v>0</v>
      </c>
      <c r="G1834" s="200"/>
      <c r="H1834" s="202">
        <v>0</v>
      </c>
      <c r="I1834" s="178">
        <v>-56.506999999999998</v>
      </c>
      <c r="J1834">
        <f t="shared" si="113"/>
        <v>0</v>
      </c>
      <c r="K1834" s="189">
        <f t="shared" si="114"/>
        <v>0</v>
      </c>
      <c r="L1834" s="200">
        <v>0</v>
      </c>
      <c r="N1834" s="184">
        <v>621</v>
      </c>
      <c r="O1834" s="190">
        <f t="shared" si="115"/>
        <v>0.10349999999999999</v>
      </c>
      <c r="Q1834" s="1">
        <v>4470.8</v>
      </c>
    </row>
    <row r="1835" spans="2:17" x14ac:dyDescent="0.3">
      <c r="B1835" s="187">
        <v>42812.041666666664</v>
      </c>
      <c r="D1835" s="202">
        <v>0</v>
      </c>
      <c r="E1835" s="178">
        <v>0</v>
      </c>
      <c r="F1835" s="188">
        <f t="shared" si="112"/>
        <v>0</v>
      </c>
      <c r="G1835" s="200"/>
      <c r="H1835" s="202">
        <v>0</v>
      </c>
      <c r="I1835" s="178">
        <v>-56.506999999999998</v>
      </c>
      <c r="J1835">
        <f t="shared" si="113"/>
        <v>0</v>
      </c>
      <c r="K1835" s="189">
        <f t="shared" si="114"/>
        <v>0</v>
      </c>
      <c r="L1835" s="200">
        <v>0</v>
      </c>
      <c r="N1835" s="184">
        <v>3513.4</v>
      </c>
      <c r="O1835" s="190">
        <f t="shared" si="115"/>
        <v>0.58556666666666668</v>
      </c>
      <c r="Q1835" s="1">
        <v>4470.7</v>
      </c>
    </row>
    <row r="1836" spans="2:17" x14ac:dyDescent="0.3">
      <c r="B1836" s="187">
        <v>42812.083333333336</v>
      </c>
      <c r="D1836" s="202">
        <v>0</v>
      </c>
      <c r="E1836" s="178">
        <v>0</v>
      </c>
      <c r="F1836" s="188">
        <f t="shared" si="112"/>
        <v>0</v>
      </c>
      <c r="G1836" s="200"/>
      <c r="H1836" s="202">
        <v>0</v>
      </c>
      <c r="I1836" s="178">
        <v>-56.506999999999998</v>
      </c>
      <c r="J1836">
        <f t="shared" si="113"/>
        <v>0</v>
      </c>
      <c r="K1836" s="189">
        <f t="shared" si="114"/>
        <v>0</v>
      </c>
      <c r="L1836" s="200">
        <v>0</v>
      </c>
      <c r="N1836" s="184">
        <v>5076.3</v>
      </c>
      <c r="O1836" s="190">
        <f t="shared" si="115"/>
        <v>0.84605000000000008</v>
      </c>
      <c r="Q1836" s="1">
        <v>4470.1000000000004</v>
      </c>
    </row>
    <row r="1837" spans="2:17" x14ac:dyDescent="0.3">
      <c r="B1837" s="187">
        <v>42812.125</v>
      </c>
      <c r="D1837" s="202">
        <v>0</v>
      </c>
      <c r="E1837" s="178">
        <v>0</v>
      </c>
      <c r="F1837" s="188">
        <f t="shared" si="112"/>
        <v>0</v>
      </c>
      <c r="G1837" s="200"/>
      <c r="H1837" s="202">
        <v>0</v>
      </c>
      <c r="I1837" s="178">
        <v>-56.506999999999998</v>
      </c>
      <c r="J1837">
        <f t="shared" si="113"/>
        <v>0</v>
      </c>
      <c r="K1837" s="189">
        <f t="shared" si="114"/>
        <v>0</v>
      </c>
      <c r="L1837" s="200">
        <v>0</v>
      </c>
      <c r="N1837" s="184">
        <v>3947.7</v>
      </c>
      <c r="O1837" s="190">
        <f t="shared" si="115"/>
        <v>0.65794999999999992</v>
      </c>
      <c r="Q1837" s="1">
        <v>4469.8999999999996</v>
      </c>
    </row>
    <row r="1838" spans="2:17" x14ac:dyDescent="0.3">
      <c r="B1838" s="187">
        <v>42812.166666666664</v>
      </c>
      <c r="D1838" s="202">
        <v>0</v>
      </c>
      <c r="E1838" s="178">
        <v>0</v>
      </c>
      <c r="F1838" s="188">
        <f t="shared" si="112"/>
        <v>0</v>
      </c>
      <c r="G1838" s="200"/>
      <c r="H1838" s="202">
        <v>0</v>
      </c>
      <c r="I1838" s="178">
        <v>-56.506999999999998</v>
      </c>
      <c r="J1838">
        <f t="shared" si="113"/>
        <v>0</v>
      </c>
      <c r="K1838" s="189">
        <f t="shared" si="114"/>
        <v>0</v>
      </c>
      <c r="L1838" s="200">
        <v>0</v>
      </c>
      <c r="N1838" s="184">
        <v>3222.4</v>
      </c>
      <c r="O1838" s="190">
        <f t="shared" si="115"/>
        <v>0.53706666666666669</v>
      </c>
      <c r="Q1838" s="1">
        <v>4469.2</v>
      </c>
    </row>
    <row r="1839" spans="2:17" x14ac:dyDescent="0.3">
      <c r="B1839" s="187">
        <v>42812.208333333336</v>
      </c>
      <c r="D1839" s="202">
        <v>0</v>
      </c>
      <c r="E1839" s="178">
        <v>0</v>
      </c>
      <c r="F1839" s="188">
        <f t="shared" si="112"/>
        <v>0</v>
      </c>
      <c r="G1839" s="200"/>
      <c r="H1839" s="202">
        <v>0</v>
      </c>
      <c r="I1839" s="178">
        <v>-56.506999999999998</v>
      </c>
      <c r="J1839">
        <f t="shared" si="113"/>
        <v>0</v>
      </c>
      <c r="K1839" s="189">
        <f t="shared" si="114"/>
        <v>0</v>
      </c>
      <c r="L1839" s="200">
        <v>0</v>
      </c>
      <c r="N1839" s="184">
        <v>2819.9</v>
      </c>
      <c r="O1839" s="190">
        <f t="shared" si="115"/>
        <v>0.46998333333333336</v>
      </c>
      <c r="Q1839" s="1">
        <v>4468.2</v>
      </c>
    </row>
    <row r="1840" spans="2:17" x14ac:dyDescent="0.3">
      <c r="B1840" s="187">
        <v>42812.25</v>
      </c>
      <c r="D1840" s="202">
        <v>313</v>
      </c>
      <c r="E1840" s="178">
        <v>0</v>
      </c>
      <c r="F1840" s="188">
        <f t="shared" si="112"/>
        <v>0</v>
      </c>
      <c r="G1840" s="200"/>
      <c r="H1840" s="202">
        <v>60</v>
      </c>
      <c r="I1840" s="178">
        <v>2113.9</v>
      </c>
      <c r="J1840">
        <f t="shared" si="113"/>
        <v>2113.9</v>
      </c>
      <c r="K1840" s="189">
        <f t="shared" si="114"/>
        <v>8.4556000000000006E-2</v>
      </c>
      <c r="L1840" s="200">
        <v>2221.3000000000002</v>
      </c>
      <c r="N1840" s="184">
        <v>1630.2</v>
      </c>
      <c r="O1840" s="190">
        <f t="shared" si="115"/>
        <v>0.2717</v>
      </c>
      <c r="Q1840" s="1">
        <v>4467.8999999999996</v>
      </c>
    </row>
    <row r="1841" spans="2:17" x14ac:dyDescent="0.3">
      <c r="B1841" s="187">
        <v>42812.291666666664</v>
      </c>
      <c r="D1841" s="202">
        <v>738</v>
      </c>
      <c r="E1841" s="178">
        <v>232.44</v>
      </c>
      <c r="F1841" s="188">
        <f t="shared" si="112"/>
        <v>0.3145650776465812</v>
      </c>
      <c r="G1841" s="200"/>
      <c r="H1841" s="202">
        <v>278</v>
      </c>
      <c r="I1841" s="178">
        <v>12514</v>
      </c>
      <c r="J1841">
        <f t="shared" si="113"/>
        <v>12514</v>
      </c>
      <c r="K1841" s="189">
        <f t="shared" si="114"/>
        <v>0.50056</v>
      </c>
      <c r="L1841" s="200">
        <v>12851</v>
      </c>
      <c r="N1841" s="184">
        <v>981.1</v>
      </c>
      <c r="O1841" s="190">
        <f t="shared" si="115"/>
        <v>0.16351666666666667</v>
      </c>
      <c r="Q1841" s="1">
        <v>4467.5</v>
      </c>
    </row>
    <row r="1842" spans="2:17" x14ac:dyDescent="0.3">
      <c r="B1842" s="187">
        <v>42812.333333333336</v>
      </c>
      <c r="D1842" s="202">
        <v>852</v>
      </c>
      <c r="E1842" s="178">
        <v>591.04999999999995</v>
      </c>
      <c r="F1842" s="188">
        <f t="shared" si="112"/>
        <v>0.79987820144128297</v>
      </c>
      <c r="G1842" s="200"/>
      <c r="H1842" s="202">
        <v>521</v>
      </c>
      <c r="I1842" s="178">
        <v>21654</v>
      </c>
      <c r="J1842">
        <f t="shared" si="113"/>
        <v>21654</v>
      </c>
      <c r="K1842" s="189">
        <f t="shared" si="114"/>
        <v>0.86616000000000004</v>
      </c>
      <c r="L1842" s="200">
        <v>22421</v>
      </c>
      <c r="N1842" s="184">
        <v>886.3</v>
      </c>
      <c r="O1842" s="190">
        <f t="shared" si="115"/>
        <v>0.14771666666666666</v>
      </c>
      <c r="Q1842" s="1">
        <v>4467.1000000000004</v>
      </c>
    </row>
    <row r="1843" spans="2:17" x14ac:dyDescent="0.3">
      <c r="B1843" s="187">
        <v>42812.375</v>
      </c>
      <c r="D1843" s="202">
        <v>913</v>
      </c>
      <c r="E1843" s="178">
        <v>667.20699999999999</v>
      </c>
      <c r="F1843" s="188">
        <f t="shared" si="112"/>
        <v>0.90294278851033605</v>
      </c>
      <c r="G1843" s="200"/>
      <c r="H1843" s="202">
        <v>718</v>
      </c>
      <c r="I1843" s="178">
        <v>22320</v>
      </c>
      <c r="J1843">
        <f t="shared" si="113"/>
        <v>22320</v>
      </c>
      <c r="K1843" s="189">
        <f t="shared" si="114"/>
        <v>0.89280000000000004</v>
      </c>
      <c r="L1843" s="200">
        <v>23125</v>
      </c>
      <c r="N1843" s="184">
        <v>922</v>
      </c>
      <c r="O1843" s="190">
        <f t="shared" si="115"/>
        <v>0.15366666666666667</v>
      </c>
      <c r="Q1843" s="1">
        <v>4464.8</v>
      </c>
    </row>
    <row r="1844" spans="2:17" x14ac:dyDescent="0.3">
      <c r="B1844" s="187">
        <v>42812.416666666664</v>
      </c>
      <c r="D1844" s="202">
        <v>955</v>
      </c>
      <c r="E1844" s="178">
        <v>712.91399999999999</v>
      </c>
      <c r="F1844" s="188">
        <f t="shared" si="112"/>
        <v>0.96479886321345198</v>
      </c>
      <c r="G1844" s="200"/>
      <c r="H1844" s="202">
        <v>871</v>
      </c>
      <c r="I1844" s="178">
        <v>22634</v>
      </c>
      <c r="J1844">
        <f t="shared" si="113"/>
        <v>22634</v>
      </c>
      <c r="K1844" s="189">
        <f t="shared" si="114"/>
        <v>0.90536000000000005</v>
      </c>
      <c r="L1844" s="200">
        <v>23458</v>
      </c>
      <c r="N1844" s="184">
        <v>616.29999999999995</v>
      </c>
      <c r="O1844" s="190">
        <f t="shared" si="115"/>
        <v>0.10271666666666666</v>
      </c>
      <c r="Q1844" s="1">
        <v>4463.3</v>
      </c>
    </row>
    <row r="1845" spans="2:17" x14ac:dyDescent="0.3">
      <c r="B1845" s="187">
        <v>42812.458333333336</v>
      </c>
      <c r="D1845" s="202">
        <v>976</v>
      </c>
      <c r="E1845" s="178">
        <v>734.93799999999999</v>
      </c>
      <c r="F1845" s="188">
        <f t="shared" si="112"/>
        <v>0.99460432384883446</v>
      </c>
      <c r="G1845" s="200"/>
      <c r="H1845" s="202">
        <v>961</v>
      </c>
      <c r="I1845" s="178">
        <v>22742</v>
      </c>
      <c r="J1845">
        <f t="shared" si="113"/>
        <v>22742</v>
      </c>
      <c r="K1845" s="189">
        <f t="shared" si="114"/>
        <v>0.90968000000000004</v>
      </c>
      <c r="L1845" s="200">
        <v>23572</v>
      </c>
      <c r="N1845" s="184">
        <v>343</v>
      </c>
      <c r="O1845" s="190">
        <f t="shared" si="115"/>
        <v>5.7166666666666664E-2</v>
      </c>
      <c r="Q1845" s="1">
        <v>4463</v>
      </c>
    </row>
    <row r="1846" spans="2:17" x14ac:dyDescent="0.3">
      <c r="B1846" s="187">
        <v>42812.5</v>
      </c>
      <c r="D1846" s="202">
        <v>979</v>
      </c>
      <c r="E1846" s="178">
        <v>734.61099999999999</v>
      </c>
      <c r="F1846" s="188">
        <f t="shared" si="112"/>
        <v>0.99416178908549591</v>
      </c>
      <c r="G1846" s="200"/>
      <c r="H1846" s="202">
        <v>976</v>
      </c>
      <c r="I1846" s="178">
        <v>22610</v>
      </c>
      <c r="J1846">
        <f t="shared" si="113"/>
        <v>22610</v>
      </c>
      <c r="K1846" s="189">
        <f t="shared" si="114"/>
        <v>0.90439999999999998</v>
      </c>
      <c r="L1846" s="200">
        <v>23433</v>
      </c>
      <c r="N1846" s="184">
        <v>427.3</v>
      </c>
      <c r="O1846" s="190">
        <f t="shared" si="115"/>
        <v>7.1216666666666664E-2</v>
      </c>
      <c r="Q1846" s="1">
        <v>4461.6000000000004</v>
      </c>
    </row>
    <row r="1847" spans="2:17" x14ac:dyDescent="0.3">
      <c r="B1847" s="187">
        <v>42812.541666666664</v>
      </c>
      <c r="D1847" s="202">
        <v>965</v>
      </c>
      <c r="E1847" s="178">
        <v>726.34100000000001</v>
      </c>
      <c r="F1847" s="188">
        <f t="shared" si="112"/>
        <v>0.98296985485671762</v>
      </c>
      <c r="G1847" s="200"/>
      <c r="H1847" s="202">
        <v>916</v>
      </c>
      <c r="I1847" s="178">
        <v>22520</v>
      </c>
      <c r="J1847">
        <f t="shared" si="113"/>
        <v>22520</v>
      </c>
      <c r="K1847" s="189">
        <f t="shared" si="114"/>
        <v>0.90080000000000005</v>
      </c>
      <c r="L1847" s="200">
        <v>23337</v>
      </c>
      <c r="N1847" s="184">
        <v>311.3</v>
      </c>
      <c r="O1847" s="190">
        <f t="shared" si="115"/>
        <v>5.1883333333333337E-2</v>
      </c>
      <c r="Q1847" s="1">
        <v>4458.8999999999996</v>
      </c>
    </row>
    <row r="1848" spans="2:17" x14ac:dyDescent="0.3">
      <c r="B1848" s="187">
        <v>42812.583333333336</v>
      </c>
      <c r="D1848" s="202">
        <v>933</v>
      </c>
      <c r="E1848" s="178">
        <v>685.65899999999999</v>
      </c>
      <c r="F1848" s="188">
        <f t="shared" si="112"/>
        <v>0.92791419968197053</v>
      </c>
      <c r="G1848" s="200"/>
      <c r="H1848" s="202">
        <v>788</v>
      </c>
      <c r="I1848" s="178">
        <v>22321</v>
      </c>
      <c r="J1848">
        <f t="shared" si="113"/>
        <v>22321</v>
      </c>
      <c r="K1848" s="189">
        <f t="shared" si="114"/>
        <v>0.89283999999999997</v>
      </c>
      <c r="L1848" s="200">
        <v>23126</v>
      </c>
      <c r="N1848" s="184">
        <v>177.4</v>
      </c>
      <c r="O1848" s="190">
        <f t="shared" si="115"/>
        <v>2.9566666666666668E-2</v>
      </c>
      <c r="Q1848" s="1">
        <v>4456.6000000000004</v>
      </c>
    </row>
    <row r="1849" spans="2:17" x14ac:dyDescent="0.3">
      <c r="B1849" s="187">
        <v>42812.625</v>
      </c>
      <c r="D1849" s="202">
        <v>878</v>
      </c>
      <c r="E1849" s="178">
        <v>622.23599999999999</v>
      </c>
      <c r="F1849" s="188">
        <f t="shared" si="112"/>
        <v>0.84208275535406163</v>
      </c>
      <c r="G1849" s="200"/>
      <c r="H1849" s="202">
        <v>599</v>
      </c>
      <c r="I1849" s="178">
        <v>21603</v>
      </c>
      <c r="J1849">
        <f t="shared" si="113"/>
        <v>21603</v>
      </c>
      <c r="K1849" s="189">
        <f t="shared" si="114"/>
        <v>0.86412</v>
      </c>
      <c r="L1849" s="200">
        <v>22366</v>
      </c>
      <c r="N1849" s="184">
        <v>45.3</v>
      </c>
      <c r="O1849" s="190">
        <f t="shared" si="115"/>
        <v>7.5499999999999994E-3</v>
      </c>
      <c r="Q1849" s="1">
        <v>4455.6000000000004</v>
      </c>
    </row>
    <row r="1850" spans="2:17" x14ac:dyDescent="0.3">
      <c r="B1850" s="187">
        <v>42812.666666666664</v>
      </c>
      <c r="D1850" s="202">
        <v>794</v>
      </c>
      <c r="E1850" s="178">
        <v>487.52600000000001</v>
      </c>
      <c r="F1850" s="188">
        <f t="shared" si="112"/>
        <v>0.65977737930101166</v>
      </c>
      <c r="G1850" s="200"/>
      <c r="H1850" s="202">
        <v>377</v>
      </c>
      <c r="I1850" s="178">
        <v>16222</v>
      </c>
      <c r="J1850">
        <f t="shared" si="113"/>
        <v>16222</v>
      </c>
      <c r="K1850" s="189">
        <f t="shared" si="114"/>
        <v>0.64888000000000001</v>
      </c>
      <c r="L1850" s="200">
        <v>16707</v>
      </c>
      <c r="N1850" s="184">
        <v>0</v>
      </c>
      <c r="O1850" s="190">
        <f t="shared" si="115"/>
        <v>0</v>
      </c>
      <c r="Q1850" s="1">
        <v>4454.6000000000004</v>
      </c>
    </row>
    <row r="1851" spans="2:17" x14ac:dyDescent="0.3">
      <c r="B1851" s="187">
        <v>42812.708333333336</v>
      </c>
      <c r="D1851" s="202">
        <v>582</v>
      </c>
      <c r="E1851" s="178">
        <v>228.88900000000001</v>
      </c>
      <c r="F1851" s="188">
        <f t="shared" si="112"/>
        <v>0.30975944784653386</v>
      </c>
      <c r="G1851" s="200"/>
      <c r="H1851" s="202">
        <v>141</v>
      </c>
      <c r="I1851" s="178">
        <v>5465.6</v>
      </c>
      <c r="J1851">
        <f t="shared" si="113"/>
        <v>5465.6</v>
      </c>
      <c r="K1851" s="189">
        <f t="shared" si="114"/>
        <v>0.21862400000000001</v>
      </c>
      <c r="L1851" s="200">
        <v>5617.3</v>
      </c>
      <c r="N1851" s="184">
        <v>0</v>
      </c>
      <c r="O1851" s="190">
        <f t="shared" si="115"/>
        <v>0</v>
      </c>
      <c r="Q1851" s="1">
        <v>4454</v>
      </c>
    </row>
    <row r="1852" spans="2:17" x14ac:dyDescent="0.3">
      <c r="B1852" s="187">
        <v>42812.75</v>
      </c>
      <c r="D1852" s="202">
        <v>15</v>
      </c>
      <c r="E1852" s="178">
        <v>0</v>
      </c>
      <c r="F1852" s="188">
        <f t="shared" si="112"/>
        <v>0</v>
      </c>
      <c r="G1852" s="200"/>
      <c r="H1852" s="202">
        <v>4</v>
      </c>
      <c r="I1852" s="178">
        <v>-56.506999999999998</v>
      </c>
      <c r="J1852">
        <f t="shared" si="113"/>
        <v>0</v>
      </c>
      <c r="K1852" s="189">
        <f t="shared" si="114"/>
        <v>0</v>
      </c>
      <c r="L1852" s="200">
        <v>0</v>
      </c>
      <c r="N1852" s="184">
        <v>56.6</v>
      </c>
      <c r="O1852" s="190">
        <f t="shared" si="115"/>
        <v>9.4333333333333335E-3</v>
      </c>
      <c r="Q1852" s="1">
        <v>4453.6000000000004</v>
      </c>
    </row>
    <row r="1853" spans="2:17" x14ac:dyDescent="0.3">
      <c r="B1853" s="187">
        <v>42812.791666666664</v>
      </c>
      <c r="D1853" s="202">
        <v>0</v>
      </c>
      <c r="E1853" s="178">
        <v>0</v>
      </c>
      <c r="F1853" s="188">
        <f t="shared" si="112"/>
        <v>0</v>
      </c>
      <c r="G1853" s="200"/>
      <c r="H1853" s="202">
        <v>0</v>
      </c>
      <c r="I1853" s="178">
        <v>-56.506999999999998</v>
      </c>
      <c r="J1853">
        <f t="shared" si="113"/>
        <v>0</v>
      </c>
      <c r="K1853" s="189">
        <f t="shared" si="114"/>
        <v>0</v>
      </c>
      <c r="L1853" s="200">
        <v>0</v>
      </c>
      <c r="N1853" s="184">
        <v>70.5</v>
      </c>
      <c r="O1853" s="190">
        <f t="shared" si="115"/>
        <v>1.175E-2</v>
      </c>
      <c r="Q1853" s="1">
        <v>4452</v>
      </c>
    </row>
    <row r="1854" spans="2:17" x14ac:dyDescent="0.3">
      <c r="B1854" s="187">
        <v>42812.833333333336</v>
      </c>
      <c r="D1854" s="202">
        <v>0</v>
      </c>
      <c r="E1854" s="178">
        <v>0</v>
      </c>
      <c r="F1854" s="188">
        <f t="shared" si="112"/>
        <v>0</v>
      </c>
      <c r="G1854" s="200"/>
      <c r="H1854" s="202">
        <v>0</v>
      </c>
      <c r="I1854" s="178">
        <v>-56.506999999999998</v>
      </c>
      <c r="J1854">
        <f t="shared" si="113"/>
        <v>0</v>
      </c>
      <c r="K1854" s="189">
        <f t="shared" si="114"/>
        <v>0</v>
      </c>
      <c r="L1854" s="200">
        <v>0</v>
      </c>
      <c r="N1854" s="184">
        <v>0</v>
      </c>
      <c r="O1854" s="190">
        <f t="shared" si="115"/>
        <v>0</v>
      </c>
      <c r="Q1854" s="1">
        <v>4451.2</v>
      </c>
    </row>
    <row r="1855" spans="2:17" x14ac:dyDescent="0.3">
      <c r="B1855" s="187">
        <v>42812.875</v>
      </c>
      <c r="D1855" s="202">
        <v>0</v>
      </c>
      <c r="E1855" s="178">
        <v>0</v>
      </c>
      <c r="F1855" s="188">
        <f t="shared" si="112"/>
        <v>0</v>
      </c>
      <c r="G1855" s="200"/>
      <c r="H1855" s="202">
        <v>0</v>
      </c>
      <c r="I1855" s="178">
        <v>-56.506999999999998</v>
      </c>
      <c r="J1855">
        <f t="shared" si="113"/>
        <v>0</v>
      </c>
      <c r="K1855" s="189">
        <f t="shared" si="114"/>
        <v>0</v>
      </c>
      <c r="L1855" s="200">
        <v>0</v>
      </c>
      <c r="N1855" s="184">
        <v>0</v>
      </c>
      <c r="O1855" s="190">
        <f t="shared" si="115"/>
        <v>0</v>
      </c>
      <c r="Q1855" s="1">
        <v>4449.8999999999996</v>
      </c>
    </row>
    <row r="1856" spans="2:17" x14ac:dyDescent="0.3">
      <c r="B1856" s="187">
        <v>42812.916666666664</v>
      </c>
      <c r="D1856" s="202">
        <v>0</v>
      </c>
      <c r="E1856" s="178">
        <v>0</v>
      </c>
      <c r="F1856" s="188">
        <f t="shared" si="112"/>
        <v>0</v>
      </c>
      <c r="G1856" s="200"/>
      <c r="H1856" s="202">
        <v>0</v>
      </c>
      <c r="I1856" s="178">
        <v>-56.506999999999998</v>
      </c>
      <c r="J1856">
        <f t="shared" si="113"/>
        <v>0</v>
      </c>
      <c r="K1856" s="189">
        <f t="shared" si="114"/>
        <v>0</v>
      </c>
      <c r="L1856" s="200">
        <v>0</v>
      </c>
      <c r="N1856" s="184">
        <v>0</v>
      </c>
      <c r="O1856" s="190">
        <f t="shared" si="115"/>
        <v>0</v>
      </c>
      <c r="Q1856" s="1">
        <v>4449.8</v>
      </c>
    </row>
    <row r="1857" spans="2:17" x14ac:dyDescent="0.3">
      <c r="B1857" s="187">
        <v>42812.958333333336</v>
      </c>
      <c r="D1857" s="202">
        <v>0</v>
      </c>
      <c r="E1857" s="178">
        <v>0</v>
      </c>
      <c r="F1857" s="188">
        <f t="shared" si="112"/>
        <v>0</v>
      </c>
      <c r="G1857" s="200"/>
      <c r="H1857" s="202">
        <v>0</v>
      </c>
      <c r="I1857" s="178">
        <v>-56.506999999999998</v>
      </c>
      <c r="J1857">
        <f t="shared" si="113"/>
        <v>0</v>
      </c>
      <c r="K1857" s="189">
        <f t="shared" si="114"/>
        <v>0</v>
      </c>
      <c r="L1857" s="200">
        <v>0</v>
      </c>
      <c r="N1857" s="184">
        <v>29.5</v>
      </c>
      <c r="O1857" s="190">
        <f t="shared" si="115"/>
        <v>4.9166666666666664E-3</v>
      </c>
      <c r="Q1857" s="1">
        <v>4448.2</v>
      </c>
    </row>
    <row r="1858" spans="2:17" x14ac:dyDescent="0.3">
      <c r="B1858" s="187">
        <v>42813</v>
      </c>
      <c r="D1858" s="202">
        <v>0</v>
      </c>
      <c r="E1858" s="178">
        <v>0</v>
      </c>
      <c r="F1858" s="188">
        <f t="shared" si="112"/>
        <v>0</v>
      </c>
      <c r="G1858" s="200"/>
      <c r="H1858" s="202">
        <v>0</v>
      </c>
      <c r="I1858" s="178">
        <v>-56.506999999999998</v>
      </c>
      <c r="J1858">
        <f t="shared" si="113"/>
        <v>0</v>
      </c>
      <c r="K1858" s="189">
        <f t="shared" si="114"/>
        <v>0</v>
      </c>
      <c r="L1858" s="200">
        <v>0</v>
      </c>
      <c r="N1858" s="184">
        <v>0</v>
      </c>
      <c r="O1858" s="190">
        <f t="shared" si="115"/>
        <v>0</v>
      </c>
      <c r="Q1858" s="1">
        <v>4446.1000000000004</v>
      </c>
    </row>
    <row r="1859" spans="2:17" x14ac:dyDescent="0.3">
      <c r="B1859" s="187">
        <v>42813.041666666664</v>
      </c>
      <c r="D1859" s="202">
        <v>0</v>
      </c>
      <c r="E1859" s="178">
        <v>0</v>
      </c>
      <c r="F1859" s="188">
        <f t="shared" si="112"/>
        <v>0</v>
      </c>
      <c r="G1859" s="200"/>
      <c r="H1859" s="202">
        <v>0</v>
      </c>
      <c r="I1859" s="178">
        <v>-56.506999999999998</v>
      </c>
      <c r="J1859">
        <f t="shared" si="113"/>
        <v>0</v>
      </c>
      <c r="K1859" s="189">
        <f t="shared" si="114"/>
        <v>0</v>
      </c>
      <c r="L1859" s="200">
        <v>0</v>
      </c>
      <c r="N1859" s="184">
        <v>1398.4</v>
      </c>
      <c r="O1859" s="190">
        <f t="shared" si="115"/>
        <v>0.23306666666666667</v>
      </c>
      <c r="Q1859" s="1">
        <v>4445.2</v>
      </c>
    </row>
    <row r="1860" spans="2:17" x14ac:dyDescent="0.3">
      <c r="B1860" s="187">
        <v>42813.083333333336</v>
      </c>
      <c r="D1860" s="202">
        <v>0</v>
      </c>
      <c r="E1860" s="178">
        <v>0</v>
      </c>
      <c r="F1860" s="188">
        <f t="shared" si="112"/>
        <v>0</v>
      </c>
      <c r="G1860" s="200"/>
      <c r="H1860" s="202">
        <v>0</v>
      </c>
      <c r="I1860" s="178">
        <v>-56.506999999999998</v>
      </c>
      <c r="J1860">
        <f t="shared" si="113"/>
        <v>0</v>
      </c>
      <c r="K1860" s="189">
        <f t="shared" si="114"/>
        <v>0</v>
      </c>
      <c r="L1860" s="200">
        <v>0</v>
      </c>
      <c r="N1860" s="184">
        <v>5285</v>
      </c>
      <c r="O1860" s="190">
        <f t="shared" si="115"/>
        <v>0.88083333333333336</v>
      </c>
      <c r="Q1860" s="1">
        <v>4442</v>
      </c>
    </row>
    <row r="1861" spans="2:17" x14ac:dyDescent="0.3">
      <c r="B1861" s="187">
        <v>42813.125</v>
      </c>
      <c r="D1861" s="202">
        <v>0</v>
      </c>
      <c r="E1861" s="178">
        <v>0</v>
      </c>
      <c r="F1861" s="188">
        <f t="shared" si="112"/>
        <v>0</v>
      </c>
      <c r="G1861" s="200"/>
      <c r="H1861" s="202">
        <v>0</v>
      </c>
      <c r="I1861" s="178">
        <v>-56.506999999999998</v>
      </c>
      <c r="J1861">
        <f t="shared" si="113"/>
        <v>0</v>
      </c>
      <c r="K1861" s="189">
        <f t="shared" si="114"/>
        <v>0</v>
      </c>
      <c r="L1861" s="200">
        <v>0</v>
      </c>
      <c r="N1861" s="184">
        <v>5443.5</v>
      </c>
      <c r="O1861" s="190">
        <f t="shared" si="115"/>
        <v>0.90725</v>
      </c>
      <c r="Q1861" s="1">
        <v>4438.5</v>
      </c>
    </row>
    <row r="1862" spans="2:17" x14ac:dyDescent="0.3">
      <c r="B1862" s="187">
        <v>42813.166666666664</v>
      </c>
      <c r="D1862" s="202">
        <v>0</v>
      </c>
      <c r="E1862" s="178">
        <v>0</v>
      </c>
      <c r="F1862" s="188">
        <f t="shared" si="112"/>
        <v>0</v>
      </c>
      <c r="G1862" s="200"/>
      <c r="H1862" s="202">
        <v>0</v>
      </c>
      <c r="I1862" s="178">
        <v>-56.506999999999998</v>
      </c>
      <c r="J1862">
        <f t="shared" si="113"/>
        <v>0</v>
      </c>
      <c r="K1862" s="189">
        <f t="shared" si="114"/>
        <v>0</v>
      </c>
      <c r="L1862" s="200">
        <v>0</v>
      </c>
      <c r="N1862" s="184">
        <v>5204.3</v>
      </c>
      <c r="O1862" s="190">
        <f t="shared" si="115"/>
        <v>0.8673833333333334</v>
      </c>
      <c r="Q1862" s="1">
        <v>4437.3999999999996</v>
      </c>
    </row>
    <row r="1863" spans="2:17" x14ac:dyDescent="0.3">
      <c r="B1863" s="187">
        <v>42813.208333333336</v>
      </c>
      <c r="D1863" s="202">
        <v>0</v>
      </c>
      <c r="E1863" s="178">
        <v>0</v>
      </c>
      <c r="F1863" s="188">
        <f t="shared" si="112"/>
        <v>0</v>
      </c>
      <c r="G1863" s="200"/>
      <c r="H1863" s="202">
        <v>0</v>
      </c>
      <c r="I1863" s="178">
        <v>-56.506999999999998</v>
      </c>
      <c r="J1863">
        <f t="shared" si="113"/>
        <v>0</v>
      </c>
      <c r="K1863" s="189">
        <f t="shared" si="114"/>
        <v>0</v>
      </c>
      <c r="L1863" s="200">
        <v>0</v>
      </c>
      <c r="N1863" s="184">
        <v>4812.5</v>
      </c>
      <c r="O1863" s="190">
        <f t="shared" si="115"/>
        <v>0.80208333333333337</v>
      </c>
      <c r="Q1863" s="1">
        <v>4436.6000000000004</v>
      </c>
    </row>
    <row r="1864" spans="2:17" x14ac:dyDescent="0.3">
      <c r="B1864" s="187">
        <v>42813.25</v>
      </c>
      <c r="D1864" s="202">
        <v>296</v>
      </c>
      <c r="E1864" s="178">
        <v>0</v>
      </c>
      <c r="F1864" s="188">
        <f t="shared" si="112"/>
        <v>0</v>
      </c>
      <c r="G1864" s="200"/>
      <c r="H1864" s="202">
        <v>57</v>
      </c>
      <c r="I1864" s="178">
        <v>1982.5</v>
      </c>
      <c r="J1864">
        <f t="shared" si="113"/>
        <v>1982.5</v>
      </c>
      <c r="K1864" s="189">
        <f t="shared" si="114"/>
        <v>7.9299999999999995E-2</v>
      </c>
      <c r="L1864" s="200">
        <v>2088.8000000000002</v>
      </c>
      <c r="N1864" s="184">
        <v>2310.1</v>
      </c>
      <c r="O1864" s="190">
        <f t="shared" si="115"/>
        <v>0.38501666666666667</v>
      </c>
      <c r="Q1864" s="1">
        <v>4433.8999999999996</v>
      </c>
    </row>
    <row r="1865" spans="2:17" x14ac:dyDescent="0.3">
      <c r="B1865" s="187">
        <v>42813.291666666664</v>
      </c>
      <c r="D1865" s="202">
        <v>711</v>
      </c>
      <c r="E1865" s="178">
        <v>215.89699999999999</v>
      </c>
      <c r="F1865" s="188">
        <f t="shared" si="112"/>
        <v>0.29217714923706739</v>
      </c>
      <c r="G1865" s="200"/>
      <c r="H1865" s="202">
        <v>272</v>
      </c>
      <c r="I1865" s="178">
        <v>12313</v>
      </c>
      <c r="J1865">
        <f t="shared" si="113"/>
        <v>12313</v>
      </c>
      <c r="K1865" s="189">
        <f t="shared" si="114"/>
        <v>0.49252000000000001</v>
      </c>
      <c r="L1865" s="200">
        <v>12644</v>
      </c>
      <c r="N1865" s="184">
        <v>1508.6</v>
      </c>
      <c r="O1865" s="190">
        <f t="shared" si="115"/>
        <v>0.25143333333333334</v>
      </c>
      <c r="Q1865" s="1">
        <v>4431.1000000000004</v>
      </c>
    </row>
    <row r="1866" spans="2:17" x14ac:dyDescent="0.3">
      <c r="B1866" s="187">
        <v>42813.333333333336</v>
      </c>
      <c r="D1866" s="202">
        <v>825</v>
      </c>
      <c r="E1866" s="178">
        <v>571.42700000000002</v>
      </c>
      <c r="F1866" s="188">
        <f t="shared" si="112"/>
        <v>0.7733220556890078</v>
      </c>
      <c r="G1866" s="200"/>
      <c r="H1866" s="202">
        <v>512</v>
      </c>
      <c r="I1866" s="178">
        <v>21318</v>
      </c>
      <c r="J1866">
        <f t="shared" si="113"/>
        <v>21318</v>
      </c>
      <c r="K1866" s="189">
        <f t="shared" si="114"/>
        <v>0.85272000000000003</v>
      </c>
      <c r="L1866" s="200">
        <v>22065</v>
      </c>
      <c r="N1866" s="184">
        <v>1397.3</v>
      </c>
      <c r="O1866" s="190">
        <f t="shared" si="115"/>
        <v>0.23288333333333333</v>
      </c>
      <c r="Q1866" s="1">
        <v>4429.8999999999996</v>
      </c>
    </row>
    <row r="1867" spans="2:17" x14ac:dyDescent="0.3">
      <c r="B1867" s="187">
        <v>42813.375</v>
      </c>
      <c r="D1867" s="202">
        <v>890</v>
      </c>
      <c r="E1867" s="178">
        <v>649.75300000000004</v>
      </c>
      <c r="F1867" s="188">
        <f t="shared" ref="F1867:F1930" si="116">E1867/$F$8</f>
        <v>0.87932198802314188</v>
      </c>
      <c r="G1867" s="200"/>
      <c r="H1867" s="202">
        <v>707</v>
      </c>
      <c r="I1867" s="178">
        <v>22039</v>
      </c>
      <c r="J1867">
        <f t="shared" ref="J1867:J1930" si="117">IF(I1867&lt;0,0,I1867)</f>
        <v>22039</v>
      </c>
      <c r="K1867" s="189">
        <f t="shared" ref="K1867:K1930" si="118">J1867/(1000*$K$8)</f>
        <v>0.88156000000000001</v>
      </c>
      <c r="L1867" s="200">
        <v>22827</v>
      </c>
      <c r="N1867" s="184">
        <v>1178.2</v>
      </c>
      <c r="O1867" s="190">
        <f t="shared" ref="O1867:O1930" si="119">N1867/$O$8</f>
        <v>0.19636666666666666</v>
      </c>
      <c r="Q1867" s="1">
        <v>4429.1000000000004</v>
      </c>
    </row>
    <row r="1868" spans="2:17" x14ac:dyDescent="0.3">
      <c r="B1868" s="187">
        <v>42813.416666666664</v>
      </c>
      <c r="D1868" s="202">
        <v>935</v>
      </c>
      <c r="E1868" s="178">
        <v>697.12699999999995</v>
      </c>
      <c r="F1868" s="188">
        <f t="shared" si="116"/>
        <v>0.94343404269716136</v>
      </c>
      <c r="G1868" s="200"/>
      <c r="H1868" s="202">
        <v>858</v>
      </c>
      <c r="I1868" s="178">
        <v>22377</v>
      </c>
      <c r="J1868">
        <f t="shared" si="117"/>
        <v>22377</v>
      </c>
      <c r="K1868" s="189">
        <f t="shared" si="118"/>
        <v>0.89507999999999999</v>
      </c>
      <c r="L1868" s="200">
        <v>23186</v>
      </c>
      <c r="N1868" s="184">
        <v>999.3</v>
      </c>
      <c r="O1868" s="190">
        <f t="shared" si="119"/>
        <v>0.16655</v>
      </c>
      <c r="Q1868" s="1">
        <v>4428</v>
      </c>
    </row>
    <row r="1869" spans="2:17" x14ac:dyDescent="0.3">
      <c r="B1869" s="187">
        <v>42813.458333333336</v>
      </c>
      <c r="D1869" s="202">
        <v>944</v>
      </c>
      <c r="E1869" s="178">
        <v>714.29399999999998</v>
      </c>
      <c r="F1869" s="188">
        <f t="shared" si="116"/>
        <v>0.96666644111378019</v>
      </c>
      <c r="G1869" s="200"/>
      <c r="H1869" s="202">
        <v>942</v>
      </c>
      <c r="I1869" s="178">
        <v>22381</v>
      </c>
      <c r="J1869">
        <f t="shared" si="117"/>
        <v>22381</v>
      </c>
      <c r="K1869" s="189">
        <f t="shared" si="118"/>
        <v>0.89524000000000004</v>
      </c>
      <c r="L1869" s="200">
        <v>23189</v>
      </c>
      <c r="N1869" s="184">
        <v>650.6</v>
      </c>
      <c r="O1869" s="190">
        <f t="shared" si="119"/>
        <v>0.10843333333333334</v>
      </c>
      <c r="Q1869" s="1">
        <v>4427.3999999999996</v>
      </c>
    </row>
    <row r="1870" spans="2:17" x14ac:dyDescent="0.3">
      <c r="B1870" s="187">
        <v>42813.5</v>
      </c>
      <c r="D1870" s="202">
        <v>955</v>
      </c>
      <c r="E1870" s="178">
        <v>734.68100000000004</v>
      </c>
      <c r="F1870" s="188">
        <f t="shared" si="116"/>
        <v>0.99425652129783137</v>
      </c>
      <c r="G1870" s="200"/>
      <c r="H1870" s="202">
        <v>959</v>
      </c>
      <c r="I1870" s="178">
        <v>22362</v>
      </c>
      <c r="J1870">
        <f t="shared" si="117"/>
        <v>22362</v>
      </c>
      <c r="K1870" s="189">
        <f t="shared" si="118"/>
        <v>0.89448000000000005</v>
      </c>
      <c r="L1870" s="200">
        <v>23170</v>
      </c>
      <c r="N1870" s="184">
        <v>109</v>
      </c>
      <c r="O1870" s="190">
        <f t="shared" si="119"/>
        <v>1.8166666666666668E-2</v>
      </c>
      <c r="Q1870" s="1">
        <v>4426.2</v>
      </c>
    </row>
    <row r="1871" spans="2:17" x14ac:dyDescent="0.3">
      <c r="B1871" s="187">
        <v>42813.541666666664</v>
      </c>
      <c r="D1871" s="202">
        <v>714</v>
      </c>
      <c r="E1871" s="178">
        <v>532.80799999999999</v>
      </c>
      <c r="F1871" s="188">
        <f t="shared" si="116"/>
        <v>0.7210582941435193</v>
      </c>
      <c r="G1871" s="200"/>
      <c r="H1871" s="202">
        <v>829</v>
      </c>
      <c r="I1871" s="178">
        <v>20813</v>
      </c>
      <c r="J1871">
        <f t="shared" si="117"/>
        <v>20813</v>
      </c>
      <c r="K1871" s="189">
        <f t="shared" si="118"/>
        <v>0.83252000000000004</v>
      </c>
      <c r="L1871" s="200">
        <v>21532</v>
      </c>
      <c r="N1871" s="184">
        <v>0</v>
      </c>
      <c r="O1871" s="190">
        <f t="shared" si="119"/>
        <v>0</v>
      </c>
      <c r="Q1871" s="1">
        <v>4426</v>
      </c>
    </row>
    <row r="1872" spans="2:17" x14ac:dyDescent="0.3">
      <c r="B1872" s="187">
        <v>42813.583333333336</v>
      </c>
      <c r="D1872" s="202">
        <v>124</v>
      </c>
      <c r="E1872" s="178">
        <v>0</v>
      </c>
      <c r="F1872" s="188">
        <f t="shared" si="116"/>
        <v>0</v>
      </c>
      <c r="G1872" s="200"/>
      <c r="H1872" s="202">
        <v>379</v>
      </c>
      <c r="I1872" s="178">
        <v>9621.2000000000007</v>
      </c>
      <c r="J1872">
        <f t="shared" si="117"/>
        <v>9621.2000000000007</v>
      </c>
      <c r="K1872" s="189">
        <f t="shared" si="118"/>
        <v>0.38484800000000002</v>
      </c>
      <c r="L1872" s="200">
        <v>9868.4</v>
      </c>
      <c r="N1872" s="184">
        <v>0</v>
      </c>
      <c r="O1872" s="190">
        <f t="shared" si="119"/>
        <v>0</v>
      </c>
      <c r="Q1872" s="1">
        <v>4425.8</v>
      </c>
    </row>
    <row r="1873" spans="2:17" x14ac:dyDescent="0.3">
      <c r="B1873" s="187">
        <v>42813.625</v>
      </c>
      <c r="D1873" s="202">
        <v>147</v>
      </c>
      <c r="E1873" s="178">
        <v>0</v>
      </c>
      <c r="F1873" s="188">
        <f t="shared" si="116"/>
        <v>0</v>
      </c>
      <c r="G1873" s="200"/>
      <c r="H1873" s="202">
        <v>298</v>
      </c>
      <c r="I1873" s="178">
        <v>8508.5</v>
      </c>
      <c r="J1873">
        <f t="shared" si="117"/>
        <v>8508.5</v>
      </c>
      <c r="K1873" s="189">
        <f t="shared" si="118"/>
        <v>0.34033999999999998</v>
      </c>
      <c r="L1873" s="200">
        <v>8725.5</v>
      </c>
      <c r="N1873" s="184">
        <v>0</v>
      </c>
      <c r="O1873" s="190">
        <f t="shared" si="119"/>
        <v>0</v>
      </c>
      <c r="Q1873" s="1">
        <v>4425.2</v>
      </c>
    </row>
    <row r="1874" spans="2:17" x14ac:dyDescent="0.3">
      <c r="B1874" s="187">
        <v>42813.666666666664</v>
      </c>
      <c r="D1874" s="202">
        <v>22</v>
      </c>
      <c r="E1874" s="178">
        <v>0</v>
      </c>
      <c r="F1874" s="188">
        <f t="shared" si="116"/>
        <v>0</v>
      </c>
      <c r="G1874" s="200"/>
      <c r="H1874" s="202">
        <v>111</v>
      </c>
      <c r="I1874" s="178">
        <v>2742.4</v>
      </c>
      <c r="J1874">
        <f t="shared" si="117"/>
        <v>2742.4</v>
      </c>
      <c r="K1874" s="189">
        <f t="shared" si="118"/>
        <v>0.109696</v>
      </c>
      <c r="L1874" s="200">
        <v>2856.1</v>
      </c>
      <c r="N1874" s="184">
        <v>0</v>
      </c>
      <c r="O1874" s="190">
        <f t="shared" si="119"/>
        <v>0</v>
      </c>
      <c r="Q1874" s="1">
        <v>4425.1000000000004</v>
      </c>
    </row>
    <row r="1875" spans="2:17" x14ac:dyDescent="0.3">
      <c r="B1875" s="187">
        <v>42813.708333333336</v>
      </c>
      <c r="D1875" s="202">
        <v>160</v>
      </c>
      <c r="E1875" s="178">
        <v>0</v>
      </c>
      <c r="F1875" s="188">
        <f t="shared" si="116"/>
        <v>0</v>
      </c>
      <c r="G1875" s="200"/>
      <c r="H1875" s="202">
        <v>81</v>
      </c>
      <c r="I1875" s="178">
        <v>2452.9</v>
      </c>
      <c r="J1875">
        <f t="shared" si="117"/>
        <v>2452.9</v>
      </c>
      <c r="K1875" s="189">
        <f t="shared" si="118"/>
        <v>9.8116000000000009E-2</v>
      </c>
      <c r="L1875" s="200">
        <v>2563.5</v>
      </c>
      <c r="N1875" s="184">
        <v>414.1</v>
      </c>
      <c r="O1875" s="190">
        <f t="shared" si="119"/>
        <v>6.9016666666666671E-2</v>
      </c>
      <c r="Q1875" s="1">
        <v>4424.8</v>
      </c>
    </row>
    <row r="1876" spans="2:17" x14ac:dyDescent="0.3">
      <c r="B1876" s="187">
        <v>42813.75</v>
      </c>
      <c r="D1876" s="202">
        <v>14</v>
      </c>
      <c r="E1876" s="178">
        <v>0</v>
      </c>
      <c r="F1876" s="188">
        <f t="shared" si="116"/>
        <v>0</v>
      </c>
      <c r="G1876" s="200"/>
      <c r="H1876" s="202">
        <v>3</v>
      </c>
      <c r="I1876" s="178">
        <v>-56.506999999999998</v>
      </c>
      <c r="J1876">
        <f t="shared" si="117"/>
        <v>0</v>
      </c>
      <c r="K1876" s="189">
        <f t="shared" si="118"/>
        <v>0</v>
      </c>
      <c r="L1876" s="200">
        <v>0</v>
      </c>
      <c r="N1876" s="184">
        <v>792.7</v>
      </c>
      <c r="O1876" s="190">
        <f t="shared" si="119"/>
        <v>0.13211666666666669</v>
      </c>
      <c r="Q1876" s="1">
        <v>4424.6000000000004</v>
      </c>
    </row>
    <row r="1877" spans="2:17" x14ac:dyDescent="0.3">
      <c r="B1877" s="187">
        <v>42813.791666666664</v>
      </c>
      <c r="D1877" s="202">
        <v>0</v>
      </c>
      <c r="E1877" s="178">
        <v>0</v>
      </c>
      <c r="F1877" s="188">
        <f t="shared" si="116"/>
        <v>0</v>
      </c>
      <c r="G1877" s="200"/>
      <c r="H1877" s="202">
        <v>0</v>
      </c>
      <c r="I1877" s="178">
        <v>-56.506999999999998</v>
      </c>
      <c r="J1877">
        <f t="shared" si="117"/>
        <v>0</v>
      </c>
      <c r="K1877" s="189">
        <f t="shared" si="118"/>
        <v>0</v>
      </c>
      <c r="L1877" s="200">
        <v>0</v>
      </c>
      <c r="N1877" s="184">
        <v>4170.6000000000004</v>
      </c>
      <c r="O1877" s="190">
        <f t="shared" si="119"/>
        <v>0.69510000000000005</v>
      </c>
      <c r="Q1877" s="1">
        <v>4423.8999999999996</v>
      </c>
    </row>
    <row r="1878" spans="2:17" x14ac:dyDescent="0.3">
      <c r="B1878" s="187">
        <v>42813.833333333336</v>
      </c>
      <c r="D1878" s="202">
        <v>0</v>
      </c>
      <c r="E1878" s="178">
        <v>0</v>
      </c>
      <c r="F1878" s="188">
        <f t="shared" si="116"/>
        <v>0</v>
      </c>
      <c r="G1878" s="200"/>
      <c r="H1878" s="202">
        <v>0</v>
      </c>
      <c r="I1878" s="178">
        <v>-56.506999999999998</v>
      </c>
      <c r="J1878">
        <f t="shared" si="117"/>
        <v>0</v>
      </c>
      <c r="K1878" s="189">
        <f t="shared" si="118"/>
        <v>0</v>
      </c>
      <c r="L1878" s="200">
        <v>0</v>
      </c>
      <c r="N1878" s="184">
        <v>3973.5</v>
      </c>
      <c r="O1878" s="190">
        <f t="shared" si="119"/>
        <v>0.66225000000000001</v>
      </c>
      <c r="Q1878" s="1">
        <v>4422.3999999999996</v>
      </c>
    </row>
    <row r="1879" spans="2:17" x14ac:dyDescent="0.3">
      <c r="B1879" s="187">
        <v>42813.875</v>
      </c>
      <c r="D1879" s="202">
        <v>0</v>
      </c>
      <c r="E1879" s="178">
        <v>0</v>
      </c>
      <c r="F1879" s="188">
        <f t="shared" si="116"/>
        <v>0</v>
      </c>
      <c r="G1879" s="200"/>
      <c r="H1879" s="202">
        <v>0</v>
      </c>
      <c r="I1879" s="178">
        <v>-56.506999999999998</v>
      </c>
      <c r="J1879">
        <f t="shared" si="117"/>
        <v>0</v>
      </c>
      <c r="K1879" s="189">
        <f t="shared" si="118"/>
        <v>0</v>
      </c>
      <c r="L1879" s="200">
        <v>0</v>
      </c>
      <c r="N1879" s="184">
        <v>2644.6</v>
      </c>
      <c r="O1879" s="190">
        <f t="shared" si="119"/>
        <v>0.44076666666666664</v>
      </c>
      <c r="Q1879" s="1">
        <v>4421</v>
      </c>
    </row>
    <row r="1880" spans="2:17" x14ac:dyDescent="0.3">
      <c r="B1880" s="187">
        <v>42813.916666666664</v>
      </c>
      <c r="D1880" s="202">
        <v>0</v>
      </c>
      <c r="E1880" s="178">
        <v>0</v>
      </c>
      <c r="F1880" s="188">
        <f t="shared" si="116"/>
        <v>0</v>
      </c>
      <c r="G1880" s="200"/>
      <c r="H1880" s="202">
        <v>0</v>
      </c>
      <c r="I1880" s="178">
        <v>-56.506999999999998</v>
      </c>
      <c r="J1880">
        <f t="shared" si="117"/>
        <v>0</v>
      </c>
      <c r="K1880" s="189">
        <f t="shared" si="118"/>
        <v>0</v>
      </c>
      <c r="L1880" s="200">
        <v>0</v>
      </c>
      <c r="N1880" s="184">
        <v>2394.8000000000002</v>
      </c>
      <c r="O1880" s="190">
        <f t="shared" si="119"/>
        <v>0.39913333333333334</v>
      </c>
      <c r="Q1880" s="1">
        <v>4419.1000000000004</v>
      </c>
    </row>
    <row r="1881" spans="2:17" x14ac:dyDescent="0.3">
      <c r="B1881" s="187">
        <v>42813.958333333336</v>
      </c>
      <c r="D1881" s="202">
        <v>0</v>
      </c>
      <c r="E1881" s="178">
        <v>0</v>
      </c>
      <c r="F1881" s="188">
        <f t="shared" si="116"/>
        <v>0</v>
      </c>
      <c r="G1881" s="200"/>
      <c r="H1881" s="202">
        <v>0</v>
      </c>
      <c r="I1881" s="178">
        <v>-56.506999999999998</v>
      </c>
      <c r="J1881">
        <f t="shared" si="117"/>
        <v>0</v>
      </c>
      <c r="K1881" s="189">
        <f t="shared" si="118"/>
        <v>0</v>
      </c>
      <c r="L1881" s="200">
        <v>0</v>
      </c>
      <c r="N1881" s="184">
        <v>2929</v>
      </c>
      <c r="O1881" s="190">
        <f t="shared" si="119"/>
        <v>0.48816666666666669</v>
      </c>
      <c r="Q1881" s="1">
        <v>4418.8</v>
      </c>
    </row>
    <row r="1882" spans="2:17" x14ac:dyDescent="0.3">
      <c r="B1882" s="187">
        <v>42814</v>
      </c>
      <c r="D1882" s="202">
        <v>0</v>
      </c>
      <c r="E1882" s="178">
        <v>0</v>
      </c>
      <c r="F1882" s="188">
        <f t="shared" si="116"/>
        <v>0</v>
      </c>
      <c r="G1882" s="200"/>
      <c r="H1882" s="202">
        <v>0</v>
      </c>
      <c r="I1882" s="178">
        <v>-56.506999999999998</v>
      </c>
      <c r="J1882">
        <f t="shared" si="117"/>
        <v>0</v>
      </c>
      <c r="K1882" s="189">
        <f t="shared" si="118"/>
        <v>0</v>
      </c>
      <c r="L1882" s="200">
        <v>0</v>
      </c>
      <c r="N1882" s="184">
        <v>4807.1000000000004</v>
      </c>
      <c r="O1882" s="190">
        <f t="shared" si="119"/>
        <v>0.80118333333333336</v>
      </c>
      <c r="Q1882" s="1">
        <v>4415.3999999999996</v>
      </c>
    </row>
    <row r="1883" spans="2:17" x14ac:dyDescent="0.3">
      <c r="B1883" s="187">
        <v>42814.041666666664</v>
      </c>
      <c r="D1883" s="202">
        <v>0</v>
      </c>
      <c r="E1883" s="178">
        <v>0</v>
      </c>
      <c r="F1883" s="188">
        <f t="shared" si="116"/>
        <v>0</v>
      </c>
      <c r="G1883" s="200"/>
      <c r="H1883" s="202">
        <v>0</v>
      </c>
      <c r="I1883" s="178">
        <v>-56.506999999999998</v>
      </c>
      <c r="J1883">
        <f t="shared" si="117"/>
        <v>0</v>
      </c>
      <c r="K1883" s="189">
        <f t="shared" si="118"/>
        <v>0</v>
      </c>
      <c r="L1883" s="200">
        <v>0</v>
      </c>
      <c r="N1883" s="184">
        <v>5709.7</v>
      </c>
      <c r="O1883" s="190">
        <f t="shared" si="119"/>
        <v>0.95161666666666667</v>
      </c>
      <c r="Q1883" s="1">
        <v>4415.2</v>
      </c>
    </row>
    <row r="1884" spans="2:17" x14ac:dyDescent="0.3">
      <c r="B1884" s="187">
        <v>42814.083333333336</v>
      </c>
      <c r="D1884" s="202">
        <v>0</v>
      </c>
      <c r="E1884" s="178">
        <v>0</v>
      </c>
      <c r="F1884" s="188">
        <f t="shared" si="116"/>
        <v>0</v>
      </c>
      <c r="G1884" s="200"/>
      <c r="H1884" s="202">
        <v>0</v>
      </c>
      <c r="I1884" s="178">
        <v>-56.506999999999998</v>
      </c>
      <c r="J1884">
        <f t="shared" si="117"/>
        <v>0</v>
      </c>
      <c r="K1884" s="189">
        <f t="shared" si="118"/>
        <v>0</v>
      </c>
      <c r="L1884" s="200">
        <v>0</v>
      </c>
      <c r="N1884" s="184">
        <v>5630.3</v>
      </c>
      <c r="O1884" s="190">
        <f t="shared" si="119"/>
        <v>0.93838333333333335</v>
      </c>
      <c r="Q1884" s="1">
        <v>4414.8999999999996</v>
      </c>
    </row>
    <row r="1885" spans="2:17" x14ac:dyDescent="0.3">
      <c r="B1885" s="187">
        <v>42814.125</v>
      </c>
      <c r="D1885" s="202">
        <v>0</v>
      </c>
      <c r="E1885" s="178">
        <v>0</v>
      </c>
      <c r="F1885" s="188">
        <f t="shared" si="116"/>
        <v>0</v>
      </c>
      <c r="G1885" s="200"/>
      <c r="H1885" s="202">
        <v>0</v>
      </c>
      <c r="I1885" s="178">
        <v>-56.506999999999998</v>
      </c>
      <c r="J1885">
        <f t="shared" si="117"/>
        <v>0</v>
      </c>
      <c r="K1885" s="189">
        <f t="shared" si="118"/>
        <v>0</v>
      </c>
      <c r="L1885" s="200">
        <v>0</v>
      </c>
      <c r="N1885" s="184">
        <v>5561.4</v>
      </c>
      <c r="O1885" s="190">
        <f t="shared" si="119"/>
        <v>0.92689999999999995</v>
      </c>
      <c r="Q1885" s="1">
        <v>4412.8</v>
      </c>
    </row>
    <row r="1886" spans="2:17" x14ac:dyDescent="0.3">
      <c r="B1886" s="187">
        <v>42814.166666666664</v>
      </c>
      <c r="D1886" s="202">
        <v>0</v>
      </c>
      <c r="E1886" s="178">
        <v>0</v>
      </c>
      <c r="F1886" s="188">
        <f t="shared" si="116"/>
        <v>0</v>
      </c>
      <c r="G1886" s="200"/>
      <c r="H1886" s="202">
        <v>0</v>
      </c>
      <c r="I1886" s="178">
        <v>-56.506999999999998</v>
      </c>
      <c r="J1886">
        <f t="shared" si="117"/>
        <v>0</v>
      </c>
      <c r="K1886" s="189">
        <f t="shared" si="118"/>
        <v>0</v>
      </c>
      <c r="L1886" s="200">
        <v>0</v>
      </c>
      <c r="N1886" s="184">
        <v>5738.7</v>
      </c>
      <c r="O1886" s="190">
        <f t="shared" si="119"/>
        <v>0.95645000000000002</v>
      </c>
      <c r="Q1886" s="1">
        <v>4411.6000000000004</v>
      </c>
    </row>
    <row r="1887" spans="2:17" x14ac:dyDescent="0.3">
      <c r="B1887" s="187">
        <v>42814.208333333336</v>
      </c>
      <c r="D1887" s="202">
        <v>0</v>
      </c>
      <c r="E1887" s="178">
        <v>0</v>
      </c>
      <c r="F1887" s="188">
        <f t="shared" si="116"/>
        <v>0</v>
      </c>
      <c r="G1887" s="200"/>
      <c r="H1887" s="202">
        <v>0</v>
      </c>
      <c r="I1887" s="178">
        <v>-56.506999999999998</v>
      </c>
      <c r="J1887">
        <f t="shared" si="117"/>
        <v>0</v>
      </c>
      <c r="K1887" s="189">
        <f t="shared" si="118"/>
        <v>0</v>
      </c>
      <c r="L1887" s="200">
        <v>0</v>
      </c>
      <c r="N1887" s="184">
        <v>5579.7</v>
      </c>
      <c r="O1887" s="190">
        <f t="shared" si="119"/>
        <v>0.92994999999999994</v>
      </c>
      <c r="Q1887" s="1">
        <v>4411</v>
      </c>
    </row>
    <row r="1888" spans="2:17" x14ac:dyDescent="0.3">
      <c r="B1888" s="187">
        <v>42814.25</v>
      </c>
      <c r="D1888" s="202">
        <v>184</v>
      </c>
      <c r="E1888" s="178">
        <v>0</v>
      </c>
      <c r="F1888" s="188">
        <f t="shared" si="116"/>
        <v>0</v>
      </c>
      <c r="G1888" s="200"/>
      <c r="H1888" s="202">
        <v>50</v>
      </c>
      <c r="I1888" s="178">
        <v>1697.4</v>
      </c>
      <c r="J1888">
        <f t="shared" si="117"/>
        <v>1697.4</v>
      </c>
      <c r="K1888" s="189">
        <f t="shared" si="118"/>
        <v>6.7895999999999998E-2</v>
      </c>
      <c r="L1888" s="200">
        <v>1801.3</v>
      </c>
      <c r="N1888" s="184">
        <v>3385.8</v>
      </c>
      <c r="O1888" s="190">
        <f t="shared" si="119"/>
        <v>0.56430000000000002</v>
      </c>
      <c r="Q1888" s="1">
        <v>4410.7</v>
      </c>
    </row>
    <row r="1889" spans="2:17" x14ac:dyDescent="0.3">
      <c r="B1889" s="187">
        <v>42814.291666666664</v>
      </c>
      <c r="D1889" s="202">
        <v>579</v>
      </c>
      <c r="E1889" s="178">
        <v>134.346</v>
      </c>
      <c r="F1889" s="188">
        <f t="shared" si="116"/>
        <v>0.18181276854890552</v>
      </c>
      <c r="G1889" s="200"/>
      <c r="H1889" s="202">
        <v>252</v>
      </c>
      <c r="I1889" s="178">
        <v>11106</v>
      </c>
      <c r="J1889">
        <f t="shared" si="117"/>
        <v>11106</v>
      </c>
      <c r="K1889" s="189">
        <f t="shared" si="118"/>
        <v>0.44424000000000002</v>
      </c>
      <c r="L1889" s="200">
        <v>11397</v>
      </c>
      <c r="N1889" s="184">
        <v>3092.8</v>
      </c>
      <c r="O1889" s="190">
        <f t="shared" si="119"/>
        <v>0.51546666666666674</v>
      </c>
      <c r="Q1889" s="1">
        <v>4409.8</v>
      </c>
    </row>
    <row r="1890" spans="2:17" x14ac:dyDescent="0.3">
      <c r="B1890" s="187">
        <v>42814.333333333336</v>
      </c>
      <c r="D1890" s="202">
        <v>400</v>
      </c>
      <c r="E1890" s="178">
        <v>260.96899999999999</v>
      </c>
      <c r="F1890" s="188">
        <f t="shared" si="116"/>
        <v>0.35317386744256862</v>
      </c>
      <c r="G1890" s="200"/>
      <c r="H1890" s="202">
        <v>416</v>
      </c>
      <c r="I1890" s="178">
        <v>15239</v>
      </c>
      <c r="J1890">
        <f t="shared" si="117"/>
        <v>15239</v>
      </c>
      <c r="K1890" s="189">
        <f t="shared" si="118"/>
        <v>0.60955999999999999</v>
      </c>
      <c r="L1890" s="200">
        <v>15680</v>
      </c>
      <c r="N1890" s="184">
        <v>2754.2</v>
      </c>
      <c r="O1890" s="190">
        <f t="shared" si="119"/>
        <v>0.45903333333333329</v>
      </c>
      <c r="Q1890" s="1">
        <v>4409.6000000000004</v>
      </c>
    </row>
    <row r="1891" spans="2:17" x14ac:dyDescent="0.3">
      <c r="B1891" s="187">
        <v>42814.375</v>
      </c>
      <c r="D1891" s="202">
        <v>736</v>
      </c>
      <c r="E1891" s="178">
        <v>530.19200000000001</v>
      </c>
      <c r="F1891" s="188">
        <f t="shared" si="116"/>
        <v>0.71751801603681031</v>
      </c>
      <c r="G1891" s="200"/>
      <c r="H1891" s="202">
        <v>670</v>
      </c>
      <c r="I1891" s="178">
        <v>21356</v>
      </c>
      <c r="J1891">
        <f t="shared" si="117"/>
        <v>21356</v>
      </c>
      <c r="K1891" s="189">
        <f t="shared" si="118"/>
        <v>0.85424</v>
      </c>
      <c r="L1891" s="200">
        <v>22105</v>
      </c>
      <c r="N1891" s="184">
        <v>2337</v>
      </c>
      <c r="O1891" s="190">
        <f t="shared" si="119"/>
        <v>0.38950000000000001</v>
      </c>
      <c r="Q1891" s="1">
        <v>4407.8999999999996</v>
      </c>
    </row>
    <row r="1892" spans="2:17" x14ac:dyDescent="0.3">
      <c r="B1892" s="187">
        <v>42814.416666666664</v>
      </c>
      <c r="D1892" s="202">
        <v>910</v>
      </c>
      <c r="E1892" s="178">
        <v>675.14800000000002</v>
      </c>
      <c r="F1892" s="188">
        <f t="shared" si="116"/>
        <v>0.91368948134113759</v>
      </c>
      <c r="G1892" s="200"/>
      <c r="H1892" s="202">
        <v>851</v>
      </c>
      <c r="I1892" s="178">
        <v>22661</v>
      </c>
      <c r="J1892">
        <f t="shared" si="117"/>
        <v>22661</v>
      </c>
      <c r="K1892" s="189">
        <f t="shared" si="118"/>
        <v>0.90644000000000002</v>
      </c>
      <c r="L1892" s="200">
        <v>23486</v>
      </c>
      <c r="N1892" s="184">
        <v>2132.6999999999998</v>
      </c>
      <c r="O1892" s="190">
        <f t="shared" si="119"/>
        <v>0.35544999999999999</v>
      </c>
      <c r="Q1892" s="1">
        <v>4407.8</v>
      </c>
    </row>
    <row r="1893" spans="2:17" x14ac:dyDescent="0.3">
      <c r="B1893" s="187">
        <v>42814.458333333336</v>
      </c>
      <c r="D1893" s="202">
        <v>936</v>
      </c>
      <c r="E1893" s="178">
        <v>705.21</v>
      </c>
      <c r="F1893" s="188">
        <f t="shared" si="116"/>
        <v>0.95437290658727214</v>
      </c>
      <c r="G1893" s="200"/>
      <c r="H1893" s="202">
        <v>938</v>
      </c>
      <c r="I1893" s="178">
        <v>22722</v>
      </c>
      <c r="J1893">
        <f t="shared" si="117"/>
        <v>22722</v>
      </c>
      <c r="K1893" s="189">
        <f t="shared" si="118"/>
        <v>0.90888000000000002</v>
      </c>
      <c r="L1893" s="200">
        <v>23551</v>
      </c>
      <c r="N1893" s="184">
        <v>1589.3</v>
      </c>
      <c r="O1893" s="190">
        <f t="shared" si="119"/>
        <v>0.2648833333333333</v>
      </c>
      <c r="Q1893" s="1">
        <v>4407.8</v>
      </c>
    </row>
    <row r="1894" spans="2:17" x14ac:dyDescent="0.3">
      <c r="B1894" s="187">
        <v>42814.5</v>
      </c>
      <c r="D1894" s="202">
        <v>937</v>
      </c>
      <c r="E1894" s="178">
        <v>720.21699999999998</v>
      </c>
      <c r="F1894" s="188">
        <f t="shared" si="116"/>
        <v>0.97468213959468153</v>
      </c>
      <c r="G1894" s="200"/>
      <c r="H1894" s="202">
        <v>952</v>
      </c>
      <c r="I1894" s="178">
        <v>22508</v>
      </c>
      <c r="J1894">
        <f t="shared" si="117"/>
        <v>22508</v>
      </c>
      <c r="K1894" s="189">
        <f t="shared" si="118"/>
        <v>0.90032000000000001</v>
      </c>
      <c r="L1894" s="200">
        <v>23324</v>
      </c>
      <c r="N1894" s="184">
        <v>979.4</v>
      </c>
      <c r="O1894" s="190">
        <f t="shared" si="119"/>
        <v>0.16323333333333334</v>
      </c>
      <c r="Q1894" s="1">
        <v>4405.5</v>
      </c>
    </row>
    <row r="1895" spans="2:17" x14ac:dyDescent="0.3">
      <c r="B1895" s="187">
        <v>42814.541666666664</v>
      </c>
      <c r="D1895" s="202">
        <v>924</v>
      </c>
      <c r="E1895" s="178">
        <v>693.37</v>
      </c>
      <c r="F1895" s="188">
        <f t="shared" si="116"/>
        <v>0.93834962952938394</v>
      </c>
      <c r="G1895" s="200"/>
      <c r="H1895" s="202">
        <v>893</v>
      </c>
      <c r="I1895" s="178">
        <v>22429</v>
      </c>
      <c r="J1895">
        <f t="shared" si="117"/>
        <v>22429</v>
      </c>
      <c r="K1895" s="189">
        <f t="shared" si="118"/>
        <v>0.89715999999999996</v>
      </c>
      <c r="L1895" s="200">
        <v>23241</v>
      </c>
      <c r="N1895" s="184">
        <v>531.29999999999995</v>
      </c>
      <c r="O1895" s="190">
        <f t="shared" si="119"/>
        <v>8.854999999999999E-2</v>
      </c>
      <c r="Q1895" s="1">
        <v>4401.2</v>
      </c>
    </row>
    <row r="1896" spans="2:17" x14ac:dyDescent="0.3">
      <c r="B1896" s="187">
        <v>42814.583333333336</v>
      </c>
      <c r="D1896" s="202">
        <v>885</v>
      </c>
      <c r="E1896" s="178">
        <v>648.58399999999995</v>
      </c>
      <c r="F1896" s="188">
        <f t="shared" si="116"/>
        <v>0.87773996007713906</v>
      </c>
      <c r="G1896" s="200"/>
      <c r="H1896" s="202">
        <v>764</v>
      </c>
      <c r="I1896" s="178">
        <v>22156</v>
      </c>
      <c r="J1896">
        <f t="shared" si="117"/>
        <v>22156</v>
      </c>
      <c r="K1896" s="189">
        <f t="shared" si="118"/>
        <v>0.88624000000000003</v>
      </c>
      <c r="L1896" s="200">
        <v>22952</v>
      </c>
      <c r="N1896" s="184">
        <v>243.5</v>
      </c>
      <c r="O1896" s="190">
        <f t="shared" si="119"/>
        <v>4.0583333333333332E-2</v>
      </c>
      <c r="Q1896" s="1">
        <v>4399.6000000000004</v>
      </c>
    </row>
    <row r="1897" spans="2:17" x14ac:dyDescent="0.3">
      <c r="B1897" s="187">
        <v>42814.625</v>
      </c>
      <c r="D1897" s="202">
        <v>777</v>
      </c>
      <c r="E1897" s="178">
        <v>547.16700000000003</v>
      </c>
      <c r="F1897" s="188">
        <f t="shared" si="116"/>
        <v>0.74049057752816605</v>
      </c>
      <c r="G1897" s="200"/>
      <c r="H1897" s="202">
        <v>566</v>
      </c>
      <c r="I1897" s="178">
        <v>20943</v>
      </c>
      <c r="J1897">
        <f t="shared" si="117"/>
        <v>20943</v>
      </c>
      <c r="K1897" s="189">
        <f t="shared" si="118"/>
        <v>0.83772000000000002</v>
      </c>
      <c r="L1897" s="200">
        <v>21669</v>
      </c>
      <c r="N1897" s="184">
        <v>0</v>
      </c>
      <c r="O1897" s="190">
        <f t="shared" si="119"/>
        <v>0</v>
      </c>
      <c r="Q1897" s="1">
        <v>4399.3999999999996</v>
      </c>
    </row>
    <row r="1898" spans="2:17" x14ac:dyDescent="0.3">
      <c r="B1898" s="187">
        <v>42814.666666666664</v>
      </c>
      <c r="D1898" s="202">
        <v>729</v>
      </c>
      <c r="E1898" s="178">
        <v>442.892</v>
      </c>
      <c r="F1898" s="188">
        <f t="shared" si="116"/>
        <v>0.59937341408126676</v>
      </c>
      <c r="G1898" s="200"/>
      <c r="H1898" s="202">
        <v>359</v>
      </c>
      <c r="I1898" s="178">
        <v>15711</v>
      </c>
      <c r="J1898">
        <f t="shared" si="117"/>
        <v>15711</v>
      </c>
      <c r="K1898" s="189">
        <f t="shared" si="118"/>
        <v>0.62844</v>
      </c>
      <c r="L1898" s="200">
        <v>16173</v>
      </c>
      <c r="N1898" s="184">
        <v>0</v>
      </c>
      <c r="O1898" s="190">
        <f t="shared" si="119"/>
        <v>0</v>
      </c>
      <c r="Q1898" s="1">
        <v>4398.5</v>
      </c>
    </row>
    <row r="1899" spans="2:17" x14ac:dyDescent="0.3">
      <c r="B1899" s="187">
        <v>42814.708333333336</v>
      </c>
      <c r="D1899" s="202">
        <v>512</v>
      </c>
      <c r="E1899" s="178">
        <v>195.55699999999999</v>
      </c>
      <c r="F1899" s="188">
        <f t="shared" si="116"/>
        <v>0.26465067496701289</v>
      </c>
      <c r="G1899" s="200"/>
      <c r="H1899" s="202">
        <v>129</v>
      </c>
      <c r="I1899" s="178">
        <v>4977.7</v>
      </c>
      <c r="J1899">
        <f t="shared" si="117"/>
        <v>4977.7</v>
      </c>
      <c r="K1899" s="189">
        <f t="shared" si="118"/>
        <v>0.19910799999999998</v>
      </c>
      <c r="L1899" s="200">
        <v>5121</v>
      </c>
      <c r="N1899" s="184">
        <v>0</v>
      </c>
      <c r="O1899" s="190">
        <f t="shared" si="119"/>
        <v>0</v>
      </c>
      <c r="Q1899" s="1">
        <v>4398.3</v>
      </c>
    </row>
    <row r="1900" spans="2:17" x14ac:dyDescent="0.3">
      <c r="B1900" s="187">
        <v>42814.75</v>
      </c>
      <c r="D1900" s="202">
        <v>12</v>
      </c>
      <c r="E1900" s="178">
        <v>0</v>
      </c>
      <c r="F1900" s="188">
        <f t="shared" si="116"/>
        <v>0</v>
      </c>
      <c r="G1900" s="200"/>
      <c r="H1900" s="202">
        <v>2</v>
      </c>
      <c r="I1900" s="178">
        <v>-56.506999999999998</v>
      </c>
      <c r="J1900">
        <f t="shared" si="117"/>
        <v>0</v>
      </c>
      <c r="K1900" s="189">
        <f t="shared" si="118"/>
        <v>0</v>
      </c>
      <c r="L1900" s="200">
        <v>0</v>
      </c>
      <c r="N1900" s="184">
        <v>320.7</v>
      </c>
      <c r="O1900" s="190">
        <f t="shared" si="119"/>
        <v>5.3449999999999998E-2</v>
      </c>
      <c r="Q1900" s="1">
        <v>4396.8</v>
      </c>
    </row>
    <row r="1901" spans="2:17" x14ac:dyDescent="0.3">
      <c r="B1901" s="187">
        <v>42814.791666666664</v>
      </c>
      <c r="D1901" s="202">
        <v>0</v>
      </c>
      <c r="E1901" s="178">
        <v>0</v>
      </c>
      <c r="F1901" s="188">
        <f t="shared" si="116"/>
        <v>0</v>
      </c>
      <c r="G1901" s="200"/>
      <c r="H1901" s="202">
        <v>0</v>
      </c>
      <c r="I1901" s="178">
        <v>-56.506999999999998</v>
      </c>
      <c r="J1901">
        <f t="shared" si="117"/>
        <v>0</v>
      </c>
      <c r="K1901" s="189">
        <f t="shared" si="118"/>
        <v>0</v>
      </c>
      <c r="L1901" s="200">
        <v>0</v>
      </c>
      <c r="N1901" s="184">
        <v>757.1</v>
      </c>
      <c r="O1901" s="190">
        <f t="shared" si="119"/>
        <v>0.12618333333333334</v>
      </c>
      <c r="Q1901" s="1">
        <v>4396.6000000000004</v>
      </c>
    </row>
    <row r="1902" spans="2:17" x14ac:dyDescent="0.3">
      <c r="B1902" s="187">
        <v>42814.833333333336</v>
      </c>
      <c r="D1902" s="202">
        <v>0</v>
      </c>
      <c r="E1902" s="178">
        <v>0</v>
      </c>
      <c r="F1902" s="188">
        <f t="shared" si="116"/>
        <v>0</v>
      </c>
      <c r="G1902" s="200"/>
      <c r="H1902" s="202">
        <v>0</v>
      </c>
      <c r="I1902" s="178">
        <v>-56.506999999999998</v>
      </c>
      <c r="J1902">
        <f t="shared" si="117"/>
        <v>0</v>
      </c>
      <c r="K1902" s="189">
        <f t="shared" si="118"/>
        <v>0</v>
      </c>
      <c r="L1902" s="200">
        <v>0</v>
      </c>
      <c r="N1902" s="184">
        <v>1166.9000000000001</v>
      </c>
      <c r="O1902" s="190">
        <f t="shared" si="119"/>
        <v>0.19448333333333334</v>
      </c>
      <c r="Q1902" s="1">
        <v>4396.2</v>
      </c>
    </row>
    <row r="1903" spans="2:17" x14ac:dyDescent="0.3">
      <c r="B1903" s="187">
        <v>42814.875</v>
      </c>
      <c r="D1903" s="202">
        <v>0</v>
      </c>
      <c r="E1903" s="178">
        <v>0</v>
      </c>
      <c r="F1903" s="188">
        <f t="shared" si="116"/>
        <v>0</v>
      </c>
      <c r="G1903" s="200"/>
      <c r="H1903" s="202">
        <v>0</v>
      </c>
      <c r="I1903" s="178">
        <v>-56.506999999999998</v>
      </c>
      <c r="J1903">
        <f t="shared" si="117"/>
        <v>0</v>
      </c>
      <c r="K1903" s="189">
        <f t="shared" si="118"/>
        <v>0</v>
      </c>
      <c r="L1903" s="200">
        <v>0</v>
      </c>
      <c r="N1903" s="184">
        <v>1188</v>
      </c>
      <c r="O1903" s="190">
        <f t="shared" si="119"/>
        <v>0.19800000000000001</v>
      </c>
      <c r="Q1903" s="1">
        <v>4395.3</v>
      </c>
    </row>
    <row r="1904" spans="2:17" x14ac:dyDescent="0.3">
      <c r="B1904" s="187">
        <v>42814.916666666664</v>
      </c>
      <c r="D1904" s="202">
        <v>0</v>
      </c>
      <c r="E1904" s="178">
        <v>0</v>
      </c>
      <c r="F1904" s="188">
        <f t="shared" si="116"/>
        <v>0</v>
      </c>
      <c r="G1904" s="200"/>
      <c r="H1904" s="202">
        <v>0</v>
      </c>
      <c r="I1904" s="178">
        <v>-56.506999999999998</v>
      </c>
      <c r="J1904">
        <f t="shared" si="117"/>
        <v>0</v>
      </c>
      <c r="K1904" s="189">
        <f t="shared" si="118"/>
        <v>0</v>
      </c>
      <c r="L1904" s="200">
        <v>0</v>
      </c>
      <c r="N1904" s="184">
        <v>1380.6</v>
      </c>
      <c r="O1904" s="190">
        <f t="shared" si="119"/>
        <v>0.23009999999999997</v>
      </c>
      <c r="Q1904" s="1">
        <v>4394.8</v>
      </c>
    </row>
    <row r="1905" spans="2:17" x14ac:dyDescent="0.3">
      <c r="B1905" s="187">
        <v>42814.958333333336</v>
      </c>
      <c r="D1905" s="202">
        <v>0</v>
      </c>
      <c r="E1905" s="178">
        <v>0</v>
      </c>
      <c r="F1905" s="188">
        <f t="shared" si="116"/>
        <v>0</v>
      </c>
      <c r="G1905" s="200"/>
      <c r="H1905" s="202">
        <v>0</v>
      </c>
      <c r="I1905" s="178">
        <v>-56.506999999999998</v>
      </c>
      <c r="J1905">
        <f t="shared" si="117"/>
        <v>0</v>
      </c>
      <c r="K1905" s="189">
        <f t="shared" si="118"/>
        <v>0</v>
      </c>
      <c r="L1905" s="200">
        <v>0</v>
      </c>
      <c r="N1905" s="184">
        <v>2069.9</v>
      </c>
      <c r="O1905" s="190">
        <f t="shared" si="119"/>
        <v>0.34498333333333336</v>
      </c>
      <c r="Q1905" s="1">
        <v>4394.5</v>
      </c>
    </row>
    <row r="1906" spans="2:17" x14ac:dyDescent="0.3">
      <c r="B1906" s="187">
        <v>42815</v>
      </c>
      <c r="D1906" s="202">
        <v>0</v>
      </c>
      <c r="E1906" s="178">
        <v>0</v>
      </c>
      <c r="F1906" s="188">
        <f t="shared" si="116"/>
        <v>0</v>
      </c>
      <c r="G1906" s="200"/>
      <c r="H1906" s="202">
        <v>0</v>
      </c>
      <c r="I1906" s="178">
        <v>-56.506999999999998</v>
      </c>
      <c r="J1906">
        <f t="shared" si="117"/>
        <v>0</v>
      </c>
      <c r="K1906" s="189">
        <f t="shared" si="118"/>
        <v>0</v>
      </c>
      <c r="L1906" s="200">
        <v>0</v>
      </c>
      <c r="N1906" s="184">
        <v>2991.6</v>
      </c>
      <c r="O1906" s="190">
        <f t="shared" si="119"/>
        <v>0.49859999999999999</v>
      </c>
      <c r="Q1906" s="1">
        <v>4394</v>
      </c>
    </row>
    <row r="1907" spans="2:17" x14ac:dyDescent="0.3">
      <c r="B1907" s="187">
        <v>42815.041666666664</v>
      </c>
      <c r="D1907" s="202">
        <v>0</v>
      </c>
      <c r="E1907" s="178">
        <v>0</v>
      </c>
      <c r="F1907" s="188">
        <f t="shared" si="116"/>
        <v>0</v>
      </c>
      <c r="G1907" s="200"/>
      <c r="H1907" s="202">
        <v>0</v>
      </c>
      <c r="I1907" s="178">
        <v>-56.506999999999998</v>
      </c>
      <c r="J1907">
        <f t="shared" si="117"/>
        <v>0</v>
      </c>
      <c r="K1907" s="189">
        <f t="shared" si="118"/>
        <v>0</v>
      </c>
      <c r="L1907" s="200">
        <v>0</v>
      </c>
      <c r="N1907" s="184">
        <v>4082.4</v>
      </c>
      <c r="O1907" s="190">
        <f t="shared" si="119"/>
        <v>0.6804</v>
      </c>
      <c r="Q1907" s="1">
        <v>4393.2</v>
      </c>
    </row>
    <row r="1908" spans="2:17" x14ac:dyDescent="0.3">
      <c r="B1908" s="187">
        <v>42815.083333333336</v>
      </c>
      <c r="D1908" s="202">
        <v>0</v>
      </c>
      <c r="E1908" s="178">
        <v>0</v>
      </c>
      <c r="F1908" s="188">
        <f t="shared" si="116"/>
        <v>0</v>
      </c>
      <c r="G1908" s="200"/>
      <c r="H1908" s="202">
        <v>0</v>
      </c>
      <c r="I1908" s="178">
        <v>-56.506999999999998</v>
      </c>
      <c r="J1908">
        <f t="shared" si="117"/>
        <v>0</v>
      </c>
      <c r="K1908" s="189">
        <f t="shared" si="118"/>
        <v>0</v>
      </c>
      <c r="L1908" s="200">
        <v>0</v>
      </c>
      <c r="N1908" s="184">
        <v>4411</v>
      </c>
      <c r="O1908" s="190">
        <f t="shared" si="119"/>
        <v>0.73516666666666663</v>
      </c>
      <c r="Q1908" s="1">
        <v>4391.8999999999996</v>
      </c>
    </row>
    <row r="1909" spans="2:17" x14ac:dyDescent="0.3">
      <c r="B1909" s="187">
        <v>42815.125</v>
      </c>
      <c r="D1909" s="202">
        <v>0</v>
      </c>
      <c r="E1909" s="178">
        <v>0</v>
      </c>
      <c r="F1909" s="188">
        <f t="shared" si="116"/>
        <v>0</v>
      </c>
      <c r="G1909" s="200"/>
      <c r="H1909" s="202">
        <v>0</v>
      </c>
      <c r="I1909" s="178">
        <v>-56.506999999999998</v>
      </c>
      <c r="J1909">
        <f t="shared" si="117"/>
        <v>0</v>
      </c>
      <c r="K1909" s="189">
        <f t="shared" si="118"/>
        <v>0</v>
      </c>
      <c r="L1909" s="200">
        <v>0</v>
      </c>
      <c r="N1909" s="184">
        <v>4247.1000000000004</v>
      </c>
      <c r="O1909" s="190">
        <f t="shared" si="119"/>
        <v>0.70785000000000009</v>
      </c>
      <c r="Q1909" s="1">
        <v>4390.1000000000004</v>
      </c>
    </row>
    <row r="1910" spans="2:17" x14ac:dyDescent="0.3">
      <c r="B1910" s="187">
        <v>42815.166666666664</v>
      </c>
      <c r="D1910" s="202">
        <v>0</v>
      </c>
      <c r="E1910" s="178">
        <v>0</v>
      </c>
      <c r="F1910" s="188">
        <f t="shared" si="116"/>
        <v>0</v>
      </c>
      <c r="G1910" s="200"/>
      <c r="H1910" s="202">
        <v>0</v>
      </c>
      <c r="I1910" s="178">
        <v>-56.506999999999998</v>
      </c>
      <c r="J1910">
        <f t="shared" si="117"/>
        <v>0</v>
      </c>
      <c r="K1910" s="189">
        <f t="shared" si="118"/>
        <v>0</v>
      </c>
      <c r="L1910" s="200">
        <v>0</v>
      </c>
      <c r="N1910" s="184">
        <v>3953.8</v>
      </c>
      <c r="O1910" s="190">
        <f t="shared" si="119"/>
        <v>0.6589666666666667</v>
      </c>
      <c r="Q1910" s="1">
        <v>4389.3</v>
      </c>
    </row>
    <row r="1911" spans="2:17" x14ac:dyDescent="0.3">
      <c r="B1911" s="187">
        <v>42815.208333333336</v>
      </c>
      <c r="D1911" s="202">
        <v>0</v>
      </c>
      <c r="E1911" s="178">
        <v>0</v>
      </c>
      <c r="F1911" s="188">
        <f t="shared" si="116"/>
        <v>0</v>
      </c>
      <c r="G1911" s="200"/>
      <c r="H1911" s="202">
        <v>0</v>
      </c>
      <c r="I1911" s="178">
        <v>-56.506999999999998</v>
      </c>
      <c r="J1911">
        <f t="shared" si="117"/>
        <v>0</v>
      </c>
      <c r="K1911" s="189">
        <f t="shared" si="118"/>
        <v>0</v>
      </c>
      <c r="L1911" s="200">
        <v>0</v>
      </c>
      <c r="N1911" s="184">
        <v>3735.9</v>
      </c>
      <c r="O1911" s="190">
        <f t="shared" si="119"/>
        <v>0.62265000000000004</v>
      </c>
      <c r="Q1911" s="1">
        <v>4389.2</v>
      </c>
    </row>
    <row r="1912" spans="2:17" x14ac:dyDescent="0.3">
      <c r="B1912" s="187">
        <v>42815.25</v>
      </c>
      <c r="D1912" s="202">
        <v>274</v>
      </c>
      <c r="E1912" s="178">
        <v>0</v>
      </c>
      <c r="F1912" s="188">
        <f t="shared" si="116"/>
        <v>0</v>
      </c>
      <c r="G1912" s="200"/>
      <c r="H1912" s="202">
        <v>53</v>
      </c>
      <c r="I1912" s="178">
        <v>1844.6</v>
      </c>
      <c r="J1912">
        <f t="shared" si="117"/>
        <v>1844.6</v>
      </c>
      <c r="K1912" s="189">
        <f t="shared" si="118"/>
        <v>7.3784000000000002E-2</v>
      </c>
      <c r="L1912" s="200">
        <v>1949.7</v>
      </c>
      <c r="N1912" s="184">
        <v>2403.3000000000002</v>
      </c>
      <c r="O1912" s="190">
        <f t="shared" si="119"/>
        <v>0.40055000000000002</v>
      </c>
      <c r="Q1912" s="1">
        <v>4383.8999999999996</v>
      </c>
    </row>
    <row r="1913" spans="2:17" x14ac:dyDescent="0.3">
      <c r="B1913" s="187">
        <v>42815.291666666664</v>
      </c>
      <c r="D1913" s="202">
        <v>642</v>
      </c>
      <c r="E1913" s="178">
        <v>172.52500000000001</v>
      </c>
      <c r="F1913" s="188">
        <f t="shared" si="116"/>
        <v>0.23348107047399941</v>
      </c>
      <c r="G1913" s="200"/>
      <c r="H1913" s="202">
        <v>259</v>
      </c>
      <c r="I1913" s="178">
        <v>11618</v>
      </c>
      <c r="J1913">
        <f t="shared" si="117"/>
        <v>11618</v>
      </c>
      <c r="K1913" s="189">
        <f t="shared" si="118"/>
        <v>0.46472000000000002</v>
      </c>
      <c r="L1913" s="200">
        <v>11925</v>
      </c>
      <c r="N1913" s="184">
        <v>1632.2</v>
      </c>
      <c r="O1913" s="190">
        <f t="shared" si="119"/>
        <v>0.27203333333333335</v>
      </c>
      <c r="Q1913" s="1">
        <v>4379.8</v>
      </c>
    </row>
    <row r="1914" spans="2:17" x14ac:dyDescent="0.3">
      <c r="B1914" s="187">
        <v>42815.333333333336</v>
      </c>
      <c r="D1914" s="202">
        <v>813</v>
      </c>
      <c r="E1914" s="178">
        <v>559.73500000000001</v>
      </c>
      <c r="F1914" s="188">
        <f t="shared" si="116"/>
        <v>0.75749906959434321</v>
      </c>
      <c r="G1914" s="200"/>
      <c r="H1914" s="202">
        <v>503</v>
      </c>
      <c r="I1914" s="178">
        <v>21103</v>
      </c>
      <c r="J1914">
        <f t="shared" si="117"/>
        <v>21103</v>
      </c>
      <c r="K1914" s="189">
        <f t="shared" si="118"/>
        <v>0.84411999999999998</v>
      </c>
      <c r="L1914" s="200">
        <v>21838</v>
      </c>
      <c r="N1914" s="184">
        <v>1834.4</v>
      </c>
      <c r="O1914" s="190">
        <f t="shared" si="119"/>
        <v>0.30573333333333336</v>
      </c>
      <c r="Q1914" s="1">
        <v>4379.6000000000004</v>
      </c>
    </row>
    <row r="1915" spans="2:17" x14ac:dyDescent="0.3">
      <c r="B1915" s="187">
        <v>42815.375</v>
      </c>
      <c r="D1915" s="202">
        <v>877</v>
      </c>
      <c r="E1915" s="178">
        <v>636.41999999999996</v>
      </c>
      <c r="F1915" s="188">
        <f t="shared" si="116"/>
        <v>0.86127820820786949</v>
      </c>
      <c r="G1915" s="200"/>
      <c r="H1915" s="202">
        <v>696</v>
      </c>
      <c r="I1915" s="178">
        <v>21850</v>
      </c>
      <c r="J1915">
        <f t="shared" si="117"/>
        <v>21850</v>
      </c>
      <c r="K1915" s="189">
        <f t="shared" si="118"/>
        <v>0.874</v>
      </c>
      <c r="L1915" s="200">
        <v>22628</v>
      </c>
      <c r="N1915" s="184">
        <v>1926.2</v>
      </c>
      <c r="O1915" s="190">
        <f t="shared" si="119"/>
        <v>0.32103333333333334</v>
      </c>
      <c r="Q1915" s="1">
        <v>4379</v>
      </c>
    </row>
    <row r="1916" spans="2:17" x14ac:dyDescent="0.3">
      <c r="B1916" s="187">
        <v>42815.416666666664</v>
      </c>
      <c r="D1916" s="202">
        <v>920</v>
      </c>
      <c r="E1916" s="178">
        <v>682.13800000000003</v>
      </c>
      <c r="F1916" s="188">
        <f t="shared" si="116"/>
        <v>0.9231491694014955</v>
      </c>
      <c r="G1916" s="200"/>
      <c r="H1916" s="202">
        <v>845</v>
      </c>
      <c r="I1916" s="178">
        <v>22208</v>
      </c>
      <c r="J1916">
        <f t="shared" si="117"/>
        <v>22208</v>
      </c>
      <c r="K1916" s="189">
        <f t="shared" si="118"/>
        <v>0.88832</v>
      </c>
      <c r="L1916" s="200">
        <v>23007</v>
      </c>
      <c r="N1916" s="184">
        <v>1872.8</v>
      </c>
      <c r="O1916" s="190">
        <f t="shared" si="119"/>
        <v>0.31213333333333332</v>
      </c>
      <c r="Q1916" s="1">
        <v>4378.8999999999996</v>
      </c>
    </row>
    <row r="1917" spans="2:17" x14ac:dyDescent="0.3">
      <c r="B1917" s="187">
        <v>42815.458333333336</v>
      </c>
      <c r="D1917" s="202">
        <v>947</v>
      </c>
      <c r="E1917" s="178">
        <v>712.43700000000001</v>
      </c>
      <c r="F1917" s="188">
        <f t="shared" si="116"/>
        <v>0.96415333085225163</v>
      </c>
      <c r="G1917" s="200"/>
      <c r="H1917" s="202">
        <v>933</v>
      </c>
      <c r="I1917" s="178">
        <v>22319</v>
      </c>
      <c r="J1917">
        <f t="shared" si="117"/>
        <v>22319</v>
      </c>
      <c r="K1917" s="189">
        <f t="shared" si="118"/>
        <v>0.89276</v>
      </c>
      <c r="L1917" s="200">
        <v>23124</v>
      </c>
      <c r="N1917" s="184">
        <v>1416.7</v>
      </c>
      <c r="O1917" s="190">
        <f t="shared" si="119"/>
        <v>0.23611666666666667</v>
      </c>
      <c r="Q1917" s="1">
        <v>4378.8999999999996</v>
      </c>
    </row>
    <row r="1918" spans="2:17" x14ac:dyDescent="0.3">
      <c r="B1918" s="187">
        <v>42815.5</v>
      </c>
      <c r="D1918" s="202">
        <v>950</v>
      </c>
      <c r="E1918" s="178">
        <v>727.59100000000001</v>
      </c>
      <c r="F1918" s="188">
        <f t="shared" si="116"/>
        <v>0.98466150150556564</v>
      </c>
      <c r="G1918" s="200"/>
      <c r="H1918" s="202">
        <v>947</v>
      </c>
      <c r="I1918" s="178">
        <v>22183</v>
      </c>
      <c r="J1918">
        <f t="shared" si="117"/>
        <v>22183</v>
      </c>
      <c r="K1918" s="189">
        <f t="shared" si="118"/>
        <v>0.88732</v>
      </c>
      <c r="L1918" s="200">
        <v>22980</v>
      </c>
      <c r="N1918" s="184">
        <v>1295.4000000000001</v>
      </c>
      <c r="O1918" s="190">
        <f t="shared" si="119"/>
        <v>0.21590000000000001</v>
      </c>
      <c r="Q1918" s="1">
        <v>4378.8</v>
      </c>
    </row>
    <row r="1919" spans="2:17" x14ac:dyDescent="0.3">
      <c r="B1919" s="187">
        <v>42815.541666666664</v>
      </c>
      <c r="D1919" s="202">
        <v>880</v>
      </c>
      <c r="E1919" s="178">
        <v>655.16</v>
      </c>
      <c r="F1919" s="188">
        <f t="shared" si="116"/>
        <v>0.88663937476739862</v>
      </c>
      <c r="G1919" s="200"/>
      <c r="H1919" s="202">
        <v>875</v>
      </c>
      <c r="I1919" s="178">
        <v>21817</v>
      </c>
      <c r="J1919">
        <f t="shared" si="117"/>
        <v>21817</v>
      </c>
      <c r="K1919" s="189">
        <f t="shared" si="118"/>
        <v>0.87268000000000001</v>
      </c>
      <c r="L1919" s="200">
        <v>22593</v>
      </c>
      <c r="N1919" s="184">
        <v>1645.3</v>
      </c>
      <c r="O1919" s="190">
        <f t="shared" si="119"/>
        <v>0.27421666666666666</v>
      </c>
      <c r="Q1919" s="1">
        <v>4377.8</v>
      </c>
    </row>
    <row r="1920" spans="2:17" x14ac:dyDescent="0.3">
      <c r="B1920" s="187">
        <v>42815.583333333336</v>
      </c>
      <c r="D1920" s="202">
        <v>531</v>
      </c>
      <c r="E1920" s="178">
        <v>375.45600000000002</v>
      </c>
      <c r="F1920" s="188">
        <f t="shared" si="116"/>
        <v>0.50811110735189635</v>
      </c>
      <c r="G1920" s="200"/>
      <c r="H1920" s="202">
        <v>607</v>
      </c>
      <c r="I1920" s="178">
        <v>17722</v>
      </c>
      <c r="J1920">
        <f t="shared" si="117"/>
        <v>17722</v>
      </c>
      <c r="K1920" s="189">
        <f t="shared" si="118"/>
        <v>0.70887999999999995</v>
      </c>
      <c r="L1920" s="200">
        <v>18278</v>
      </c>
      <c r="N1920" s="184">
        <v>1646.2</v>
      </c>
      <c r="O1920" s="190">
        <f t="shared" si="119"/>
        <v>0.27436666666666665</v>
      </c>
      <c r="Q1920" s="1">
        <v>4377.1000000000004</v>
      </c>
    </row>
    <row r="1921" spans="2:17" x14ac:dyDescent="0.3">
      <c r="B1921" s="187">
        <v>42815.625</v>
      </c>
      <c r="D1921" s="202">
        <v>0</v>
      </c>
      <c r="E1921" s="178">
        <v>0</v>
      </c>
      <c r="F1921" s="188">
        <f t="shared" si="116"/>
        <v>0</v>
      </c>
      <c r="G1921" s="200"/>
      <c r="H1921" s="202">
        <v>38</v>
      </c>
      <c r="I1921" s="178">
        <v>485.45</v>
      </c>
      <c r="J1921">
        <f t="shared" si="117"/>
        <v>485.45</v>
      </c>
      <c r="K1921" s="189">
        <f t="shared" si="118"/>
        <v>1.9418000000000001E-2</v>
      </c>
      <c r="L1921" s="200">
        <v>601.55999999999995</v>
      </c>
      <c r="N1921" s="184">
        <v>1392.6</v>
      </c>
      <c r="O1921" s="190">
        <f t="shared" si="119"/>
        <v>0.23209999999999997</v>
      </c>
      <c r="Q1921" s="1">
        <v>4377</v>
      </c>
    </row>
    <row r="1922" spans="2:17" x14ac:dyDescent="0.3">
      <c r="B1922" s="187">
        <v>42815.666666666664</v>
      </c>
      <c r="D1922" s="202">
        <v>12</v>
      </c>
      <c r="E1922" s="178">
        <v>0</v>
      </c>
      <c r="F1922" s="188">
        <f t="shared" si="116"/>
        <v>0</v>
      </c>
      <c r="G1922" s="200"/>
      <c r="H1922" s="202">
        <v>79</v>
      </c>
      <c r="I1922" s="178">
        <v>1680.2</v>
      </c>
      <c r="J1922">
        <f t="shared" si="117"/>
        <v>1680.2</v>
      </c>
      <c r="K1922" s="189">
        <f t="shared" si="118"/>
        <v>6.7208000000000004E-2</v>
      </c>
      <c r="L1922" s="200">
        <v>1783.9</v>
      </c>
      <c r="N1922" s="184">
        <v>1204</v>
      </c>
      <c r="O1922" s="190">
        <f t="shared" si="119"/>
        <v>0.20066666666666666</v>
      </c>
      <c r="Q1922" s="1">
        <v>4376</v>
      </c>
    </row>
    <row r="1923" spans="2:17" x14ac:dyDescent="0.3">
      <c r="B1923" s="187">
        <v>42815.708333333336</v>
      </c>
      <c r="D1923" s="202">
        <v>321</v>
      </c>
      <c r="E1923" s="178">
        <v>0</v>
      </c>
      <c r="F1923" s="188">
        <f t="shared" si="116"/>
        <v>0</v>
      </c>
      <c r="G1923" s="200"/>
      <c r="H1923" s="202">
        <v>100</v>
      </c>
      <c r="I1923" s="178">
        <v>3544</v>
      </c>
      <c r="J1923">
        <f t="shared" si="117"/>
        <v>3544</v>
      </c>
      <c r="K1923" s="189">
        <f t="shared" si="118"/>
        <v>0.14176</v>
      </c>
      <c r="L1923" s="200">
        <v>3667.2</v>
      </c>
      <c r="N1923" s="184">
        <v>1796.3</v>
      </c>
      <c r="O1923" s="190">
        <f t="shared" si="119"/>
        <v>0.29938333333333333</v>
      </c>
      <c r="Q1923" s="1">
        <v>4373.8</v>
      </c>
    </row>
    <row r="1924" spans="2:17" x14ac:dyDescent="0.3">
      <c r="B1924" s="187">
        <v>42815.75</v>
      </c>
      <c r="D1924" s="202">
        <v>11</v>
      </c>
      <c r="E1924" s="178">
        <v>0</v>
      </c>
      <c r="F1924" s="188">
        <f t="shared" si="116"/>
        <v>0</v>
      </c>
      <c r="G1924" s="200"/>
      <c r="H1924" s="202">
        <v>2</v>
      </c>
      <c r="I1924" s="178">
        <v>-56.506999999999998</v>
      </c>
      <c r="J1924">
        <f t="shared" si="117"/>
        <v>0</v>
      </c>
      <c r="K1924" s="189">
        <f t="shared" si="118"/>
        <v>0</v>
      </c>
      <c r="L1924" s="200">
        <v>0</v>
      </c>
      <c r="N1924" s="184">
        <v>168.4</v>
      </c>
      <c r="O1924" s="190">
        <f t="shared" si="119"/>
        <v>2.8066666666666667E-2</v>
      </c>
      <c r="Q1924" s="1">
        <v>4373.3999999999996</v>
      </c>
    </row>
    <row r="1925" spans="2:17" x14ac:dyDescent="0.3">
      <c r="B1925" s="187">
        <v>42815.791666666664</v>
      </c>
      <c r="D1925" s="202">
        <v>0</v>
      </c>
      <c r="E1925" s="178">
        <v>0</v>
      </c>
      <c r="F1925" s="188">
        <f t="shared" si="116"/>
        <v>0</v>
      </c>
      <c r="G1925" s="200"/>
      <c r="H1925" s="202">
        <v>0</v>
      </c>
      <c r="I1925" s="178">
        <v>-56.506999999999998</v>
      </c>
      <c r="J1925">
        <f t="shared" si="117"/>
        <v>0</v>
      </c>
      <c r="K1925" s="189">
        <f t="shared" si="118"/>
        <v>0</v>
      </c>
      <c r="L1925" s="200">
        <v>0</v>
      </c>
      <c r="N1925" s="184">
        <v>0</v>
      </c>
      <c r="O1925" s="190">
        <f t="shared" si="119"/>
        <v>0</v>
      </c>
      <c r="Q1925" s="1">
        <v>4372.5</v>
      </c>
    </row>
    <row r="1926" spans="2:17" x14ac:dyDescent="0.3">
      <c r="B1926" s="187">
        <v>42815.833333333336</v>
      </c>
      <c r="D1926" s="202">
        <v>0</v>
      </c>
      <c r="E1926" s="178">
        <v>0</v>
      </c>
      <c r="F1926" s="188">
        <f t="shared" si="116"/>
        <v>0</v>
      </c>
      <c r="G1926" s="200"/>
      <c r="H1926" s="202">
        <v>0</v>
      </c>
      <c r="I1926" s="178">
        <v>-56.506999999999998</v>
      </c>
      <c r="J1926">
        <f t="shared" si="117"/>
        <v>0</v>
      </c>
      <c r="K1926" s="189">
        <f t="shared" si="118"/>
        <v>0</v>
      </c>
      <c r="L1926" s="200">
        <v>0</v>
      </c>
      <c r="N1926" s="184">
        <v>0</v>
      </c>
      <c r="O1926" s="190">
        <f t="shared" si="119"/>
        <v>0</v>
      </c>
      <c r="Q1926" s="1">
        <v>4371</v>
      </c>
    </row>
    <row r="1927" spans="2:17" x14ac:dyDescent="0.3">
      <c r="B1927" s="187">
        <v>42815.875</v>
      </c>
      <c r="D1927" s="202">
        <v>0</v>
      </c>
      <c r="E1927" s="178">
        <v>0</v>
      </c>
      <c r="F1927" s="188">
        <f t="shared" si="116"/>
        <v>0</v>
      </c>
      <c r="G1927" s="200"/>
      <c r="H1927" s="202">
        <v>0</v>
      </c>
      <c r="I1927" s="178">
        <v>-56.506999999999998</v>
      </c>
      <c r="J1927">
        <f t="shared" si="117"/>
        <v>0</v>
      </c>
      <c r="K1927" s="189">
        <f t="shared" si="118"/>
        <v>0</v>
      </c>
      <c r="L1927" s="200">
        <v>0</v>
      </c>
      <c r="N1927" s="184">
        <v>0</v>
      </c>
      <c r="O1927" s="190">
        <f t="shared" si="119"/>
        <v>0</v>
      </c>
      <c r="Q1927" s="1">
        <v>4368.6000000000004</v>
      </c>
    </row>
    <row r="1928" spans="2:17" x14ac:dyDescent="0.3">
      <c r="B1928" s="187">
        <v>42815.916666666664</v>
      </c>
      <c r="D1928" s="202">
        <v>0</v>
      </c>
      <c r="E1928" s="178">
        <v>0</v>
      </c>
      <c r="F1928" s="188">
        <f t="shared" si="116"/>
        <v>0</v>
      </c>
      <c r="G1928" s="200"/>
      <c r="H1928" s="202">
        <v>0</v>
      </c>
      <c r="I1928" s="178">
        <v>-56.506999999999998</v>
      </c>
      <c r="J1928">
        <f t="shared" si="117"/>
        <v>0</v>
      </c>
      <c r="K1928" s="189">
        <f t="shared" si="118"/>
        <v>0</v>
      </c>
      <c r="L1928" s="200">
        <v>0</v>
      </c>
      <c r="N1928" s="184">
        <v>67.400000000000006</v>
      </c>
      <c r="O1928" s="190">
        <f t="shared" si="119"/>
        <v>1.1233333333333335E-2</v>
      </c>
      <c r="Q1928" s="1">
        <v>4367</v>
      </c>
    </row>
    <row r="1929" spans="2:17" x14ac:dyDescent="0.3">
      <c r="B1929" s="187">
        <v>42815.958333333336</v>
      </c>
      <c r="D1929" s="202">
        <v>0</v>
      </c>
      <c r="E1929" s="178">
        <v>0</v>
      </c>
      <c r="F1929" s="188">
        <f t="shared" si="116"/>
        <v>0</v>
      </c>
      <c r="G1929" s="200"/>
      <c r="H1929" s="202">
        <v>0</v>
      </c>
      <c r="I1929" s="178">
        <v>-56.506999999999998</v>
      </c>
      <c r="J1929">
        <f t="shared" si="117"/>
        <v>0</v>
      </c>
      <c r="K1929" s="189">
        <f t="shared" si="118"/>
        <v>0</v>
      </c>
      <c r="L1929" s="200">
        <v>0</v>
      </c>
      <c r="N1929" s="184">
        <v>202.3</v>
      </c>
      <c r="O1929" s="190">
        <f t="shared" si="119"/>
        <v>3.3716666666666666E-2</v>
      </c>
      <c r="Q1929" s="1">
        <v>4366.7</v>
      </c>
    </row>
    <row r="1930" spans="2:17" x14ac:dyDescent="0.3">
      <c r="B1930" s="187">
        <v>42816</v>
      </c>
      <c r="D1930" s="202">
        <v>0</v>
      </c>
      <c r="E1930" s="178">
        <v>0</v>
      </c>
      <c r="F1930" s="188">
        <f t="shared" si="116"/>
        <v>0</v>
      </c>
      <c r="G1930" s="200"/>
      <c r="H1930" s="202">
        <v>0</v>
      </c>
      <c r="I1930" s="178">
        <v>-56.506999999999998</v>
      </c>
      <c r="J1930">
        <f t="shared" si="117"/>
        <v>0</v>
      </c>
      <c r="K1930" s="189">
        <f t="shared" si="118"/>
        <v>0</v>
      </c>
      <c r="L1930" s="200">
        <v>0</v>
      </c>
      <c r="N1930" s="184">
        <v>1131.5</v>
      </c>
      <c r="O1930" s="190">
        <f t="shared" si="119"/>
        <v>0.18858333333333333</v>
      </c>
      <c r="Q1930" s="1">
        <v>4365.1000000000004</v>
      </c>
    </row>
    <row r="1931" spans="2:17" x14ac:dyDescent="0.3">
      <c r="B1931" s="187">
        <v>42816.041666666664</v>
      </c>
      <c r="D1931" s="202">
        <v>0</v>
      </c>
      <c r="E1931" s="178">
        <v>0</v>
      </c>
      <c r="F1931" s="188">
        <f t="shared" ref="F1931:F1994" si="120">E1931/$F$8</f>
        <v>0</v>
      </c>
      <c r="G1931" s="200"/>
      <c r="H1931" s="202">
        <v>0</v>
      </c>
      <c r="I1931" s="178">
        <v>-56.506999999999998</v>
      </c>
      <c r="J1931">
        <f t="shared" ref="J1931:J1994" si="121">IF(I1931&lt;0,0,I1931)</f>
        <v>0</v>
      </c>
      <c r="K1931" s="189">
        <f t="shared" ref="K1931:K1994" si="122">J1931/(1000*$K$8)</f>
        <v>0</v>
      </c>
      <c r="L1931" s="200">
        <v>0</v>
      </c>
      <c r="N1931" s="184">
        <v>1705.9</v>
      </c>
      <c r="O1931" s="190">
        <f t="shared" ref="O1931:O1994" si="123">N1931/$O$8</f>
        <v>0.28431666666666666</v>
      </c>
      <c r="Q1931" s="1">
        <v>4364.7</v>
      </c>
    </row>
    <row r="1932" spans="2:17" x14ac:dyDescent="0.3">
      <c r="B1932" s="187">
        <v>42816.083333333336</v>
      </c>
      <c r="D1932" s="202">
        <v>0</v>
      </c>
      <c r="E1932" s="178">
        <v>0</v>
      </c>
      <c r="F1932" s="188">
        <f t="shared" si="120"/>
        <v>0</v>
      </c>
      <c r="G1932" s="200"/>
      <c r="H1932" s="202">
        <v>0</v>
      </c>
      <c r="I1932" s="178">
        <v>-56.506999999999998</v>
      </c>
      <c r="J1932">
        <f t="shared" si="121"/>
        <v>0</v>
      </c>
      <c r="K1932" s="189">
        <f t="shared" si="122"/>
        <v>0</v>
      </c>
      <c r="L1932" s="200">
        <v>0</v>
      </c>
      <c r="N1932" s="184">
        <v>1180.3</v>
      </c>
      <c r="O1932" s="190">
        <f t="shared" si="123"/>
        <v>0.19671666666666665</v>
      </c>
      <c r="Q1932" s="1">
        <v>4364.3</v>
      </c>
    </row>
    <row r="1933" spans="2:17" x14ac:dyDescent="0.3">
      <c r="B1933" s="187">
        <v>42816.125</v>
      </c>
      <c r="D1933" s="202">
        <v>0</v>
      </c>
      <c r="E1933" s="178">
        <v>0</v>
      </c>
      <c r="F1933" s="188">
        <f t="shared" si="120"/>
        <v>0</v>
      </c>
      <c r="G1933" s="200"/>
      <c r="H1933" s="202">
        <v>0</v>
      </c>
      <c r="I1933" s="178">
        <v>-56.506999999999998</v>
      </c>
      <c r="J1933">
        <f t="shared" si="121"/>
        <v>0</v>
      </c>
      <c r="K1933" s="189">
        <f t="shared" si="122"/>
        <v>0</v>
      </c>
      <c r="L1933" s="200">
        <v>0</v>
      </c>
      <c r="N1933" s="184">
        <v>940.1</v>
      </c>
      <c r="O1933" s="190">
        <f t="shared" si="123"/>
        <v>0.15668333333333334</v>
      </c>
      <c r="Q1933" s="1">
        <v>4364.2</v>
      </c>
    </row>
    <row r="1934" spans="2:17" x14ac:dyDescent="0.3">
      <c r="B1934" s="187">
        <v>42816.166666666664</v>
      </c>
      <c r="D1934" s="202">
        <v>0</v>
      </c>
      <c r="E1934" s="178">
        <v>0</v>
      </c>
      <c r="F1934" s="188">
        <f t="shared" si="120"/>
        <v>0</v>
      </c>
      <c r="G1934" s="200"/>
      <c r="H1934" s="202">
        <v>0</v>
      </c>
      <c r="I1934" s="178">
        <v>-56.506999999999998</v>
      </c>
      <c r="J1934">
        <f t="shared" si="121"/>
        <v>0</v>
      </c>
      <c r="K1934" s="189">
        <f t="shared" si="122"/>
        <v>0</v>
      </c>
      <c r="L1934" s="200">
        <v>0</v>
      </c>
      <c r="N1934" s="184">
        <v>961</v>
      </c>
      <c r="O1934" s="190">
        <f t="shared" si="123"/>
        <v>0.16016666666666668</v>
      </c>
      <c r="Q1934" s="1">
        <v>4360.8</v>
      </c>
    </row>
    <row r="1935" spans="2:17" x14ac:dyDescent="0.3">
      <c r="B1935" s="187">
        <v>42816.208333333336</v>
      </c>
      <c r="D1935" s="202">
        <v>0</v>
      </c>
      <c r="E1935" s="178">
        <v>0</v>
      </c>
      <c r="F1935" s="188">
        <f t="shared" si="120"/>
        <v>0</v>
      </c>
      <c r="G1935" s="200"/>
      <c r="H1935" s="202">
        <v>0</v>
      </c>
      <c r="I1935" s="178">
        <v>-56.506999999999998</v>
      </c>
      <c r="J1935">
        <f t="shared" si="121"/>
        <v>0</v>
      </c>
      <c r="K1935" s="189">
        <f t="shared" si="122"/>
        <v>0</v>
      </c>
      <c r="L1935" s="200">
        <v>0</v>
      </c>
      <c r="N1935" s="184">
        <v>597.6</v>
      </c>
      <c r="O1935" s="190">
        <f t="shared" si="123"/>
        <v>9.9600000000000008E-2</v>
      </c>
      <c r="Q1935" s="1">
        <v>4360.7</v>
      </c>
    </row>
    <row r="1936" spans="2:17" x14ac:dyDescent="0.3">
      <c r="B1936" s="187">
        <v>42816.25</v>
      </c>
      <c r="D1936" s="202">
        <v>206</v>
      </c>
      <c r="E1936" s="178">
        <v>0</v>
      </c>
      <c r="F1936" s="188">
        <f t="shared" si="120"/>
        <v>0</v>
      </c>
      <c r="G1936" s="200"/>
      <c r="H1936" s="202">
        <v>47</v>
      </c>
      <c r="I1936" s="178">
        <v>1603.3</v>
      </c>
      <c r="J1936">
        <f t="shared" si="121"/>
        <v>1603.3</v>
      </c>
      <c r="K1936" s="189">
        <f t="shared" si="122"/>
        <v>6.4131999999999995E-2</v>
      </c>
      <c r="L1936" s="200">
        <v>1706.4</v>
      </c>
      <c r="N1936" s="184">
        <v>224.9</v>
      </c>
      <c r="O1936" s="190">
        <f t="shared" si="123"/>
        <v>3.7483333333333334E-2</v>
      </c>
      <c r="Q1936" s="1">
        <v>4359.8</v>
      </c>
    </row>
    <row r="1937" spans="2:17" x14ac:dyDescent="0.3">
      <c r="B1937" s="187">
        <v>42816.291666666664</v>
      </c>
      <c r="D1937" s="202">
        <v>655</v>
      </c>
      <c r="E1937" s="178">
        <v>183.94200000000001</v>
      </c>
      <c r="F1937" s="188">
        <f t="shared" si="120"/>
        <v>0.24893189430591742</v>
      </c>
      <c r="G1937" s="200"/>
      <c r="H1937" s="202">
        <v>255</v>
      </c>
      <c r="I1937" s="178">
        <v>11555</v>
      </c>
      <c r="J1937">
        <f t="shared" si="121"/>
        <v>11555</v>
      </c>
      <c r="K1937" s="189">
        <f t="shared" si="122"/>
        <v>0.4622</v>
      </c>
      <c r="L1937" s="200">
        <v>11861</v>
      </c>
      <c r="N1937" s="184">
        <v>278.8</v>
      </c>
      <c r="O1937" s="190">
        <f t="shared" si="123"/>
        <v>4.646666666666667E-2</v>
      </c>
      <c r="Q1937" s="1">
        <v>4359</v>
      </c>
    </row>
    <row r="1938" spans="2:17" x14ac:dyDescent="0.3">
      <c r="B1938" s="187">
        <v>42816.333333333336</v>
      </c>
      <c r="D1938" s="202">
        <v>650</v>
      </c>
      <c r="E1938" s="178">
        <v>446.11399999999998</v>
      </c>
      <c r="F1938" s="188">
        <f t="shared" si="120"/>
        <v>0.6037338024833373</v>
      </c>
      <c r="G1938" s="200"/>
      <c r="H1938" s="202">
        <v>458</v>
      </c>
      <c r="I1938" s="178">
        <v>19085</v>
      </c>
      <c r="J1938">
        <f t="shared" si="121"/>
        <v>19085</v>
      </c>
      <c r="K1938" s="189">
        <f t="shared" si="122"/>
        <v>0.76339999999999997</v>
      </c>
      <c r="L1938" s="200">
        <v>19711</v>
      </c>
      <c r="N1938" s="184">
        <v>572.4</v>
      </c>
      <c r="O1938" s="190">
        <f t="shared" si="123"/>
        <v>9.5399999999999999E-2</v>
      </c>
      <c r="Q1938" s="1">
        <v>4357.8999999999996</v>
      </c>
    </row>
    <row r="1939" spans="2:17" x14ac:dyDescent="0.3">
      <c r="B1939" s="187">
        <v>42816.375</v>
      </c>
      <c r="D1939" s="202">
        <v>406</v>
      </c>
      <c r="E1939" s="178">
        <v>283.53300000000002</v>
      </c>
      <c r="F1939" s="188">
        <f t="shared" si="120"/>
        <v>0.38371011943025346</v>
      </c>
      <c r="G1939" s="200"/>
      <c r="H1939" s="202">
        <v>551</v>
      </c>
      <c r="I1939" s="178">
        <v>16723</v>
      </c>
      <c r="J1939">
        <f t="shared" si="121"/>
        <v>16723</v>
      </c>
      <c r="K1939" s="189">
        <f t="shared" si="122"/>
        <v>0.66891999999999996</v>
      </c>
      <c r="L1939" s="200">
        <v>17231</v>
      </c>
      <c r="N1939" s="184">
        <v>438.4</v>
      </c>
      <c r="O1939" s="190">
        <f t="shared" si="123"/>
        <v>7.3066666666666669E-2</v>
      </c>
      <c r="Q1939" s="1">
        <v>4357</v>
      </c>
    </row>
    <row r="1940" spans="2:17" x14ac:dyDescent="0.3">
      <c r="B1940" s="187">
        <v>42816.416666666664</v>
      </c>
      <c r="D1940" s="202">
        <v>521</v>
      </c>
      <c r="E1940" s="178">
        <v>377.25</v>
      </c>
      <c r="F1940" s="188">
        <f t="shared" si="120"/>
        <v>0.51053895862232301</v>
      </c>
      <c r="G1940" s="200"/>
      <c r="H1940" s="202">
        <v>699</v>
      </c>
      <c r="I1940" s="178">
        <v>18722</v>
      </c>
      <c r="J1940">
        <f t="shared" si="121"/>
        <v>18722</v>
      </c>
      <c r="K1940" s="189">
        <f t="shared" si="122"/>
        <v>0.74887999999999999</v>
      </c>
      <c r="L1940" s="200">
        <v>19329</v>
      </c>
      <c r="N1940" s="184">
        <v>188.7</v>
      </c>
      <c r="O1940" s="190">
        <f t="shared" si="123"/>
        <v>3.1449999999999999E-2</v>
      </c>
      <c r="Q1940" s="1">
        <v>4356.5</v>
      </c>
    </row>
    <row r="1941" spans="2:17" x14ac:dyDescent="0.3">
      <c r="B1941" s="187">
        <v>42816.458333333336</v>
      </c>
      <c r="D1941" s="202">
        <v>338</v>
      </c>
      <c r="E1941" s="178">
        <v>237.28800000000001</v>
      </c>
      <c r="F1941" s="188">
        <f t="shared" si="120"/>
        <v>0.32112596000947324</v>
      </c>
      <c r="G1941" s="200"/>
      <c r="H1941" s="202">
        <v>679</v>
      </c>
      <c r="I1941" s="178">
        <v>16766</v>
      </c>
      <c r="J1941">
        <f t="shared" si="121"/>
        <v>16766</v>
      </c>
      <c r="K1941" s="189">
        <f t="shared" si="122"/>
        <v>0.67064000000000001</v>
      </c>
      <c r="L1941" s="200">
        <v>17276</v>
      </c>
      <c r="N1941" s="184">
        <v>427.3</v>
      </c>
      <c r="O1941" s="190">
        <f t="shared" si="123"/>
        <v>7.1216666666666664E-2</v>
      </c>
      <c r="Q1941" s="1">
        <v>4355.7</v>
      </c>
    </row>
    <row r="1942" spans="2:17" x14ac:dyDescent="0.3">
      <c r="B1942" s="187">
        <v>42816.5</v>
      </c>
      <c r="D1942" s="202">
        <v>74</v>
      </c>
      <c r="E1942" s="178">
        <v>0</v>
      </c>
      <c r="F1942" s="188">
        <f t="shared" si="120"/>
        <v>0</v>
      </c>
      <c r="G1942" s="200"/>
      <c r="H1942" s="202">
        <v>482</v>
      </c>
      <c r="I1942" s="178">
        <v>11779</v>
      </c>
      <c r="J1942">
        <f t="shared" si="121"/>
        <v>11779</v>
      </c>
      <c r="K1942" s="189">
        <f t="shared" si="122"/>
        <v>0.47116000000000002</v>
      </c>
      <c r="L1942" s="200">
        <v>12091</v>
      </c>
      <c r="N1942" s="184">
        <v>1067.8</v>
      </c>
      <c r="O1942" s="190">
        <f t="shared" si="123"/>
        <v>0.17796666666666666</v>
      </c>
      <c r="Q1942" s="1">
        <v>4355.5</v>
      </c>
    </row>
    <row r="1943" spans="2:17" x14ac:dyDescent="0.3">
      <c r="B1943" s="187">
        <v>42816.541666666664</v>
      </c>
      <c r="D1943" s="202">
        <v>3</v>
      </c>
      <c r="E1943" s="178">
        <v>0</v>
      </c>
      <c r="F1943" s="188">
        <f t="shared" si="120"/>
        <v>0</v>
      </c>
      <c r="G1943" s="200"/>
      <c r="H1943" s="202">
        <v>176</v>
      </c>
      <c r="I1943" s="178">
        <v>3969.2</v>
      </c>
      <c r="J1943">
        <f t="shared" si="121"/>
        <v>3969.2</v>
      </c>
      <c r="K1943" s="189">
        <f t="shared" si="122"/>
        <v>0.15876799999999999</v>
      </c>
      <c r="L1943" s="200">
        <v>4097.8999999999996</v>
      </c>
      <c r="N1943" s="184">
        <v>4735.1000000000004</v>
      </c>
      <c r="O1943" s="190">
        <f t="shared" si="123"/>
        <v>0.78918333333333335</v>
      </c>
      <c r="Q1943" s="1">
        <v>4354.3</v>
      </c>
    </row>
    <row r="1944" spans="2:17" x14ac:dyDescent="0.3">
      <c r="B1944" s="187">
        <v>42816.583333333336</v>
      </c>
      <c r="D1944" s="202">
        <v>0</v>
      </c>
      <c r="E1944" s="178">
        <v>0</v>
      </c>
      <c r="F1944" s="188">
        <f t="shared" si="120"/>
        <v>0</v>
      </c>
      <c r="G1944" s="200"/>
      <c r="H1944" s="202">
        <v>97</v>
      </c>
      <c r="I1944" s="178">
        <v>1850.1</v>
      </c>
      <c r="J1944">
        <f t="shared" si="121"/>
        <v>1850.1</v>
      </c>
      <c r="K1944" s="189">
        <f t="shared" si="122"/>
        <v>7.4004E-2</v>
      </c>
      <c r="L1944" s="200">
        <v>1955.2</v>
      </c>
      <c r="N1944" s="184">
        <v>2409.5</v>
      </c>
      <c r="O1944" s="190">
        <f t="shared" si="123"/>
        <v>0.40158333333333335</v>
      </c>
      <c r="Q1944" s="1">
        <v>4353.7</v>
      </c>
    </row>
    <row r="1945" spans="2:17" x14ac:dyDescent="0.3">
      <c r="B1945" s="187">
        <v>42816.625</v>
      </c>
      <c r="D1945" s="202">
        <v>0</v>
      </c>
      <c r="E1945" s="178">
        <v>0</v>
      </c>
      <c r="F1945" s="188">
        <f t="shared" si="120"/>
        <v>0</v>
      </c>
      <c r="G1945" s="200"/>
      <c r="H1945" s="202">
        <v>49</v>
      </c>
      <c r="I1945" s="178">
        <v>715.62</v>
      </c>
      <c r="J1945">
        <f t="shared" si="121"/>
        <v>715.62</v>
      </c>
      <c r="K1945" s="189">
        <f t="shared" si="122"/>
        <v>2.8624799999999999E-2</v>
      </c>
      <c r="L1945" s="200">
        <v>812.58</v>
      </c>
      <c r="N1945" s="184">
        <v>1089.5999999999999</v>
      </c>
      <c r="O1945" s="190">
        <f t="shared" si="123"/>
        <v>0.18159999999999998</v>
      </c>
      <c r="Q1945" s="1">
        <v>4352.5</v>
      </c>
    </row>
    <row r="1946" spans="2:17" x14ac:dyDescent="0.3">
      <c r="B1946" s="187">
        <v>42816.666666666664</v>
      </c>
      <c r="D1946" s="202">
        <v>0</v>
      </c>
      <c r="E1946" s="178">
        <v>0</v>
      </c>
      <c r="F1946" s="188">
        <f t="shared" si="120"/>
        <v>0</v>
      </c>
      <c r="G1946" s="200"/>
      <c r="H1946" s="202">
        <v>19</v>
      </c>
      <c r="I1946" s="178">
        <v>198.41</v>
      </c>
      <c r="J1946">
        <f t="shared" si="121"/>
        <v>198.41</v>
      </c>
      <c r="K1946" s="189">
        <f t="shared" si="122"/>
        <v>7.9363999999999997E-3</v>
      </c>
      <c r="L1946" s="200">
        <v>347.96</v>
      </c>
      <c r="N1946" s="184">
        <v>965.4</v>
      </c>
      <c r="O1946" s="190">
        <f t="shared" si="123"/>
        <v>0.16089999999999999</v>
      </c>
      <c r="Q1946" s="1">
        <v>4351.3</v>
      </c>
    </row>
    <row r="1947" spans="2:17" x14ac:dyDescent="0.3">
      <c r="B1947" s="187">
        <v>42816.708333333336</v>
      </c>
      <c r="D1947" s="202">
        <v>0</v>
      </c>
      <c r="E1947" s="178">
        <v>0</v>
      </c>
      <c r="F1947" s="188">
        <f t="shared" si="120"/>
        <v>0</v>
      </c>
      <c r="G1947" s="200"/>
      <c r="H1947" s="202">
        <v>24</v>
      </c>
      <c r="I1947" s="178">
        <v>384.81</v>
      </c>
      <c r="J1947">
        <f t="shared" si="121"/>
        <v>384.81</v>
      </c>
      <c r="K1947" s="189">
        <f t="shared" si="122"/>
        <v>1.5392400000000001E-2</v>
      </c>
      <c r="L1947" s="200">
        <v>512.63</v>
      </c>
      <c r="N1947" s="184">
        <v>864.8</v>
      </c>
      <c r="O1947" s="190">
        <f t="shared" si="123"/>
        <v>0.14413333333333334</v>
      </c>
      <c r="Q1947" s="1">
        <v>4351.3</v>
      </c>
    </row>
    <row r="1948" spans="2:17" x14ac:dyDescent="0.3">
      <c r="B1948" s="187">
        <v>42816.75</v>
      </c>
      <c r="D1948" s="202">
        <v>0</v>
      </c>
      <c r="E1948" s="178">
        <v>0</v>
      </c>
      <c r="F1948" s="188">
        <f t="shared" si="120"/>
        <v>0</v>
      </c>
      <c r="G1948" s="200"/>
      <c r="H1948" s="202">
        <v>0</v>
      </c>
      <c r="I1948" s="178">
        <v>-56.506999999999998</v>
      </c>
      <c r="J1948">
        <f t="shared" si="121"/>
        <v>0</v>
      </c>
      <c r="K1948" s="189">
        <f t="shared" si="122"/>
        <v>0</v>
      </c>
      <c r="L1948" s="200">
        <v>0</v>
      </c>
      <c r="N1948" s="184">
        <v>876.8</v>
      </c>
      <c r="O1948" s="190">
        <f t="shared" si="123"/>
        <v>0.14613333333333334</v>
      </c>
      <c r="Q1948" s="1">
        <v>4349.8999999999996</v>
      </c>
    </row>
    <row r="1949" spans="2:17" x14ac:dyDescent="0.3">
      <c r="B1949" s="187">
        <v>42816.791666666664</v>
      </c>
      <c r="D1949" s="202">
        <v>0</v>
      </c>
      <c r="E1949" s="178">
        <v>0</v>
      </c>
      <c r="F1949" s="188">
        <f t="shared" si="120"/>
        <v>0</v>
      </c>
      <c r="G1949" s="200"/>
      <c r="H1949" s="202">
        <v>0</v>
      </c>
      <c r="I1949" s="178">
        <v>-56.506999999999998</v>
      </c>
      <c r="J1949">
        <f t="shared" si="121"/>
        <v>0</v>
      </c>
      <c r="K1949" s="189">
        <f t="shared" si="122"/>
        <v>0</v>
      </c>
      <c r="L1949" s="200">
        <v>0</v>
      </c>
      <c r="N1949" s="184">
        <v>231.3</v>
      </c>
      <c r="O1949" s="190">
        <f t="shared" si="123"/>
        <v>3.8550000000000001E-2</v>
      </c>
      <c r="Q1949" s="1">
        <v>4349.1000000000004</v>
      </c>
    </row>
    <row r="1950" spans="2:17" x14ac:dyDescent="0.3">
      <c r="B1950" s="187">
        <v>42816.833333333336</v>
      </c>
      <c r="D1950" s="202">
        <v>0</v>
      </c>
      <c r="E1950" s="178">
        <v>0</v>
      </c>
      <c r="F1950" s="188">
        <f t="shared" si="120"/>
        <v>0</v>
      </c>
      <c r="G1950" s="200"/>
      <c r="H1950" s="202">
        <v>0</v>
      </c>
      <c r="I1950" s="178">
        <v>-56.506999999999998</v>
      </c>
      <c r="J1950">
        <f t="shared" si="121"/>
        <v>0</v>
      </c>
      <c r="K1950" s="189">
        <f t="shared" si="122"/>
        <v>0</v>
      </c>
      <c r="L1950" s="200">
        <v>0</v>
      </c>
      <c r="N1950" s="184">
        <v>413.1</v>
      </c>
      <c r="O1950" s="190">
        <f t="shared" si="123"/>
        <v>6.8850000000000008E-2</v>
      </c>
      <c r="Q1950" s="1">
        <v>4347.5</v>
      </c>
    </row>
    <row r="1951" spans="2:17" x14ac:dyDescent="0.3">
      <c r="B1951" s="187">
        <v>42816.875</v>
      </c>
      <c r="D1951" s="202">
        <v>0</v>
      </c>
      <c r="E1951" s="178">
        <v>0</v>
      </c>
      <c r="F1951" s="188">
        <f t="shared" si="120"/>
        <v>0</v>
      </c>
      <c r="G1951" s="200"/>
      <c r="H1951" s="202">
        <v>0</v>
      </c>
      <c r="I1951" s="178">
        <v>-56.506999999999998</v>
      </c>
      <c r="J1951">
        <f t="shared" si="121"/>
        <v>0</v>
      </c>
      <c r="K1951" s="189">
        <f t="shared" si="122"/>
        <v>0</v>
      </c>
      <c r="L1951" s="200">
        <v>0</v>
      </c>
      <c r="N1951" s="184">
        <v>656.2</v>
      </c>
      <c r="O1951" s="190">
        <f t="shared" si="123"/>
        <v>0.10936666666666667</v>
      </c>
      <c r="Q1951" s="1">
        <v>4346.6000000000004</v>
      </c>
    </row>
    <row r="1952" spans="2:17" x14ac:dyDescent="0.3">
      <c r="B1952" s="187">
        <v>42816.916666666664</v>
      </c>
      <c r="D1952" s="202">
        <v>0</v>
      </c>
      <c r="E1952" s="178">
        <v>0</v>
      </c>
      <c r="F1952" s="188">
        <f t="shared" si="120"/>
        <v>0</v>
      </c>
      <c r="G1952" s="200"/>
      <c r="H1952" s="202">
        <v>0</v>
      </c>
      <c r="I1952" s="178">
        <v>-56.506999999999998</v>
      </c>
      <c r="J1952">
        <f t="shared" si="121"/>
        <v>0</v>
      </c>
      <c r="K1952" s="189">
        <f t="shared" si="122"/>
        <v>0</v>
      </c>
      <c r="L1952" s="200">
        <v>0</v>
      </c>
      <c r="N1952" s="184">
        <v>442.8</v>
      </c>
      <c r="O1952" s="190">
        <f t="shared" si="123"/>
        <v>7.3800000000000004E-2</v>
      </c>
      <c r="Q1952" s="1">
        <v>4345.7</v>
      </c>
    </row>
    <row r="1953" spans="2:17" x14ac:dyDescent="0.3">
      <c r="B1953" s="187">
        <v>42816.958333333336</v>
      </c>
      <c r="D1953" s="202">
        <v>0</v>
      </c>
      <c r="E1953" s="178">
        <v>0</v>
      </c>
      <c r="F1953" s="188">
        <f t="shared" si="120"/>
        <v>0</v>
      </c>
      <c r="G1953" s="200"/>
      <c r="H1953" s="202">
        <v>0</v>
      </c>
      <c r="I1953" s="178">
        <v>-56.506999999999998</v>
      </c>
      <c r="J1953">
        <f t="shared" si="121"/>
        <v>0</v>
      </c>
      <c r="K1953" s="189">
        <f t="shared" si="122"/>
        <v>0</v>
      </c>
      <c r="L1953" s="200">
        <v>0</v>
      </c>
      <c r="N1953" s="184">
        <v>92.1</v>
      </c>
      <c r="O1953" s="190">
        <f t="shared" si="123"/>
        <v>1.5349999999999999E-2</v>
      </c>
      <c r="Q1953" s="1">
        <v>4343.2</v>
      </c>
    </row>
    <row r="1954" spans="2:17" x14ac:dyDescent="0.3">
      <c r="B1954" s="187">
        <v>42817</v>
      </c>
      <c r="D1954" s="202">
        <v>0</v>
      </c>
      <c r="E1954" s="178">
        <v>0</v>
      </c>
      <c r="F1954" s="188">
        <f t="shared" si="120"/>
        <v>0</v>
      </c>
      <c r="G1954" s="200"/>
      <c r="H1954" s="202">
        <v>0</v>
      </c>
      <c r="I1954" s="178">
        <v>-56.506999999999998</v>
      </c>
      <c r="J1954">
        <f t="shared" si="121"/>
        <v>0</v>
      </c>
      <c r="K1954" s="189">
        <f t="shared" si="122"/>
        <v>0</v>
      </c>
      <c r="L1954" s="200">
        <v>0</v>
      </c>
      <c r="N1954" s="184">
        <v>89.9</v>
      </c>
      <c r="O1954" s="190">
        <f t="shared" si="123"/>
        <v>1.4983333333333335E-2</v>
      </c>
      <c r="Q1954" s="1">
        <v>4340.3999999999996</v>
      </c>
    </row>
    <row r="1955" spans="2:17" x14ac:dyDescent="0.3">
      <c r="B1955" s="187">
        <v>42817.041666666664</v>
      </c>
      <c r="D1955" s="202">
        <v>0</v>
      </c>
      <c r="E1955" s="178">
        <v>0</v>
      </c>
      <c r="F1955" s="188">
        <f t="shared" si="120"/>
        <v>0</v>
      </c>
      <c r="G1955" s="200"/>
      <c r="H1955" s="202">
        <v>0</v>
      </c>
      <c r="I1955" s="178">
        <v>-56.506999999999998</v>
      </c>
      <c r="J1955">
        <f t="shared" si="121"/>
        <v>0</v>
      </c>
      <c r="K1955" s="189">
        <f t="shared" si="122"/>
        <v>0</v>
      </c>
      <c r="L1955" s="200">
        <v>0</v>
      </c>
      <c r="N1955" s="184">
        <v>124</v>
      </c>
      <c r="O1955" s="190">
        <f t="shared" si="123"/>
        <v>2.0666666666666667E-2</v>
      </c>
      <c r="Q1955" s="1">
        <v>4338.8</v>
      </c>
    </row>
    <row r="1956" spans="2:17" x14ac:dyDescent="0.3">
      <c r="B1956" s="187">
        <v>42817.083333333336</v>
      </c>
      <c r="D1956" s="202">
        <v>0</v>
      </c>
      <c r="E1956" s="178">
        <v>0</v>
      </c>
      <c r="F1956" s="188">
        <f t="shared" si="120"/>
        <v>0</v>
      </c>
      <c r="G1956" s="200"/>
      <c r="H1956" s="202">
        <v>0</v>
      </c>
      <c r="I1956" s="178">
        <v>-56.506999999999998</v>
      </c>
      <c r="J1956">
        <f t="shared" si="121"/>
        <v>0</v>
      </c>
      <c r="K1956" s="189">
        <f t="shared" si="122"/>
        <v>0</v>
      </c>
      <c r="L1956" s="200">
        <v>0</v>
      </c>
      <c r="N1956" s="184">
        <v>259.10000000000002</v>
      </c>
      <c r="O1956" s="190">
        <f t="shared" si="123"/>
        <v>4.3183333333333337E-2</v>
      </c>
      <c r="Q1956" s="1">
        <v>4337.6000000000004</v>
      </c>
    </row>
    <row r="1957" spans="2:17" x14ac:dyDescent="0.3">
      <c r="B1957" s="187">
        <v>42817.125</v>
      </c>
      <c r="D1957" s="202">
        <v>0</v>
      </c>
      <c r="E1957" s="178">
        <v>0</v>
      </c>
      <c r="F1957" s="188">
        <f t="shared" si="120"/>
        <v>0</v>
      </c>
      <c r="G1957" s="200"/>
      <c r="H1957" s="202">
        <v>0</v>
      </c>
      <c r="I1957" s="178">
        <v>-56.506999999999998</v>
      </c>
      <c r="J1957">
        <f t="shared" si="121"/>
        <v>0</v>
      </c>
      <c r="K1957" s="189">
        <f t="shared" si="122"/>
        <v>0</v>
      </c>
      <c r="L1957" s="200">
        <v>0</v>
      </c>
      <c r="N1957" s="184">
        <v>976.1</v>
      </c>
      <c r="O1957" s="190">
        <f t="shared" si="123"/>
        <v>0.16268333333333335</v>
      </c>
      <c r="Q1957" s="1">
        <v>4337.1000000000004</v>
      </c>
    </row>
    <row r="1958" spans="2:17" x14ac:dyDescent="0.3">
      <c r="B1958" s="187">
        <v>42817.166666666664</v>
      </c>
      <c r="D1958" s="202">
        <v>0</v>
      </c>
      <c r="E1958" s="178">
        <v>0</v>
      </c>
      <c r="F1958" s="188">
        <f t="shared" si="120"/>
        <v>0</v>
      </c>
      <c r="G1958" s="200"/>
      <c r="H1958" s="202">
        <v>0</v>
      </c>
      <c r="I1958" s="178">
        <v>-56.506999999999998</v>
      </c>
      <c r="J1958">
        <f t="shared" si="121"/>
        <v>0</v>
      </c>
      <c r="K1958" s="189">
        <f t="shared" si="122"/>
        <v>0</v>
      </c>
      <c r="L1958" s="200">
        <v>0</v>
      </c>
      <c r="N1958" s="184">
        <v>2356.1</v>
      </c>
      <c r="O1958" s="190">
        <f t="shared" si="123"/>
        <v>0.39268333333333333</v>
      </c>
      <c r="Q1958" s="1">
        <v>4336.1000000000004</v>
      </c>
    </row>
    <row r="1959" spans="2:17" x14ac:dyDescent="0.3">
      <c r="B1959" s="187">
        <v>42817.208333333336</v>
      </c>
      <c r="D1959" s="202">
        <v>0</v>
      </c>
      <c r="E1959" s="178">
        <v>0</v>
      </c>
      <c r="F1959" s="188">
        <f t="shared" si="120"/>
        <v>0</v>
      </c>
      <c r="G1959" s="200"/>
      <c r="H1959" s="202">
        <v>0</v>
      </c>
      <c r="I1959" s="178">
        <v>-56.506999999999998</v>
      </c>
      <c r="J1959">
        <f t="shared" si="121"/>
        <v>0</v>
      </c>
      <c r="K1959" s="189">
        <f t="shared" si="122"/>
        <v>0</v>
      </c>
      <c r="L1959" s="200">
        <v>0</v>
      </c>
      <c r="N1959" s="184">
        <v>3132.6</v>
      </c>
      <c r="O1959" s="190">
        <f t="shared" si="123"/>
        <v>0.52210000000000001</v>
      </c>
      <c r="Q1959" s="1">
        <v>4335</v>
      </c>
    </row>
    <row r="1960" spans="2:17" x14ac:dyDescent="0.3">
      <c r="B1960" s="187">
        <v>42817.25</v>
      </c>
      <c r="D1960" s="202">
        <v>39</v>
      </c>
      <c r="E1960" s="178">
        <v>0</v>
      </c>
      <c r="F1960" s="188">
        <f t="shared" si="120"/>
        <v>0</v>
      </c>
      <c r="G1960" s="200"/>
      <c r="H1960" s="202">
        <v>32</v>
      </c>
      <c r="I1960" s="178">
        <v>774.39</v>
      </c>
      <c r="J1960">
        <f t="shared" si="121"/>
        <v>774.39</v>
      </c>
      <c r="K1960" s="189">
        <f t="shared" si="122"/>
        <v>3.0975599999999999E-2</v>
      </c>
      <c r="L1960" s="200">
        <v>871.7</v>
      </c>
      <c r="N1960" s="184">
        <v>1241.3</v>
      </c>
      <c r="O1960" s="190">
        <f t="shared" si="123"/>
        <v>0.20688333333333334</v>
      </c>
      <c r="Q1960" s="1">
        <v>4334.6000000000004</v>
      </c>
    </row>
    <row r="1961" spans="2:17" x14ac:dyDescent="0.3">
      <c r="B1961" s="187">
        <v>42817.291666666664</v>
      </c>
      <c r="D1961" s="202">
        <v>297</v>
      </c>
      <c r="E1961" s="178">
        <v>0</v>
      </c>
      <c r="F1961" s="188">
        <f t="shared" si="120"/>
        <v>0</v>
      </c>
      <c r="G1961" s="200"/>
      <c r="H1961" s="202">
        <v>203</v>
      </c>
      <c r="I1961" s="178">
        <v>7723.6</v>
      </c>
      <c r="J1961">
        <f t="shared" si="121"/>
        <v>7723.6</v>
      </c>
      <c r="K1961" s="189">
        <f t="shared" si="122"/>
        <v>0.308944</v>
      </c>
      <c r="L1961" s="200">
        <v>7920.8</v>
      </c>
      <c r="N1961" s="184">
        <v>1698.6</v>
      </c>
      <c r="O1961" s="190">
        <f t="shared" si="123"/>
        <v>0.28309999999999996</v>
      </c>
      <c r="Q1961" s="1">
        <v>4333</v>
      </c>
    </row>
    <row r="1962" spans="2:17" x14ac:dyDescent="0.3">
      <c r="B1962" s="187">
        <v>42817.333333333336</v>
      </c>
      <c r="D1962" s="202">
        <v>514</v>
      </c>
      <c r="E1962" s="178">
        <v>309.05599999999998</v>
      </c>
      <c r="F1962" s="188">
        <f t="shared" si="120"/>
        <v>0.41825083736509117</v>
      </c>
      <c r="G1962" s="200"/>
      <c r="H1962" s="202">
        <v>436</v>
      </c>
      <c r="I1962" s="178">
        <v>17373</v>
      </c>
      <c r="J1962">
        <f t="shared" si="121"/>
        <v>17373</v>
      </c>
      <c r="K1962" s="189">
        <f t="shared" si="122"/>
        <v>0.69491999999999998</v>
      </c>
      <c r="L1962" s="200">
        <v>17913</v>
      </c>
      <c r="N1962" s="184">
        <v>3706.1</v>
      </c>
      <c r="O1962" s="190">
        <f t="shared" si="123"/>
        <v>0.61768333333333336</v>
      </c>
      <c r="Q1962" s="1">
        <v>4331.3999999999996</v>
      </c>
    </row>
    <row r="1963" spans="2:17" x14ac:dyDescent="0.3">
      <c r="B1963" s="187">
        <v>42817.375</v>
      </c>
      <c r="D1963" s="202">
        <v>174</v>
      </c>
      <c r="E1963" s="178">
        <v>0</v>
      </c>
      <c r="F1963" s="188">
        <f t="shared" si="120"/>
        <v>0</v>
      </c>
      <c r="G1963" s="200"/>
      <c r="H1963" s="202">
        <v>384</v>
      </c>
      <c r="I1963" s="178">
        <v>10583</v>
      </c>
      <c r="J1963">
        <f t="shared" si="121"/>
        <v>10583</v>
      </c>
      <c r="K1963" s="189">
        <f t="shared" si="122"/>
        <v>0.42331999999999997</v>
      </c>
      <c r="L1963" s="200">
        <v>10858</v>
      </c>
      <c r="N1963" s="184">
        <v>5685.5</v>
      </c>
      <c r="O1963" s="190">
        <f t="shared" si="123"/>
        <v>0.94758333333333333</v>
      </c>
      <c r="Q1963" s="1">
        <v>4331.2</v>
      </c>
    </row>
    <row r="1964" spans="2:17" x14ac:dyDescent="0.3">
      <c r="B1964" s="187">
        <v>42817.416666666664</v>
      </c>
      <c r="D1964" s="202">
        <v>6</v>
      </c>
      <c r="E1964" s="178">
        <v>0</v>
      </c>
      <c r="F1964" s="188">
        <f t="shared" si="120"/>
        <v>0</v>
      </c>
      <c r="G1964" s="200"/>
      <c r="H1964" s="202">
        <v>192</v>
      </c>
      <c r="I1964" s="178">
        <v>4363.8999999999996</v>
      </c>
      <c r="J1964">
        <f t="shared" si="121"/>
        <v>4363.8999999999996</v>
      </c>
      <c r="K1964" s="189">
        <f t="shared" si="122"/>
        <v>0.17455599999999999</v>
      </c>
      <c r="L1964" s="200">
        <v>4498</v>
      </c>
      <c r="N1964" s="184">
        <v>5942.3</v>
      </c>
      <c r="O1964" s="190">
        <f t="shared" si="123"/>
        <v>0.99038333333333339</v>
      </c>
      <c r="Q1964" s="1">
        <v>4330.8999999999996</v>
      </c>
    </row>
    <row r="1965" spans="2:17" x14ac:dyDescent="0.3">
      <c r="B1965" s="187">
        <v>42817.458333333336</v>
      </c>
      <c r="D1965" s="202">
        <v>40</v>
      </c>
      <c r="E1965" s="178">
        <v>0</v>
      </c>
      <c r="F1965" s="188">
        <f t="shared" si="120"/>
        <v>0</v>
      </c>
      <c r="G1965" s="200"/>
      <c r="H1965" s="202">
        <v>332</v>
      </c>
      <c r="I1965" s="178">
        <v>8239.6</v>
      </c>
      <c r="J1965">
        <f t="shared" si="121"/>
        <v>8239.6</v>
      </c>
      <c r="K1965" s="189">
        <f t="shared" si="122"/>
        <v>0.32958399999999999</v>
      </c>
      <c r="L1965" s="200">
        <v>8449.7999999999993</v>
      </c>
      <c r="N1965" s="184">
        <v>5977.2</v>
      </c>
      <c r="O1965" s="190">
        <f t="shared" si="123"/>
        <v>0.99619999999999997</v>
      </c>
      <c r="Q1965" s="1">
        <v>4329.2</v>
      </c>
    </row>
    <row r="1966" spans="2:17" x14ac:dyDescent="0.3">
      <c r="B1966" s="187">
        <v>42817.5</v>
      </c>
      <c r="D1966" s="202">
        <v>12</v>
      </c>
      <c r="E1966" s="178">
        <v>0</v>
      </c>
      <c r="F1966" s="188">
        <f t="shared" si="120"/>
        <v>0</v>
      </c>
      <c r="G1966" s="200"/>
      <c r="H1966" s="202">
        <v>236</v>
      </c>
      <c r="I1966" s="178">
        <v>5797.4</v>
      </c>
      <c r="J1966">
        <f t="shared" si="121"/>
        <v>5797.4</v>
      </c>
      <c r="K1966" s="189">
        <f t="shared" si="122"/>
        <v>0.23189599999999999</v>
      </c>
      <c r="L1966" s="200">
        <v>5955</v>
      </c>
      <c r="N1966" s="184">
        <v>5984.4</v>
      </c>
      <c r="O1966" s="190">
        <f t="shared" si="123"/>
        <v>0.99739999999999995</v>
      </c>
      <c r="Q1966" s="1">
        <v>4324.3999999999996</v>
      </c>
    </row>
    <row r="1967" spans="2:17" x14ac:dyDescent="0.3">
      <c r="B1967" s="187">
        <v>42817.541666666664</v>
      </c>
      <c r="D1967" s="202">
        <v>75</v>
      </c>
      <c r="E1967" s="178">
        <v>0</v>
      </c>
      <c r="F1967" s="188">
        <f t="shared" si="120"/>
        <v>0</v>
      </c>
      <c r="G1967" s="200"/>
      <c r="H1967" s="202">
        <v>372</v>
      </c>
      <c r="I1967" s="178">
        <v>9194.2000000000007</v>
      </c>
      <c r="J1967">
        <f t="shared" si="121"/>
        <v>9194.2000000000007</v>
      </c>
      <c r="K1967" s="189">
        <f t="shared" si="122"/>
        <v>0.36776800000000004</v>
      </c>
      <c r="L1967" s="200">
        <v>9429.6</v>
      </c>
      <c r="N1967" s="184">
        <v>5987.6</v>
      </c>
      <c r="O1967" s="190">
        <f t="shared" si="123"/>
        <v>0.99793333333333334</v>
      </c>
      <c r="Q1967" s="1">
        <v>4323.8999999999996</v>
      </c>
    </row>
    <row r="1968" spans="2:17" x14ac:dyDescent="0.3">
      <c r="B1968" s="187">
        <v>42817.583333333336</v>
      </c>
      <c r="D1968" s="202">
        <v>99</v>
      </c>
      <c r="E1968" s="178">
        <v>0</v>
      </c>
      <c r="F1968" s="188">
        <f t="shared" si="120"/>
        <v>0</v>
      </c>
      <c r="G1968" s="200"/>
      <c r="H1968" s="202">
        <v>397</v>
      </c>
      <c r="I1968" s="178">
        <v>9939.6</v>
      </c>
      <c r="J1968">
        <f t="shared" si="121"/>
        <v>9939.6</v>
      </c>
      <c r="K1968" s="189">
        <f t="shared" si="122"/>
        <v>0.39758399999999999</v>
      </c>
      <c r="L1968" s="200">
        <v>10196</v>
      </c>
      <c r="N1968" s="184">
        <v>5937.1</v>
      </c>
      <c r="O1968" s="190">
        <f t="shared" si="123"/>
        <v>0.98951666666666671</v>
      </c>
      <c r="Q1968" s="1">
        <v>4321.8</v>
      </c>
    </row>
    <row r="1969" spans="2:17" x14ac:dyDescent="0.3">
      <c r="B1969" s="187">
        <v>42817.625</v>
      </c>
      <c r="D1969" s="202">
        <v>0</v>
      </c>
      <c r="E1969" s="178">
        <v>0</v>
      </c>
      <c r="F1969" s="188">
        <f t="shared" si="120"/>
        <v>0</v>
      </c>
      <c r="G1969" s="200"/>
      <c r="H1969" s="202">
        <v>80</v>
      </c>
      <c r="I1969" s="178">
        <v>1335</v>
      </c>
      <c r="J1969">
        <f t="shared" si="121"/>
        <v>1335</v>
      </c>
      <c r="K1969" s="189">
        <f t="shared" si="122"/>
        <v>5.3400000000000003E-2</v>
      </c>
      <c r="L1969" s="200">
        <v>1436.1</v>
      </c>
      <c r="N1969" s="184">
        <v>5330.6</v>
      </c>
      <c r="O1969" s="190">
        <f t="shared" si="123"/>
        <v>0.88843333333333341</v>
      </c>
      <c r="Q1969" s="1">
        <v>4321.7</v>
      </c>
    </row>
    <row r="1970" spans="2:17" x14ac:dyDescent="0.3">
      <c r="B1970" s="187">
        <v>42817.666666666664</v>
      </c>
      <c r="D1970" s="202">
        <v>0</v>
      </c>
      <c r="E1970" s="178">
        <v>0</v>
      </c>
      <c r="F1970" s="188">
        <f t="shared" si="120"/>
        <v>0</v>
      </c>
      <c r="G1970" s="200"/>
      <c r="H1970" s="202">
        <v>16</v>
      </c>
      <c r="I1970" s="178">
        <v>130.84</v>
      </c>
      <c r="J1970">
        <f t="shared" si="121"/>
        <v>130.84</v>
      </c>
      <c r="K1970" s="189">
        <f t="shared" si="122"/>
        <v>5.2335999999999997E-3</v>
      </c>
      <c r="L1970" s="200">
        <v>288.29000000000002</v>
      </c>
      <c r="N1970" s="184">
        <v>2938.6</v>
      </c>
      <c r="O1970" s="190">
        <f t="shared" si="123"/>
        <v>0.48976666666666663</v>
      </c>
      <c r="Q1970" s="1">
        <v>4320.8999999999996</v>
      </c>
    </row>
    <row r="1971" spans="2:17" x14ac:dyDescent="0.3">
      <c r="B1971" s="187">
        <v>42817.708333333336</v>
      </c>
      <c r="D1971" s="202">
        <v>0</v>
      </c>
      <c r="E1971" s="178">
        <v>0</v>
      </c>
      <c r="F1971" s="188">
        <f t="shared" si="120"/>
        <v>0</v>
      </c>
      <c r="G1971" s="200"/>
      <c r="H1971" s="202">
        <v>5</v>
      </c>
      <c r="I1971" s="178">
        <v>-56.506999999999998</v>
      </c>
      <c r="J1971">
        <f t="shared" si="121"/>
        <v>0</v>
      </c>
      <c r="K1971" s="189">
        <f t="shared" si="122"/>
        <v>0</v>
      </c>
      <c r="L1971" s="200">
        <v>0</v>
      </c>
      <c r="N1971" s="184">
        <v>2963.6</v>
      </c>
      <c r="O1971" s="190">
        <f t="shared" si="123"/>
        <v>0.49393333333333334</v>
      </c>
      <c r="Q1971" s="1">
        <v>4318.3999999999996</v>
      </c>
    </row>
    <row r="1972" spans="2:17" x14ac:dyDescent="0.3">
      <c r="B1972" s="187">
        <v>42817.75</v>
      </c>
      <c r="D1972" s="202">
        <v>0</v>
      </c>
      <c r="E1972" s="178">
        <v>0</v>
      </c>
      <c r="F1972" s="188">
        <f t="shared" si="120"/>
        <v>0</v>
      </c>
      <c r="G1972" s="200"/>
      <c r="H1972" s="202">
        <v>0</v>
      </c>
      <c r="I1972" s="178">
        <v>-56.506999999999998</v>
      </c>
      <c r="J1972">
        <f t="shared" si="121"/>
        <v>0</v>
      </c>
      <c r="K1972" s="189">
        <f t="shared" si="122"/>
        <v>0</v>
      </c>
      <c r="L1972" s="200">
        <v>0</v>
      </c>
      <c r="N1972" s="184">
        <v>2995.9</v>
      </c>
      <c r="O1972" s="190">
        <f t="shared" si="123"/>
        <v>0.49931666666666669</v>
      </c>
      <c r="Q1972" s="1">
        <v>4318.1000000000004</v>
      </c>
    </row>
    <row r="1973" spans="2:17" x14ac:dyDescent="0.3">
      <c r="B1973" s="187">
        <v>42817.791666666664</v>
      </c>
      <c r="D1973" s="202">
        <v>0</v>
      </c>
      <c r="E1973" s="178">
        <v>0</v>
      </c>
      <c r="F1973" s="188">
        <f t="shared" si="120"/>
        <v>0</v>
      </c>
      <c r="G1973" s="200"/>
      <c r="H1973" s="202">
        <v>0</v>
      </c>
      <c r="I1973" s="178">
        <v>-56.506999999999998</v>
      </c>
      <c r="J1973">
        <f t="shared" si="121"/>
        <v>0</v>
      </c>
      <c r="K1973" s="189">
        <f t="shared" si="122"/>
        <v>0</v>
      </c>
      <c r="L1973" s="200">
        <v>0</v>
      </c>
      <c r="N1973" s="184">
        <v>2488.1999999999998</v>
      </c>
      <c r="O1973" s="190">
        <f t="shared" si="123"/>
        <v>0.41469999999999996</v>
      </c>
      <c r="Q1973" s="1">
        <v>4317.2</v>
      </c>
    </row>
    <row r="1974" spans="2:17" x14ac:dyDescent="0.3">
      <c r="B1974" s="187">
        <v>42817.833333333336</v>
      </c>
      <c r="D1974" s="202">
        <v>0</v>
      </c>
      <c r="E1974" s="178">
        <v>0</v>
      </c>
      <c r="F1974" s="188">
        <f t="shared" si="120"/>
        <v>0</v>
      </c>
      <c r="G1974" s="200"/>
      <c r="H1974" s="202">
        <v>0</v>
      </c>
      <c r="I1974" s="178">
        <v>-56.506999999999998</v>
      </c>
      <c r="J1974">
        <f t="shared" si="121"/>
        <v>0</v>
      </c>
      <c r="K1974" s="189">
        <f t="shared" si="122"/>
        <v>0</v>
      </c>
      <c r="L1974" s="200">
        <v>0</v>
      </c>
      <c r="N1974" s="184">
        <v>2581.6</v>
      </c>
      <c r="O1974" s="190">
        <f t="shared" si="123"/>
        <v>0.43026666666666663</v>
      </c>
      <c r="Q1974" s="1">
        <v>4316.3</v>
      </c>
    </row>
    <row r="1975" spans="2:17" x14ac:dyDescent="0.3">
      <c r="B1975" s="187">
        <v>42817.875</v>
      </c>
      <c r="D1975" s="202">
        <v>0</v>
      </c>
      <c r="E1975" s="178">
        <v>0</v>
      </c>
      <c r="F1975" s="188">
        <f t="shared" si="120"/>
        <v>0</v>
      </c>
      <c r="G1975" s="200"/>
      <c r="H1975" s="202">
        <v>0</v>
      </c>
      <c r="I1975" s="178">
        <v>-56.506999999999998</v>
      </c>
      <c r="J1975">
        <f t="shared" si="121"/>
        <v>0</v>
      </c>
      <c r="K1975" s="189">
        <f t="shared" si="122"/>
        <v>0</v>
      </c>
      <c r="L1975" s="200">
        <v>0</v>
      </c>
      <c r="N1975" s="184">
        <v>3674.6</v>
      </c>
      <c r="O1975" s="190">
        <f t="shared" si="123"/>
        <v>0.61243333333333327</v>
      </c>
      <c r="Q1975" s="1">
        <v>4315.2</v>
      </c>
    </row>
    <row r="1976" spans="2:17" x14ac:dyDescent="0.3">
      <c r="B1976" s="187">
        <v>42817.916666666664</v>
      </c>
      <c r="D1976" s="202">
        <v>0</v>
      </c>
      <c r="E1976" s="178">
        <v>0</v>
      </c>
      <c r="F1976" s="188">
        <f t="shared" si="120"/>
        <v>0</v>
      </c>
      <c r="G1976" s="200"/>
      <c r="H1976" s="202">
        <v>0</v>
      </c>
      <c r="I1976" s="178">
        <v>-56.506999999999998</v>
      </c>
      <c r="J1976">
        <f t="shared" si="121"/>
        <v>0</v>
      </c>
      <c r="K1976" s="189">
        <f t="shared" si="122"/>
        <v>0</v>
      </c>
      <c r="L1976" s="200">
        <v>0</v>
      </c>
      <c r="N1976" s="184">
        <v>5348.4</v>
      </c>
      <c r="O1976" s="190">
        <f t="shared" si="123"/>
        <v>0.89139999999999997</v>
      </c>
      <c r="Q1976" s="1">
        <v>4314.5</v>
      </c>
    </row>
    <row r="1977" spans="2:17" x14ac:dyDescent="0.3">
      <c r="B1977" s="187">
        <v>42817.958333333336</v>
      </c>
      <c r="D1977" s="202">
        <v>0</v>
      </c>
      <c r="E1977" s="178">
        <v>0</v>
      </c>
      <c r="F1977" s="188">
        <f t="shared" si="120"/>
        <v>0</v>
      </c>
      <c r="G1977" s="200"/>
      <c r="H1977" s="202">
        <v>0</v>
      </c>
      <c r="I1977" s="178">
        <v>-56.506999999999998</v>
      </c>
      <c r="J1977">
        <f t="shared" si="121"/>
        <v>0</v>
      </c>
      <c r="K1977" s="189">
        <f t="shared" si="122"/>
        <v>0</v>
      </c>
      <c r="L1977" s="200">
        <v>0</v>
      </c>
      <c r="N1977" s="184">
        <v>5863.3</v>
      </c>
      <c r="O1977" s="190">
        <f t="shared" si="123"/>
        <v>0.97721666666666673</v>
      </c>
      <c r="Q1977" s="1">
        <v>4313.6000000000004</v>
      </c>
    </row>
    <row r="1978" spans="2:17" x14ac:dyDescent="0.3">
      <c r="B1978" s="187">
        <v>42818</v>
      </c>
      <c r="D1978" s="202">
        <v>0</v>
      </c>
      <c r="E1978" s="178">
        <v>0</v>
      </c>
      <c r="F1978" s="188">
        <f t="shared" si="120"/>
        <v>0</v>
      </c>
      <c r="G1978" s="200"/>
      <c r="H1978" s="202">
        <v>0</v>
      </c>
      <c r="I1978" s="178">
        <v>-56.506999999999998</v>
      </c>
      <c r="J1978">
        <f t="shared" si="121"/>
        <v>0</v>
      </c>
      <c r="K1978" s="189">
        <f t="shared" si="122"/>
        <v>0</v>
      </c>
      <c r="L1978" s="200">
        <v>0</v>
      </c>
      <c r="N1978" s="184">
        <v>5841.1</v>
      </c>
      <c r="O1978" s="190">
        <f t="shared" si="123"/>
        <v>0.9735166666666667</v>
      </c>
      <c r="Q1978" s="1">
        <v>4312.8999999999996</v>
      </c>
    </row>
    <row r="1979" spans="2:17" x14ac:dyDescent="0.3">
      <c r="B1979" s="187">
        <v>42818.041666666664</v>
      </c>
      <c r="D1979" s="202">
        <v>0</v>
      </c>
      <c r="E1979" s="178">
        <v>0</v>
      </c>
      <c r="F1979" s="188">
        <f t="shared" si="120"/>
        <v>0</v>
      </c>
      <c r="G1979" s="200"/>
      <c r="H1979" s="202">
        <v>0</v>
      </c>
      <c r="I1979" s="178">
        <v>-56.506999999999998</v>
      </c>
      <c r="J1979">
        <f t="shared" si="121"/>
        <v>0</v>
      </c>
      <c r="K1979" s="189">
        <f t="shared" si="122"/>
        <v>0</v>
      </c>
      <c r="L1979" s="200">
        <v>0</v>
      </c>
      <c r="N1979" s="184">
        <v>6000</v>
      </c>
      <c r="O1979" s="190">
        <f t="shared" si="123"/>
        <v>1</v>
      </c>
      <c r="Q1979" s="1">
        <v>4312.7</v>
      </c>
    </row>
    <row r="1980" spans="2:17" x14ac:dyDescent="0.3">
      <c r="B1980" s="187">
        <v>42818.083333333336</v>
      </c>
      <c r="D1980" s="202">
        <v>0</v>
      </c>
      <c r="E1980" s="178">
        <v>0</v>
      </c>
      <c r="F1980" s="188">
        <f t="shared" si="120"/>
        <v>0</v>
      </c>
      <c r="G1980" s="200"/>
      <c r="H1980" s="202">
        <v>0</v>
      </c>
      <c r="I1980" s="178">
        <v>-56.506999999999998</v>
      </c>
      <c r="J1980">
        <f t="shared" si="121"/>
        <v>0</v>
      </c>
      <c r="K1980" s="189">
        <f t="shared" si="122"/>
        <v>0</v>
      </c>
      <c r="L1980" s="200">
        <v>0</v>
      </c>
      <c r="N1980" s="184">
        <v>6000</v>
      </c>
      <c r="O1980" s="190">
        <f t="shared" si="123"/>
        <v>1</v>
      </c>
      <c r="Q1980" s="1">
        <v>4311.1000000000004</v>
      </c>
    </row>
    <row r="1981" spans="2:17" x14ac:dyDescent="0.3">
      <c r="B1981" s="187">
        <v>42818.125</v>
      </c>
      <c r="D1981" s="202">
        <v>0</v>
      </c>
      <c r="E1981" s="178">
        <v>0</v>
      </c>
      <c r="F1981" s="188">
        <f t="shared" si="120"/>
        <v>0</v>
      </c>
      <c r="G1981" s="200"/>
      <c r="H1981" s="202">
        <v>0</v>
      </c>
      <c r="I1981" s="178">
        <v>-56.506999999999998</v>
      </c>
      <c r="J1981">
        <f t="shared" si="121"/>
        <v>0</v>
      </c>
      <c r="K1981" s="189">
        <f t="shared" si="122"/>
        <v>0</v>
      </c>
      <c r="L1981" s="200">
        <v>0</v>
      </c>
      <c r="N1981" s="184">
        <v>6000</v>
      </c>
      <c r="O1981" s="190">
        <f t="shared" si="123"/>
        <v>1</v>
      </c>
      <c r="Q1981" s="1">
        <v>4310.8999999999996</v>
      </c>
    </row>
    <row r="1982" spans="2:17" x14ac:dyDescent="0.3">
      <c r="B1982" s="187">
        <v>42818.166666666664</v>
      </c>
      <c r="D1982" s="202">
        <v>0</v>
      </c>
      <c r="E1982" s="178">
        <v>0</v>
      </c>
      <c r="F1982" s="188">
        <f t="shared" si="120"/>
        <v>0</v>
      </c>
      <c r="G1982" s="200"/>
      <c r="H1982" s="202">
        <v>0</v>
      </c>
      <c r="I1982" s="178">
        <v>-56.506999999999998</v>
      </c>
      <c r="J1982">
        <f t="shared" si="121"/>
        <v>0</v>
      </c>
      <c r="K1982" s="189">
        <f t="shared" si="122"/>
        <v>0</v>
      </c>
      <c r="L1982" s="200">
        <v>0</v>
      </c>
      <c r="N1982" s="184">
        <v>6000</v>
      </c>
      <c r="O1982" s="190">
        <f t="shared" si="123"/>
        <v>1</v>
      </c>
      <c r="Q1982" s="1">
        <v>4310.1000000000004</v>
      </c>
    </row>
    <row r="1983" spans="2:17" x14ac:dyDescent="0.3">
      <c r="B1983" s="187">
        <v>42818.208333333336</v>
      </c>
      <c r="D1983" s="202">
        <v>0</v>
      </c>
      <c r="E1983" s="178">
        <v>0</v>
      </c>
      <c r="F1983" s="188">
        <f t="shared" si="120"/>
        <v>0</v>
      </c>
      <c r="G1983" s="200"/>
      <c r="H1983" s="202">
        <v>0</v>
      </c>
      <c r="I1983" s="178">
        <v>-56.506999999999998</v>
      </c>
      <c r="J1983">
        <f t="shared" si="121"/>
        <v>0</v>
      </c>
      <c r="K1983" s="189">
        <f t="shared" si="122"/>
        <v>0</v>
      </c>
      <c r="L1983" s="200">
        <v>0</v>
      </c>
      <c r="N1983" s="184">
        <v>5888.7</v>
      </c>
      <c r="O1983" s="190">
        <f t="shared" si="123"/>
        <v>0.98144999999999993</v>
      </c>
      <c r="Q1983" s="1">
        <v>4309.2</v>
      </c>
    </row>
    <row r="1984" spans="2:17" x14ac:dyDescent="0.3">
      <c r="B1984" s="187">
        <v>42818.25</v>
      </c>
      <c r="D1984" s="202">
        <v>0</v>
      </c>
      <c r="E1984" s="178">
        <v>0</v>
      </c>
      <c r="F1984" s="188">
        <f t="shared" si="120"/>
        <v>0</v>
      </c>
      <c r="G1984" s="200"/>
      <c r="H1984" s="202">
        <v>7</v>
      </c>
      <c r="I1984" s="178">
        <v>-56.506999999999998</v>
      </c>
      <c r="J1984">
        <f t="shared" si="121"/>
        <v>0</v>
      </c>
      <c r="K1984" s="189">
        <f t="shared" si="122"/>
        <v>0</v>
      </c>
      <c r="L1984" s="200">
        <v>0</v>
      </c>
      <c r="N1984" s="184">
        <v>6000</v>
      </c>
      <c r="O1984" s="190">
        <f t="shared" si="123"/>
        <v>1</v>
      </c>
      <c r="Q1984" s="1">
        <v>4309</v>
      </c>
    </row>
    <row r="1985" spans="2:17" x14ac:dyDescent="0.3">
      <c r="B1985" s="187">
        <v>42818.291666666664</v>
      </c>
      <c r="D1985" s="202">
        <v>4</v>
      </c>
      <c r="E1985" s="178">
        <v>0</v>
      </c>
      <c r="F1985" s="188">
        <f t="shared" si="120"/>
        <v>0</v>
      </c>
      <c r="G1985" s="200"/>
      <c r="H1985" s="202">
        <v>59</v>
      </c>
      <c r="I1985" s="178">
        <v>1265.9000000000001</v>
      </c>
      <c r="J1985">
        <f t="shared" si="121"/>
        <v>1265.9000000000001</v>
      </c>
      <c r="K1985" s="189">
        <f t="shared" si="122"/>
        <v>5.0636E-2</v>
      </c>
      <c r="L1985" s="200">
        <v>1366.5</v>
      </c>
      <c r="N1985" s="184">
        <v>6000</v>
      </c>
      <c r="O1985" s="190">
        <f t="shared" si="123"/>
        <v>1</v>
      </c>
      <c r="Q1985" s="1">
        <v>4306.2</v>
      </c>
    </row>
    <row r="1986" spans="2:17" x14ac:dyDescent="0.3">
      <c r="B1986" s="187">
        <v>42818.333333333336</v>
      </c>
      <c r="D1986" s="202">
        <v>0</v>
      </c>
      <c r="E1986" s="178">
        <v>0</v>
      </c>
      <c r="F1986" s="188">
        <f t="shared" si="120"/>
        <v>0</v>
      </c>
      <c r="G1986" s="200"/>
      <c r="H1986" s="202">
        <v>82</v>
      </c>
      <c r="I1986" s="178">
        <v>1376.9</v>
      </c>
      <c r="J1986">
        <f t="shared" si="121"/>
        <v>1376.9</v>
      </c>
      <c r="K1986" s="189">
        <f t="shared" si="122"/>
        <v>5.5076000000000007E-2</v>
      </c>
      <c r="L1986" s="200">
        <v>1478.2</v>
      </c>
      <c r="N1986" s="184">
        <v>6000</v>
      </c>
      <c r="O1986" s="190">
        <f t="shared" si="123"/>
        <v>1</v>
      </c>
      <c r="Q1986" s="1">
        <v>4305.8999999999996</v>
      </c>
    </row>
    <row r="1987" spans="2:17" x14ac:dyDescent="0.3">
      <c r="B1987" s="187">
        <v>42818.375</v>
      </c>
      <c r="D1987" s="202">
        <v>12</v>
      </c>
      <c r="E1987" s="178">
        <v>0</v>
      </c>
      <c r="F1987" s="188">
        <f t="shared" si="120"/>
        <v>0</v>
      </c>
      <c r="G1987" s="200"/>
      <c r="H1987" s="202">
        <v>214</v>
      </c>
      <c r="I1987" s="178">
        <v>4665.3999999999996</v>
      </c>
      <c r="J1987">
        <f t="shared" si="121"/>
        <v>4665.3999999999996</v>
      </c>
      <c r="K1987" s="189">
        <f t="shared" si="122"/>
        <v>0.18661599999999998</v>
      </c>
      <c r="L1987" s="200">
        <v>4803.8999999999996</v>
      </c>
      <c r="N1987" s="184">
        <v>5998.7</v>
      </c>
      <c r="O1987" s="190">
        <f t="shared" si="123"/>
        <v>0.99978333333333336</v>
      </c>
      <c r="Q1987" s="1">
        <v>4305.3999999999996</v>
      </c>
    </row>
    <row r="1988" spans="2:17" x14ac:dyDescent="0.3">
      <c r="B1988" s="187">
        <v>42818.416666666664</v>
      </c>
      <c r="D1988" s="202">
        <v>34</v>
      </c>
      <c r="E1988" s="178">
        <v>0</v>
      </c>
      <c r="F1988" s="188">
        <f t="shared" si="120"/>
        <v>0</v>
      </c>
      <c r="G1988" s="200"/>
      <c r="H1988" s="202">
        <v>385</v>
      </c>
      <c r="I1988" s="178">
        <v>9537.6</v>
      </c>
      <c r="J1988">
        <f t="shared" si="121"/>
        <v>9537.6</v>
      </c>
      <c r="K1988" s="189">
        <f t="shared" si="122"/>
        <v>0.38150400000000001</v>
      </c>
      <c r="L1988" s="200">
        <v>9782.5</v>
      </c>
      <c r="N1988" s="184">
        <v>6000</v>
      </c>
      <c r="O1988" s="190">
        <f t="shared" si="123"/>
        <v>1</v>
      </c>
      <c r="Q1988" s="1">
        <v>4305</v>
      </c>
    </row>
    <row r="1989" spans="2:17" x14ac:dyDescent="0.3">
      <c r="B1989" s="187">
        <v>42818.458333333336</v>
      </c>
      <c r="D1989" s="202">
        <v>289</v>
      </c>
      <c r="E1989" s="178">
        <v>12.369400000000001</v>
      </c>
      <c r="F1989" s="188">
        <f t="shared" si="120"/>
        <v>1.6739723246608249E-2</v>
      </c>
      <c r="G1989" s="200"/>
      <c r="H1989" s="202">
        <v>639</v>
      </c>
      <c r="I1989" s="178">
        <v>16191</v>
      </c>
      <c r="J1989">
        <f t="shared" si="121"/>
        <v>16191</v>
      </c>
      <c r="K1989" s="189">
        <f t="shared" si="122"/>
        <v>0.64763999999999999</v>
      </c>
      <c r="L1989" s="200">
        <v>16674</v>
      </c>
      <c r="N1989" s="184">
        <v>5998.4</v>
      </c>
      <c r="O1989" s="190">
        <f t="shared" si="123"/>
        <v>0.99973333333333325</v>
      </c>
      <c r="Q1989" s="1">
        <v>4304.7</v>
      </c>
    </row>
    <row r="1990" spans="2:17" x14ac:dyDescent="0.3">
      <c r="B1990" s="187">
        <v>42818.5</v>
      </c>
      <c r="D1990" s="202">
        <v>406</v>
      </c>
      <c r="E1990" s="178">
        <v>289.495</v>
      </c>
      <c r="F1990" s="188">
        <f t="shared" si="120"/>
        <v>0.39177859728659881</v>
      </c>
      <c r="G1990" s="200"/>
      <c r="H1990" s="202">
        <v>706</v>
      </c>
      <c r="I1990" s="178">
        <v>17656</v>
      </c>
      <c r="J1990">
        <f t="shared" si="121"/>
        <v>17656</v>
      </c>
      <c r="K1990" s="189">
        <f t="shared" si="122"/>
        <v>0.70623999999999998</v>
      </c>
      <c r="L1990" s="200">
        <v>18209</v>
      </c>
      <c r="N1990" s="184">
        <v>5996.8</v>
      </c>
      <c r="O1990" s="190">
        <f t="shared" si="123"/>
        <v>0.99946666666666673</v>
      </c>
      <c r="Q1990" s="1">
        <v>4304</v>
      </c>
    </row>
    <row r="1991" spans="2:17" x14ac:dyDescent="0.3">
      <c r="B1991" s="187">
        <v>42818.541666666664</v>
      </c>
      <c r="D1991" s="202">
        <v>272</v>
      </c>
      <c r="E1991" s="178">
        <v>179.75299999999999</v>
      </c>
      <c r="F1991" s="188">
        <f t="shared" si="120"/>
        <v>0.243262848056298</v>
      </c>
      <c r="G1991" s="200"/>
      <c r="H1991" s="202">
        <v>592</v>
      </c>
      <c r="I1991" s="178">
        <v>15394</v>
      </c>
      <c r="J1991">
        <f t="shared" si="121"/>
        <v>15394</v>
      </c>
      <c r="K1991" s="189">
        <f t="shared" si="122"/>
        <v>0.61575999999999997</v>
      </c>
      <c r="L1991" s="200">
        <v>15841</v>
      </c>
      <c r="N1991" s="184">
        <v>5663.5</v>
      </c>
      <c r="O1991" s="190">
        <f t="shared" si="123"/>
        <v>0.94391666666666663</v>
      </c>
      <c r="Q1991" s="1">
        <v>4303.3</v>
      </c>
    </row>
    <row r="1992" spans="2:17" x14ac:dyDescent="0.3">
      <c r="B1992" s="187">
        <v>42818.583333333336</v>
      </c>
      <c r="D1992" s="202">
        <v>257</v>
      </c>
      <c r="E1992" s="178">
        <v>0</v>
      </c>
      <c r="F1992" s="188">
        <f t="shared" si="120"/>
        <v>0</v>
      </c>
      <c r="G1992" s="200"/>
      <c r="H1992" s="202">
        <v>498</v>
      </c>
      <c r="I1992" s="178">
        <v>14018</v>
      </c>
      <c r="J1992">
        <f t="shared" si="121"/>
        <v>14018</v>
      </c>
      <c r="K1992" s="189">
        <f t="shared" si="122"/>
        <v>0.56072</v>
      </c>
      <c r="L1992" s="200">
        <v>14408</v>
      </c>
      <c r="N1992" s="184">
        <v>4174.5</v>
      </c>
      <c r="O1992" s="190">
        <f t="shared" si="123"/>
        <v>0.69574999999999998</v>
      </c>
      <c r="Q1992" s="1">
        <v>4302.8999999999996</v>
      </c>
    </row>
    <row r="1993" spans="2:17" x14ac:dyDescent="0.3">
      <c r="B1993" s="187">
        <v>42818.625</v>
      </c>
      <c r="D1993" s="202">
        <v>8</v>
      </c>
      <c r="E1993" s="178">
        <v>0</v>
      </c>
      <c r="F1993" s="188">
        <f t="shared" si="120"/>
        <v>0</v>
      </c>
      <c r="G1993" s="200"/>
      <c r="H1993" s="202">
        <v>141</v>
      </c>
      <c r="I1993" s="178">
        <v>2696.8</v>
      </c>
      <c r="J1993">
        <f t="shared" si="121"/>
        <v>2696.8</v>
      </c>
      <c r="K1993" s="189">
        <f t="shared" si="122"/>
        <v>0.10787200000000001</v>
      </c>
      <c r="L1993" s="200">
        <v>2810</v>
      </c>
      <c r="N1993" s="184">
        <v>4396.6000000000004</v>
      </c>
      <c r="O1993" s="190">
        <f t="shared" si="123"/>
        <v>0.73276666666666668</v>
      </c>
      <c r="Q1993" s="1">
        <v>4301.6000000000004</v>
      </c>
    </row>
    <row r="1994" spans="2:17" x14ac:dyDescent="0.3">
      <c r="B1994" s="187">
        <v>42818.666666666664</v>
      </c>
      <c r="D1994" s="202">
        <v>2</v>
      </c>
      <c r="E1994" s="178">
        <v>0</v>
      </c>
      <c r="F1994" s="188">
        <f t="shared" si="120"/>
        <v>0</v>
      </c>
      <c r="G1994" s="200"/>
      <c r="H1994" s="202">
        <v>95</v>
      </c>
      <c r="I1994" s="178">
        <v>2096.8000000000002</v>
      </c>
      <c r="J1994">
        <f t="shared" si="121"/>
        <v>2096.8000000000002</v>
      </c>
      <c r="K1994" s="189">
        <f t="shared" si="122"/>
        <v>8.3872000000000002E-2</v>
      </c>
      <c r="L1994" s="200">
        <v>2204.1</v>
      </c>
      <c r="N1994" s="184">
        <v>3436.1</v>
      </c>
      <c r="O1994" s="190">
        <f t="shared" si="123"/>
        <v>0.57268333333333332</v>
      </c>
      <c r="Q1994" s="1">
        <v>4300.3999999999996</v>
      </c>
    </row>
    <row r="1995" spans="2:17" x14ac:dyDescent="0.3">
      <c r="B1995" s="187">
        <v>42818.708333333336</v>
      </c>
      <c r="D1995" s="202">
        <v>63</v>
      </c>
      <c r="E1995" s="178">
        <v>0</v>
      </c>
      <c r="F1995" s="188">
        <f t="shared" ref="F1995:F2058" si="124">E1995/$F$8</f>
        <v>0</v>
      </c>
      <c r="G1995" s="200"/>
      <c r="H1995" s="202">
        <v>61</v>
      </c>
      <c r="I1995" s="178">
        <v>1676.3</v>
      </c>
      <c r="J1995">
        <f t="shared" ref="J1995:J2058" si="125">IF(I1995&lt;0,0,I1995)</f>
        <v>1676.3</v>
      </c>
      <c r="K1995" s="189">
        <f t="shared" ref="K1995:K2058" si="126">J1995/(1000*$K$8)</f>
        <v>6.7052E-2</v>
      </c>
      <c r="L1995" s="200">
        <v>1780</v>
      </c>
      <c r="N1995" s="184">
        <v>2554.9</v>
      </c>
      <c r="O1995" s="190">
        <f t="shared" ref="O1995:O2058" si="127">N1995/$O$8</f>
        <v>0.42581666666666668</v>
      </c>
      <c r="Q1995" s="1">
        <v>4297.6000000000004</v>
      </c>
    </row>
    <row r="1996" spans="2:17" x14ac:dyDescent="0.3">
      <c r="B1996" s="187">
        <v>42818.75</v>
      </c>
      <c r="D1996" s="202">
        <v>0</v>
      </c>
      <c r="E1996" s="178">
        <v>0</v>
      </c>
      <c r="F1996" s="188">
        <f t="shared" si="124"/>
        <v>0</v>
      </c>
      <c r="G1996" s="200"/>
      <c r="H1996" s="202">
        <v>1</v>
      </c>
      <c r="I1996" s="178">
        <v>-56.506999999999998</v>
      </c>
      <c r="J1996">
        <f t="shared" si="125"/>
        <v>0</v>
      </c>
      <c r="K1996" s="189">
        <f t="shared" si="126"/>
        <v>0</v>
      </c>
      <c r="L1996" s="200">
        <v>0</v>
      </c>
      <c r="N1996" s="184">
        <v>1015.2</v>
      </c>
      <c r="O1996" s="190">
        <f t="shared" si="127"/>
        <v>0.16920000000000002</v>
      </c>
      <c r="Q1996" s="1">
        <v>4297.5</v>
      </c>
    </row>
    <row r="1997" spans="2:17" x14ac:dyDescent="0.3">
      <c r="B1997" s="187">
        <v>42818.791666666664</v>
      </c>
      <c r="D1997" s="202">
        <v>0</v>
      </c>
      <c r="E1997" s="178">
        <v>0</v>
      </c>
      <c r="F1997" s="188">
        <f t="shared" si="124"/>
        <v>0</v>
      </c>
      <c r="G1997" s="200"/>
      <c r="H1997" s="202">
        <v>0</v>
      </c>
      <c r="I1997" s="178">
        <v>-56.506999999999998</v>
      </c>
      <c r="J1997">
        <f t="shared" si="125"/>
        <v>0</v>
      </c>
      <c r="K1997" s="189">
        <f t="shared" si="126"/>
        <v>0</v>
      </c>
      <c r="L1997" s="200">
        <v>0</v>
      </c>
      <c r="N1997" s="184">
        <v>851.9</v>
      </c>
      <c r="O1997" s="190">
        <f t="shared" si="127"/>
        <v>0.14198333333333332</v>
      </c>
      <c r="Q1997" s="1">
        <v>4297.5</v>
      </c>
    </row>
    <row r="1998" spans="2:17" x14ac:dyDescent="0.3">
      <c r="B1998" s="187">
        <v>42818.833333333336</v>
      </c>
      <c r="D1998" s="202">
        <v>0</v>
      </c>
      <c r="E1998" s="178">
        <v>0</v>
      </c>
      <c r="F1998" s="188">
        <f t="shared" si="124"/>
        <v>0</v>
      </c>
      <c r="G1998" s="200"/>
      <c r="H1998" s="202">
        <v>0</v>
      </c>
      <c r="I1998" s="178">
        <v>-56.506999999999998</v>
      </c>
      <c r="J1998">
        <f t="shared" si="125"/>
        <v>0</v>
      </c>
      <c r="K1998" s="189">
        <f t="shared" si="126"/>
        <v>0</v>
      </c>
      <c r="L1998" s="200">
        <v>0</v>
      </c>
      <c r="N1998" s="184">
        <v>533.4</v>
      </c>
      <c r="O1998" s="190">
        <f t="shared" si="127"/>
        <v>8.8899999999999993E-2</v>
      </c>
      <c r="Q1998" s="1">
        <v>4296.3</v>
      </c>
    </row>
    <row r="1999" spans="2:17" x14ac:dyDescent="0.3">
      <c r="B1999" s="187">
        <v>42818.875</v>
      </c>
      <c r="D1999" s="202">
        <v>0</v>
      </c>
      <c r="E1999" s="178">
        <v>0</v>
      </c>
      <c r="F1999" s="188">
        <f t="shared" si="124"/>
        <v>0</v>
      </c>
      <c r="G1999" s="200"/>
      <c r="H1999" s="202">
        <v>0</v>
      </c>
      <c r="I1999" s="178">
        <v>-56.506999999999998</v>
      </c>
      <c r="J1999">
        <f t="shared" si="125"/>
        <v>0</v>
      </c>
      <c r="K1999" s="189">
        <f t="shared" si="126"/>
        <v>0</v>
      </c>
      <c r="L1999" s="200">
        <v>0</v>
      </c>
      <c r="N1999" s="184">
        <v>461.2</v>
      </c>
      <c r="O1999" s="190">
        <f t="shared" si="127"/>
        <v>7.6866666666666666E-2</v>
      </c>
      <c r="Q1999" s="1">
        <v>4295.5</v>
      </c>
    </row>
    <row r="2000" spans="2:17" x14ac:dyDescent="0.3">
      <c r="B2000" s="187">
        <v>42818.916666666664</v>
      </c>
      <c r="D2000" s="202">
        <v>0</v>
      </c>
      <c r="E2000" s="178">
        <v>0</v>
      </c>
      <c r="F2000" s="188">
        <f t="shared" si="124"/>
        <v>0</v>
      </c>
      <c r="G2000" s="200"/>
      <c r="H2000" s="202">
        <v>0</v>
      </c>
      <c r="I2000" s="178">
        <v>-56.506999999999998</v>
      </c>
      <c r="J2000">
        <f t="shared" si="125"/>
        <v>0</v>
      </c>
      <c r="K2000" s="189">
        <f t="shared" si="126"/>
        <v>0</v>
      </c>
      <c r="L2000" s="200">
        <v>0</v>
      </c>
      <c r="N2000" s="184">
        <v>458.7</v>
      </c>
      <c r="O2000" s="190">
        <f t="shared" si="127"/>
        <v>7.6450000000000004E-2</v>
      </c>
      <c r="Q2000" s="1">
        <v>4294.3999999999996</v>
      </c>
    </row>
    <row r="2001" spans="2:17" x14ac:dyDescent="0.3">
      <c r="B2001" s="187">
        <v>42818.958333333336</v>
      </c>
      <c r="D2001" s="202">
        <v>0</v>
      </c>
      <c r="E2001" s="178">
        <v>0</v>
      </c>
      <c r="F2001" s="188">
        <f t="shared" si="124"/>
        <v>0</v>
      </c>
      <c r="G2001" s="200"/>
      <c r="H2001" s="202">
        <v>0</v>
      </c>
      <c r="I2001" s="178">
        <v>-56.506999999999998</v>
      </c>
      <c r="J2001">
        <f t="shared" si="125"/>
        <v>0</v>
      </c>
      <c r="K2001" s="189">
        <f t="shared" si="126"/>
        <v>0</v>
      </c>
      <c r="L2001" s="200">
        <v>0</v>
      </c>
      <c r="N2001" s="184">
        <v>428.8</v>
      </c>
      <c r="O2001" s="190">
        <f t="shared" si="127"/>
        <v>7.1466666666666664E-2</v>
      </c>
      <c r="Q2001" s="1">
        <v>4291.8999999999996</v>
      </c>
    </row>
    <row r="2002" spans="2:17" x14ac:dyDescent="0.3">
      <c r="B2002" s="187">
        <v>42819</v>
      </c>
      <c r="D2002" s="202">
        <v>0</v>
      </c>
      <c r="E2002" s="178">
        <v>0</v>
      </c>
      <c r="F2002" s="188">
        <f t="shared" si="124"/>
        <v>0</v>
      </c>
      <c r="G2002" s="200"/>
      <c r="H2002" s="202">
        <v>0</v>
      </c>
      <c r="I2002" s="178">
        <v>-56.506999999999998</v>
      </c>
      <c r="J2002">
        <f t="shared" si="125"/>
        <v>0</v>
      </c>
      <c r="K2002" s="189">
        <f t="shared" si="126"/>
        <v>0</v>
      </c>
      <c r="L2002" s="200">
        <v>0</v>
      </c>
      <c r="N2002" s="184">
        <v>289.5</v>
      </c>
      <c r="O2002" s="190">
        <f t="shared" si="127"/>
        <v>4.8250000000000001E-2</v>
      </c>
      <c r="Q2002" s="1">
        <v>4291.5</v>
      </c>
    </row>
    <row r="2003" spans="2:17" x14ac:dyDescent="0.3">
      <c r="B2003" s="187">
        <v>42819.041666666664</v>
      </c>
      <c r="D2003" s="202">
        <v>0</v>
      </c>
      <c r="E2003" s="178">
        <v>0</v>
      </c>
      <c r="F2003" s="188">
        <f t="shared" si="124"/>
        <v>0</v>
      </c>
      <c r="G2003" s="200"/>
      <c r="H2003" s="202">
        <v>0</v>
      </c>
      <c r="I2003" s="178">
        <v>-56.506999999999998</v>
      </c>
      <c r="J2003">
        <f t="shared" si="125"/>
        <v>0</v>
      </c>
      <c r="K2003" s="189">
        <f t="shared" si="126"/>
        <v>0</v>
      </c>
      <c r="L2003" s="200">
        <v>0</v>
      </c>
      <c r="N2003" s="184">
        <v>199.4</v>
      </c>
      <c r="O2003" s="190">
        <f t="shared" si="127"/>
        <v>3.3233333333333337E-2</v>
      </c>
      <c r="Q2003" s="1">
        <v>4291.2</v>
      </c>
    </row>
    <row r="2004" spans="2:17" x14ac:dyDescent="0.3">
      <c r="B2004" s="187">
        <v>42819.083333333336</v>
      </c>
      <c r="D2004" s="202">
        <v>0</v>
      </c>
      <c r="E2004" s="178">
        <v>0</v>
      </c>
      <c r="F2004" s="188">
        <f t="shared" si="124"/>
        <v>0</v>
      </c>
      <c r="G2004" s="200"/>
      <c r="H2004" s="202">
        <v>0</v>
      </c>
      <c r="I2004" s="178">
        <v>-56.506999999999998</v>
      </c>
      <c r="J2004">
        <f t="shared" si="125"/>
        <v>0</v>
      </c>
      <c r="K2004" s="189">
        <f t="shared" si="126"/>
        <v>0</v>
      </c>
      <c r="L2004" s="200">
        <v>0</v>
      </c>
      <c r="N2004" s="184">
        <v>208.4</v>
      </c>
      <c r="O2004" s="190">
        <f t="shared" si="127"/>
        <v>3.4733333333333331E-2</v>
      </c>
      <c r="Q2004" s="1">
        <v>4290.7</v>
      </c>
    </row>
    <row r="2005" spans="2:17" x14ac:dyDescent="0.3">
      <c r="B2005" s="187">
        <v>42819.125</v>
      </c>
      <c r="D2005" s="202">
        <v>0</v>
      </c>
      <c r="E2005" s="178">
        <v>0</v>
      </c>
      <c r="F2005" s="188">
        <f t="shared" si="124"/>
        <v>0</v>
      </c>
      <c r="G2005" s="200"/>
      <c r="H2005" s="202">
        <v>0</v>
      </c>
      <c r="I2005" s="178">
        <v>-56.506999999999998</v>
      </c>
      <c r="J2005">
        <f t="shared" si="125"/>
        <v>0</v>
      </c>
      <c r="K2005" s="189">
        <f t="shared" si="126"/>
        <v>0</v>
      </c>
      <c r="L2005" s="200">
        <v>0</v>
      </c>
      <c r="N2005" s="184">
        <v>275.89999999999998</v>
      </c>
      <c r="O2005" s="190">
        <f t="shared" si="127"/>
        <v>4.5983333333333327E-2</v>
      </c>
      <c r="Q2005" s="1">
        <v>4290.3999999999996</v>
      </c>
    </row>
    <row r="2006" spans="2:17" x14ac:dyDescent="0.3">
      <c r="B2006" s="187">
        <v>42819.166666666664</v>
      </c>
      <c r="D2006" s="202">
        <v>0</v>
      </c>
      <c r="E2006" s="178">
        <v>0</v>
      </c>
      <c r="F2006" s="188">
        <f t="shared" si="124"/>
        <v>0</v>
      </c>
      <c r="G2006" s="200"/>
      <c r="H2006" s="202">
        <v>0</v>
      </c>
      <c r="I2006" s="178">
        <v>-56.506999999999998</v>
      </c>
      <c r="J2006">
        <f t="shared" si="125"/>
        <v>0</v>
      </c>
      <c r="K2006" s="189">
        <f t="shared" si="126"/>
        <v>0</v>
      </c>
      <c r="L2006" s="200">
        <v>0</v>
      </c>
      <c r="N2006" s="184">
        <v>398.5</v>
      </c>
      <c r="O2006" s="190">
        <f t="shared" si="127"/>
        <v>6.6416666666666666E-2</v>
      </c>
      <c r="Q2006" s="1">
        <v>4289.8999999999996</v>
      </c>
    </row>
    <row r="2007" spans="2:17" x14ac:dyDescent="0.3">
      <c r="B2007" s="187">
        <v>42819.208333333336</v>
      </c>
      <c r="D2007" s="202">
        <v>0</v>
      </c>
      <c r="E2007" s="178">
        <v>0</v>
      </c>
      <c r="F2007" s="188">
        <f t="shared" si="124"/>
        <v>0</v>
      </c>
      <c r="G2007" s="200"/>
      <c r="H2007" s="202">
        <v>0</v>
      </c>
      <c r="I2007" s="178">
        <v>-56.506999999999998</v>
      </c>
      <c r="J2007">
        <f t="shared" si="125"/>
        <v>0</v>
      </c>
      <c r="K2007" s="189">
        <f t="shared" si="126"/>
        <v>0</v>
      </c>
      <c r="L2007" s="200">
        <v>0</v>
      </c>
      <c r="N2007" s="184">
        <v>401.8</v>
      </c>
      <c r="O2007" s="190">
        <f t="shared" si="127"/>
        <v>6.6966666666666674E-2</v>
      </c>
      <c r="Q2007" s="1">
        <v>4289</v>
      </c>
    </row>
    <row r="2008" spans="2:17" x14ac:dyDescent="0.3">
      <c r="B2008" s="187">
        <v>42819.25</v>
      </c>
      <c r="D2008" s="202">
        <v>168</v>
      </c>
      <c r="E2008" s="178">
        <v>0</v>
      </c>
      <c r="F2008" s="188">
        <f t="shared" si="124"/>
        <v>0</v>
      </c>
      <c r="G2008" s="200"/>
      <c r="H2008" s="202">
        <v>42</v>
      </c>
      <c r="I2008" s="178">
        <v>1383.3</v>
      </c>
      <c r="J2008">
        <f t="shared" si="125"/>
        <v>1383.3</v>
      </c>
      <c r="K2008" s="189">
        <f t="shared" si="126"/>
        <v>5.5331999999999999E-2</v>
      </c>
      <c r="L2008" s="200">
        <v>1484.7</v>
      </c>
      <c r="N2008" s="184">
        <v>204.1</v>
      </c>
      <c r="O2008" s="190">
        <f t="shared" si="127"/>
        <v>3.4016666666666667E-2</v>
      </c>
      <c r="Q2008" s="1">
        <v>4288.2</v>
      </c>
    </row>
    <row r="2009" spans="2:17" x14ac:dyDescent="0.3">
      <c r="B2009" s="187">
        <v>42819.291666666664</v>
      </c>
      <c r="D2009" s="202">
        <v>630</v>
      </c>
      <c r="E2009" s="178">
        <v>168.05</v>
      </c>
      <c r="F2009" s="188">
        <f t="shared" si="124"/>
        <v>0.22742497547112361</v>
      </c>
      <c r="G2009" s="200"/>
      <c r="H2009" s="202">
        <v>252</v>
      </c>
      <c r="I2009" s="178">
        <v>11409</v>
      </c>
      <c r="J2009">
        <f t="shared" si="125"/>
        <v>11409</v>
      </c>
      <c r="K2009" s="189">
        <f t="shared" si="126"/>
        <v>0.45635999999999999</v>
      </c>
      <c r="L2009" s="200">
        <v>11710</v>
      </c>
      <c r="N2009" s="184">
        <v>45.1</v>
      </c>
      <c r="O2009" s="190">
        <f t="shared" si="127"/>
        <v>7.5166666666666672E-3</v>
      </c>
      <c r="Q2009" s="1">
        <v>4286.3999999999996</v>
      </c>
    </row>
    <row r="2010" spans="2:17" x14ac:dyDescent="0.3">
      <c r="B2010" s="187">
        <v>42819.333333333336</v>
      </c>
      <c r="D2010" s="202">
        <v>756</v>
      </c>
      <c r="E2010" s="178">
        <v>523.32299999999998</v>
      </c>
      <c r="F2010" s="188">
        <f t="shared" si="124"/>
        <v>0.70822207937206083</v>
      </c>
      <c r="G2010" s="200"/>
      <c r="H2010" s="202">
        <v>485</v>
      </c>
      <c r="I2010" s="178">
        <v>20799</v>
      </c>
      <c r="J2010">
        <f t="shared" si="125"/>
        <v>20799</v>
      </c>
      <c r="K2010" s="189">
        <f t="shared" si="126"/>
        <v>0.83196000000000003</v>
      </c>
      <c r="L2010" s="200">
        <v>21516</v>
      </c>
      <c r="N2010" s="184">
        <v>0</v>
      </c>
      <c r="O2010" s="190">
        <f t="shared" si="127"/>
        <v>0</v>
      </c>
      <c r="Q2010" s="1">
        <v>4284.5</v>
      </c>
    </row>
    <row r="2011" spans="2:17" x14ac:dyDescent="0.3">
      <c r="B2011" s="187">
        <v>42819.375</v>
      </c>
      <c r="D2011" s="202">
        <v>517</v>
      </c>
      <c r="E2011" s="178">
        <v>369.09699999999998</v>
      </c>
      <c r="F2011" s="188">
        <f t="shared" si="124"/>
        <v>0.49950536251987687</v>
      </c>
      <c r="G2011" s="200"/>
      <c r="H2011" s="202">
        <v>588</v>
      </c>
      <c r="I2011" s="178">
        <v>18255</v>
      </c>
      <c r="J2011">
        <f t="shared" si="125"/>
        <v>18255</v>
      </c>
      <c r="K2011" s="189">
        <f t="shared" si="126"/>
        <v>0.73019999999999996</v>
      </c>
      <c r="L2011" s="200">
        <v>18838</v>
      </c>
      <c r="N2011" s="184">
        <v>0</v>
      </c>
      <c r="O2011" s="190">
        <f t="shared" si="127"/>
        <v>0</v>
      </c>
      <c r="Q2011" s="1">
        <v>4283.7</v>
      </c>
    </row>
    <row r="2012" spans="2:17" x14ac:dyDescent="0.3">
      <c r="B2012" s="187">
        <v>42819.416666666664</v>
      </c>
      <c r="D2012" s="202">
        <v>585</v>
      </c>
      <c r="E2012" s="178">
        <v>428.52699999999999</v>
      </c>
      <c r="F2012" s="188">
        <f t="shared" si="124"/>
        <v>0.57993301079270565</v>
      </c>
      <c r="G2012" s="200"/>
      <c r="H2012" s="202">
        <v>722</v>
      </c>
      <c r="I2012" s="178">
        <v>19540</v>
      </c>
      <c r="J2012">
        <f t="shared" si="125"/>
        <v>19540</v>
      </c>
      <c r="K2012" s="189">
        <f t="shared" si="126"/>
        <v>0.78159999999999996</v>
      </c>
      <c r="L2012" s="200">
        <v>20189</v>
      </c>
      <c r="N2012" s="184">
        <v>0</v>
      </c>
      <c r="O2012" s="190">
        <f t="shared" si="127"/>
        <v>0</v>
      </c>
      <c r="Q2012" s="1">
        <v>4282.6000000000004</v>
      </c>
    </row>
    <row r="2013" spans="2:17" x14ac:dyDescent="0.3">
      <c r="B2013" s="187">
        <v>42819.458333333336</v>
      </c>
      <c r="D2013" s="202">
        <v>412</v>
      </c>
      <c r="E2013" s="178">
        <v>298.40499999999997</v>
      </c>
      <c r="F2013" s="188">
        <f t="shared" si="124"/>
        <v>0.40383665459958723</v>
      </c>
      <c r="G2013" s="200"/>
      <c r="H2013" s="202">
        <v>720</v>
      </c>
      <c r="I2013" s="178">
        <v>17913</v>
      </c>
      <c r="J2013">
        <f t="shared" si="125"/>
        <v>17913</v>
      </c>
      <c r="K2013" s="189">
        <f t="shared" si="126"/>
        <v>0.71652000000000005</v>
      </c>
      <c r="L2013" s="200">
        <v>18479</v>
      </c>
      <c r="N2013" s="184">
        <v>0</v>
      </c>
      <c r="O2013" s="190">
        <f t="shared" si="127"/>
        <v>0</v>
      </c>
      <c r="Q2013" s="1">
        <v>4280.7</v>
      </c>
    </row>
    <row r="2014" spans="2:17" x14ac:dyDescent="0.3">
      <c r="B2014" s="187">
        <v>42819.5</v>
      </c>
      <c r="D2014" s="202">
        <v>538</v>
      </c>
      <c r="E2014" s="178">
        <v>402.63499999999999</v>
      </c>
      <c r="F2014" s="188">
        <f t="shared" si="124"/>
        <v>0.54489291876712798</v>
      </c>
      <c r="G2014" s="200"/>
      <c r="H2014" s="202">
        <v>795</v>
      </c>
      <c r="I2014" s="178">
        <v>19364</v>
      </c>
      <c r="J2014">
        <f t="shared" si="125"/>
        <v>19364</v>
      </c>
      <c r="K2014" s="189">
        <f t="shared" si="126"/>
        <v>0.77456000000000003</v>
      </c>
      <c r="L2014" s="200">
        <v>20004</v>
      </c>
      <c r="N2014" s="184">
        <v>92.6</v>
      </c>
      <c r="O2014" s="190">
        <f t="shared" si="127"/>
        <v>1.5433333333333332E-2</v>
      </c>
      <c r="Q2014" s="1">
        <v>4280.3999999999996</v>
      </c>
    </row>
    <row r="2015" spans="2:17" x14ac:dyDescent="0.3">
      <c r="B2015" s="187">
        <v>42819.541666666664</v>
      </c>
      <c r="D2015" s="202">
        <v>826</v>
      </c>
      <c r="E2015" s="178">
        <v>615.63099999999997</v>
      </c>
      <c r="F2015" s="188">
        <f t="shared" si="124"/>
        <v>0.83314409446154891</v>
      </c>
      <c r="G2015" s="200"/>
      <c r="H2015" s="202">
        <v>848</v>
      </c>
      <c r="I2015" s="178">
        <v>21921</v>
      </c>
      <c r="J2015">
        <f t="shared" si="125"/>
        <v>21921</v>
      </c>
      <c r="K2015" s="189">
        <f t="shared" si="126"/>
        <v>0.87683999999999995</v>
      </c>
      <c r="L2015" s="200">
        <v>22703</v>
      </c>
      <c r="N2015" s="184">
        <v>292.89999999999998</v>
      </c>
      <c r="O2015" s="190">
        <f t="shared" si="127"/>
        <v>4.8816666666666661E-2</v>
      </c>
      <c r="Q2015" s="1">
        <v>4279.7</v>
      </c>
    </row>
    <row r="2016" spans="2:17" x14ac:dyDescent="0.3">
      <c r="B2016" s="187">
        <v>42819.583333333336</v>
      </c>
      <c r="D2016" s="202">
        <v>822</v>
      </c>
      <c r="E2016" s="178">
        <v>598.72299999999996</v>
      </c>
      <c r="F2016" s="188">
        <f t="shared" si="124"/>
        <v>0.81026220523057146</v>
      </c>
      <c r="G2016" s="200"/>
      <c r="H2016" s="202">
        <v>728</v>
      </c>
      <c r="I2016" s="178">
        <v>21810</v>
      </c>
      <c r="J2016">
        <f t="shared" si="125"/>
        <v>21810</v>
      </c>
      <c r="K2016" s="189">
        <f t="shared" si="126"/>
        <v>0.87239999999999995</v>
      </c>
      <c r="L2016" s="200">
        <v>22586</v>
      </c>
      <c r="N2016" s="184">
        <v>350.3</v>
      </c>
      <c r="O2016" s="190">
        <f t="shared" si="127"/>
        <v>5.8383333333333336E-2</v>
      </c>
      <c r="Q2016" s="1">
        <v>4279.3999999999996</v>
      </c>
    </row>
    <row r="2017" spans="2:17" x14ac:dyDescent="0.3">
      <c r="B2017" s="187">
        <v>42819.625</v>
      </c>
      <c r="D2017" s="202">
        <v>677</v>
      </c>
      <c r="E2017" s="178">
        <v>470.29700000000003</v>
      </c>
      <c r="F2017" s="188">
        <f t="shared" si="124"/>
        <v>0.63646107521061013</v>
      </c>
      <c r="G2017" s="200"/>
      <c r="H2017" s="202">
        <v>527</v>
      </c>
      <c r="I2017" s="178">
        <v>20031</v>
      </c>
      <c r="J2017">
        <f t="shared" si="125"/>
        <v>20031</v>
      </c>
      <c r="K2017" s="189">
        <f t="shared" si="126"/>
        <v>0.80123999999999995</v>
      </c>
      <c r="L2017" s="200">
        <v>20707</v>
      </c>
      <c r="N2017" s="184">
        <v>265.60000000000002</v>
      </c>
      <c r="O2017" s="190">
        <f t="shared" si="127"/>
        <v>4.4266666666666669E-2</v>
      </c>
      <c r="Q2017" s="1">
        <v>4279.1000000000004</v>
      </c>
    </row>
    <row r="2018" spans="2:17" x14ac:dyDescent="0.3">
      <c r="B2018" s="187">
        <v>42819.666666666664</v>
      </c>
      <c r="D2018" s="202">
        <v>665</v>
      </c>
      <c r="E2018" s="178">
        <v>393.738</v>
      </c>
      <c r="F2018" s="188">
        <f t="shared" si="124"/>
        <v>0.53285245457928754</v>
      </c>
      <c r="G2018" s="200"/>
      <c r="H2018" s="202">
        <v>329</v>
      </c>
      <c r="I2018" s="178">
        <v>14463</v>
      </c>
      <c r="J2018">
        <f t="shared" si="125"/>
        <v>14463</v>
      </c>
      <c r="K2018" s="189">
        <f t="shared" si="126"/>
        <v>0.57852000000000003</v>
      </c>
      <c r="L2018" s="200">
        <v>14870</v>
      </c>
      <c r="N2018" s="184">
        <v>110.8</v>
      </c>
      <c r="O2018" s="190">
        <f t="shared" si="127"/>
        <v>1.8466666666666666E-2</v>
      </c>
      <c r="Q2018" s="1">
        <v>4278.6000000000004</v>
      </c>
    </row>
    <row r="2019" spans="2:17" x14ac:dyDescent="0.3">
      <c r="B2019" s="187">
        <v>42819.708333333336</v>
      </c>
      <c r="D2019" s="202">
        <v>438</v>
      </c>
      <c r="E2019" s="178">
        <v>0</v>
      </c>
      <c r="F2019" s="188">
        <f t="shared" si="124"/>
        <v>0</v>
      </c>
      <c r="G2019" s="200"/>
      <c r="H2019" s="202">
        <v>109</v>
      </c>
      <c r="I2019" s="178">
        <v>4091.3</v>
      </c>
      <c r="J2019">
        <f t="shared" si="125"/>
        <v>4091.3</v>
      </c>
      <c r="K2019" s="189">
        <f t="shared" si="126"/>
        <v>0.16365200000000002</v>
      </c>
      <c r="L2019" s="200">
        <v>4221.6000000000004</v>
      </c>
      <c r="N2019" s="184">
        <v>35.700000000000003</v>
      </c>
      <c r="O2019" s="190">
        <f t="shared" si="127"/>
        <v>5.9500000000000004E-3</v>
      </c>
      <c r="Q2019" s="1">
        <v>4277.1000000000004</v>
      </c>
    </row>
    <row r="2020" spans="2:17" x14ac:dyDescent="0.3">
      <c r="B2020" s="187">
        <v>42819.75</v>
      </c>
      <c r="D2020" s="202">
        <v>0</v>
      </c>
      <c r="E2020" s="178">
        <v>0</v>
      </c>
      <c r="F2020" s="188">
        <f t="shared" si="124"/>
        <v>0</v>
      </c>
      <c r="G2020" s="200"/>
      <c r="H2020" s="202">
        <v>2</v>
      </c>
      <c r="I2020" s="178">
        <v>-56.506999999999998</v>
      </c>
      <c r="J2020">
        <f t="shared" si="125"/>
        <v>0</v>
      </c>
      <c r="K2020" s="189">
        <f t="shared" si="126"/>
        <v>0</v>
      </c>
      <c r="L2020" s="200">
        <v>0</v>
      </c>
      <c r="N2020" s="184">
        <v>66.2</v>
      </c>
      <c r="O2020" s="190">
        <f t="shared" si="127"/>
        <v>1.1033333333333334E-2</v>
      </c>
      <c r="Q2020" s="1">
        <v>4276.3</v>
      </c>
    </row>
    <row r="2021" spans="2:17" x14ac:dyDescent="0.3">
      <c r="B2021" s="187">
        <v>42819.791666666664</v>
      </c>
      <c r="D2021" s="202">
        <v>0</v>
      </c>
      <c r="E2021" s="178">
        <v>0</v>
      </c>
      <c r="F2021" s="188">
        <f t="shared" si="124"/>
        <v>0</v>
      </c>
      <c r="G2021" s="200"/>
      <c r="H2021" s="202">
        <v>0</v>
      </c>
      <c r="I2021" s="178">
        <v>-56.506999999999998</v>
      </c>
      <c r="J2021">
        <f t="shared" si="125"/>
        <v>0</v>
      </c>
      <c r="K2021" s="189">
        <f t="shared" si="126"/>
        <v>0</v>
      </c>
      <c r="L2021" s="200">
        <v>0</v>
      </c>
      <c r="N2021" s="184">
        <v>203.1</v>
      </c>
      <c r="O2021" s="190">
        <f t="shared" si="127"/>
        <v>3.3849999999999998E-2</v>
      </c>
      <c r="Q2021" s="1">
        <v>4274.6000000000004</v>
      </c>
    </row>
    <row r="2022" spans="2:17" x14ac:dyDescent="0.3">
      <c r="B2022" s="187">
        <v>42819.833333333336</v>
      </c>
      <c r="D2022" s="202">
        <v>0</v>
      </c>
      <c r="E2022" s="178">
        <v>0</v>
      </c>
      <c r="F2022" s="188">
        <f t="shared" si="124"/>
        <v>0</v>
      </c>
      <c r="G2022" s="200"/>
      <c r="H2022" s="202">
        <v>0</v>
      </c>
      <c r="I2022" s="178">
        <v>-56.506999999999998</v>
      </c>
      <c r="J2022">
        <f t="shared" si="125"/>
        <v>0</v>
      </c>
      <c r="K2022" s="189">
        <f t="shared" si="126"/>
        <v>0</v>
      </c>
      <c r="L2022" s="200">
        <v>0</v>
      </c>
      <c r="N2022" s="184">
        <v>301.7</v>
      </c>
      <c r="O2022" s="190">
        <f t="shared" si="127"/>
        <v>5.0283333333333333E-2</v>
      </c>
      <c r="Q2022" s="1">
        <v>4274.6000000000004</v>
      </c>
    </row>
    <row r="2023" spans="2:17" x14ac:dyDescent="0.3">
      <c r="B2023" s="187">
        <v>42819.875</v>
      </c>
      <c r="D2023" s="202">
        <v>0</v>
      </c>
      <c r="E2023" s="178">
        <v>0</v>
      </c>
      <c r="F2023" s="188">
        <f t="shared" si="124"/>
        <v>0</v>
      </c>
      <c r="G2023" s="200"/>
      <c r="H2023" s="202">
        <v>0</v>
      </c>
      <c r="I2023" s="178">
        <v>-56.506999999999998</v>
      </c>
      <c r="J2023">
        <f t="shared" si="125"/>
        <v>0</v>
      </c>
      <c r="K2023" s="189">
        <f t="shared" si="126"/>
        <v>0</v>
      </c>
      <c r="L2023" s="200">
        <v>0</v>
      </c>
      <c r="N2023" s="184">
        <v>171.9</v>
      </c>
      <c r="O2023" s="190">
        <f t="shared" si="127"/>
        <v>2.8650000000000002E-2</v>
      </c>
      <c r="Q2023" s="1">
        <v>4272.7</v>
      </c>
    </row>
    <row r="2024" spans="2:17" x14ac:dyDescent="0.3">
      <c r="B2024" s="187">
        <v>42819.916666666664</v>
      </c>
      <c r="D2024" s="202">
        <v>0</v>
      </c>
      <c r="E2024" s="178">
        <v>0</v>
      </c>
      <c r="F2024" s="188">
        <f t="shared" si="124"/>
        <v>0</v>
      </c>
      <c r="G2024" s="200"/>
      <c r="H2024" s="202">
        <v>0</v>
      </c>
      <c r="I2024" s="178">
        <v>-56.506999999999998</v>
      </c>
      <c r="J2024">
        <f t="shared" si="125"/>
        <v>0</v>
      </c>
      <c r="K2024" s="189">
        <f t="shared" si="126"/>
        <v>0</v>
      </c>
      <c r="L2024" s="200">
        <v>0</v>
      </c>
      <c r="N2024" s="184">
        <v>0</v>
      </c>
      <c r="O2024" s="190">
        <f t="shared" si="127"/>
        <v>0</v>
      </c>
      <c r="Q2024" s="1">
        <v>4272.5</v>
      </c>
    </row>
    <row r="2025" spans="2:17" x14ac:dyDescent="0.3">
      <c r="B2025" s="187">
        <v>42819.958333333336</v>
      </c>
      <c r="D2025" s="202">
        <v>0</v>
      </c>
      <c r="E2025" s="178">
        <v>0</v>
      </c>
      <c r="F2025" s="188">
        <f t="shared" si="124"/>
        <v>0</v>
      </c>
      <c r="G2025" s="200"/>
      <c r="H2025" s="202">
        <v>0</v>
      </c>
      <c r="I2025" s="178">
        <v>-56.506999999999998</v>
      </c>
      <c r="J2025">
        <f t="shared" si="125"/>
        <v>0</v>
      </c>
      <c r="K2025" s="189">
        <f t="shared" si="126"/>
        <v>0</v>
      </c>
      <c r="L2025" s="200">
        <v>0</v>
      </c>
      <c r="N2025" s="184">
        <v>0</v>
      </c>
      <c r="O2025" s="190">
        <f t="shared" si="127"/>
        <v>0</v>
      </c>
      <c r="Q2025" s="1">
        <v>4272</v>
      </c>
    </row>
    <row r="2026" spans="2:17" x14ac:dyDescent="0.3">
      <c r="B2026" s="187">
        <v>42820</v>
      </c>
      <c r="D2026" s="202">
        <v>0</v>
      </c>
      <c r="E2026" s="178">
        <v>0</v>
      </c>
      <c r="F2026" s="188">
        <f t="shared" si="124"/>
        <v>0</v>
      </c>
      <c r="G2026" s="200"/>
      <c r="H2026" s="202">
        <v>0</v>
      </c>
      <c r="I2026" s="178">
        <v>-56.506999999999998</v>
      </c>
      <c r="J2026">
        <f t="shared" si="125"/>
        <v>0</v>
      </c>
      <c r="K2026" s="189">
        <f t="shared" si="126"/>
        <v>0</v>
      </c>
      <c r="L2026" s="200">
        <v>0</v>
      </c>
      <c r="N2026" s="184">
        <v>0</v>
      </c>
      <c r="O2026" s="190">
        <f t="shared" si="127"/>
        <v>0</v>
      </c>
      <c r="Q2026" s="1">
        <v>4270.8999999999996</v>
      </c>
    </row>
    <row r="2027" spans="2:17" x14ac:dyDescent="0.3">
      <c r="B2027" s="187">
        <v>42820.041666666664</v>
      </c>
      <c r="D2027" s="202">
        <v>0</v>
      </c>
      <c r="E2027" s="178">
        <v>0</v>
      </c>
      <c r="F2027" s="188">
        <f t="shared" si="124"/>
        <v>0</v>
      </c>
      <c r="G2027" s="200"/>
      <c r="H2027" s="202">
        <v>0</v>
      </c>
      <c r="I2027" s="178">
        <v>-56.506999999999998</v>
      </c>
      <c r="J2027">
        <f t="shared" si="125"/>
        <v>0</v>
      </c>
      <c r="K2027" s="189">
        <f t="shared" si="126"/>
        <v>0</v>
      </c>
      <c r="L2027" s="200">
        <v>0</v>
      </c>
      <c r="N2027" s="184">
        <v>0</v>
      </c>
      <c r="O2027" s="190">
        <f t="shared" si="127"/>
        <v>0</v>
      </c>
      <c r="Q2027" s="1">
        <v>4270.6000000000004</v>
      </c>
    </row>
    <row r="2028" spans="2:17" x14ac:dyDescent="0.3">
      <c r="B2028" s="187">
        <v>42820.083333333336</v>
      </c>
      <c r="D2028" s="202">
        <v>0</v>
      </c>
      <c r="E2028" s="178">
        <v>0</v>
      </c>
      <c r="F2028" s="188">
        <f t="shared" si="124"/>
        <v>0</v>
      </c>
      <c r="G2028" s="200"/>
      <c r="H2028" s="202">
        <v>0</v>
      </c>
      <c r="I2028" s="178">
        <v>-56.506999999999998</v>
      </c>
      <c r="J2028">
        <f t="shared" si="125"/>
        <v>0</v>
      </c>
      <c r="K2028" s="189">
        <f t="shared" si="126"/>
        <v>0</v>
      </c>
      <c r="L2028" s="200">
        <v>0</v>
      </c>
      <c r="N2028" s="184">
        <v>132.80000000000001</v>
      </c>
      <c r="O2028" s="190">
        <f t="shared" si="127"/>
        <v>2.2133333333333335E-2</v>
      </c>
      <c r="Q2028" s="1">
        <v>4270.1000000000004</v>
      </c>
    </row>
    <row r="2029" spans="2:17" x14ac:dyDescent="0.3">
      <c r="B2029" s="187">
        <v>42820.125</v>
      </c>
      <c r="D2029" s="202">
        <v>0</v>
      </c>
      <c r="E2029" s="178">
        <v>0</v>
      </c>
      <c r="F2029" s="188">
        <f t="shared" si="124"/>
        <v>0</v>
      </c>
      <c r="G2029" s="200"/>
      <c r="H2029" s="202">
        <v>0</v>
      </c>
      <c r="I2029" s="178">
        <v>-56.506999999999998</v>
      </c>
      <c r="J2029">
        <f t="shared" si="125"/>
        <v>0</v>
      </c>
      <c r="K2029" s="189">
        <f t="shared" si="126"/>
        <v>0</v>
      </c>
      <c r="L2029" s="200">
        <v>0</v>
      </c>
      <c r="N2029" s="184">
        <v>211.9</v>
      </c>
      <c r="O2029" s="190">
        <f t="shared" si="127"/>
        <v>3.531666666666667E-2</v>
      </c>
      <c r="Q2029" s="1">
        <v>4269.6000000000004</v>
      </c>
    </row>
    <row r="2030" spans="2:17" x14ac:dyDescent="0.3">
      <c r="B2030" s="187">
        <v>42820.166666666664</v>
      </c>
      <c r="D2030" s="202">
        <v>0</v>
      </c>
      <c r="E2030" s="178">
        <v>0</v>
      </c>
      <c r="F2030" s="188">
        <f t="shared" si="124"/>
        <v>0</v>
      </c>
      <c r="G2030" s="200"/>
      <c r="H2030" s="202">
        <v>0</v>
      </c>
      <c r="I2030" s="178">
        <v>-56.506999999999998</v>
      </c>
      <c r="J2030">
        <f t="shared" si="125"/>
        <v>0</v>
      </c>
      <c r="K2030" s="189">
        <f t="shared" si="126"/>
        <v>0</v>
      </c>
      <c r="L2030" s="200">
        <v>0</v>
      </c>
      <c r="N2030" s="184">
        <v>241.5</v>
      </c>
      <c r="O2030" s="190">
        <f t="shared" si="127"/>
        <v>4.0250000000000001E-2</v>
      </c>
      <c r="Q2030" s="1">
        <v>4267</v>
      </c>
    </row>
    <row r="2031" spans="2:17" x14ac:dyDescent="0.3">
      <c r="B2031" s="187">
        <v>42820.208333333336</v>
      </c>
      <c r="D2031" s="202">
        <v>0</v>
      </c>
      <c r="E2031" s="178">
        <v>0</v>
      </c>
      <c r="F2031" s="188">
        <f t="shared" si="124"/>
        <v>0</v>
      </c>
      <c r="G2031" s="200"/>
      <c r="H2031" s="202">
        <v>0</v>
      </c>
      <c r="I2031" s="178">
        <v>-56.506999999999998</v>
      </c>
      <c r="J2031">
        <f t="shared" si="125"/>
        <v>0</v>
      </c>
      <c r="K2031" s="189">
        <f t="shared" si="126"/>
        <v>0</v>
      </c>
      <c r="L2031" s="200">
        <v>0</v>
      </c>
      <c r="N2031" s="184">
        <v>458.3</v>
      </c>
      <c r="O2031" s="190">
        <f t="shared" si="127"/>
        <v>7.6383333333333331E-2</v>
      </c>
      <c r="Q2031" s="1">
        <v>4265</v>
      </c>
    </row>
    <row r="2032" spans="2:17" x14ac:dyDescent="0.3">
      <c r="B2032" s="187">
        <v>42820.25</v>
      </c>
      <c r="D2032" s="202">
        <v>273</v>
      </c>
      <c r="E2032" s="178">
        <v>0</v>
      </c>
      <c r="F2032" s="188">
        <f t="shared" si="124"/>
        <v>0</v>
      </c>
      <c r="G2032" s="200"/>
      <c r="H2032" s="202">
        <v>49</v>
      </c>
      <c r="I2032" s="178">
        <v>1641.8</v>
      </c>
      <c r="J2032">
        <f t="shared" si="125"/>
        <v>1641.8</v>
      </c>
      <c r="K2032" s="189">
        <f t="shared" si="126"/>
        <v>6.5671999999999994E-2</v>
      </c>
      <c r="L2032" s="200">
        <v>1745.2</v>
      </c>
      <c r="N2032" s="184">
        <v>522.9</v>
      </c>
      <c r="O2032" s="190">
        <f t="shared" si="127"/>
        <v>8.7149999999999991E-2</v>
      </c>
      <c r="Q2032" s="1">
        <v>4264.5</v>
      </c>
    </row>
    <row r="2033" spans="2:17" x14ac:dyDescent="0.3">
      <c r="B2033" s="187">
        <v>42820.291666666664</v>
      </c>
      <c r="D2033" s="202">
        <v>683</v>
      </c>
      <c r="E2033" s="178">
        <v>197.85400000000001</v>
      </c>
      <c r="F2033" s="188">
        <f t="shared" si="124"/>
        <v>0.26775924484893598</v>
      </c>
      <c r="G2033" s="200"/>
      <c r="H2033" s="202">
        <v>256</v>
      </c>
      <c r="I2033" s="178">
        <v>11618</v>
      </c>
      <c r="J2033">
        <f t="shared" si="125"/>
        <v>11618</v>
      </c>
      <c r="K2033" s="189">
        <f t="shared" si="126"/>
        <v>0.46472000000000002</v>
      </c>
      <c r="L2033" s="200">
        <v>11925</v>
      </c>
      <c r="N2033" s="184">
        <v>682.6</v>
      </c>
      <c r="O2033" s="190">
        <f t="shared" si="127"/>
        <v>0.11376666666666667</v>
      </c>
      <c r="Q2033" s="1">
        <v>4264</v>
      </c>
    </row>
    <row r="2034" spans="2:17" x14ac:dyDescent="0.3">
      <c r="B2034" s="187">
        <v>42820.333333333336</v>
      </c>
      <c r="D2034" s="202">
        <v>805</v>
      </c>
      <c r="E2034" s="178">
        <v>557.48699999999997</v>
      </c>
      <c r="F2034" s="188">
        <f t="shared" si="124"/>
        <v>0.75445681226105488</v>
      </c>
      <c r="G2034" s="200"/>
      <c r="H2034" s="202">
        <v>492</v>
      </c>
      <c r="I2034" s="178">
        <v>21100</v>
      </c>
      <c r="J2034">
        <f t="shared" si="125"/>
        <v>21100</v>
      </c>
      <c r="K2034" s="189">
        <f t="shared" si="126"/>
        <v>0.84399999999999997</v>
      </c>
      <c r="L2034" s="200">
        <v>21835</v>
      </c>
      <c r="N2034" s="184">
        <v>389.8</v>
      </c>
      <c r="O2034" s="190">
        <f t="shared" si="127"/>
        <v>6.4966666666666673E-2</v>
      </c>
      <c r="Q2034" s="1">
        <v>4263.8999999999996</v>
      </c>
    </row>
    <row r="2035" spans="2:17" x14ac:dyDescent="0.3">
      <c r="B2035" s="187">
        <v>42820.375</v>
      </c>
      <c r="D2035" s="202">
        <v>871</v>
      </c>
      <c r="E2035" s="178">
        <v>636.58500000000004</v>
      </c>
      <c r="F2035" s="188">
        <f t="shared" si="124"/>
        <v>0.86150150556551752</v>
      </c>
      <c r="G2035" s="200"/>
      <c r="H2035" s="202">
        <v>683</v>
      </c>
      <c r="I2035" s="178">
        <v>21686</v>
      </c>
      <c r="J2035">
        <f t="shared" si="125"/>
        <v>21686</v>
      </c>
      <c r="K2035" s="189">
        <f t="shared" si="126"/>
        <v>0.86743999999999999</v>
      </c>
      <c r="L2035" s="200">
        <v>22455</v>
      </c>
      <c r="N2035" s="184">
        <v>226.3</v>
      </c>
      <c r="O2035" s="190">
        <f t="shared" si="127"/>
        <v>3.7716666666666669E-2</v>
      </c>
      <c r="Q2035" s="1">
        <v>4263.8</v>
      </c>
    </row>
    <row r="2036" spans="2:17" x14ac:dyDescent="0.3">
      <c r="B2036" s="187">
        <v>42820.416666666664</v>
      </c>
      <c r="D2036" s="202">
        <v>882</v>
      </c>
      <c r="E2036" s="178">
        <v>657.82799999999997</v>
      </c>
      <c r="F2036" s="188">
        <f t="shared" si="124"/>
        <v>0.89025002537469977</v>
      </c>
      <c r="G2036" s="200"/>
      <c r="H2036" s="202">
        <v>821</v>
      </c>
      <c r="I2036" s="178">
        <v>21855</v>
      </c>
      <c r="J2036">
        <f t="shared" si="125"/>
        <v>21855</v>
      </c>
      <c r="K2036" s="189">
        <f t="shared" si="126"/>
        <v>0.87419999999999998</v>
      </c>
      <c r="L2036" s="200">
        <v>22633</v>
      </c>
      <c r="N2036" s="184">
        <v>0</v>
      </c>
      <c r="O2036" s="190">
        <f t="shared" si="127"/>
        <v>0</v>
      </c>
      <c r="Q2036" s="1">
        <v>4263.1000000000004</v>
      </c>
    </row>
    <row r="2037" spans="2:17" x14ac:dyDescent="0.3">
      <c r="B2037" s="187">
        <v>42820.458333333336</v>
      </c>
      <c r="D2037" s="202">
        <v>783</v>
      </c>
      <c r="E2037" s="178">
        <v>588.846</v>
      </c>
      <c r="F2037" s="188">
        <f t="shared" si="124"/>
        <v>0.79689549007003424</v>
      </c>
      <c r="G2037" s="200"/>
      <c r="H2037" s="202">
        <v>869</v>
      </c>
      <c r="I2037" s="178">
        <v>21223</v>
      </c>
      <c r="J2037">
        <f t="shared" si="125"/>
        <v>21223</v>
      </c>
      <c r="K2037" s="189">
        <f t="shared" si="126"/>
        <v>0.84892000000000001</v>
      </c>
      <c r="L2037" s="200">
        <v>21965</v>
      </c>
      <c r="N2037" s="184">
        <v>0</v>
      </c>
      <c r="O2037" s="190">
        <f t="shared" si="127"/>
        <v>0</v>
      </c>
      <c r="Q2037" s="1">
        <v>4262.8</v>
      </c>
    </row>
    <row r="2038" spans="2:17" x14ac:dyDescent="0.3">
      <c r="B2038" s="187">
        <v>42820.5</v>
      </c>
      <c r="D2038" s="202">
        <v>811</v>
      </c>
      <c r="E2038" s="178">
        <v>619.90800000000002</v>
      </c>
      <c r="F2038" s="188">
        <f t="shared" si="124"/>
        <v>0.83893223263524719</v>
      </c>
      <c r="G2038" s="200"/>
      <c r="H2038" s="202">
        <v>889</v>
      </c>
      <c r="I2038" s="178">
        <v>21352</v>
      </c>
      <c r="J2038">
        <f t="shared" si="125"/>
        <v>21352</v>
      </c>
      <c r="K2038" s="189">
        <f t="shared" si="126"/>
        <v>0.85407999999999995</v>
      </c>
      <c r="L2038" s="200">
        <v>22101</v>
      </c>
      <c r="N2038" s="184">
        <v>0</v>
      </c>
      <c r="O2038" s="190">
        <f t="shared" si="127"/>
        <v>0</v>
      </c>
      <c r="Q2038" s="1">
        <v>4261.6000000000004</v>
      </c>
    </row>
    <row r="2039" spans="2:17" x14ac:dyDescent="0.3">
      <c r="B2039" s="187">
        <v>42820.541666666664</v>
      </c>
      <c r="D2039" s="202">
        <v>562</v>
      </c>
      <c r="E2039" s="178">
        <v>412.79599999999999</v>
      </c>
      <c r="F2039" s="188">
        <f t="shared" si="124"/>
        <v>0.55864397604628346</v>
      </c>
      <c r="G2039" s="200"/>
      <c r="H2039" s="202">
        <v>747</v>
      </c>
      <c r="I2039" s="178">
        <v>19232</v>
      </c>
      <c r="J2039">
        <f t="shared" si="125"/>
        <v>19232</v>
      </c>
      <c r="K2039" s="189">
        <f t="shared" si="126"/>
        <v>0.76927999999999996</v>
      </c>
      <c r="L2039" s="200">
        <v>19865</v>
      </c>
      <c r="N2039" s="184">
        <v>0</v>
      </c>
      <c r="O2039" s="190">
        <f t="shared" si="127"/>
        <v>0</v>
      </c>
      <c r="Q2039" s="1">
        <v>4261.5</v>
      </c>
    </row>
    <row r="2040" spans="2:17" x14ac:dyDescent="0.3">
      <c r="B2040" s="187">
        <v>42820.583333333336</v>
      </c>
      <c r="D2040" s="202">
        <v>733</v>
      </c>
      <c r="E2040" s="178">
        <v>533.00300000000004</v>
      </c>
      <c r="F2040" s="188">
        <f t="shared" si="124"/>
        <v>0.72132219102073969</v>
      </c>
      <c r="G2040" s="200"/>
      <c r="H2040" s="202">
        <v>697</v>
      </c>
      <c r="I2040" s="178">
        <v>20808</v>
      </c>
      <c r="J2040">
        <f t="shared" si="125"/>
        <v>20808</v>
      </c>
      <c r="K2040" s="189">
        <f t="shared" si="126"/>
        <v>0.83231999999999995</v>
      </c>
      <c r="L2040" s="200">
        <v>21526</v>
      </c>
      <c r="N2040" s="184">
        <v>0</v>
      </c>
      <c r="O2040" s="190">
        <f t="shared" si="127"/>
        <v>0</v>
      </c>
      <c r="Q2040" s="1">
        <v>4258.8999999999996</v>
      </c>
    </row>
    <row r="2041" spans="2:17" x14ac:dyDescent="0.3">
      <c r="B2041" s="187">
        <v>42820.625</v>
      </c>
      <c r="D2041" s="202">
        <v>506</v>
      </c>
      <c r="E2041" s="178">
        <v>346.58699999999999</v>
      </c>
      <c r="F2041" s="188">
        <f t="shared" si="124"/>
        <v>0.46904218966742228</v>
      </c>
      <c r="G2041" s="200"/>
      <c r="H2041" s="202">
        <v>460</v>
      </c>
      <c r="I2041" s="178">
        <v>16719</v>
      </c>
      <c r="J2041">
        <f t="shared" si="125"/>
        <v>16719</v>
      </c>
      <c r="K2041" s="189">
        <f t="shared" si="126"/>
        <v>0.66876000000000002</v>
      </c>
      <c r="L2041" s="200">
        <v>17227</v>
      </c>
      <c r="N2041" s="184">
        <v>0</v>
      </c>
      <c r="O2041" s="190">
        <f t="shared" si="127"/>
        <v>0</v>
      </c>
      <c r="Q2041" s="1">
        <v>4257.8</v>
      </c>
    </row>
    <row r="2042" spans="2:17" x14ac:dyDescent="0.3">
      <c r="B2042" s="187">
        <v>42820.666666666664</v>
      </c>
      <c r="D2042" s="202">
        <v>627</v>
      </c>
      <c r="E2042" s="178">
        <v>369.19799999999998</v>
      </c>
      <c r="F2042" s="188">
        <f t="shared" si="124"/>
        <v>0.49964204756910374</v>
      </c>
      <c r="G2042" s="200"/>
      <c r="H2042" s="202">
        <v>313</v>
      </c>
      <c r="I2042" s="178">
        <v>13597</v>
      </c>
      <c r="J2042">
        <f t="shared" si="125"/>
        <v>13597</v>
      </c>
      <c r="K2042" s="189">
        <f t="shared" si="126"/>
        <v>0.54388000000000003</v>
      </c>
      <c r="L2042" s="200">
        <v>13973</v>
      </c>
      <c r="N2042" s="184">
        <v>0</v>
      </c>
      <c r="O2042" s="190">
        <f t="shared" si="127"/>
        <v>0</v>
      </c>
      <c r="Q2042" s="1">
        <v>4257.8</v>
      </c>
    </row>
    <row r="2043" spans="2:17" x14ac:dyDescent="0.3">
      <c r="B2043" s="187">
        <v>42820.708333333336</v>
      </c>
      <c r="D2043" s="202">
        <v>462</v>
      </c>
      <c r="E2043" s="178">
        <v>0</v>
      </c>
      <c r="F2043" s="188">
        <f t="shared" si="124"/>
        <v>0</v>
      </c>
      <c r="G2043" s="200"/>
      <c r="H2043" s="202">
        <v>108</v>
      </c>
      <c r="I2043" s="178">
        <v>4056.3</v>
      </c>
      <c r="J2043">
        <f t="shared" si="125"/>
        <v>4056.3</v>
      </c>
      <c r="K2043" s="189">
        <f t="shared" si="126"/>
        <v>0.16225200000000001</v>
      </c>
      <c r="L2043" s="200">
        <v>4186.2</v>
      </c>
      <c r="N2043" s="184">
        <v>0</v>
      </c>
      <c r="O2043" s="190">
        <f t="shared" si="127"/>
        <v>0</v>
      </c>
      <c r="Q2043" s="1">
        <v>4257.6000000000004</v>
      </c>
    </row>
    <row r="2044" spans="2:17" x14ac:dyDescent="0.3">
      <c r="B2044" s="187">
        <v>42820.75</v>
      </c>
      <c r="D2044" s="202">
        <v>0</v>
      </c>
      <c r="E2044" s="178">
        <v>0</v>
      </c>
      <c r="F2044" s="188">
        <f t="shared" si="124"/>
        <v>0</v>
      </c>
      <c r="G2044" s="200"/>
      <c r="H2044" s="202">
        <v>0</v>
      </c>
      <c r="I2044" s="178">
        <v>-56.506999999999998</v>
      </c>
      <c r="J2044">
        <f t="shared" si="125"/>
        <v>0</v>
      </c>
      <c r="K2044" s="189">
        <f t="shared" si="126"/>
        <v>0</v>
      </c>
      <c r="L2044" s="200">
        <v>0</v>
      </c>
      <c r="N2044" s="184">
        <v>714.4</v>
      </c>
      <c r="O2044" s="190">
        <f t="shared" si="127"/>
        <v>0.11906666666666667</v>
      </c>
      <c r="Q2044" s="1">
        <v>4253.1000000000004</v>
      </c>
    </row>
    <row r="2045" spans="2:17" x14ac:dyDescent="0.3">
      <c r="B2045" s="187">
        <v>42820.791666666664</v>
      </c>
      <c r="D2045" s="202">
        <v>0</v>
      </c>
      <c r="E2045" s="178">
        <v>0</v>
      </c>
      <c r="F2045" s="188">
        <f t="shared" si="124"/>
        <v>0</v>
      </c>
      <c r="G2045" s="200"/>
      <c r="H2045" s="202">
        <v>0</v>
      </c>
      <c r="I2045" s="178">
        <v>-56.506999999999998</v>
      </c>
      <c r="J2045">
        <f t="shared" si="125"/>
        <v>0</v>
      </c>
      <c r="K2045" s="189">
        <f t="shared" si="126"/>
        <v>0</v>
      </c>
      <c r="L2045" s="200">
        <v>0</v>
      </c>
      <c r="N2045" s="184">
        <v>1083.5999999999999</v>
      </c>
      <c r="O2045" s="190">
        <f t="shared" si="127"/>
        <v>0.18059999999999998</v>
      </c>
      <c r="Q2045" s="1">
        <v>4251.3</v>
      </c>
    </row>
    <row r="2046" spans="2:17" x14ac:dyDescent="0.3">
      <c r="B2046" s="187">
        <v>42820.833333333336</v>
      </c>
      <c r="D2046" s="202">
        <v>0</v>
      </c>
      <c r="E2046" s="178">
        <v>0</v>
      </c>
      <c r="F2046" s="188">
        <f t="shared" si="124"/>
        <v>0</v>
      </c>
      <c r="G2046" s="200"/>
      <c r="H2046" s="202">
        <v>0</v>
      </c>
      <c r="I2046" s="178">
        <v>-56.506999999999998</v>
      </c>
      <c r="J2046">
        <f t="shared" si="125"/>
        <v>0</v>
      </c>
      <c r="K2046" s="189">
        <f t="shared" si="126"/>
        <v>0</v>
      </c>
      <c r="L2046" s="200">
        <v>0</v>
      </c>
      <c r="N2046" s="184">
        <v>902.4</v>
      </c>
      <c r="O2046" s="190">
        <f t="shared" si="127"/>
        <v>0.15040000000000001</v>
      </c>
      <c r="Q2046" s="1">
        <v>4249.1000000000004</v>
      </c>
    </row>
    <row r="2047" spans="2:17" x14ac:dyDescent="0.3">
      <c r="B2047" s="187">
        <v>42820.875</v>
      </c>
      <c r="D2047" s="202">
        <v>0</v>
      </c>
      <c r="E2047" s="178">
        <v>0</v>
      </c>
      <c r="F2047" s="188">
        <f t="shared" si="124"/>
        <v>0</v>
      </c>
      <c r="G2047" s="200"/>
      <c r="H2047" s="202">
        <v>0</v>
      </c>
      <c r="I2047" s="178">
        <v>-56.506999999999998</v>
      </c>
      <c r="J2047">
        <f t="shared" si="125"/>
        <v>0</v>
      </c>
      <c r="K2047" s="189">
        <f t="shared" si="126"/>
        <v>0</v>
      </c>
      <c r="L2047" s="200">
        <v>0</v>
      </c>
      <c r="N2047" s="184">
        <v>1080</v>
      </c>
      <c r="O2047" s="190">
        <f t="shared" si="127"/>
        <v>0.18</v>
      </c>
      <c r="Q2047" s="1">
        <v>4249</v>
      </c>
    </row>
    <row r="2048" spans="2:17" x14ac:dyDescent="0.3">
      <c r="B2048" s="187">
        <v>42820.916666666664</v>
      </c>
      <c r="D2048" s="202">
        <v>0</v>
      </c>
      <c r="E2048" s="178">
        <v>0</v>
      </c>
      <c r="F2048" s="188">
        <f t="shared" si="124"/>
        <v>0</v>
      </c>
      <c r="G2048" s="200"/>
      <c r="H2048" s="202">
        <v>0</v>
      </c>
      <c r="I2048" s="178">
        <v>-56.506999999999998</v>
      </c>
      <c r="J2048">
        <f t="shared" si="125"/>
        <v>0</v>
      </c>
      <c r="K2048" s="189">
        <f t="shared" si="126"/>
        <v>0</v>
      </c>
      <c r="L2048" s="200">
        <v>0</v>
      </c>
      <c r="N2048" s="184">
        <v>1157.9000000000001</v>
      </c>
      <c r="O2048" s="190">
        <f t="shared" si="127"/>
        <v>0.19298333333333334</v>
      </c>
      <c r="Q2048" s="1">
        <v>4247.1000000000004</v>
      </c>
    </row>
    <row r="2049" spans="2:17" x14ac:dyDescent="0.3">
      <c r="B2049" s="187">
        <v>42820.958333333336</v>
      </c>
      <c r="D2049" s="202">
        <v>0</v>
      </c>
      <c r="E2049" s="178">
        <v>0</v>
      </c>
      <c r="F2049" s="188">
        <f t="shared" si="124"/>
        <v>0</v>
      </c>
      <c r="G2049" s="200"/>
      <c r="H2049" s="202">
        <v>0</v>
      </c>
      <c r="I2049" s="178">
        <v>-56.506999999999998</v>
      </c>
      <c r="J2049">
        <f t="shared" si="125"/>
        <v>0</v>
      </c>
      <c r="K2049" s="189">
        <f t="shared" si="126"/>
        <v>0</v>
      </c>
      <c r="L2049" s="200">
        <v>0</v>
      </c>
      <c r="N2049" s="184">
        <v>1241.5</v>
      </c>
      <c r="O2049" s="190">
        <f t="shared" si="127"/>
        <v>0.20691666666666667</v>
      </c>
      <c r="Q2049" s="1">
        <v>4247</v>
      </c>
    </row>
    <row r="2050" spans="2:17" x14ac:dyDescent="0.3">
      <c r="B2050" s="187">
        <v>42821</v>
      </c>
      <c r="D2050" s="202">
        <v>0</v>
      </c>
      <c r="E2050" s="178">
        <v>0</v>
      </c>
      <c r="F2050" s="188">
        <f t="shared" si="124"/>
        <v>0</v>
      </c>
      <c r="G2050" s="200"/>
      <c r="H2050" s="202">
        <v>0</v>
      </c>
      <c r="I2050" s="178">
        <v>-56.506999999999998</v>
      </c>
      <c r="J2050">
        <f t="shared" si="125"/>
        <v>0</v>
      </c>
      <c r="K2050" s="189">
        <f t="shared" si="126"/>
        <v>0</v>
      </c>
      <c r="L2050" s="200">
        <v>0</v>
      </c>
      <c r="N2050" s="184">
        <v>1837.2</v>
      </c>
      <c r="O2050" s="190">
        <f t="shared" si="127"/>
        <v>0.30620000000000003</v>
      </c>
      <c r="Q2050" s="1">
        <v>4245.7</v>
      </c>
    </row>
    <row r="2051" spans="2:17" x14ac:dyDescent="0.3">
      <c r="B2051" s="187">
        <v>42821.041666666664</v>
      </c>
      <c r="D2051" s="202">
        <v>0</v>
      </c>
      <c r="E2051" s="178">
        <v>0</v>
      </c>
      <c r="F2051" s="188">
        <f t="shared" si="124"/>
        <v>0</v>
      </c>
      <c r="G2051" s="200"/>
      <c r="H2051" s="202">
        <v>0</v>
      </c>
      <c r="I2051" s="178">
        <v>-56.506999999999998</v>
      </c>
      <c r="J2051">
        <f t="shared" si="125"/>
        <v>0</v>
      </c>
      <c r="K2051" s="189">
        <f t="shared" si="126"/>
        <v>0</v>
      </c>
      <c r="L2051" s="200">
        <v>0</v>
      </c>
      <c r="N2051" s="184">
        <v>3197.3</v>
      </c>
      <c r="O2051" s="190">
        <f t="shared" si="127"/>
        <v>0.53288333333333338</v>
      </c>
      <c r="Q2051" s="1">
        <v>4244.6000000000004</v>
      </c>
    </row>
    <row r="2052" spans="2:17" x14ac:dyDescent="0.3">
      <c r="B2052" s="187">
        <v>42821.083333333336</v>
      </c>
      <c r="D2052" s="202">
        <v>0</v>
      </c>
      <c r="E2052" s="178">
        <v>0</v>
      </c>
      <c r="F2052" s="188">
        <f t="shared" si="124"/>
        <v>0</v>
      </c>
      <c r="G2052" s="200"/>
      <c r="H2052" s="202">
        <v>0</v>
      </c>
      <c r="I2052" s="178">
        <v>-56.506999999999998</v>
      </c>
      <c r="J2052">
        <f t="shared" si="125"/>
        <v>0</v>
      </c>
      <c r="K2052" s="189">
        <f t="shared" si="126"/>
        <v>0</v>
      </c>
      <c r="L2052" s="200">
        <v>0</v>
      </c>
      <c r="N2052" s="184">
        <v>4980.3</v>
      </c>
      <c r="O2052" s="190">
        <f t="shared" si="127"/>
        <v>0.83005000000000007</v>
      </c>
      <c r="Q2052" s="1">
        <v>4241.8999999999996</v>
      </c>
    </row>
    <row r="2053" spans="2:17" x14ac:dyDescent="0.3">
      <c r="B2053" s="187">
        <v>42821.125</v>
      </c>
      <c r="D2053" s="202">
        <v>0</v>
      </c>
      <c r="E2053" s="178">
        <v>0</v>
      </c>
      <c r="F2053" s="188">
        <f t="shared" si="124"/>
        <v>0</v>
      </c>
      <c r="G2053" s="200"/>
      <c r="H2053" s="202">
        <v>0</v>
      </c>
      <c r="I2053" s="178">
        <v>-56.506999999999998</v>
      </c>
      <c r="J2053">
        <f t="shared" si="125"/>
        <v>0</v>
      </c>
      <c r="K2053" s="189">
        <f t="shared" si="126"/>
        <v>0</v>
      </c>
      <c r="L2053" s="200">
        <v>0</v>
      </c>
      <c r="N2053" s="184">
        <v>5696.9</v>
      </c>
      <c r="O2053" s="190">
        <f t="shared" si="127"/>
        <v>0.94948333333333323</v>
      </c>
      <c r="Q2053" s="1">
        <v>4241.2</v>
      </c>
    </row>
    <row r="2054" spans="2:17" x14ac:dyDescent="0.3">
      <c r="B2054" s="187">
        <v>42821.166666666664</v>
      </c>
      <c r="D2054" s="202">
        <v>0</v>
      </c>
      <c r="E2054" s="178">
        <v>0</v>
      </c>
      <c r="F2054" s="188">
        <f t="shared" si="124"/>
        <v>0</v>
      </c>
      <c r="G2054" s="200"/>
      <c r="H2054" s="202">
        <v>0</v>
      </c>
      <c r="I2054" s="178">
        <v>-56.506999999999998</v>
      </c>
      <c r="J2054">
        <f t="shared" si="125"/>
        <v>0</v>
      </c>
      <c r="K2054" s="189">
        <f t="shared" si="126"/>
        <v>0</v>
      </c>
      <c r="L2054" s="200">
        <v>0</v>
      </c>
      <c r="N2054" s="184">
        <v>5709.6</v>
      </c>
      <c r="O2054" s="190">
        <f t="shared" si="127"/>
        <v>0.95160000000000011</v>
      </c>
      <c r="Q2054" s="1">
        <v>4241.1000000000004</v>
      </c>
    </row>
    <row r="2055" spans="2:17" x14ac:dyDescent="0.3">
      <c r="B2055" s="187">
        <v>42821.208333333336</v>
      </c>
      <c r="D2055" s="202">
        <v>0</v>
      </c>
      <c r="E2055" s="178">
        <v>0</v>
      </c>
      <c r="F2055" s="188">
        <f t="shared" si="124"/>
        <v>0</v>
      </c>
      <c r="G2055" s="200"/>
      <c r="H2055" s="202">
        <v>0</v>
      </c>
      <c r="I2055" s="178">
        <v>-56.506999999999998</v>
      </c>
      <c r="J2055">
        <f t="shared" si="125"/>
        <v>0</v>
      </c>
      <c r="K2055" s="189">
        <f t="shared" si="126"/>
        <v>0</v>
      </c>
      <c r="L2055" s="200">
        <v>0</v>
      </c>
      <c r="N2055" s="184">
        <v>5615.6</v>
      </c>
      <c r="O2055" s="190">
        <f t="shared" si="127"/>
        <v>0.93593333333333339</v>
      </c>
      <c r="Q2055" s="1">
        <v>4240.3999999999996</v>
      </c>
    </row>
    <row r="2056" spans="2:17" x14ac:dyDescent="0.3">
      <c r="B2056" s="187">
        <v>42821.25</v>
      </c>
      <c r="D2056" s="202">
        <v>260</v>
      </c>
      <c r="E2056" s="178">
        <v>0</v>
      </c>
      <c r="F2056" s="188">
        <f t="shared" si="124"/>
        <v>0</v>
      </c>
      <c r="G2056" s="200"/>
      <c r="H2056" s="202">
        <v>47</v>
      </c>
      <c r="I2056" s="178">
        <v>1607.6</v>
      </c>
      <c r="J2056">
        <f t="shared" si="125"/>
        <v>1607.6</v>
      </c>
      <c r="K2056" s="189">
        <f t="shared" si="126"/>
        <v>6.4304E-2</v>
      </c>
      <c r="L2056" s="200">
        <v>1710.7</v>
      </c>
      <c r="N2056" s="184">
        <v>5049.3</v>
      </c>
      <c r="O2056" s="190">
        <f t="shared" si="127"/>
        <v>0.84155000000000002</v>
      </c>
      <c r="Q2056" s="1">
        <v>4239.5</v>
      </c>
    </row>
    <row r="2057" spans="2:17" x14ac:dyDescent="0.3">
      <c r="B2057" s="187">
        <v>42821.291666666664</v>
      </c>
      <c r="D2057" s="202">
        <v>665</v>
      </c>
      <c r="E2057" s="178">
        <v>181.208</v>
      </c>
      <c r="F2057" s="188">
        <f t="shared" si="124"/>
        <v>0.24523192475555708</v>
      </c>
      <c r="G2057" s="200"/>
      <c r="H2057" s="202">
        <v>253</v>
      </c>
      <c r="I2057" s="178">
        <v>11466</v>
      </c>
      <c r="J2057">
        <f t="shared" si="125"/>
        <v>11466</v>
      </c>
      <c r="K2057" s="189">
        <f t="shared" si="126"/>
        <v>0.45863999999999999</v>
      </c>
      <c r="L2057" s="200">
        <v>11768</v>
      </c>
      <c r="N2057" s="184">
        <v>5471.8</v>
      </c>
      <c r="O2057" s="190">
        <f t="shared" si="127"/>
        <v>0.9119666666666667</v>
      </c>
      <c r="Q2057" s="1">
        <v>4238.3</v>
      </c>
    </row>
    <row r="2058" spans="2:17" x14ac:dyDescent="0.3">
      <c r="B2058" s="187">
        <v>42821.333333333336</v>
      </c>
      <c r="D2058" s="202">
        <v>790</v>
      </c>
      <c r="E2058" s="178">
        <v>538.26099999999997</v>
      </c>
      <c r="F2058" s="188">
        <f t="shared" si="124"/>
        <v>0.72843793348445374</v>
      </c>
      <c r="G2058" s="200"/>
      <c r="H2058" s="202">
        <v>487</v>
      </c>
      <c r="I2058" s="178">
        <v>20939</v>
      </c>
      <c r="J2058">
        <f t="shared" si="125"/>
        <v>20939</v>
      </c>
      <c r="K2058" s="189">
        <f t="shared" si="126"/>
        <v>0.83755999999999997</v>
      </c>
      <c r="L2058" s="200">
        <v>21664</v>
      </c>
      <c r="N2058" s="184">
        <v>5458.9</v>
      </c>
      <c r="O2058" s="190">
        <f t="shared" si="127"/>
        <v>0.90981666666666661</v>
      </c>
      <c r="Q2058" s="1">
        <v>4238.3</v>
      </c>
    </row>
    <row r="2059" spans="2:17" x14ac:dyDescent="0.3">
      <c r="B2059" s="187">
        <v>42821.375</v>
      </c>
      <c r="D2059" s="202">
        <v>857</v>
      </c>
      <c r="E2059" s="178">
        <v>616.23699999999997</v>
      </c>
      <c r="F2059" s="188">
        <f t="shared" ref="F2059:F2122" si="128">E2059/$F$8</f>
        <v>0.83396420475691035</v>
      </c>
      <c r="G2059" s="200"/>
      <c r="H2059" s="202">
        <v>677</v>
      </c>
      <c r="I2059" s="178">
        <v>21559</v>
      </c>
      <c r="J2059">
        <f t="shared" ref="J2059:J2122" si="129">IF(I2059&lt;0,0,I2059)</f>
        <v>21559</v>
      </c>
      <c r="K2059" s="189">
        <f t="shared" ref="K2059:K2122" si="130">J2059/(1000*$K$8)</f>
        <v>0.86236000000000002</v>
      </c>
      <c r="L2059" s="200">
        <v>22320</v>
      </c>
      <c r="N2059" s="184">
        <v>5689.7</v>
      </c>
      <c r="O2059" s="190">
        <f t="shared" ref="O2059:O2122" si="131">N2059/$O$8</f>
        <v>0.94828333333333326</v>
      </c>
      <c r="Q2059" s="1">
        <v>4235.7</v>
      </c>
    </row>
    <row r="2060" spans="2:17" x14ac:dyDescent="0.3">
      <c r="B2060" s="187">
        <v>42821.416666666664</v>
      </c>
      <c r="D2060" s="202">
        <v>902</v>
      </c>
      <c r="E2060" s="178">
        <v>662.90599999999995</v>
      </c>
      <c r="F2060" s="188">
        <f t="shared" si="128"/>
        <v>0.89712217072097977</v>
      </c>
      <c r="G2060" s="200"/>
      <c r="H2060" s="202">
        <v>823</v>
      </c>
      <c r="I2060" s="178">
        <v>21966</v>
      </c>
      <c r="J2060">
        <f t="shared" si="129"/>
        <v>21966</v>
      </c>
      <c r="K2060" s="189">
        <f t="shared" si="130"/>
        <v>0.87863999999999998</v>
      </c>
      <c r="L2060" s="200">
        <v>22751</v>
      </c>
      <c r="N2060" s="184">
        <v>5576.9</v>
      </c>
      <c r="O2060" s="190">
        <f t="shared" si="131"/>
        <v>0.92948333333333333</v>
      </c>
      <c r="Q2060" s="1">
        <v>4235.7</v>
      </c>
    </row>
    <row r="2061" spans="2:17" x14ac:dyDescent="0.3">
      <c r="B2061" s="187">
        <v>42821.458333333336</v>
      </c>
      <c r="D2061" s="202">
        <v>931</v>
      </c>
      <c r="E2061" s="178">
        <v>693.87</v>
      </c>
      <c r="F2061" s="188">
        <f t="shared" si="128"/>
        <v>0.9390262881889232</v>
      </c>
      <c r="G2061" s="200"/>
      <c r="H2061" s="202">
        <v>908</v>
      </c>
      <c r="I2061" s="178">
        <v>22104</v>
      </c>
      <c r="J2061">
        <f t="shared" si="129"/>
        <v>22104</v>
      </c>
      <c r="K2061" s="189">
        <f t="shared" si="130"/>
        <v>0.88415999999999995</v>
      </c>
      <c r="L2061" s="200">
        <v>22896</v>
      </c>
      <c r="N2061" s="184">
        <v>5421.7</v>
      </c>
      <c r="O2061" s="190">
        <f t="shared" si="131"/>
        <v>0.90361666666666662</v>
      </c>
      <c r="Q2061" s="1">
        <v>4232</v>
      </c>
    </row>
    <row r="2062" spans="2:17" x14ac:dyDescent="0.3">
      <c r="B2062" s="187">
        <v>42821.5</v>
      </c>
      <c r="D2062" s="202">
        <v>933</v>
      </c>
      <c r="E2062" s="178">
        <v>705.82799999999997</v>
      </c>
      <c r="F2062" s="188">
        <f t="shared" si="128"/>
        <v>0.95520925669046253</v>
      </c>
      <c r="G2062" s="200"/>
      <c r="H2062" s="202">
        <v>920</v>
      </c>
      <c r="I2062" s="178">
        <v>22042</v>
      </c>
      <c r="J2062">
        <f t="shared" si="129"/>
        <v>22042</v>
      </c>
      <c r="K2062" s="189">
        <f t="shared" si="130"/>
        <v>0.88168000000000002</v>
      </c>
      <c r="L2062" s="200">
        <v>22831</v>
      </c>
      <c r="N2062" s="184">
        <v>5137.3999999999996</v>
      </c>
      <c r="O2062" s="190">
        <f t="shared" si="131"/>
        <v>0.85623333333333329</v>
      </c>
      <c r="Q2062" s="1">
        <v>4230.3</v>
      </c>
    </row>
    <row r="2063" spans="2:17" x14ac:dyDescent="0.3">
      <c r="B2063" s="187">
        <v>42821.541666666664</v>
      </c>
      <c r="D2063" s="202">
        <v>915</v>
      </c>
      <c r="E2063" s="178">
        <v>677.05700000000002</v>
      </c>
      <c r="F2063" s="188">
        <f t="shared" si="128"/>
        <v>0.9162729641032582</v>
      </c>
      <c r="G2063" s="200"/>
      <c r="H2063" s="202">
        <v>859</v>
      </c>
      <c r="I2063" s="178">
        <v>22036</v>
      </c>
      <c r="J2063">
        <f t="shared" si="129"/>
        <v>22036</v>
      </c>
      <c r="K2063" s="189">
        <f t="shared" si="130"/>
        <v>0.88144</v>
      </c>
      <c r="L2063" s="200">
        <v>22824</v>
      </c>
      <c r="N2063" s="184">
        <v>4488.2</v>
      </c>
      <c r="O2063" s="190">
        <f t="shared" si="131"/>
        <v>0.74803333333333333</v>
      </c>
      <c r="Q2063" s="1">
        <v>4229.5</v>
      </c>
    </row>
    <row r="2064" spans="2:17" x14ac:dyDescent="0.3">
      <c r="B2064" s="187">
        <v>42821.583333333336</v>
      </c>
      <c r="D2064" s="202">
        <v>871</v>
      </c>
      <c r="E2064" s="178">
        <v>629.96199999999999</v>
      </c>
      <c r="F2064" s="188">
        <f t="shared" si="128"/>
        <v>0.85253848496126128</v>
      </c>
      <c r="G2064" s="200"/>
      <c r="H2064" s="202">
        <v>728</v>
      </c>
      <c r="I2064" s="178">
        <v>21743</v>
      </c>
      <c r="J2064">
        <f t="shared" si="129"/>
        <v>21743</v>
      </c>
      <c r="K2064" s="189">
        <f t="shared" si="130"/>
        <v>0.86972000000000005</v>
      </c>
      <c r="L2064" s="200">
        <v>22514</v>
      </c>
      <c r="N2064" s="184">
        <v>3176.4</v>
      </c>
      <c r="O2064" s="190">
        <f t="shared" si="131"/>
        <v>0.52939999999999998</v>
      </c>
      <c r="Q2064" s="1">
        <v>4228.8999999999996</v>
      </c>
    </row>
    <row r="2065" spans="2:17" x14ac:dyDescent="0.3">
      <c r="B2065" s="187">
        <v>42821.625</v>
      </c>
      <c r="D2065" s="202">
        <v>585</v>
      </c>
      <c r="E2065" s="178">
        <v>397.96699999999998</v>
      </c>
      <c r="F2065" s="188">
        <f t="shared" si="128"/>
        <v>0.53857563352167004</v>
      </c>
      <c r="G2065" s="200"/>
      <c r="H2065" s="202">
        <v>495</v>
      </c>
      <c r="I2065" s="178">
        <v>18547</v>
      </c>
      <c r="J2065">
        <f t="shared" si="129"/>
        <v>18547</v>
      </c>
      <c r="K2065" s="189">
        <f t="shared" si="130"/>
        <v>0.74187999999999998</v>
      </c>
      <c r="L2065" s="200">
        <v>19145</v>
      </c>
      <c r="N2065" s="184">
        <v>2128.4</v>
      </c>
      <c r="O2065" s="190">
        <f t="shared" si="131"/>
        <v>0.35473333333333334</v>
      </c>
      <c r="Q2065" s="1">
        <v>4228.7</v>
      </c>
    </row>
    <row r="2066" spans="2:17" x14ac:dyDescent="0.3">
      <c r="B2066" s="187">
        <v>42821.666666666664</v>
      </c>
      <c r="D2066" s="202">
        <v>512</v>
      </c>
      <c r="E2066" s="178">
        <v>292.52100000000002</v>
      </c>
      <c r="F2066" s="188">
        <f t="shared" si="128"/>
        <v>0.39587373549413002</v>
      </c>
      <c r="G2066" s="200"/>
      <c r="H2066" s="202">
        <v>288</v>
      </c>
      <c r="I2066" s="178">
        <v>11895</v>
      </c>
      <c r="J2066">
        <f t="shared" si="129"/>
        <v>11895</v>
      </c>
      <c r="K2066" s="189">
        <f t="shared" si="130"/>
        <v>0.4758</v>
      </c>
      <c r="L2066" s="200">
        <v>12212</v>
      </c>
      <c r="N2066" s="184">
        <v>1673.2</v>
      </c>
      <c r="O2066" s="190">
        <f t="shared" si="131"/>
        <v>0.27886666666666665</v>
      </c>
      <c r="Q2066" s="1">
        <v>4226.6000000000004</v>
      </c>
    </row>
    <row r="2067" spans="2:17" x14ac:dyDescent="0.3">
      <c r="B2067" s="187">
        <v>42821.708333333336</v>
      </c>
      <c r="D2067" s="202">
        <v>402</v>
      </c>
      <c r="E2067" s="178">
        <v>0</v>
      </c>
      <c r="F2067" s="188">
        <f t="shared" si="128"/>
        <v>0</v>
      </c>
      <c r="G2067" s="200"/>
      <c r="H2067" s="202">
        <v>102</v>
      </c>
      <c r="I2067" s="178">
        <v>3729.2</v>
      </c>
      <c r="J2067">
        <f t="shared" si="129"/>
        <v>3729.2</v>
      </c>
      <c r="K2067" s="189">
        <f t="shared" si="130"/>
        <v>0.149168</v>
      </c>
      <c r="L2067" s="200">
        <v>3854.8</v>
      </c>
      <c r="N2067" s="184">
        <v>1015.1</v>
      </c>
      <c r="O2067" s="190">
        <f t="shared" si="131"/>
        <v>0.16918333333333332</v>
      </c>
      <c r="Q2067" s="1">
        <v>4226.1000000000004</v>
      </c>
    </row>
    <row r="2068" spans="2:17" x14ac:dyDescent="0.3">
      <c r="B2068" s="187">
        <v>42821.75</v>
      </c>
      <c r="D2068" s="202">
        <v>0</v>
      </c>
      <c r="E2068" s="178">
        <v>0</v>
      </c>
      <c r="F2068" s="188">
        <f t="shared" si="128"/>
        <v>0</v>
      </c>
      <c r="G2068" s="200"/>
      <c r="H2068" s="202">
        <v>0</v>
      </c>
      <c r="I2068" s="178">
        <v>-56.506999999999998</v>
      </c>
      <c r="J2068">
        <f t="shared" si="129"/>
        <v>0</v>
      </c>
      <c r="K2068" s="189">
        <f t="shared" si="130"/>
        <v>0</v>
      </c>
      <c r="L2068" s="200">
        <v>0</v>
      </c>
      <c r="N2068" s="184">
        <v>834.7</v>
      </c>
      <c r="O2068" s="190">
        <f t="shared" si="131"/>
        <v>0.13911666666666667</v>
      </c>
      <c r="Q2068" s="1">
        <v>4226</v>
      </c>
    </row>
    <row r="2069" spans="2:17" x14ac:dyDescent="0.3">
      <c r="B2069" s="187">
        <v>42821.791666666664</v>
      </c>
      <c r="D2069" s="202">
        <v>0</v>
      </c>
      <c r="E2069" s="178">
        <v>0</v>
      </c>
      <c r="F2069" s="188">
        <f t="shared" si="128"/>
        <v>0</v>
      </c>
      <c r="G2069" s="200"/>
      <c r="H2069" s="202">
        <v>0</v>
      </c>
      <c r="I2069" s="178">
        <v>-56.506999999999998</v>
      </c>
      <c r="J2069">
        <f t="shared" si="129"/>
        <v>0</v>
      </c>
      <c r="K2069" s="189">
        <f t="shared" si="130"/>
        <v>0</v>
      </c>
      <c r="L2069" s="200">
        <v>0</v>
      </c>
      <c r="N2069" s="184">
        <v>781.6</v>
      </c>
      <c r="O2069" s="190">
        <f t="shared" si="131"/>
        <v>0.13026666666666667</v>
      </c>
      <c r="Q2069" s="1">
        <v>4225.6000000000004</v>
      </c>
    </row>
    <row r="2070" spans="2:17" x14ac:dyDescent="0.3">
      <c r="B2070" s="187">
        <v>42821.833333333336</v>
      </c>
      <c r="D2070" s="202">
        <v>0</v>
      </c>
      <c r="E2070" s="178">
        <v>0</v>
      </c>
      <c r="F2070" s="188">
        <f t="shared" si="128"/>
        <v>0</v>
      </c>
      <c r="G2070" s="200"/>
      <c r="H2070" s="202">
        <v>0</v>
      </c>
      <c r="I2070" s="178">
        <v>-56.506999999999998</v>
      </c>
      <c r="J2070">
        <f t="shared" si="129"/>
        <v>0</v>
      </c>
      <c r="K2070" s="189">
        <f t="shared" si="130"/>
        <v>0</v>
      </c>
      <c r="L2070" s="200">
        <v>0</v>
      </c>
      <c r="N2070" s="184">
        <v>952.4</v>
      </c>
      <c r="O2070" s="190">
        <f t="shared" si="131"/>
        <v>0.15873333333333334</v>
      </c>
      <c r="Q2070" s="1">
        <v>4225</v>
      </c>
    </row>
    <row r="2071" spans="2:17" x14ac:dyDescent="0.3">
      <c r="B2071" s="187">
        <v>42821.875</v>
      </c>
      <c r="D2071" s="202">
        <v>0</v>
      </c>
      <c r="E2071" s="178">
        <v>0</v>
      </c>
      <c r="F2071" s="188">
        <f t="shared" si="128"/>
        <v>0</v>
      </c>
      <c r="G2071" s="200"/>
      <c r="H2071" s="202">
        <v>0</v>
      </c>
      <c r="I2071" s="178">
        <v>-56.506999999999998</v>
      </c>
      <c r="J2071">
        <f t="shared" si="129"/>
        <v>0</v>
      </c>
      <c r="K2071" s="189">
        <f t="shared" si="130"/>
        <v>0</v>
      </c>
      <c r="L2071" s="200">
        <v>0</v>
      </c>
      <c r="N2071" s="184">
        <v>1917.7</v>
      </c>
      <c r="O2071" s="190">
        <f t="shared" si="131"/>
        <v>0.31961666666666666</v>
      </c>
      <c r="Q2071" s="1">
        <v>4224.1000000000004</v>
      </c>
    </row>
    <row r="2072" spans="2:17" x14ac:dyDescent="0.3">
      <c r="B2072" s="187">
        <v>42821.916666666664</v>
      </c>
      <c r="D2072" s="202">
        <v>0</v>
      </c>
      <c r="E2072" s="178">
        <v>0</v>
      </c>
      <c r="F2072" s="188">
        <f t="shared" si="128"/>
        <v>0</v>
      </c>
      <c r="G2072" s="200"/>
      <c r="H2072" s="202">
        <v>0</v>
      </c>
      <c r="I2072" s="178">
        <v>-56.506999999999998</v>
      </c>
      <c r="J2072">
        <f t="shared" si="129"/>
        <v>0</v>
      </c>
      <c r="K2072" s="189">
        <f t="shared" si="130"/>
        <v>0</v>
      </c>
      <c r="L2072" s="200">
        <v>0</v>
      </c>
      <c r="N2072" s="184">
        <v>1468.5</v>
      </c>
      <c r="O2072" s="190">
        <f t="shared" si="131"/>
        <v>0.24475</v>
      </c>
      <c r="Q2072" s="1">
        <v>4222.8</v>
      </c>
    </row>
    <row r="2073" spans="2:17" x14ac:dyDescent="0.3">
      <c r="B2073" s="187">
        <v>42821.958333333336</v>
      </c>
      <c r="D2073" s="202">
        <v>0</v>
      </c>
      <c r="E2073" s="178">
        <v>0</v>
      </c>
      <c r="F2073" s="188">
        <f t="shared" si="128"/>
        <v>0</v>
      </c>
      <c r="G2073" s="200"/>
      <c r="H2073" s="202">
        <v>0</v>
      </c>
      <c r="I2073" s="178">
        <v>-56.506999999999998</v>
      </c>
      <c r="J2073">
        <f t="shared" si="129"/>
        <v>0</v>
      </c>
      <c r="K2073" s="189">
        <f t="shared" si="130"/>
        <v>0</v>
      </c>
      <c r="L2073" s="200">
        <v>0</v>
      </c>
      <c r="N2073" s="184">
        <v>772</v>
      </c>
      <c r="O2073" s="190">
        <f t="shared" si="131"/>
        <v>0.12866666666666668</v>
      </c>
      <c r="Q2073" s="1">
        <v>4222.2</v>
      </c>
    </row>
    <row r="2074" spans="2:17" x14ac:dyDescent="0.3">
      <c r="B2074" s="187">
        <v>42822</v>
      </c>
      <c r="D2074" s="202">
        <v>0</v>
      </c>
      <c r="E2074" s="178">
        <v>0</v>
      </c>
      <c r="F2074" s="188">
        <f t="shared" si="128"/>
        <v>0</v>
      </c>
      <c r="G2074" s="200"/>
      <c r="H2074" s="202">
        <v>0</v>
      </c>
      <c r="I2074" s="178">
        <v>-56.506999999999998</v>
      </c>
      <c r="J2074">
        <f t="shared" si="129"/>
        <v>0</v>
      </c>
      <c r="K2074" s="189">
        <f t="shared" si="130"/>
        <v>0</v>
      </c>
      <c r="L2074" s="200">
        <v>0</v>
      </c>
      <c r="N2074" s="184">
        <v>735.8</v>
      </c>
      <c r="O2074" s="190">
        <f t="shared" si="131"/>
        <v>0.12263333333333333</v>
      </c>
      <c r="Q2074" s="1">
        <v>4221.3</v>
      </c>
    </row>
    <row r="2075" spans="2:17" x14ac:dyDescent="0.3">
      <c r="B2075" s="187">
        <v>42822.041666666664</v>
      </c>
      <c r="D2075" s="202">
        <v>0</v>
      </c>
      <c r="E2075" s="178">
        <v>0</v>
      </c>
      <c r="F2075" s="188">
        <f t="shared" si="128"/>
        <v>0</v>
      </c>
      <c r="G2075" s="200"/>
      <c r="H2075" s="202">
        <v>0</v>
      </c>
      <c r="I2075" s="178">
        <v>-56.506999999999998</v>
      </c>
      <c r="J2075">
        <f t="shared" si="129"/>
        <v>0</v>
      </c>
      <c r="K2075" s="189">
        <f t="shared" si="130"/>
        <v>0</v>
      </c>
      <c r="L2075" s="200">
        <v>0</v>
      </c>
      <c r="N2075" s="184">
        <v>362.1</v>
      </c>
      <c r="O2075" s="190">
        <f t="shared" si="131"/>
        <v>6.0350000000000001E-2</v>
      </c>
      <c r="Q2075" s="1">
        <v>4219.7</v>
      </c>
    </row>
    <row r="2076" spans="2:17" x14ac:dyDescent="0.3">
      <c r="B2076" s="187">
        <v>42822.083333333336</v>
      </c>
      <c r="D2076" s="202">
        <v>0</v>
      </c>
      <c r="E2076" s="178">
        <v>0</v>
      </c>
      <c r="F2076" s="188">
        <f t="shared" si="128"/>
        <v>0</v>
      </c>
      <c r="G2076" s="200"/>
      <c r="H2076" s="202">
        <v>0</v>
      </c>
      <c r="I2076" s="178">
        <v>-56.506999999999998</v>
      </c>
      <c r="J2076">
        <f t="shared" si="129"/>
        <v>0</v>
      </c>
      <c r="K2076" s="189">
        <f t="shared" si="130"/>
        <v>0</v>
      </c>
      <c r="L2076" s="200">
        <v>0</v>
      </c>
      <c r="N2076" s="184">
        <v>61.1</v>
      </c>
      <c r="O2076" s="190">
        <f t="shared" si="131"/>
        <v>1.0183333333333334E-2</v>
      </c>
      <c r="Q2076" s="1">
        <v>4219.1000000000004</v>
      </c>
    </row>
    <row r="2077" spans="2:17" x14ac:dyDescent="0.3">
      <c r="B2077" s="187">
        <v>42822.125</v>
      </c>
      <c r="D2077" s="202">
        <v>0</v>
      </c>
      <c r="E2077" s="178">
        <v>0</v>
      </c>
      <c r="F2077" s="188">
        <f t="shared" si="128"/>
        <v>0</v>
      </c>
      <c r="G2077" s="200"/>
      <c r="H2077" s="202">
        <v>0</v>
      </c>
      <c r="I2077" s="178">
        <v>-56.506999999999998</v>
      </c>
      <c r="J2077">
        <f t="shared" si="129"/>
        <v>0</v>
      </c>
      <c r="K2077" s="189">
        <f t="shared" si="130"/>
        <v>0</v>
      </c>
      <c r="L2077" s="200">
        <v>0</v>
      </c>
      <c r="N2077" s="184">
        <v>49.5</v>
      </c>
      <c r="O2077" s="190">
        <f t="shared" si="131"/>
        <v>8.2500000000000004E-3</v>
      </c>
      <c r="Q2077" s="1">
        <v>4218.5</v>
      </c>
    </row>
    <row r="2078" spans="2:17" x14ac:dyDescent="0.3">
      <c r="B2078" s="187">
        <v>42822.166666666664</v>
      </c>
      <c r="D2078" s="202">
        <v>0</v>
      </c>
      <c r="E2078" s="178">
        <v>0</v>
      </c>
      <c r="F2078" s="188">
        <f t="shared" si="128"/>
        <v>0</v>
      </c>
      <c r="G2078" s="200"/>
      <c r="H2078" s="202">
        <v>0</v>
      </c>
      <c r="I2078" s="178">
        <v>-56.506999999999998</v>
      </c>
      <c r="J2078">
        <f t="shared" si="129"/>
        <v>0</v>
      </c>
      <c r="K2078" s="189">
        <f t="shared" si="130"/>
        <v>0</v>
      </c>
      <c r="L2078" s="200">
        <v>0</v>
      </c>
      <c r="N2078" s="184">
        <v>540.4</v>
      </c>
      <c r="O2078" s="190">
        <f t="shared" si="131"/>
        <v>9.0066666666666656E-2</v>
      </c>
      <c r="Q2078" s="1">
        <v>4218.3</v>
      </c>
    </row>
    <row r="2079" spans="2:17" x14ac:dyDescent="0.3">
      <c r="B2079" s="187">
        <v>42822.208333333336</v>
      </c>
      <c r="D2079" s="202">
        <v>0</v>
      </c>
      <c r="E2079" s="178">
        <v>0</v>
      </c>
      <c r="F2079" s="188">
        <f t="shared" si="128"/>
        <v>0</v>
      </c>
      <c r="G2079" s="200"/>
      <c r="H2079" s="202">
        <v>0</v>
      </c>
      <c r="I2079" s="178">
        <v>-56.506999999999998</v>
      </c>
      <c r="J2079">
        <f t="shared" si="129"/>
        <v>0</v>
      </c>
      <c r="K2079" s="189">
        <f t="shared" si="130"/>
        <v>0</v>
      </c>
      <c r="L2079" s="200">
        <v>0</v>
      </c>
      <c r="N2079" s="184">
        <v>666.1</v>
      </c>
      <c r="O2079" s="190">
        <f t="shared" si="131"/>
        <v>0.11101666666666667</v>
      </c>
      <c r="Q2079" s="1">
        <v>4218.2</v>
      </c>
    </row>
    <row r="2080" spans="2:17" x14ac:dyDescent="0.3">
      <c r="B2080" s="187">
        <v>42822.25</v>
      </c>
      <c r="D2080" s="202">
        <v>194</v>
      </c>
      <c r="E2080" s="178">
        <v>0</v>
      </c>
      <c r="F2080" s="188">
        <f t="shared" si="128"/>
        <v>0</v>
      </c>
      <c r="G2080" s="200"/>
      <c r="H2080" s="202">
        <v>42</v>
      </c>
      <c r="I2080" s="178">
        <v>1391.1</v>
      </c>
      <c r="J2080">
        <f t="shared" si="129"/>
        <v>1391.1</v>
      </c>
      <c r="K2080" s="189">
        <f t="shared" si="130"/>
        <v>5.5643999999999999E-2</v>
      </c>
      <c r="L2080" s="200">
        <v>1492.5</v>
      </c>
      <c r="N2080" s="184">
        <v>625.70000000000005</v>
      </c>
      <c r="O2080" s="190">
        <f t="shared" si="131"/>
        <v>0.10428333333333334</v>
      </c>
      <c r="Q2080" s="1">
        <v>4217.7</v>
      </c>
    </row>
    <row r="2081" spans="2:17" x14ac:dyDescent="0.3">
      <c r="B2081" s="187">
        <v>42822.291666666664</v>
      </c>
      <c r="D2081" s="202">
        <v>603</v>
      </c>
      <c r="E2081" s="178">
        <v>149.999</v>
      </c>
      <c r="F2081" s="188">
        <f t="shared" si="128"/>
        <v>0.20299624454443957</v>
      </c>
      <c r="G2081" s="200"/>
      <c r="H2081" s="202">
        <v>244</v>
      </c>
      <c r="I2081" s="178">
        <v>10965</v>
      </c>
      <c r="J2081">
        <f t="shared" si="129"/>
        <v>10965</v>
      </c>
      <c r="K2081" s="189">
        <f t="shared" si="130"/>
        <v>0.43859999999999999</v>
      </c>
      <c r="L2081" s="200">
        <v>11252</v>
      </c>
      <c r="N2081" s="184">
        <v>467.7</v>
      </c>
      <c r="O2081" s="190">
        <f t="shared" si="131"/>
        <v>7.7949999999999992E-2</v>
      </c>
      <c r="Q2081" s="1">
        <v>4216.6000000000004</v>
      </c>
    </row>
    <row r="2082" spans="2:17" x14ac:dyDescent="0.3">
      <c r="B2082" s="187">
        <v>42822.333333333336</v>
      </c>
      <c r="D2082" s="202">
        <v>789</v>
      </c>
      <c r="E2082" s="178">
        <v>545.37900000000002</v>
      </c>
      <c r="F2082" s="188">
        <f t="shared" si="128"/>
        <v>0.73807084616165386</v>
      </c>
      <c r="G2082" s="200"/>
      <c r="H2082" s="202">
        <v>483</v>
      </c>
      <c r="I2082" s="178">
        <v>20836</v>
      </c>
      <c r="J2082">
        <f t="shared" si="129"/>
        <v>20836</v>
      </c>
      <c r="K2082" s="189">
        <f t="shared" si="130"/>
        <v>0.83343999999999996</v>
      </c>
      <c r="L2082" s="200">
        <v>21556</v>
      </c>
      <c r="N2082" s="184">
        <v>71.5</v>
      </c>
      <c r="O2082" s="190">
        <f t="shared" si="131"/>
        <v>1.1916666666666667E-2</v>
      </c>
      <c r="Q2082" s="1">
        <v>4216.2</v>
      </c>
    </row>
    <row r="2083" spans="2:17" x14ac:dyDescent="0.3">
      <c r="B2083" s="187">
        <v>42822.375</v>
      </c>
      <c r="D2083" s="202">
        <v>865</v>
      </c>
      <c r="E2083" s="178">
        <v>631.69500000000005</v>
      </c>
      <c r="F2083" s="188">
        <f t="shared" si="128"/>
        <v>0.85488378387522423</v>
      </c>
      <c r="G2083" s="200"/>
      <c r="H2083" s="202">
        <v>675</v>
      </c>
      <c r="I2083" s="178">
        <v>21525</v>
      </c>
      <c r="J2083">
        <f t="shared" si="129"/>
        <v>21525</v>
      </c>
      <c r="K2083" s="189">
        <f t="shared" si="130"/>
        <v>0.86099999999999999</v>
      </c>
      <c r="L2083" s="200">
        <v>22284</v>
      </c>
      <c r="N2083" s="184">
        <v>0</v>
      </c>
      <c r="O2083" s="190">
        <f t="shared" si="131"/>
        <v>0</v>
      </c>
      <c r="Q2083" s="1">
        <v>4215.8</v>
      </c>
    </row>
    <row r="2084" spans="2:17" x14ac:dyDescent="0.3">
      <c r="B2084" s="187">
        <v>42822.416666666664</v>
      </c>
      <c r="D2084" s="202">
        <v>911</v>
      </c>
      <c r="E2084" s="178">
        <v>679.76</v>
      </c>
      <c r="F2084" s="188">
        <f t="shared" si="128"/>
        <v>0.91993098081672708</v>
      </c>
      <c r="G2084" s="200"/>
      <c r="H2084" s="202">
        <v>821</v>
      </c>
      <c r="I2084" s="178">
        <v>21896</v>
      </c>
      <c r="J2084">
        <f t="shared" si="129"/>
        <v>21896</v>
      </c>
      <c r="K2084" s="189">
        <f t="shared" si="130"/>
        <v>0.87583999999999995</v>
      </c>
      <c r="L2084" s="200">
        <v>22676</v>
      </c>
      <c r="N2084" s="184">
        <v>0</v>
      </c>
      <c r="O2084" s="190">
        <f t="shared" si="131"/>
        <v>0</v>
      </c>
      <c r="Q2084" s="1">
        <v>4214.3</v>
      </c>
    </row>
    <row r="2085" spans="2:17" x14ac:dyDescent="0.3">
      <c r="B2085" s="187">
        <v>42822.458333333336</v>
      </c>
      <c r="D2085" s="202">
        <v>934</v>
      </c>
      <c r="E2085" s="178">
        <v>705.97500000000002</v>
      </c>
      <c r="F2085" s="188">
        <f t="shared" si="128"/>
        <v>0.95540819433636714</v>
      </c>
      <c r="G2085" s="200"/>
      <c r="H2085" s="202">
        <v>904</v>
      </c>
      <c r="I2085" s="178">
        <v>21982</v>
      </c>
      <c r="J2085">
        <f t="shared" si="129"/>
        <v>21982</v>
      </c>
      <c r="K2085" s="189">
        <f t="shared" si="130"/>
        <v>0.87927999999999995</v>
      </c>
      <c r="L2085" s="200">
        <v>22768</v>
      </c>
      <c r="N2085" s="184">
        <v>0</v>
      </c>
      <c r="O2085" s="190">
        <f t="shared" si="131"/>
        <v>0</v>
      </c>
      <c r="Q2085" s="1">
        <v>4213</v>
      </c>
    </row>
    <row r="2086" spans="2:17" x14ac:dyDescent="0.3">
      <c r="B2086" s="187">
        <v>42822.5</v>
      </c>
      <c r="D2086" s="202">
        <v>928</v>
      </c>
      <c r="E2086" s="178">
        <v>710.58199999999999</v>
      </c>
      <c r="F2086" s="188">
        <f t="shared" si="128"/>
        <v>0.96164292722536127</v>
      </c>
      <c r="G2086" s="200"/>
      <c r="H2086" s="202">
        <v>914</v>
      </c>
      <c r="I2086" s="178">
        <v>21884</v>
      </c>
      <c r="J2086">
        <f t="shared" si="129"/>
        <v>21884</v>
      </c>
      <c r="K2086" s="189">
        <f t="shared" si="130"/>
        <v>0.87536000000000003</v>
      </c>
      <c r="L2086" s="200">
        <v>22664</v>
      </c>
      <c r="N2086" s="184">
        <v>0</v>
      </c>
      <c r="O2086" s="190">
        <f t="shared" si="131"/>
        <v>0</v>
      </c>
      <c r="Q2086" s="1">
        <v>4212.8999999999996</v>
      </c>
    </row>
    <row r="2087" spans="2:17" x14ac:dyDescent="0.3">
      <c r="B2087" s="187">
        <v>42822.541666666664</v>
      </c>
      <c r="D2087" s="202">
        <v>551</v>
      </c>
      <c r="E2087" s="178">
        <v>402.72300000000001</v>
      </c>
      <c r="F2087" s="188">
        <f t="shared" si="128"/>
        <v>0.54501201069120686</v>
      </c>
      <c r="G2087" s="200"/>
      <c r="H2087" s="202">
        <v>733</v>
      </c>
      <c r="I2087" s="178">
        <v>18924</v>
      </c>
      <c r="J2087">
        <f t="shared" si="129"/>
        <v>18924</v>
      </c>
      <c r="K2087" s="189">
        <f t="shared" si="130"/>
        <v>0.75695999999999997</v>
      </c>
      <c r="L2087" s="200">
        <v>19541</v>
      </c>
      <c r="N2087" s="184">
        <v>51.8</v>
      </c>
      <c r="O2087" s="190">
        <f t="shared" si="131"/>
        <v>8.6333333333333331E-3</v>
      </c>
      <c r="Q2087" s="1">
        <v>4212.2</v>
      </c>
    </row>
    <row r="2088" spans="2:17" x14ac:dyDescent="0.3">
      <c r="B2088" s="187">
        <v>42822.583333333336</v>
      </c>
      <c r="D2088" s="202">
        <v>233</v>
      </c>
      <c r="E2088" s="178">
        <v>0</v>
      </c>
      <c r="F2088" s="188">
        <f t="shared" si="128"/>
        <v>0</v>
      </c>
      <c r="G2088" s="200"/>
      <c r="H2088" s="202">
        <v>489</v>
      </c>
      <c r="I2088" s="178">
        <v>13048</v>
      </c>
      <c r="J2088">
        <f t="shared" si="129"/>
        <v>13048</v>
      </c>
      <c r="K2088" s="189">
        <f t="shared" si="130"/>
        <v>0.52192000000000005</v>
      </c>
      <c r="L2088" s="200">
        <v>13404</v>
      </c>
      <c r="N2088" s="184">
        <v>141.30000000000001</v>
      </c>
      <c r="O2088" s="190">
        <f t="shared" si="131"/>
        <v>2.3550000000000001E-2</v>
      </c>
      <c r="Q2088" s="1">
        <v>4211.2</v>
      </c>
    </row>
    <row r="2089" spans="2:17" x14ac:dyDescent="0.3">
      <c r="B2089" s="187">
        <v>42822.625</v>
      </c>
      <c r="D2089" s="202">
        <v>487</v>
      </c>
      <c r="E2089" s="178">
        <v>149.35599999999999</v>
      </c>
      <c r="F2089" s="188">
        <f t="shared" si="128"/>
        <v>0.20212606150827217</v>
      </c>
      <c r="G2089" s="200"/>
      <c r="H2089" s="202">
        <v>444</v>
      </c>
      <c r="I2089" s="178">
        <v>16200</v>
      </c>
      <c r="J2089">
        <f t="shared" si="129"/>
        <v>16200</v>
      </c>
      <c r="K2089" s="189">
        <f t="shared" si="130"/>
        <v>0.64800000000000002</v>
      </c>
      <c r="L2089" s="200">
        <v>16684</v>
      </c>
      <c r="N2089" s="184">
        <v>195.8</v>
      </c>
      <c r="O2089" s="190">
        <f t="shared" si="131"/>
        <v>3.2633333333333334E-2</v>
      </c>
      <c r="Q2089" s="1">
        <v>4210.8</v>
      </c>
    </row>
    <row r="2090" spans="2:17" x14ac:dyDescent="0.3">
      <c r="B2090" s="187">
        <v>42822.666666666664</v>
      </c>
      <c r="D2090" s="202">
        <v>719</v>
      </c>
      <c r="E2090" s="178">
        <v>421.26600000000002</v>
      </c>
      <c r="F2090" s="188">
        <f t="shared" si="128"/>
        <v>0.57010657373887752</v>
      </c>
      <c r="G2090" s="200"/>
      <c r="H2090" s="202">
        <v>322</v>
      </c>
      <c r="I2090" s="178">
        <v>14406</v>
      </c>
      <c r="J2090">
        <f t="shared" si="129"/>
        <v>14406</v>
      </c>
      <c r="K2090" s="189">
        <f t="shared" si="130"/>
        <v>0.57623999999999997</v>
      </c>
      <c r="L2090" s="200">
        <v>14811</v>
      </c>
      <c r="N2090" s="184">
        <v>459.7</v>
      </c>
      <c r="O2090" s="190">
        <f t="shared" si="131"/>
        <v>7.6616666666666666E-2</v>
      </c>
      <c r="Q2090" s="1">
        <v>4210.2</v>
      </c>
    </row>
    <row r="2091" spans="2:17" x14ac:dyDescent="0.3">
      <c r="B2091" s="187">
        <v>42822.708333333336</v>
      </c>
      <c r="D2091" s="202">
        <v>453</v>
      </c>
      <c r="E2091" s="178">
        <v>0</v>
      </c>
      <c r="F2091" s="188">
        <f t="shared" si="128"/>
        <v>0</v>
      </c>
      <c r="G2091" s="200"/>
      <c r="H2091" s="202">
        <v>100</v>
      </c>
      <c r="I2091" s="178">
        <v>3693.9</v>
      </c>
      <c r="J2091">
        <f t="shared" si="129"/>
        <v>3693.9</v>
      </c>
      <c r="K2091" s="189">
        <f t="shared" si="130"/>
        <v>0.147756</v>
      </c>
      <c r="L2091" s="200">
        <v>3819</v>
      </c>
      <c r="N2091" s="184">
        <v>574.5</v>
      </c>
      <c r="O2091" s="190">
        <f t="shared" si="131"/>
        <v>9.5750000000000002E-2</v>
      </c>
      <c r="Q2091" s="1">
        <v>4209.8</v>
      </c>
    </row>
    <row r="2092" spans="2:17" x14ac:dyDescent="0.3">
      <c r="B2092" s="187">
        <v>42822.75</v>
      </c>
      <c r="D2092" s="202">
        <v>0</v>
      </c>
      <c r="E2092" s="178">
        <v>0</v>
      </c>
      <c r="F2092" s="188">
        <f t="shared" si="128"/>
        <v>0</v>
      </c>
      <c r="G2092" s="200"/>
      <c r="H2092" s="202">
        <v>0</v>
      </c>
      <c r="I2092" s="178">
        <v>-56.506999999999998</v>
      </c>
      <c r="J2092">
        <f t="shared" si="129"/>
        <v>0</v>
      </c>
      <c r="K2092" s="189">
        <f t="shared" si="130"/>
        <v>0</v>
      </c>
      <c r="L2092" s="200">
        <v>0</v>
      </c>
      <c r="N2092" s="184">
        <v>0</v>
      </c>
      <c r="O2092" s="190">
        <f t="shared" si="131"/>
        <v>0</v>
      </c>
      <c r="Q2092" s="1">
        <v>4208.6000000000004</v>
      </c>
    </row>
    <row r="2093" spans="2:17" x14ac:dyDescent="0.3">
      <c r="B2093" s="187">
        <v>42822.791666666664</v>
      </c>
      <c r="D2093" s="202">
        <v>0</v>
      </c>
      <c r="E2093" s="178">
        <v>0</v>
      </c>
      <c r="F2093" s="188">
        <f t="shared" si="128"/>
        <v>0</v>
      </c>
      <c r="G2093" s="200"/>
      <c r="H2093" s="202">
        <v>0</v>
      </c>
      <c r="I2093" s="178">
        <v>-56.506999999999998</v>
      </c>
      <c r="J2093">
        <f t="shared" si="129"/>
        <v>0</v>
      </c>
      <c r="K2093" s="189">
        <f t="shared" si="130"/>
        <v>0</v>
      </c>
      <c r="L2093" s="200">
        <v>0</v>
      </c>
      <c r="N2093" s="184">
        <v>135.5</v>
      </c>
      <c r="O2093" s="190">
        <f t="shared" si="131"/>
        <v>2.2583333333333334E-2</v>
      </c>
      <c r="Q2093" s="1">
        <v>4208.2</v>
      </c>
    </row>
    <row r="2094" spans="2:17" x14ac:dyDescent="0.3">
      <c r="B2094" s="187">
        <v>42822.833333333336</v>
      </c>
      <c r="D2094" s="202">
        <v>0</v>
      </c>
      <c r="E2094" s="178">
        <v>0</v>
      </c>
      <c r="F2094" s="188">
        <f t="shared" si="128"/>
        <v>0</v>
      </c>
      <c r="G2094" s="200"/>
      <c r="H2094" s="202">
        <v>0</v>
      </c>
      <c r="I2094" s="178">
        <v>-56.506999999999998</v>
      </c>
      <c r="J2094">
        <f t="shared" si="129"/>
        <v>0</v>
      </c>
      <c r="K2094" s="189">
        <f t="shared" si="130"/>
        <v>0</v>
      </c>
      <c r="L2094" s="200">
        <v>0</v>
      </c>
      <c r="N2094" s="184">
        <v>0</v>
      </c>
      <c r="O2094" s="190">
        <f t="shared" si="131"/>
        <v>0</v>
      </c>
      <c r="Q2094" s="1">
        <v>4208</v>
      </c>
    </row>
    <row r="2095" spans="2:17" x14ac:dyDescent="0.3">
      <c r="B2095" s="187">
        <v>42822.875</v>
      </c>
      <c r="D2095" s="202">
        <v>0</v>
      </c>
      <c r="E2095" s="178">
        <v>0</v>
      </c>
      <c r="F2095" s="188">
        <f t="shared" si="128"/>
        <v>0</v>
      </c>
      <c r="G2095" s="200"/>
      <c r="H2095" s="202">
        <v>0</v>
      </c>
      <c r="I2095" s="178">
        <v>-56.506999999999998</v>
      </c>
      <c r="J2095">
        <f t="shared" si="129"/>
        <v>0</v>
      </c>
      <c r="K2095" s="189">
        <f t="shared" si="130"/>
        <v>0</v>
      </c>
      <c r="L2095" s="200">
        <v>0</v>
      </c>
      <c r="N2095" s="184">
        <v>0</v>
      </c>
      <c r="O2095" s="190">
        <f t="shared" si="131"/>
        <v>0</v>
      </c>
      <c r="Q2095" s="1">
        <v>4206.3</v>
      </c>
    </row>
    <row r="2096" spans="2:17" x14ac:dyDescent="0.3">
      <c r="B2096" s="187">
        <v>42822.916666666664</v>
      </c>
      <c r="D2096" s="202">
        <v>0</v>
      </c>
      <c r="E2096" s="178">
        <v>0</v>
      </c>
      <c r="F2096" s="188">
        <f t="shared" si="128"/>
        <v>0</v>
      </c>
      <c r="G2096" s="200"/>
      <c r="H2096" s="202">
        <v>0</v>
      </c>
      <c r="I2096" s="178">
        <v>-56.506999999999998</v>
      </c>
      <c r="J2096">
        <f t="shared" si="129"/>
        <v>0</v>
      </c>
      <c r="K2096" s="189">
        <f t="shared" si="130"/>
        <v>0</v>
      </c>
      <c r="L2096" s="200">
        <v>0</v>
      </c>
      <c r="N2096" s="184">
        <v>319.7</v>
      </c>
      <c r="O2096" s="190">
        <f t="shared" si="131"/>
        <v>5.3283333333333328E-2</v>
      </c>
      <c r="Q2096" s="1">
        <v>4204.3999999999996</v>
      </c>
    </row>
    <row r="2097" spans="2:17" x14ac:dyDescent="0.3">
      <c r="B2097" s="187">
        <v>42822.958333333336</v>
      </c>
      <c r="D2097" s="202">
        <v>0</v>
      </c>
      <c r="E2097" s="178">
        <v>0</v>
      </c>
      <c r="F2097" s="188">
        <f t="shared" si="128"/>
        <v>0</v>
      </c>
      <c r="G2097" s="200"/>
      <c r="H2097" s="202">
        <v>0</v>
      </c>
      <c r="I2097" s="178">
        <v>-56.506999999999998</v>
      </c>
      <c r="J2097">
        <f t="shared" si="129"/>
        <v>0</v>
      </c>
      <c r="K2097" s="189">
        <f t="shared" si="130"/>
        <v>0</v>
      </c>
      <c r="L2097" s="200">
        <v>0</v>
      </c>
      <c r="N2097" s="184">
        <v>253.6</v>
      </c>
      <c r="O2097" s="190">
        <f t="shared" si="131"/>
        <v>4.2266666666666668E-2</v>
      </c>
      <c r="Q2097" s="1">
        <v>4203.3</v>
      </c>
    </row>
    <row r="2098" spans="2:17" x14ac:dyDescent="0.3">
      <c r="B2098" s="187">
        <v>42823</v>
      </c>
      <c r="D2098" s="202">
        <v>0</v>
      </c>
      <c r="E2098" s="178">
        <v>0</v>
      </c>
      <c r="F2098" s="188">
        <f t="shared" si="128"/>
        <v>0</v>
      </c>
      <c r="G2098" s="200"/>
      <c r="H2098" s="202">
        <v>0</v>
      </c>
      <c r="I2098" s="178">
        <v>-56.506999999999998</v>
      </c>
      <c r="J2098">
        <f t="shared" si="129"/>
        <v>0</v>
      </c>
      <c r="K2098" s="189">
        <f t="shared" si="130"/>
        <v>0</v>
      </c>
      <c r="L2098" s="200">
        <v>0</v>
      </c>
      <c r="N2098" s="184">
        <v>0</v>
      </c>
      <c r="O2098" s="190">
        <f t="shared" si="131"/>
        <v>0</v>
      </c>
      <c r="Q2098" s="1">
        <v>4203.2</v>
      </c>
    </row>
    <row r="2099" spans="2:17" x14ac:dyDescent="0.3">
      <c r="B2099" s="187">
        <v>42823.041666666664</v>
      </c>
      <c r="D2099" s="202">
        <v>0</v>
      </c>
      <c r="E2099" s="178">
        <v>0</v>
      </c>
      <c r="F2099" s="188">
        <f t="shared" si="128"/>
        <v>0</v>
      </c>
      <c r="G2099" s="200"/>
      <c r="H2099" s="202">
        <v>0</v>
      </c>
      <c r="I2099" s="178">
        <v>-56.506999999999998</v>
      </c>
      <c r="J2099">
        <f t="shared" si="129"/>
        <v>0</v>
      </c>
      <c r="K2099" s="189">
        <f t="shared" si="130"/>
        <v>0</v>
      </c>
      <c r="L2099" s="200">
        <v>0</v>
      </c>
      <c r="N2099" s="184">
        <v>0</v>
      </c>
      <c r="O2099" s="190">
        <f t="shared" si="131"/>
        <v>0</v>
      </c>
      <c r="Q2099" s="1">
        <v>4202.7</v>
      </c>
    </row>
    <row r="2100" spans="2:17" x14ac:dyDescent="0.3">
      <c r="B2100" s="187">
        <v>42823.083333333336</v>
      </c>
      <c r="D2100" s="202">
        <v>0</v>
      </c>
      <c r="E2100" s="178">
        <v>0</v>
      </c>
      <c r="F2100" s="188">
        <f t="shared" si="128"/>
        <v>0</v>
      </c>
      <c r="G2100" s="200"/>
      <c r="H2100" s="202">
        <v>0</v>
      </c>
      <c r="I2100" s="178">
        <v>-56.506999999999998</v>
      </c>
      <c r="J2100">
        <f t="shared" si="129"/>
        <v>0</v>
      </c>
      <c r="K2100" s="189">
        <f t="shared" si="130"/>
        <v>0</v>
      </c>
      <c r="L2100" s="200">
        <v>0</v>
      </c>
      <c r="N2100" s="184">
        <v>113.4</v>
      </c>
      <c r="O2100" s="190">
        <f t="shared" si="131"/>
        <v>1.89E-2</v>
      </c>
      <c r="Q2100" s="1">
        <v>4202.6000000000004</v>
      </c>
    </row>
    <row r="2101" spans="2:17" x14ac:dyDescent="0.3">
      <c r="B2101" s="187">
        <v>42823.125</v>
      </c>
      <c r="D2101" s="202">
        <v>0</v>
      </c>
      <c r="E2101" s="178">
        <v>0</v>
      </c>
      <c r="F2101" s="188">
        <f t="shared" si="128"/>
        <v>0</v>
      </c>
      <c r="G2101" s="200"/>
      <c r="H2101" s="202">
        <v>0</v>
      </c>
      <c r="I2101" s="178">
        <v>-56.506999999999998</v>
      </c>
      <c r="J2101">
        <f t="shared" si="129"/>
        <v>0</v>
      </c>
      <c r="K2101" s="189">
        <f t="shared" si="130"/>
        <v>0</v>
      </c>
      <c r="L2101" s="200">
        <v>0</v>
      </c>
      <c r="N2101" s="184">
        <v>404.5</v>
      </c>
      <c r="O2101" s="190">
        <f t="shared" si="131"/>
        <v>6.7416666666666666E-2</v>
      </c>
      <c r="Q2101" s="1">
        <v>4201.5</v>
      </c>
    </row>
    <row r="2102" spans="2:17" x14ac:dyDescent="0.3">
      <c r="B2102" s="187">
        <v>42823.166666666664</v>
      </c>
      <c r="D2102" s="202">
        <v>0</v>
      </c>
      <c r="E2102" s="178">
        <v>0</v>
      </c>
      <c r="F2102" s="188">
        <f t="shared" si="128"/>
        <v>0</v>
      </c>
      <c r="G2102" s="200"/>
      <c r="H2102" s="202">
        <v>0</v>
      </c>
      <c r="I2102" s="178">
        <v>-56.506999999999998</v>
      </c>
      <c r="J2102">
        <f t="shared" si="129"/>
        <v>0</v>
      </c>
      <c r="K2102" s="189">
        <f t="shared" si="130"/>
        <v>0</v>
      </c>
      <c r="L2102" s="200">
        <v>0</v>
      </c>
      <c r="N2102" s="184">
        <v>884.7</v>
      </c>
      <c r="O2102" s="190">
        <f t="shared" si="131"/>
        <v>0.14745</v>
      </c>
      <c r="Q2102" s="1">
        <v>4200.3</v>
      </c>
    </row>
    <row r="2103" spans="2:17" x14ac:dyDescent="0.3">
      <c r="B2103" s="187">
        <v>42823.208333333336</v>
      </c>
      <c r="D2103" s="202">
        <v>0</v>
      </c>
      <c r="E2103" s="178">
        <v>0</v>
      </c>
      <c r="F2103" s="188">
        <f t="shared" si="128"/>
        <v>0</v>
      </c>
      <c r="G2103" s="200"/>
      <c r="H2103" s="202">
        <v>0</v>
      </c>
      <c r="I2103" s="178">
        <v>-56.506999999999998</v>
      </c>
      <c r="J2103">
        <f t="shared" si="129"/>
        <v>0</v>
      </c>
      <c r="K2103" s="189">
        <f t="shared" si="130"/>
        <v>0</v>
      </c>
      <c r="L2103" s="200">
        <v>0</v>
      </c>
      <c r="N2103" s="184">
        <v>2031.7</v>
      </c>
      <c r="O2103" s="190">
        <f t="shared" si="131"/>
        <v>0.33861666666666668</v>
      </c>
      <c r="Q2103" s="1">
        <v>4199</v>
      </c>
    </row>
    <row r="2104" spans="2:17" x14ac:dyDescent="0.3">
      <c r="B2104" s="187">
        <v>42823.25</v>
      </c>
      <c r="D2104" s="202">
        <v>28</v>
      </c>
      <c r="E2104" s="178">
        <v>0</v>
      </c>
      <c r="F2104" s="188">
        <f t="shared" si="128"/>
        <v>0</v>
      </c>
      <c r="G2104" s="200"/>
      <c r="H2104" s="202">
        <v>24</v>
      </c>
      <c r="I2104" s="178">
        <v>499.98</v>
      </c>
      <c r="J2104">
        <f t="shared" si="129"/>
        <v>499.98</v>
      </c>
      <c r="K2104" s="189">
        <f t="shared" si="130"/>
        <v>1.9999200000000002E-2</v>
      </c>
      <c r="L2104" s="200">
        <v>614.39</v>
      </c>
      <c r="N2104" s="184">
        <v>5420.5</v>
      </c>
      <c r="O2104" s="190">
        <f t="shared" si="131"/>
        <v>0.90341666666666665</v>
      </c>
      <c r="Q2104" s="1">
        <v>4196.3999999999996</v>
      </c>
    </row>
    <row r="2105" spans="2:17" x14ac:dyDescent="0.3">
      <c r="B2105" s="187">
        <v>42823.291666666664</v>
      </c>
      <c r="D2105" s="202">
        <v>351</v>
      </c>
      <c r="E2105" s="178">
        <v>0</v>
      </c>
      <c r="F2105" s="188">
        <f t="shared" si="128"/>
        <v>0</v>
      </c>
      <c r="G2105" s="200"/>
      <c r="H2105" s="202">
        <v>205</v>
      </c>
      <c r="I2105" s="178">
        <v>8375.7999999999993</v>
      </c>
      <c r="J2105">
        <f t="shared" si="129"/>
        <v>8375.7999999999993</v>
      </c>
      <c r="K2105" s="189">
        <f t="shared" si="130"/>
        <v>0.335032</v>
      </c>
      <c r="L2105" s="200">
        <v>8589.4</v>
      </c>
      <c r="N2105" s="184">
        <v>5205.8999999999996</v>
      </c>
      <c r="O2105" s="190">
        <f t="shared" si="131"/>
        <v>0.86764999999999992</v>
      </c>
      <c r="Q2105" s="1">
        <v>4195.8999999999996</v>
      </c>
    </row>
    <row r="2106" spans="2:17" x14ac:dyDescent="0.3">
      <c r="B2106" s="187">
        <v>42823.333333333336</v>
      </c>
      <c r="D2106" s="202">
        <v>129</v>
      </c>
      <c r="E2106" s="178">
        <v>0</v>
      </c>
      <c r="F2106" s="188">
        <f t="shared" si="128"/>
        <v>0</v>
      </c>
      <c r="G2106" s="200"/>
      <c r="H2106" s="202">
        <v>267</v>
      </c>
      <c r="I2106" s="178">
        <v>8135.8</v>
      </c>
      <c r="J2106">
        <f t="shared" si="129"/>
        <v>8135.8</v>
      </c>
      <c r="K2106" s="189">
        <f t="shared" si="130"/>
        <v>0.325432</v>
      </c>
      <c r="L2106" s="200">
        <v>8343.2999999999993</v>
      </c>
      <c r="N2106" s="184">
        <v>4559.5</v>
      </c>
      <c r="O2106" s="190">
        <f t="shared" si="131"/>
        <v>0.75991666666666668</v>
      </c>
      <c r="Q2106" s="1">
        <v>4195.3999999999996</v>
      </c>
    </row>
    <row r="2107" spans="2:17" x14ac:dyDescent="0.3">
      <c r="B2107" s="187">
        <v>42823.375</v>
      </c>
      <c r="D2107" s="202">
        <v>282</v>
      </c>
      <c r="E2107" s="178">
        <v>4.3994299999999997</v>
      </c>
      <c r="F2107" s="188">
        <f t="shared" si="128"/>
        <v>5.9538248130730454E-3</v>
      </c>
      <c r="G2107" s="200"/>
      <c r="H2107" s="202">
        <v>452</v>
      </c>
      <c r="I2107" s="178">
        <v>13312</v>
      </c>
      <c r="J2107">
        <f t="shared" si="129"/>
        <v>13312</v>
      </c>
      <c r="K2107" s="189">
        <f t="shared" si="130"/>
        <v>0.53247999999999995</v>
      </c>
      <c r="L2107" s="200">
        <v>13677</v>
      </c>
      <c r="N2107" s="184">
        <v>3144.8</v>
      </c>
      <c r="O2107" s="190">
        <f t="shared" si="131"/>
        <v>0.52413333333333334</v>
      </c>
      <c r="Q2107" s="1">
        <v>4195.3999999999996</v>
      </c>
    </row>
    <row r="2108" spans="2:17" x14ac:dyDescent="0.3">
      <c r="B2108" s="187">
        <v>42823.416666666664</v>
      </c>
      <c r="D2108" s="202">
        <v>429</v>
      </c>
      <c r="E2108" s="178">
        <v>301.34500000000003</v>
      </c>
      <c r="F2108" s="188">
        <f t="shared" si="128"/>
        <v>0.40781540751767775</v>
      </c>
      <c r="G2108" s="200"/>
      <c r="H2108" s="202">
        <v>652</v>
      </c>
      <c r="I2108" s="178">
        <v>17399</v>
      </c>
      <c r="J2108">
        <f t="shared" si="129"/>
        <v>17399</v>
      </c>
      <c r="K2108" s="189">
        <f t="shared" si="130"/>
        <v>0.69596000000000002</v>
      </c>
      <c r="L2108" s="200">
        <v>17940</v>
      </c>
      <c r="N2108" s="184">
        <v>3100.8</v>
      </c>
      <c r="O2108" s="190">
        <f t="shared" si="131"/>
        <v>0.51680000000000004</v>
      </c>
      <c r="Q2108" s="1">
        <v>4194.7</v>
      </c>
    </row>
    <row r="2109" spans="2:17" x14ac:dyDescent="0.3">
      <c r="B2109" s="187">
        <v>42823.458333333336</v>
      </c>
      <c r="D2109" s="202">
        <v>127</v>
      </c>
      <c r="E2109" s="178">
        <v>0</v>
      </c>
      <c r="F2109" s="188">
        <f t="shared" si="128"/>
        <v>0</v>
      </c>
      <c r="G2109" s="200"/>
      <c r="H2109" s="202">
        <v>411</v>
      </c>
      <c r="I2109" s="178">
        <v>10255</v>
      </c>
      <c r="J2109">
        <f t="shared" si="129"/>
        <v>10255</v>
      </c>
      <c r="K2109" s="189">
        <f t="shared" si="130"/>
        <v>0.41020000000000001</v>
      </c>
      <c r="L2109" s="200">
        <v>10520</v>
      </c>
      <c r="N2109" s="184">
        <v>5065.5</v>
      </c>
      <c r="O2109" s="190">
        <f t="shared" si="131"/>
        <v>0.84424999999999994</v>
      </c>
      <c r="Q2109" s="1">
        <v>4193.3</v>
      </c>
    </row>
    <row r="2110" spans="2:17" x14ac:dyDescent="0.3">
      <c r="B2110" s="187">
        <v>42823.5</v>
      </c>
      <c r="D2110" s="202">
        <v>116</v>
      </c>
      <c r="E2110" s="178">
        <v>0</v>
      </c>
      <c r="F2110" s="188">
        <f t="shared" si="128"/>
        <v>0</v>
      </c>
      <c r="G2110" s="200"/>
      <c r="H2110" s="202">
        <v>467</v>
      </c>
      <c r="I2110" s="178">
        <v>11537</v>
      </c>
      <c r="J2110">
        <f t="shared" si="129"/>
        <v>11537</v>
      </c>
      <c r="K2110" s="189">
        <f t="shared" si="130"/>
        <v>0.46148</v>
      </c>
      <c r="L2110" s="200">
        <v>11842</v>
      </c>
      <c r="N2110" s="184">
        <v>5320.9</v>
      </c>
      <c r="O2110" s="190">
        <f t="shared" si="131"/>
        <v>0.88681666666666659</v>
      </c>
      <c r="Q2110" s="1">
        <v>4192.3999999999996</v>
      </c>
    </row>
    <row r="2111" spans="2:17" x14ac:dyDescent="0.3">
      <c r="B2111" s="187">
        <v>42823.541666666664</v>
      </c>
      <c r="D2111" s="202">
        <v>3</v>
      </c>
      <c r="E2111" s="178">
        <v>0</v>
      </c>
      <c r="F2111" s="188">
        <f t="shared" si="128"/>
        <v>0</v>
      </c>
      <c r="G2111" s="200"/>
      <c r="H2111" s="202">
        <v>210</v>
      </c>
      <c r="I2111" s="178">
        <v>4784.3</v>
      </c>
      <c r="J2111">
        <f t="shared" si="129"/>
        <v>4784.3</v>
      </c>
      <c r="K2111" s="189">
        <f t="shared" si="130"/>
        <v>0.19137200000000001</v>
      </c>
      <c r="L2111" s="200">
        <v>4924.5</v>
      </c>
      <c r="N2111" s="184">
        <v>5085.8</v>
      </c>
      <c r="O2111" s="190">
        <f t="shared" si="131"/>
        <v>0.84763333333333335</v>
      </c>
      <c r="Q2111" s="1">
        <v>4187.6000000000004</v>
      </c>
    </row>
    <row r="2112" spans="2:17" x14ac:dyDescent="0.3">
      <c r="B2112" s="187">
        <v>42823.583333333336</v>
      </c>
      <c r="D2112" s="202">
        <v>24</v>
      </c>
      <c r="E2112" s="178">
        <v>0</v>
      </c>
      <c r="F2112" s="188">
        <f t="shared" si="128"/>
        <v>0</v>
      </c>
      <c r="G2112" s="200"/>
      <c r="H2112" s="202">
        <v>242</v>
      </c>
      <c r="I2112" s="178">
        <v>5245.6</v>
      </c>
      <c r="J2112">
        <f t="shared" si="129"/>
        <v>5245.6</v>
      </c>
      <c r="K2112" s="189">
        <f t="shared" si="130"/>
        <v>0.20982400000000001</v>
      </c>
      <c r="L2112" s="200">
        <v>5393.5</v>
      </c>
      <c r="N2112" s="184">
        <v>5521.4</v>
      </c>
      <c r="O2112" s="190">
        <f t="shared" si="131"/>
        <v>0.92023333333333324</v>
      </c>
      <c r="Q2112" s="1">
        <v>4186.7</v>
      </c>
    </row>
    <row r="2113" spans="2:17" x14ac:dyDescent="0.3">
      <c r="B2113" s="187">
        <v>42823.625</v>
      </c>
      <c r="D2113" s="202">
        <v>118</v>
      </c>
      <c r="E2113" s="178">
        <v>0</v>
      </c>
      <c r="F2113" s="188">
        <f t="shared" si="128"/>
        <v>0</v>
      </c>
      <c r="G2113" s="200"/>
      <c r="H2113" s="202">
        <v>302</v>
      </c>
      <c r="I2113" s="178">
        <v>8060.6</v>
      </c>
      <c r="J2113">
        <f t="shared" si="129"/>
        <v>8060.6</v>
      </c>
      <c r="K2113" s="189">
        <f t="shared" si="130"/>
        <v>0.32242399999999999</v>
      </c>
      <c r="L2113" s="200">
        <v>8266.2999999999993</v>
      </c>
      <c r="N2113" s="184">
        <v>5783.2</v>
      </c>
      <c r="O2113" s="190">
        <f t="shared" si="131"/>
        <v>0.96386666666666665</v>
      </c>
      <c r="Q2113" s="1">
        <v>4184.3999999999996</v>
      </c>
    </row>
    <row r="2114" spans="2:17" x14ac:dyDescent="0.3">
      <c r="B2114" s="187">
        <v>42823.666666666664</v>
      </c>
      <c r="D2114" s="202">
        <v>192</v>
      </c>
      <c r="E2114" s="178">
        <v>0</v>
      </c>
      <c r="F2114" s="188">
        <f t="shared" si="128"/>
        <v>0</v>
      </c>
      <c r="G2114" s="200"/>
      <c r="H2114" s="202">
        <v>217</v>
      </c>
      <c r="I2114" s="178">
        <v>7408</v>
      </c>
      <c r="J2114">
        <f t="shared" si="129"/>
        <v>7408</v>
      </c>
      <c r="K2114" s="189">
        <f t="shared" si="130"/>
        <v>0.29631999999999997</v>
      </c>
      <c r="L2114" s="200">
        <v>7597.6</v>
      </c>
      <c r="N2114" s="184">
        <v>5732.1</v>
      </c>
      <c r="O2114" s="190">
        <f t="shared" si="131"/>
        <v>0.95535000000000003</v>
      </c>
      <c r="Q2114" s="1">
        <v>4184.2</v>
      </c>
    </row>
    <row r="2115" spans="2:17" x14ac:dyDescent="0.3">
      <c r="B2115" s="187">
        <v>42823.708333333336</v>
      </c>
      <c r="D2115" s="202">
        <v>108</v>
      </c>
      <c r="E2115" s="178">
        <v>0</v>
      </c>
      <c r="F2115" s="188">
        <f t="shared" si="128"/>
        <v>0</v>
      </c>
      <c r="G2115" s="200"/>
      <c r="H2115" s="202">
        <v>64</v>
      </c>
      <c r="I2115" s="178">
        <v>1937.3</v>
      </c>
      <c r="J2115">
        <f t="shared" si="129"/>
        <v>1937.3</v>
      </c>
      <c r="K2115" s="189">
        <f t="shared" si="130"/>
        <v>7.7491999999999991E-2</v>
      </c>
      <c r="L2115" s="200">
        <v>2043.2</v>
      </c>
      <c r="N2115" s="184">
        <v>5551.7</v>
      </c>
      <c r="O2115" s="190">
        <f t="shared" si="131"/>
        <v>0.92528333333333335</v>
      </c>
      <c r="Q2115" s="1">
        <v>4184.1000000000004</v>
      </c>
    </row>
    <row r="2116" spans="2:17" x14ac:dyDescent="0.3">
      <c r="B2116" s="187">
        <v>42823.75</v>
      </c>
      <c r="D2116" s="202">
        <v>0</v>
      </c>
      <c r="E2116" s="178">
        <v>0</v>
      </c>
      <c r="F2116" s="188">
        <f t="shared" si="128"/>
        <v>0</v>
      </c>
      <c r="G2116" s="200"/>
      <c r="H2116" s="202">
        <v>0</v>
      </c>
      <c r="I2116" s="178">
        <v>-56.506999999999998</v>
      </c>
      <c r="J2116">
        <f t="shared" si="129"/>
        <v>0</v>
      </c>
      <c r="K2116" s="189">
        <f t="shared" si="130"/>
        <v>0</v>
      </c>
      <c r="L2116" s="200">
        <v>0</v>
      </c>
      <c r="N2116" s="184">
        <v>3648.7</v>
      </c>
      <c r="O2116" s="190">
        <f t="shared" si="131"/>
        <v>0.60811666666666664</v>
      </c>
      <c r="Q2116" s="1">
        <v>4182.5</v>
      </c>
    </row>
    <row r="2117" spans="2:17" x14ac:dyDescent="0.3">
      <c r="B2117" s="187">
        <v>42823.791666666664</v>
      </c>
      <c r="D2117" s="202">
        <v>0</v>
      </c>
      <c r="E2117" s="178">
        <v>0</v>
      </c>
      <c r="F2117" s="188">
        <f t="shared" si="128"/>
        <v>0</v>
      </c>
      <c r="G2117" s="200"/>
      <c r="H2117" s="202">
        <v>0</v>
      </c>
      <c r="I2117" s="178">
        <v>-56.506999999999998</v>
      </c>
      <c r="J2117">
        <f t="shared" si="129"/>
        <v>0</v>
      </c>
      <c r="K2117" s="189">
        <f t="shared" si="130"/>
        <v>0</v>
      </c>
      <c r="L2117" s="200">
        <v>0</v>
      </c>
      <c r="N2117" s="184">
        <v>4208.6000000000004</v>
      </c>
      <c r="O2117" s="190">
        <f t="shared" si="131"/>
        <v>0.70143333333333335</v>
      </c>
      <c r="Q2117" s="1">
        <v>4182.1000000000004</v>
      </c>
    </row>
    <row r="2118" spans="2:17" x14ac:dyDescent="0.3">
      <c r="B2118" s="187">
        <v>42823.833333333336</v>
      </c>
      <c r="D2118" s="202">
        <v>0</v>
      </c>
      <c r="E2118" s="178">
        <v>0</v>
      </c>
      <c r="F2118" s="188">
        <f t="shared" si="128"/>
        <v>0</v>
      </c>
      <c r="G2118" s="200"/>
      <c r="H2118" s="202">
        <v>0</v>
      </c>
      <c r="I2118" s="178">
        <v>-56.506999999999998</v>
      </c>
      <c r="J2118">
        <f t="shared" si="129"/>
        <v>0</v>
      </c>
      <c r="K2118" s="189">
        <f t="shared" si="130"/>
        <v>0</v>
      </c>
      <c r="L2118" s="200">
        <v>0</v>
      </c>
      <c r="N2118" s="184">
        <v>5129.8</v>
      </c>
      <c r="O2118" s="190">
        <f t="shared" si="131"/>
        <v>0.85496666666666665</v>
      </c>
      <c r="Q2118" s="1">
        <v>4182.1000000000004</v>
      </c>
    </row>
    <row r="2119" spans="2:17" x14ac:dyDescent="0.3">
      <c r="B2119" s="187">
        <v>42823.875</v>
      </c>
      <c r="D2119" s="202">
        <v>0</v>
      </c>
      <c r="E2119" s="178">
        <v>0</v>
      </c>
      <c r="F2119" s="188">
        <f t="shared" si="128"/>
        <v>0</v>
      </c>
      <c r="G2119" s="200"/>
      <c r="H2119" s="202">
        <v>0</v>
      </c>
      <c r="I2119" s="178">
        <v>-56.506999999999998</v>
      </c>
      <c r="J2119">
        <f t="shared" si="129"/>
        <v>0</v>
      </c>
      <c r="K2119" s="189">
        <f t="shared" si="130"/>
        <v>0</v>
      </c>
      <c r="L2119" s="200">
        <v>0</v>
      </c>
      <c r="N2119" s="184">
        <v>5817</v>
      </c>
      <c r="O2119" s="190">
        <f t="shared" si="131"/>
        <v>0.96950000000000003</v>
      </c>
      <c r="Q2119" s="1">
        <v>4181.3</v>
      </c>
    </row>
    <row r="2120" spans="2:17" x14ac:dyDescent="0.3">
      <c r="B2120" s="187">
        <v>42823.916666666664</v>
      </c>
      <c r="D2120" s="202">
        <v>0</v>
      </c>
      <c r="E2120" s="178">
        <v>0</v>
      </c>
      <c r="F2120" s="188">
        <f t="shared" si="128"/>
        <v>0</v>
      </c>
      <c r="G2120" s="200"/>
      <c r="H2120" s="202">
        <v>0</v>
      </c>
      <c r="I2120" s="178">
        <v>-56.506999999999998</v>
      </c>
      <c r="J2120">
        <f t="shared" si="129"/>
        <v>0</v>
      </c>
      <c r="K2120" s="189">
        <f t="shared" si="130"/>
        <v>0</v>
      </c>
      <c r="L2120" s="200">
        <v>0</v>
      </c>
      <c r="N2120" s="184">
        <v>5941</v>
      </c>
      <c r="O2120" s="190">
        <f t="shared" si="131"/>
        <v>0.99016666666666664</v>
      </c>
      <c r="Q2120" s="1">
        <v>4179.8999999999996</v>
      </c>
    </row>
    <row r="2121" spans="2:17" x14ac:dyDescent="0.3">
      <c r="B2121" s="187">
        <v>42823.958333333336</v>
      </c>
      <c r="D2121" s="202">
        <v>0</v>
      </c>
      <c r="E2121" s="178">
        <v>0</v>
      </c>
      <c r="F2121" s="188">
        <f t="shared" si="128"/>
        <v>0</v>
      </c>
      <c r="G2121" s="200"/>
      <c r="H2121" s="202">
        <v>0</v>
      </c>
      <c r="I2121" s="178">
        <v>-56.506999999999998</v>
      </c>
      <c r="J2121">
        <f t="shared" si="129"/>
        <v>0</v>
      </c>
      <c r="K2121" s="189">
        <f t="shared" si="130"/>
        <v>0</v>
      </c>
      <c r="L2121" s="200">
        <v>0</v>
      </c>
      <c r="N2121" s="184">
        <v>5939.2</v>
      </c>
      <c r="O2121" s="190">
        <f t="shared" si="131"/>
        <v>0.98986666666666667</v>
      </c>
      <c r="Q2121" s="1">
        <v>4178.8</v>
      </c>
    </row>
    <row r="2122" spans="2:17" x14ac:dyDescent="0.3">
      <c r="B2122" s="187">
        <v>42824</v>
      </c>
      <c r="D2122" s="202">
        <v>0</v>
      </c>
      <c r="E2122" s="178">
        <v>0</v>
      </c>
      <c r="F2122" s="188">
        <f t="shared" si="128"/>
        <v>0</v>
      </c>
      <c r="G2122" s="200"/>
      <c r="H2122" s="202">
        <v>0</v>
      </c>
      <c r="I2122" s="178">
        <v>-56.506999999999998</v>
      </c>
      <c r="J2122">
        <f t="shared" si="129"/>
        <v>0</v>
      </c>
      <c r="K2122" s="189">
        <f t="shared" si="130"/>
        <v>0</v>
      </c>
      <c r="L2122" s="200">
        <v>0</v>
      </c>
      <c r="N2122" s="184">
        <v>5818.1</v>
      </c>
      <c r="O2122" s="190">
        <f t="shared" si="131"/>
        <v>0.96968333333333334</v>
      </c>
      <c r="Q2122" s="1">
        <v>4174.8999999999996</v>
      </c>
    </row>
    <row r="2123" spans="2:17" x14ac:dyDescent="0.3">
      <c r="B2123" s="187">
        <v>42824.041666666664</v>
      </c>
      <c r="D2123" s="202">
        <v>0</v>
      </c>
      <c r="E2123" s="178">
        <v>0</v>
      </c>
      <c r="F2123" s="188">
        <f t="shared" ref="F2123:F2186" si="132">E2123/$F$8</f>
        <v>0</v>
      </c>
      <c r="G2123" s="200"/>
      <c r="H2123" s="202">
        <v>0</v>
      </c>
      <c r="I2123" s="178">
        <v>-56.506999999999998</v>
      </c>
      <c r="J2123">
        <f t="shared" ref="J2123:J2186" si="133">IF(I2123&lt;0,0,I2123)</f>
        <v>0</v>
      </c>
      <c r="K2123" s="189">
        <f t="shared" ref="K2123:K2186" si="134">J2123/(1000*$K$8)</f>
        <v>0</v>
      </c>
      <c r="L2123" s="200">
        <v>0</v>
      </c>
      <c r="N2123" s="184">
        <v>5737.4</v>
      </c>
      <c r="O2123" s="190">
        <f t="shared" ref="O2123:O2186" si="135">N2123/$O$8</f>
        <v>0.95623333333333327</v>
      </c>
      <c r="Q2123" s="1">
        <v>4174.5</v>
      </c>
    </row>
    <row r="2124" spans="2:17" x14ac:dyDescent="0.3">
      <c r="B2124" s="187">
        <v>42824.083333333336</v>
      </c>
      <c r="D2124" s="202">
        <v>0</v>
      </c>
      <c r="E2124" s="178">
        <v>0</v>
      </c>
      <c r="F2124" s="188">
        <f t="shared" si="132"/>
        <v>0</v>
      </c>
      <c r="G2124" s="200"/>
      <c r="H2124" s="202">
        <v>0</v>
      </c>
      <c r="I2124" s="178">
        <v>-56.506999999999998</v>
      </c>
      <c r="J2124">
        <f t="shared" si="133"/>
        <v>0</v>
      </c>
      <c r="K2124" s="189">
        <f t="shared" si="134"/>
        <v>0</v>
      </c>
      <c r="L2124" s="200">
        <v>0</v>
      </c>
      <c r="N2124" s="184">
        <v>5159.7</v>
      </c>
      <c r="O2124" s="190">
        <f t="shared" si="135"/>
        <v>0.85994999999999999</v>
      </c>
      <c r="Q2124" s="1">
        <v>4173.6000000000004</v>
      </c>
    </row>
    <row r="2125" spans="2:17" x14ac:dyDescent="0.3">
      <c r="B2125" s="187">
        <v>42824.125</v>
      </c>
      <c r="D2125" s="202">
        <v>0</v>
      </c>
      <c r="E2125" s="178">
        <v>0</v>
      </c>
      <c r="F2125" s="188">
        <f t="shared" si="132"/>
        <v>0</v>
      </c>
      <c r="G2125" s="200"/>
      <c r="H2125" s="202">
        <v>0</v>
      </c>
      <c r="I2125" s="178">
        <v>-56.506999999999998</v>
      </c>
      <c r="J2125">
        <f t="shared" si="133"/>
        <v>0</v>
      </c>
      <c r="K2125" s="189">
        <f t="shared" si="134"/>
        <v>0</v>
      </c>
      <c r="L2125" s="200">
        <v>0</v>
      </c>
      <c r="N2125" s="184">
        <v>5076.7</v>
      </c>
      <c r="O2125" s="190">
        <f t="shared" si="135"/>
        <v>0.84611666666666663</v>
      </c>
      <c r="Q2125" s="1">
        <v>4173</v>
      </c>
    </row>
    <row r="2126" spans="2:17" x14ac:dyDescent="0.3">
      <c r="B2126" s="187">
        <v>42824.166666666664</v>
      </c>
      <c r="D2126" s="202">
        <v>0</v>
      </c>
      <c r="E2126" s="178">
        <v>0</v>
      </c>
      <c r="F2126" s="188">
        <f t="shared" si="132"/>
        <v>0</v>
      </c>
      <c r="G2126" s="200"/>
      <c r="H2126" s="202">
        <v>0</v>
      </c>
      <c r="I2126" s="178">
        <v>-56.506999999999998</v>
      </c>
      <c r="J2126">
        <f t="shared" si="133"/>
        <v>0</v>
      </c>
      <c r="K2126" s="189">
        <f t="shared" si="134"/>
        <v>0</v>
      </c>
      <c r="L2126" s="200">
        <v>0</v>
      </c>
      <c r="N2126" s="184">
        <v>5254</v>
      </c>
      <c r="O2126" s="190">
        <f t="shared" si="135"/>
        <v>0.8756666666666667</v>
      </c>
      <c r="Q2126" s="1">
        <v>4172.3</v>
      </c>
    </row>
    <row r="2127" spans="2:17" x14ac:dyDescent="0.3">
      <c r="B2127" s="187">
        <v>42824.208333333336</v>
      </c>
      <c r="D2127" s="202">
        <v>0</v>
      </c>
      <c r="E2127" s="178">
        <v>0</v>
      </c>
      <c r="F2127" s="188">
        <f t="shared" si="132"/>
        <v>0</v>
      </c>
      <c r="G2127" s="200"/>
      <c r="H2127" s="202">
        <v>0</v>
      </c>
      <c r="I2127" s="178">
        <v>-56.506999999999998</v>
      </c>
      <c r="J2127">
        <f t="shared" si="133"/>
        <v>0</v>
      </c>
      <c r="K2127" s="189">
        <f t="shared" si="134"/>
        <v>0</v>
      </c>
      <c r="L2127" s="200">
        <v>0</v>
      </c>
      <c r="N2127" s="184">
        <v>5621.6</v>
      </c>
      <c r="O2127" s="190">
        <f t="shared" si="135"/>
        <v>0.9369333333333334</v>
      </c>
      <c r="Q2127" s="1">
        <v>4170.6000000000004</v>
      </c>
    </row>
    <row r="2128" spans="2:17" x14ac:dyDescent="0.3">
      <c r="B2128" s="187">
        <v>42824.25</v>
      </c>
      <c r="D2128" s="202">
        <v>217</v>
      </c>
      <c r="E2128" s="178">
        <v>0</v>
      </c>
      <c r="F2128" s="188">
        <f t="shared" si="132"/>
        <v>0</v>
      </c>
      <c r="G2128" s="200"/>
      <c r="H2128" s="202">
        <v>43</v>
      </c>
      <c r="I2128" s="178">
        <v>1427.9</v>
      </c>
      <c r="J2128">
        <f t="shared" si="133"/>
        <v>1427.9</v>
      </c>
      <c r="K2128" s="189">
        <f t="shared" si="134"/>
        <v>5.7116000000000007E-2</v>
      </c>
      <c r="L2128" s="200">
        <v>1529.6</v>
      </c>
      <c r="N2128" s="184">
        <v>5875.7</v>
      </c>
      <c r="O2128" s="190">
        <f t="shared" si="135"/>
        <v>0.97928333333333328</v>
      </c>
      <c r="Q2128" s="1">
        <v>4170.3999999999996</v>
      </c>
    </row>
    <row r="2129" spans="2:17" x14ac:dyDescent="0.3">
      <c r="B2129" s="187">
        <v>42824.291666666664</v>
      </c>
      <c r="D2129" s="202">
        <v>600</v>
      </c>
      <c r="E2129" s="178">
        <v>140.91300000000001</v>
      </c>
      <c r="F2129" s="188">
        <f t="shared" si="132"/>
        <v>0.19070000338329332</v>
      </c>
      <c r="G2129" s="200"/>
      <c r="H2129" s="202">
        <v>243</v>
      </c>
      <c r="I2129" s="178">
        <v>10940</v>
      </c>
      <c r="J2129">
        <f t="shared" si="133"/>
        <v>10940</v>
      </c>
      <c r="K2129" s="189">
        <f t="shared" si="134"/>
        <v>0.43759999999999999</v>
      </c>
      <c r="L2129" s="200">
        <v>11226</v>
      </c>
      <c r="N2129" s="184">
        <v>5577.2</v>
      </c>
      <c r="O2129" s="190">
        <f t="shared" si="135"/>
        <v>0.92953333333333332</v>
      </c>
      <c r="Q2129" s="1">
        <v>4169.8999999999996</v>
      </c>
    </row>
    <row r="2130" spans="2:17" x14ac:dyDescent="0.3">
      <c r="B2130" s="187">
        <v>42824.333333333336</v>
      </c>
      <c r="D2130" s="202">
        <v>734</v>
      </c>
      <c r="E2130" s="178">
        <v>496.964</v>
      </c>
      <c r="F2130" s="188">
        <f t="shared" si="132"/>
        <v>0.67254998815847344</v>
      </c>
      <c r="G2130" s="200"/>
      <c r="H2130" s="202">
        <v>474</v>
      </c>
      <c r="I2130" s="178">
        <v>20543</v>
      </c>
      <c r="J2130">
        <f t="shared" si="133"/>
        <v>20543</v>
      </c>
      <c r="K2130" s="189">
        <f t="shared" si="134"/>
        <v>0.82172000000000001</v>
      </c>
      <c r="L2130" s="200">
        <v>21247</v>
      </c>
      <c r="N2130" s="184">
        <v>5260</v>
      </c>
      <c r="O2130" s="190">
        <f t="shared" si="135"/>
        <v>0.87666666666666671</v>
      </c>
      <c r="Q2130" s="1">
        <v>4169.3999999999996</v>
      </c>
    </row>
    <row r="2131" spans="2:17" x14ac:dyDescent="0.3">
      <c r="B2131" s="187">
        <v>42824.375</v>
      </c>
      <c r="D2131" s="202">
        <v>807</v>
      </c>
      <c r="E2131" s="178">
        <v>578.38400000000001</v>
      </c>
      <c r="F2131" s="188">
        <f t="shared" si="132"/>
        <v>0.78273708427783606</v>
      </c>
      <c r="G2131" s="200"/>
      <c r="H2131" s="202">
        <v>663</v>
      </c>
      <c r="I2131" s="178">
        <v>21507</v>
      </c>
      <c r="J2131">
        <f t="shared" si="133"/>
        <v>21507</v>
      </c>
      <c r="K2131" s="189">
        <f t="shared" si="134"/>
        <v>0.86028000000000004</v>
      </c>
      <c r="L2131" s="200">
        <v>22265</v>
      </c>
      <c r="N2131" s="184">
        <v>5350.1</v>
      </c>
      <c r="O2131" s="190">
        <f t="shared" si="135"/>
        <v>0.89168333333333338</v>
      </c>
      <c r="Q2131" s="1">
        <v>4167.5</v>
      </c>
    </row>
    <row r="2132" spans="2:17" x14ac:dyDescent="0.3">
      <c r="B2132" s="187">
        <v>42824.416666666664</v>
      </c>
      <c r="D2132" s="202">
        <v>670</v>
      </c>
      <c r="E2132" s="178">
        <v>484.80599999999998</v>
      </c>
      <c r="F2132" s="188">
        <f t="shared" si="132"/>
        <v>0.65609635619311835</v>
      </c>
      <c r="G2132" s="200"/>
      <c r="H2132" s="202">
        <v>751</v>
      </c>
      <c r="I2132" s="178">
        <v>20457</v>
      </c>
      <c r="J2132">
        <f t="shared" si="133"/>
        <v>20457</v>
      </c>
      <c r="K2132" s="189">
        <f t="shared" si="134"/>
        <v>0.81828000000000001</v>
      </c>
      <c r="L2132" s="200">
        <v>21156</v>
      </c>
      <c r="N2132" s="184">
        <v>4741.8</v>
      </c>
      <c r="O2132" s="190">
        <f t="shared" si="135"/>
        <v>0.7903</v>
      </c>
      <c r="Q2132" s="1">
        <v>4167.1000000000004</v>
      </c>
    </row>
    <row r="2133" spans="2:17" x14ac:dyDescent="0.3">
      <c r="B2133" s="187">
        <v>42824.458333333336</v>
      </c>
      <c r="D2133" s="202">
        <v>792</v>
      </c>
      <c r="E2133" s="178">
        <v>586.65300000000002</v>
      </c>
      <c r="F2133" s="188">
        <f t="shared" si="132"/>
        <v>0.79392766518929536</v>
      </c>
      <c r="G2133" s="200"/>
      <c r="H2133" s="202">
        <v>866</v>
      </c>
      <c r="I2133" s="178">
        <v>21502</v>
      </c>
      <c r="J2133">
        <f t="shared" si="133"/>
        <v>21502</v>
      </c>
      <c r="K2133" s="189">
        <f t="shared" si="134"/>
        <v>0.86007999999999996</v>
      </c>
      <c r="L2133" s="200">
        <v>22259</v>
      </c>
      <c r="N2133" s="184">
        <v>4151.1000000000004</v>
      </c>
      <c r="O2133" s="190">
        <f t="shared" si="135"/>
        <v>0.69185000000000008</v>
      </c>
      <c r="Q2133" s="1">
        <v>4166.5</v>
      </c>
    </row>
    <row r="2134" spans="2:17" x14ac:dyDescent="0.3">
      <c r="B2134" s="187">
        <v>42824.5</v>
      </c>
      <c r="D2134" s="202">
        <v>875</v>
      </c>
      <c r="E2134" s="178">
        <v>660.43600000000004</v>
      </c>
      <c r="F2134" s="188">
        <f t="shared" si="132"/>
        <v>0.89377947694285631</v>
      </c>
      <c r="G2134" s="200"/>
      <c r="H2134" s="202">
        <v>899</v>
      </c>
      <c r="I2134" s="178">
        <v>21922</v>
      </c>
      <c r="J2134">
        <f t="shared" si="133"/>
        <v>21922</v>
      </c>
      <c r="K2134" s="189">
        <f t="shared" si="134"/>
        <v>0.87687999999999999</v>
      </c>
      <c r="L2134" s="200">
        <v>22704</v>
      </c>
      <c r="N2134" s="184">
        <v>3389.9</v>
      </c>
      <c r="O2134" s="190">
        <f t="shared" si="135"/>
        <v>0.56498333333333339</v>
      </c>
      <c r="Q2134" s="1">
        <v>4165.2</v>
      </c>
    </row>
    <row r="2135" spans="2:17" x14ac:dyDescent="0.3">
      <c r="B2135" s="187">
        <v>42824.541666666664</v>
      </c>
      <c r="D2135" s="202">
        <v>771</v>
      </c>
      <c r="E2135" s="178">
        <v>566.63400000000001</v>
      </c>
      <c r="F2135" s="188">
        <f t="shared" si="132"/>
        <v>0.76683560577866505</v>
      </c>
      <c r="G2135" s="200"/>
      <c r="H2135" s="202">
        <v>810</v>
      </c>
      <c r="I2135" s="178">
        <v>21283</v>
      </c>
      <c r="J2135">
        <f t="shared" si="133"/>
        <v>21283</v>
      </c>
      <c r="K2135" s="189">
        <f t="shared" si="134"/>
        <v>0.85131999999999997</v>
      </c>
      <c r="L2135" s="200">
        <v>22029</v>
      </c>
      <c r="N2135" s="184">
        <v>2591.4</v>
      </c>
      <c r="O2135" s="190">
        <f t="shared" si="135"/>
        <v>0.43190000000000001</v>
      </c>
      <c r="Q2135" s="1">
        <v>4165</v>
      </c>
    </row>
    <row r="2136" spans="2:17" x14ac:dyDescent="0.3">
      <c r="B2136" s="187">
        <v>42824.583333333336</v>
      </c>
      <c r="D2136" s="202">
        <v>757</v>
      </c>
      <c r="E2136" s="178">
        <v>544.53399999999999</v>
      </c>
      <c r="F2136" s="188">
        <f t="shared" si="132"/>
        <v>0.73692729302703253</v>
      </c>
      <c r="G2136" s="200"/>
      <c r="H2136" s="202">
        <v>695</v>
      </c>
      <c r="I2136" s="178">
        <v>21364</v>
      </c>
      <c r="J2136">
        <f t="shared" si="133"/>
        <v>21364</v>
      </c>
      <c r="K2136" s="189">
        <f t="shared" si="134"/>
        <v>0.85455999999999999</v>
      </c>
      <c r="L2136" s="200">
        <v>22114</v>
      </c>
      <c r="N2136" s="184">
        <v>2069.5</v>
      </c>
      <c r="O2136" s="190">
        <f t="shared" si="135"/>
        <v>0.34491666666666665</v>
      </c>
      <c r="Q2136" s="1">
        <v>4164.3999999999996</v>
      </c>
    </row>
    <row r="2137" spans="2:17" x14ac:dyDescent="0.3">
      <c r="B2137" s="187">
        <v>42824.625</v>
      </c>
      <c r="D2137" s="202">
        <v>256</v>
      </c>
      <c r="E2137" s="178">
        <v>0</v>
      </c>
      <c r="F2137" s="188">
        <f t="shared" si="132"/>
        <v>0</v>
      </c>
      <c r="G2137" s="200"/>
      <c r="H2137" s="202">
        <v>384</v>
      </c>
      <c r="I2137" s="178">
        <v>12750</v>
      </c>
      <c r="J2137">
        <f t="shared" si="133"/>
        <v>12750</v>
      </c>
      <c r="K2137" s="189">
        <f t="shared" si="134"/>
        <v>0.51</v>
      </c>
      <c r="L2137" s="200">
        <v>13095</v>
      </c>
      <c r="N2137" s="184">
        <v>1638.7</v>
      </c>
      <c r="O2137" s="190">
        <f t="shared" si="135"/>
        <v>0.27311666666666667</v>
      </c>
      <c r="Q2137" s="1">
        <v>4163.7</v>
      </c>
    </row>
    <row r="2138" spans="2:17" x14ac:dyDescent="0.3">
      <c r="B2138" s="187">
        <v>42824.666666666664</v>
      </c>
      <c r="D2138" s="202">
        <v>105</v>
      </c>
      <c r="E2138" s="178">
        <v>0</v>
      </c>
      <c r="F2138" s="188">
        <f t="shared" si="132"/>
        <v>0</v>
      </c>
      <c r="G2138" s="200"/>
      <c r="H2138" s="202">
        <v>189</v>
      </c>
      <c r="I2138" s="178">
        <v>6093.3</v>
      </c>
      <c r="J2138">
        <f t="shared" si="133"/>
        <v>6093.3</v>
      </c>
      <c r="K2138" s="189">
        <f t="shared" si="134"/>
        <v>0.243732</v>
      </c>
      <c r="L2138" s="200">
        <v>6256.3</v>
      </c>
      <c r="N2138" s="184">
        <v>1308.5999999999999</v>
      </c>
      <c r="O2138" s="190">
        <f t="shared" si="135"/>
        <v>0.21809999999999999</v>
      </c>
      <c r="Q2138" s="1">
        <v>4162.5</v>
      </c>
    </row>
    <row r="2139" spans="2:17" x14ac:dyDescent="0.3">
      <c r="B2139" s="187">
        <v>42824.708333333336</v>
      </c>
      <c r="D2139" s="202">
        <v>73</v>
      </c>
      <c r="E2139" s="178">
        <v>0</v>
      </c>
      <c r="F2139" s="188">
        <f t="shared" si="132"/>
        <v>0</v>
      </c>
      <c r="G2139" s="200"/>
      <c r="H2139" s="202">
        <v>60</v>
      </c>
      <c r="I2139" s="178">
        <v>1675.6</v>
      </c>
      <c r="J2139">
        <f t="shared" si="133"/>
        <v>1675.6</v>
      </c>
      <c r="K2139" s="189">
        <f t="shared" si="134"/>
        <v>6.7024E-2</v>
      </c>
      <c r="L2139" s="200">
        <v>1779.2</v>
      </c>
      <c r="N2139" s="184">
        <v>1274.8</v>
      </c>
      <c r="O2139" s="190">
        <f t="shared" si="135"/>
        <v>0.21246666666666666</v>
      </c>
      <c r="Q2139" s="1">
        <v>4160.8</v>
      </c>
    </row>
    <row r="2140" spans="2:17" x14ac:dyDescent="0.3">
      <c r="B2140" s="187">
        <v>42824.75</v>
      </c>
      <c r="D2140" s="202">
        <v>0</v>
      </c>
      <c r="E2140" s="178">
        <v>0</v>
      </c>
      <c r="F2140" s="188">
        <f t="shared" si="132"/>
        <v>0</v>
      </c>
      <c r="G2140" s="200"/>
      <c r="H2140" s="202">
        <v>0</v>
      </c>
      <c r="I2140" s="178">
        <v>-56.506999999999998</v>
      </c>
      <c r="J2140">
        <f t="shared" si="133"/>
        <v>0</v>
      </c>
      <c r="K2140" s="189">
        <f t="shared" si="134"/>
        <v>0</v>
      </c>
      <c r="L2140" s="200">
        <v>0</v>
      </c>
      <c r="N2140" s="184">
        <v>2269.8000000000002</v>
      </c>
      <c r="O2140" s="190">
        <f t="shared" si="135"/>
        <v>0.37830000000000003</v>
      </c>
      <c r="Q2140" s="1">
        <v>4160.5</v>
      </c>
    </row>
    <row r="2141" spans="2:17" x14ac:dyDescent="0.3">
      <c r="B2141" s="187">
        <v>42824.791666666664</v>
      </c>
      <c r="D2141" s="202">
        <v>0</v>
      </c>
      <c r="E2141" s="178">
        <v>0</v>
      </c>
      <c r="F2141" s="188">
        <f t="shared" si="132"/>
        <v>0</v>
      </c>
      <c r="G2141" s="200"/>
      <c r="H2141" s="202">
        <v>0</v>
      </c>
      <c r="I2141" s="178">
        <v>-56.506999999999998</v>
      </c>
      <c r="J2141">
        <f t="shared" si="133"/>
        <v>0</v>
      </c>
      <c r="K2141" s="189">
        <f t="shared" si="134"/>
        <v>0</v>
      </c>
      <c r="L2141" s="200">
        <v>0</v>
      </c>
      <c r="N2141" s="184">
        <v>3309.5</v>
      </c>
      <c r="O2141" s="190">
        <f t="shared" si="135"/>
        <v>0.55158333333333331</v>
      </c>
      <c r="Q2141" s="1">
        <v>4159.1000000000004</v>
      </c>
    </row>
    <row r="2142" spans="2:17" x14ac:dyDescent="0.3">
      <c r="B2142" s="187">
        <v>42824.833333333336</v>
      </c>
      <c r="D2142" s="202">
        <v>0</v>
      </c>
      <c r="E2142" s="178">
        <v>0</v>
      </c>
      <c r="F2142" s="188">
        <f t="shared" si="132"/>
        <v>0</v>
      </c>
      <c r="G2142" s="200"/>
      <c r="H2142" s="202">
        <v>0</v>
      </c>
      <c r="I2142" s="178">
        <v>-56.506999999999998</v>
      </c>
      <c r="J2142">
        <f t="shared" si="133"/>
        <v>0</v>
      </c>
      <c r="K2142" s="189">
        <f t="shared" si="134"/>
        <v>0</v>
      </c>
      <c r="L2142" s="200">
        <v>0</v>
      </c>
      <c r="N2142" s="184">
        <v>4213</v>
      </c>
      <c r="O2142" s="190">
        <f t="shared" si="135"/>
        <v>0.70216666666666672</v>
      </c>
      <c r="Q2142" s="1">
        <v>4157.1000000000004</v>
      </c>
    </row>
    <row r="2143" spans="2:17" x14ac:dyDescent="0.3">
      <c r="B2143" s="187">
        <v>42824.875</v>
      </c>
      <c r="D2143" s="202">
        <v>0</v>
      </c>
      <c r="E2143" s="178">
        <v>0</v>
      </c>
      <c r="F2143" s="188">
        <f t="shared" si="132"/>
        <v>0</v>
      </c>
      <c r="G2143" s="200"/>
      <c r="H2143" s="202">
        <v>0</v>
      </c>
      <c r="I2143" s="178">
        <v>-56.506999999999998</v>
      </c>
      <c r="J2143">
        <f t="shared" si="133"/>
        <v>0</v>
      </c>
      <c r="K2143" s="189">
        <f t="shared" si="134"/>
        <v>0</v>
      </c>
      <c r="L2143" s="200">
        <v>0</v>
      </c>
      <c r="N2143" s="184">
        <v>4511.2</v>
      </c>
      <c r="O2143" s="190">
        <f t="shared" si="135"/>
        <v>0.75186666666666668</v>
      </c>
      <c r="Q2143" s="1">
        <v>4156.8</v>
      </c>
    </row>
    <row r="2144" spans="2:17" x14ac:dyDescent="0.3">
      <c r="B2144" s="187">
        <v>42824.916666666664</v>
      </c>
      <c r="D2144" s="202">
        <v>0</v>
      </c>
      <c r="E2144" s="178">
        <v>0</v>
      </c>
      <c r="F2144" s="188">
        <f t="shared" si="132"/>
        <v>0</v>
      </c>
      <c r="G2144" s="200"/>
      <c r="H2144" s="202">
        <v>0</v>
      </c>
      <c r="I2144" s="178">
        <v>-56.506999999999998</v>
      </c>
      <c r="J2144">
        <f t="shared" si="133"/>
        <v>0</v>
      </c>
      <c r="K2144" s="189">
        <f t="shared" si="134"/>
        <v>0</v>
      </c>
      <c r="L2144" s="200">
        <v>0</v>
      </c>
      <c r="N2144" s="184">
        <v>4270.8999999999996</v>
      </c>
      <c r="O2144" s="190">
        <f t="shared" si="135"/>
        <v>0.71181666666666665</v>
      </c>
      <c r="Q2144" s="1">
        <v>4155.6000000000004</v>
      </c>
    </row>
    <row r="2145" spans="2:17" x14ac:dyDescent="0.3">
      <c r="B2145" s="187">
        <v>42824.958333333336</v>
      </c>
      <c r="D2145" s="202">
        <v>0</v>
      </c>
      <c r="E2145" s="178">
        <v>0</v>
      </c>
      <c r="F2145" s="188">
        <f t="shared" si="132"/>
        <v>0</v>
      </c>
      <c r="G2145" s="200"/>
      <c r="H2145" s="202">
        <v>0</v>
      </c>
      <c r="I2145" s="178">
        <v>-56.506999999999998</v>
      </c>
      <c r="J2145">
        <f t="shared" si="133"/>
        <v>0</v>
      </c>
      <c r="K2145" s="189">
        <f t="shared" si="134"/>
        <v>0</v>
      </c>
      <c r="L2145" s="200">
        <v>0</v>
      </c>
      <c r="N2145" s="184">
        <v>3660.6</v>
      </c>
      <c r="O2145" s="190">
        <f t="shared" si="135"/>
        <v>0.61009999999999998</v>
      </c>
      <c r="Q2145" s="1">
        <v>4155.5</v>
      </c>
    </row>
    <row r="2146" spans="2:17" x14ac:dyDescent="0.3">
      <c r="B2146" s="187">
        <v>42825</v>
      </c>
      <c r="D2146" s="202">
        <v>0</v>
      </c>
      <c r="E2146" s="178">
        <v>0</v>
      </c>
      <c r="F2146" s="188">
        <f t="shared" si="132"/>
        <v>0</v>
      </c>
      <c r="G2146" s="200"/>
      <c r="H2146" s="202">
        <v>0</v>
      </c>
      <c r="I2146" s="178">
        <v>-56.506999999999998</v>
      </c>
      <c r="J2146">
        <f t="shared" si="133"/>
        <v>0</v>
      </c>
      <c r="K2146" s="189">
        <f t="shared" si="134"/>
        <v>0</v>
      </c>
      <c r="L2146" s="200">
        <v>0</v>
      </c>
      <c r="N2146" s="184">
        <v>3238.8</v>
      </c>
      <c r="O2146" s="190">
        <f t="shared" si="135"/>
        <v>0.53980000000000006</v>
      </c>
      <c r="Q2146" s="1">
        <v>4154</v>
      </c>
    </row>
    <row r="2147" spans="2:17" x14ac:dyDescent="0.3">
      <c r="B2147" s="187">
        <v>42825.041666666664</v>
      </c>
      <c r="D2147" s="202">
        <v>0</v>
      </c>
      <c r="E2147" s="178">
        <v>0</v>
      </c>
      <c r="F2147" s="188">
        <f t="shared" si="132"/>
        <v>0</v>
      </c>
      <c r="G2147" s="200"/>
      <c r="H2147" s="202">
        <v>0</v>
      </c>
      <c r="I2147" s="178">
        <v>-56.506999999999998</v>
      </c>
      <c r="J2147">
        <f t="shared" si="133"/>
        <v>0</v>
      </c>
      <c r="K2147" s="189">
        <f t="shared" si="134"/>
        <v>0</v>
      </c>
      <c r="L2147" s="200">
        <v>0</v>
      </c>
      <c r="N2147" s="184">
        <v>3043.4</v>
      </c>
      <c r="O2147" s="190">
        <f t="shared" si="135"/>
        <v>0.50723333333333331</v>
      </c>
      <c r="Q2147" s="1">
        <v>4153.1000000000004</v>
      </c>
    </row>
    <row r="2148" spans="2:17" x14ac:dyDescent="0.3">
      <c r="B2148" s="187">
        <v>42825.083333333336</v>
      </c>
      <c r="D2148" s="202">
        <v>0</v>
      </c>
      <c r="E2148" s="178">
        <v>0</v>
      </c>
      <c r="F2148" s="188">
        <f t="shared" si="132"/>
        <v>0</v>
      </c>
      <c r="G2148" s="200"/>
      <c r="H2148" s="202">
        <v>0</v>
      </c>
      <c r="I2148" s="178">
        <v>-56.506999999999998</v>
      </c>
      <c r="J2148">
        <f t="shared" si="133"/>
        <v>0</v>
      </c>
      <c r="K2148" s="189">
        <f t="shared" si="134"/>
        <v>0</v>
      </c>
      <c r="L2148" s="200">
        <v>0</v>
      </c>
      <c r="N2148" s="184">
        <v>2826.2</v>
      </c>
      <c r="O2148" s="190">
        <f t="shared" si="135"/>
        <v>0.4710333333333333</v>
      </c>
      <c r="Q2148" s="1">
        <v>4151.8999999999996</v>
      </c>
    </row>
    <row r="2149" spans="2:17" x14ac:dyDescent="0.3">
      <c r="B2149" s="187">
        <v>42825.125</v>
      </c>
      <c r="D2149" s="202">
        <v>0</v>
      </c>
      <c r="E2149" s="178">
        <v>0</v>
      </c>
      <c r="F2149" s="188">
        <f t="shared" si="132"/>
        <v>0</v>
      </c>
      <c r="G2149" s="200"/>
      <c r="H2149" s="202">
        <v>0</v>
      </c>
      <c r="I2149" s="178">
        <v>-56.506999999999998</v>
      </c>
      <c r="J2149">
        <f t="shared" si="133"/>
        <v>0</v>
      </c>
      <c r="K2149" s="189">
        <f t="shared" si="134"/>
        <v>0</v>
      </c>
      <c r="L2149" s="200">
        <v>0</v>
      </c>
      <c r="N2149" s="184">
        <v>2784.7</v>
      </c>
      <c r="O2149" s="190">
        <f t="shared" si="135"/>
        <v>0.46411666666666662</v>
      </c>
      <c r="Q2149" s="1">
        <v>4151.1000000000004</v>
      </c>
    </row>
    <row r="2150" spans="2:17" x14ac:dyDescent="0.3">
      <c r="B2150" s="187">
        <v>42825.166666666664</v>
      </c>
      <c r="D2150" s="202">
        <v>0</v>
      </c>
      <c r="E2150" s="178">
        <v>0</v>
      </c>
      <c r="F2150" s="188">
        <f t="shared" si="132"/>
        <v>0</v>
      </c>
      <c r="G2150" s="200"/>
      <c r="H2150" s="202">
        <v>0</v>
      </c>
      <c r="I2150" s="178">
        <v>-56.506999999999998</v>
      </c>
      <c r="J2150">
        <f t="shared" si="133"/>
        <v>0</v>
      </c>
      <c r="K2150" s="189">
        <f t="shared" si="134"/>
        <v>0</v>
      </c>
      <c r="L2150" s="200">
        <v>0</v>
      </c>
      <c r="N2150" s="184">
        <v>2726.5</v>
      </c>
      <c r="O2150" s="190">
        <f t="shared" si="135"/>
        <v>0.45441666666666669</v>
      </c>
      <c r="Q2150" s="1">
        <v>4147.5</v>
      </c>
    </row>
    <row r="2151" spans="2:17" x14ac:dyDescent="0.3">
      <c r="B2151" s="187">
        <v>42825.208333333336</v>
      </c>
      <c r="D2151" s="202">
        <v>0</v>
      </c>
      <c r="E2151" s="178">
        <v>0</v>
      </c>
      <c r="F2151" s="188">
        <f t="shared" si="132"/>
        <v>0</v>
      </c>
      <c r="G2151" s="200"/>
      <c r="H2151" s="202">
        <v>0</v>
      </c>
      <c r="I2151" s="178">
        <v>-56.506999999999998</v>
      </c>
      <c r="J2151">
        <f t="shared" si="133"/>
        <v>0</v>
      </c>
      <c r="K2151" s="189">
        <f t="shared" si="134"/>
        <v>0</v>
      </c>
      <c r="L2151" s="200">
        <v>0</v>
      </c>
      <c r="N2151" s="184">
        <v>2877.8</v>
      </c>
      <c r="O2151" s="190">
        <f t="shared" si="135"/>
        <v>0.47963333333333336</v>
      </c>
      <c r="Q2151" s="1">
        <v>4146.2</v>
      </c>
    </row>
    <row r="2152" spans="2:17" x14ac:dyDescent="0.3">
      <c r="B2152" s="187">
        <v>42825.25</v>
      </c>
      <c r="D2152" s="202">
        <v>237</v>
      </c>
      <c r="E2152" s="178">
        <v>0</v>
      </c>
      <c r="F2152" s="188">
        <f t="shared" si="132"/>
        <v>0</v>
      </c>
      <c r="G2152" s="200"/>
      <c r="H2152" s="202">
        <v>45</v>
      </c>
      <c r="I2152" s="178">
        <v>1506.6</v>
      </c>
      <c r="J2152">
        <f t="shared" si="133"/>
        <v>1506.6</v>
      </c>
      <c r="K2152" s="189">
        <f t="shared" si="134"/>
        <v>6.0263999999999998E-2</v>
      </c>
      <c r="L2152" s="200">
        <v>1608.9</v>
      </c>
      <c r="N2152" s="184">
        <v>2381.9</v>
      </c>
      <c r="O2152" s="190">
        <f t="shared" si="135"/>
        <v>0.39698333333333335</v>
      </c>
      <c r="Q2152" s="1">
        <v>4139.8</v>
      </c>
    </row>
    <row r="2153" spans="2:17" x14ac:dyDescent="0.3">
      <c r="B2153" s="187">
        <v>42825.291666666664</v>
      </c>
      <c r="D2153" s="202">
        <v>342</v>
      </c>
      <c r="E2153" s="178">
        <v>0</v>
      </c>
      <c r="F2153" s="188">
        <f t="shared" si="132"/>
        <v>0</v>
      </c>
      <c r="G2153" s="200"/>
      <c r="H2153" s="202">
        <v>183</v>
      </c>
      <c r="I2153" s="178">
        <v>7037.5</v>
      </c>
      <c r="J2153">
        <f t="shared" si="133"/>
        <v>7037.5</v>
      </c>
      <c r="K2153" s="189">
        <f t="shared" si="134"/>
        <v>0.28149999999999997</v>
      </c>
      <c r="L2153" s="200">
        <v>7219.1</v>
      </c>
      <c r="N2153" s="184">
        <v>2724.2</v>
      </c>
      <c r="O2153" s="190">
        <f t="shared" si="135"/>
        <v>0.45403333333333329</v>
      </c>
      <c r="Q2153" s="1">
        <v>4139.7</v>
      </c>
    </row>
    <row r="2154" spans="2:17" x14ac:dyDescent="0.3">
      <c r="B2154" s="187">
        <v>42825.333333333336</v>
      </c>
      <c r="D2154" s="202">
        <v>560</v>
      </c>
      <c r="E2154" s="178">
        <v>369.589</v>
      </c>
      <c r="F2154" s="188">
        <f t="shared" si="132"/>
        <v>0.50017119464086346</v>
      </c>
      <c r="G2154" s="200"/>
      <c r="H2154" s="202">
        <v>441</v>
      </c>
      <c r="I2154" s="178">
        <v>18017</v>
      </c>
      <c r="J2154">
        <f t="shared" si="133"/>
        <v>18017</v>
      </c>
      <c r="K2154" s="189">
        <f t="shared" si="134"/>
        <v>0.72067999999999999</v>
      </c>
      <c r="L2154" s="200">
        <v>18588</v>
      </c>
      <c r="N2154" s="184">
        <v>2078.8000000000002</v>
      </c>
      <c r="O2154" s="190">
        <f t="shared" si="135"/>
        <v>0.3464666666666667</v>
      </c>
      <c r="Q2154" s="1">
        <v>4139.2</v>
      </c>
    </row>
    <row r="2155" spans="2:17" x14ac:dyDescent="0.3">
      <c r="B2155" s="187">
        <v>42825.375</v>
      </c>
      <c r="D2155" s="202">
        <v>838</v>
      </c>
      <c r="E2155" s="178">
        <v>606.47</v>
      </c>
      <c r="F2155" s="188">
        <f t="shared" si="132"/>
        <v>0.82074635450147182</v>
      </c>
      <c r="G2155" s="200"/>
      <c r="H2155" s="202">
        <v>668</v>
      </c>
      <c r="I2155" s="178">
        <v>21358</v>
      </c>
      <c r="J2155">
        <f t="shared" si="133"/>
        <v>21358</v>
      </c>
      <c r="K2155" s="189">
        <f t="shared" si="134"/>
        <v>0.85431999999999997</v>
      </c>
      <c r="L2155" s="200">
        <v>22108</v>
      </c>
      <c r="N2155" s="184">
        <v>2208.8000000000002</v>
      </c>
      <c r="O2155" s="190">
        <f t="shared" si="135"/>
        <v>0.36813333333333337</v>
      </c>
      <c r="Q2155" s="1">
        <v>4139</v>
      </c>
    </row>
    <row r="2156" spans="2:17" x14ac:dyDescent="0.3">
      <c r="B2156" s="187">
        <v>42825.416666666664</v>
      </c>
      <c r="D2156" s="202">
        <v>887</v>
      </c>
      <c r="E2156" s="178">
        <v>656.90200000000004</v>
      </c>
      <c r="F2156" s="188">
        <f t="shared" si="132"/>
        <v>0.88899685353723323</v>
      </c>
      <c r="G2156" s="200"/>
      <c r="H2156" s="202">
        <v>814</v>
      </c>
      <c r="I2156" s="178">
        <v>21808</v>
      </c>
      <c r="J2156">
        <f t="shared" si="133"/>
        <v>21808</v>
      </c>
      <c r="K2156" s="189">
        <f t="shared" si="134"/>
        <v>0.87231999999999998</v>
      </c>
      <c r="L2156" s="200">
        <v>22584</v>
      </c>
      <c r="N2156" s="184">
        <v>1620.6</v>
      </c>
      <c r="O2156" s="190">
        <f t="shared" si="135"/>
        <v>0.27010000000000001</v>
      </c>
      <c r="Q2156" s="1">
        <v>4138.8</v>
      </c>
    </row>
    <row r="2157" spans="2:17" x14ac:dyDescent="0.3">
      <c r="B2157" s="187">
        <v>42825.458333333336</v>
      </c>
      <c r="D2157" s="202">
        <v>913</v>
      </c>
      <c r="E2157" s="178">
        <v>686.274</v>
      </c>
      <c r="F2157" s="188">
        <f t="shared" si="132"/>
        <v>0.92874648983320374</v>
      </c>
      <c r="G2157" s="200"/>
      <c r="H2157" s="202">
        <v>897</v>
      </c>
      <c r="I2157" s="178">
        <v>21927</v>
      </c>
      <c r="J2157">
        <f t="shared" si="133"/>
        <v>21927</v>
      </c>
      <c r="K2157" s="189">
        <f t="shared" si="134"/>
        <v>0.87707999999999997</v>
      </c>
      <c r="L2157" s="200">
        <v>22709</v>
      </c>
      <c r="N2157" s="184">
        <v>1048.5</v>
      </c>
      <c r="O2157" s="190">
        <f t="shared" si="135"/>
        <v>0.17474999999999999</v>
      </c>
      <c r="Q2157" s="1">
        <v>4137.6000000000004</v>
      </c>
    </row>
    <row r="2158" spans="2:17" x14ac:dyDescent="0.3">
      <c r="B2158" s="187">
        <v>42825.5</v>
      </c>
      <c r="D2158" s="202">
        <v>916</v>
      </c>
      <c r="E2158" s="178">
        <v>697.94100000000003</v>
      </c>
      <c r="F2158" s="188">
        <f t="shared" si="132"/>
        <v>0.94453564299489134</v>
      </c>
      <c r="G2158" s="200"/>
      <c r="H2158" s="202">
        <v>907</v>
      </c>
      <c r="I2158" s="178">
        <v>21858</v>
      </c>
      <c r="J2158">
        <f t="shared" si="133"/>
        <v>21858</v>
      </c>
      <c r="K2158" s="189">
        <f t="shared" si="134"/>
        <v>0.87431999999999999</v>
      </c>
      <c r="L2158" s="200">
        <v>22636</v>
      </c>
      <c r="N2158" s="184">
        <v>497.5</v>
      </c>
      <c r="O2158" s="190">
        <f t="shared" si="135"/>
        <v>8.2916666666666666E-2</v>
      </c>
      <c r="Q2158" s="1">
        <v>4137.3</v>
      </c>
    </row>
    <row r="2159" spans="2:17" x14ac:dyDescent="0.3">
      <c r="B2159" s="187">
        <v>42825.541666666664</v>
      </c>
      <c r="D2159" s="202">
        <v>898</v>
      </c>
      <c r="E2159" s="178">
        <v>669.58500000000004</v>
      </c>
      <c r="F2159" s="188">
        <f t="shared" si="132"/>
        <v>0.90616097709510446</v>
      </c>
      <c r="G2159" s="200"/>
      <c r="H2159" s="202">
        <v>845</v>
      </c>
      <c r="I2159" s="178">
        <v>21874</v>
      </c>
      <c r="J2159">
        <f t="shared" si="133"/>
        <v>21874</v>
      </c>
      <c r="K2159" s="189">
        <f t="shared" si="134"/>
        <v>0.87495999999999996</v>
      </c>
      <c r="L2159" s="200">
        <v>22653</v>
      </c>
      <c r="N2159" s="184">
        <v>191.7</v>
      </c>
      <c r="O2159" s="190">
        <f t="shared" si="135"/>
        <v>3.1949999999999999E-2</v>
      </c>
      <c r="Q2159" s="1">
        <v>4129.8</v>
      </c>
    </row>
    <row r="2160" spans="2:17" x14ac:dyDescent="0.3">
      <c r="B2160" s="187">
        <v>42825.583333333336</v>
      </c>
      <c r="D2160" s="202">
        <v>849</v>
      </c>
      <c r="E2160" s="178">
        <v>618.15899999999999</v>
      </c>
      <c r="F2160" s="188">
        <f t="shared" si="132"/>
        <v>0.83656528064417912</v>
      </c>
      <c r="G2160" s="200"/>
      <c r="H2160" s="202">
        <v>711</v>
      </c>
      <c r="I2160" s="178">
        <v>21442</v>
      </c>
      <c r="J2160">
        <f t="shared" si="133"/>
        <v>21442</v>
      </c>
      <c r="K2160" s="189">
        <f t="shared" si="134"/>
        <v>0.85768</v>
      </c>
      <c r="L2160" s="200">
        <v>22196</v>
      </c>
      <c r="N2160" s="184">
        <v>133.4</v>
      </c>
      <c r="O2160" s="190">
        <f t="shared" si="135"/>
        <v>2.2233333333333334E-2</v>
      </c>
      <c r="Q2160" s="1">
        <v>4127.3</v>
      </c>
    </row>
    <row r="2161" spans="2:17" x14ac:dyDescent="0.3">
      <c r="B2161" s="187">
        <v>42825.625</v>
      </c>
      <c r="D2161" s="202">
        <v>788</v>
      </c>
      <c r="E2161" s="178">
        <v>547.84900000000005</v>
      </c>
      <c r="F2161" s="188">
        <f t="shared" si="132"/>
        <v>0.74141353993977743</v>
      </c>
      <c r="G2161" s="200"/>
      <c r="H2161" s="202">
        <v>527</v>
      </c>
      <c r="I2161" s="178">
        <v>20845</v>
      </c>
      <c r="J2161">
        <f t="shared" si="133"/>
        <v>20845</v>
      </c>
      <c r="K2161" s="189">
        <f t="shared" si="134"/>
        <v>0.83379999999999999</v>
      </c>
      <c r="L2161" s="200">
        <v>21566</v>
      </c>
      <c r="N2161" s="184">
        <v>65.599999999999994</v>
      </c>
      <c r="O2161" s="190">
        <f t="shared" si="135"/>
        <v>1.0933333333333333E-2</v>
      </c>
      <c r="Q2161" s="1">
        <v>4127.3</v>
      </c>
    </row>
    <row r="2162" spans="2:17" x14ac:dyDescent="0.3">
      <c r="B2162" s="187">
        <v>42825.666666666664</v>
      </c>
      <c r="D2162" s="202">
        <v>683</v>
      </c>
      <c r="E2162" s="178">
        <v>394.93700000000001</v>
      </c>
      <c r="F2162" s="188">
        <f t="shared" si="132"/>
        <v>0.53447508204486249</v>
      </c>
      <c r="G2162" s="200"/>
      <c r="H2162" s="202">
        <v>309</v>
      </c>
      <c r="I2162" s="178">
        <v>13609</v>
      </c>
      <c r="J2162">
        <f t="shared" si="133"/>
        <v>13609</v>
      </c>
      <c r="K2162" s="189">
        <f t="shared" si="134"/>
        <v>0.54435999999999996</v>
      </c>
      <c r="L2162" s="200">
        <v>13985</v>
      </c>
      <c r="N2162" s="184">
        <v>88.3</v>
      </c>
      <c r="O2162" s="190">
        <f t="shared" si="135"/>
        <v>1.4716666666666666E-2</v>
      </c>
      <c r="Q2162" s="1">
        <v>4118.3999999999996</v>
      </c>
    </row>
    <row r="2163" spans="2:17" x14ac:dyDescent="0.3">
      <c r="B2163" s="187">
        <v>42825.708333333336</v>
      </c>
      <c r="D2163" s="202">
        <v>379</v>
      </c>
      <c r="E2163" s="178">
        <v>0</v>
      </c>
      <c r="F2163" s="188">
        <f t="shared" si="132"/>
        <v>0</v>
      </c>
      <c r="G2163" s="200"/>
      <c r="H2163" s="202">
        <v>88</v>
      </c>
      <c r="I2163" s="178">
        <v>3131.7</v>
      </c>
      <c r="J2163">
        <f t="shared" si="133"/>
        <v>3131.7</v>
      </c>
      <c r="K2163" s="189">
        <f t="shared" si="134"/>
        <v>0.12526799999999999</v>
      </c>
      <c r="L2163" s="200">
        <v>3249.9</v>
      </c>
      <c r="N2163" s="184">
        <v>183.5</v>
      </c>
      <c r="O2163" s="190">
        <f t="shared" si="135"/>
        <v>3.0583333333333334E-2</v>
      </c>
      <c r="Q2163" s="1">
        <v>4117.7</v>
      </c>
    </row>
    <row r="2164" spans="2:17" x14ac:dyDescent="0.3">
      <c r="B2164" s="187">
        <v>42825.75</v>
      </c>
      <c r="D2164" s="202">
        <v>0</v>
      </c>
      <c r="E2164" s="178">
        <v>0</v>
      </c>
      <c r="F2164" s="188">
        <f t="shared" si="132"/>
        <v>0</v>
      </c>
      <c r="G2164" s="200"/>
      <c r="H2164" s="202">
        <v>0</v>
      </c>
      <c r="I2164" s="178">
        <v>-56.506999999999998</v>
      </c>
      <c r="J2164">
        <f t="shared" si="133"/>
        <v>0</v>
      </c>
      <c r="K2164" s="189">
        <f t="shared" si="134"/>
        <v>0</v>
      </c>
      <c r="L2164" s="200">
        <v>0</v>
      </c>
      <c r="N2164" s="184">
        <v>289.3</v>
      </c>
      <c r="O2164" s="190">
        <f t="shared" si="135"/>
        <v>4.8216666666666672E-2</v>
      </c>
      <c r="Q2164" s="1">
        <v>4117.3</v>
      </c>
    </row>
    <row r="2165" spans="2:17" x14ac:dyDescent="0.3">
      <c r="B2165" s="187">
        <v>42825.791666666664</v>
      </c>
      <c r="D2165" s="202">
        <v>0</v>
      </c>
      <c r="E2165" s="178">
        <v>0</v>
      </c>
      <c r="F2165" s="188">
        <f t="shared" si="132"/>
        <v>0</v>
      </c>
      <c r="G2165" s="200"/>
      <c r="H2165" s="202">
        <v>0</v>
      </c>
      <c r="I2165" s="178">
        <v>-56.506999999999998</v>
      </c>
      <c r="J2165">
        <f t="shared" si="133"/>
        <v>0</v>
      </c>
      <c r="K2165" s="189">
        <f t="shared" si="134"/>
        <v>0</v>
      </c>
      <c r="L2165" s="200">
        <v>0</v>
      </c>
      <c r="N2165" s="184">
        <v>916.5</v>
      </c>
      <c r="O2165" s="190">
        <f t="shared" si="135"/>
        <v>0.15275</v>
      </c>
      <c r="Q2165" s="1">
        <v>4115.8999999999996</v>
      </c>
    </row>
    <row r="2166" spans="2:17" x14ac:dyDescent="0.3">
      <c r="B2166" s="187">
        <v>42825.833333333336</v>
      </c>
      <c r="D2166" s="202">
        <v>0</v>
      </c>
      <c r="E2166" s="178">
        <v>0</v>
      </c>
      <c r="F2166" s="188">
        <f t="shared" si="132"/>
        <v>0</v>
      </c>
      <c r="G2166" s="200"/>
      <c r="H2166" s="202">
        <v>0</v>
      </c>
      <c r="I2166" s="178">
        <v>-56.506999999999998</v>
      </c>
      <c r="J2166">
        <f t="shared" si="133"/>
        <v>0</v>
      </c>
      <c r="K2166" s="189">
        <f t="shared" si="134"/>
        <v>0</v>
      </c>
      <c r="L2166" s="200">
        <v>0</v>
      </c>
      <c r="N2166" s="184">
        <v>1777.7</v>
      </c>
      <c r="O2166" s="190">
        <f t="shared" si="135"/>
        <v>0.29628333333333334</v>
      </c>
      <c r="Q2166" s="1">
        <v>4115.8999999999996</v>
      </c>
    </row>
    <row r="2167" spans="2:17" x14ac:dyDescent="0.3">
      <c r="B2167" s="187">
        <v>42825.875</v>
      </c>
      <c r="D2167" s="202">
        <v>0</v>
      </c>
      <c r="E2167" s="178">
        <v>0</v>
      </c>
      <c r="F2167" s="188">
        <f t="shared" si="132"/>
        <v>0</v>
      </c>
      <c r="G2167" s="200"/>
      <c r="H2167" s="202">
        <v>0</v>
      </c>
      <c r="I2167" s="178">
        <v>-56.506999999999998</v>
      </c>
      <c r="J2167">
        <f t="shared" si="133"/>
        <v>0</v>
      </c>
      <c r="K2167" s="189">
        <f t="shared" si="134"/>
        <v>0</v>
      </c>
      <c r="L2167" s="200">
        <v>0</v>
      </c>
      <c r="N2167" s="184">
        <v>2878.2</v>
      </c>
      <c r="O2167" s="190">
        <f t="shared" si="135"/>
        <v>0.47969999999999996</v>
      </c>
      <c r="Q2167" s="1">
        <v>4115.2</v>
      </c>
    </row>
    <row r="2168" spans="2:17" x14ac:dyDescent="0.3">
      <c r="B2168" s="187">
        <v>42825.916666666664</v>
      </c>
      <c r="D2168" s="202">
        <v>0</v>
      </c>
      <c r="E2168" s="178">
        <v>0</v>
      </c>
      <c r="F2168" s="188">
        <f t="shared" si="132"/>
        <v>0</v>
      </c>
      <c r="G2168" s="200"/>
      <c r="H2168" s="202">
        <v>0</v>
      </c>
      <c r="I2168" s="178">
        <v>-56.506999999999998</v>
      </c>
      <c r="J2168">
        <f t="shared" si="133"/>
        <v>0</v>
      </c>
      <c r="K2168" s="189">
        <f t="shared" si="134"/>
        <v>0</v>
      </c>
      <c r="L2168" s="200">
        <v>0</v>
      </c>
      <c r="N2168" s="184">
        <v>3815.9</v>
      </c>
      <c r="O2168" s="190">
        <f t="shared" si="135"/>
        <v>0.63598333333333334</v>
      </c>
      <c r="Q2168" s="1">
        <v>4115</v>
      </c>
    </row>
    <row r="2169" spans="2:17" x14ac:dyDescent="0.3">
      <c r="B2169" s="187">
        <v>42825.958333333336</v>
      </c>
      <c r="D2169" s="202">
        <v>0</v>
      </c>
      <c r="E2169" s="178">
        <v>0</v>
      </c>
      <c r="F2169" s="188">
        <f t="shared" si="132"/>
        <v>0</v>
      </c>
      <c r="G2169" s="200"/>
      <c r="H2169" s="202">
        <v>0</v>
      </c>
      <c r="I2169" s="178">
        <v>-56.506999999999998</v>
      </c>
      <c r="J2169">
        <f t="shared" si="133"/>
        <v>0</v>
      </c>
      <c r="K2169" s="189">
        <f t="shared" si="134"/>
        <v>0</v>
      </c>
      <c r="L2169" s="200">
        <v>0</v>
      </c>
      <c r="N2169" s="184">
        <v>3842.4</v>
      </c>
      <c r="O2169" s="190">
        <f t="shared" si="135"/>
        <v>0.64039999999999997</v>
      </c>
      <c r="Q2169" s="1">
        <v>4114.1000000000004</v>
      </c>
    </row>
    <row r="2170" spans="2:17" x14ac:dyDescent="0.3">
      <c r="B2170" s="187">
        <v>39539</v>
      </c>
      <c r="D2170" s="202">
        <v>0</v>
      </c>
      <c r="E2170" s="178">
        <v>0</v>
      </c>
      <c r="F2170" s="188">
        <f t="shared" si="132"/>
        <v>0</v>
      </c>
      <c r="G2170" s="200"/>
      <c r="H2170" s="202">
        <v>0</v>
      </c>
      <c r="I2170" s="178">
        <v>-56.506999999999998</v>
      </c>
      <c r="J2170">
        <f t="shared" si="133"/>
        <v>0</v>
      </c>
      <c r="K2170" s="189">
        <f t="shared" si="134"/>
        <v>0</v>
      </c>
      <c r="L2170" s="200">
        <v>0</v>
      </c>
      <c r="N2170" s="184">
        <v>1402.8</v>
      </c>
      <c r="O2170" s="190">
        <f t="shared" si="135"/>
        <v>0.23379999999999998</v>
      </c>
      <c r="Q2170" s="1">
        <v>4113.8</v>
      </c>
    </row>
    <row r="2171" spans="2:17" x14ac:dyDescent="0.3">
      <c r="B2171" s="187">
        <v>39539.041666666664</v>
      </c>
      <c r="D2171" s="202">
        <v>0</v>
      </c>
      <c r="E2171" s="178">
        <v>0</v>
      </c>
      <c r="F2171" s="188">
        <f t="shared" si="132"/>
        <v>0</v>
      </c>
      <c r="G2171" s="200"/>
      <c r="H2171" s="202">
        <v>0</v>
      </c>
      <c r="I2171" s="178">
        <v>-56.506999999999998</v>
      </c>
      <c r="J2171">
        <f t="shared" si="133"/>
        <v>0</v>
      </c>
      <c r="K2171" s="189">
        <f t="shared" si="134"/>
        <v>0</v>
      </c>
      <c r="L2171" s="200">
        <v>0</v>
      </c>
      <c r="N2171" s="184">
        <v>2105.4</v>
      </c>
      <c r="O2171" s="190">
        <f t="shared" si="135"/>
        <v>0.35089999999999999</v>
      </c>
      <c r="Q2171" s="1">
        <v>4113.8</v>
      </c>
    </row>
    <row r="2172" spans="2:17" x14ac:dyDescent="0.3">
      <c r="B2172" s="187">
        <v>39539.083333333336</v>
      </c>
      <c r="D2172" s="202">
        <v>0</v>
      </c>
      <c r="E2172" s="178">
        <v>0</v>
      </c>
      <c r="F2172" s="188">
        <f t="shared" si="132"/>
        <v>0</v>
      </c>
      <c r="G2172" s="200"/>
      <c r="H2172" s="202">
        <v>0</v>
      </c>
      <c r="I2172" s="178">
        <v>-56.506999999999998</v>
      </c>
      <c r="J2172">
        <f t="shared" si="133"/>
        <v>0</v>
      </c>
      <c r="K2172" s="189">
        <f t="shared" si="134"/>
        <v>0</v>
      </c>
      <c r="L2172" s="200">
        <v>0</v>
      </c>
      <c r="N2172" s="184">
        <v>2314.9</v>
      </c>
      <c r="O2172" s="190">
        <f t="shared" si="135"/>
        <v>0.3858166666666667</v>
      </c>
      <c r="Q2172" s="1">
        <v>4112.8999999999996</v>
      </c>
    </row>
    <row r="2173" spans="2:17" x14ac:dyDescent="0.3">
      <c r="B2173" s="187">
        <v>39539.125</v>
      </c>
      <c r="D2173" s="202">
        <v>0</v>
      </c>
      <c r="E2173" s="178">
        <v>0</v>
      </c>
      <c r="F2173" s="188">
        <f t="shared" si="132"/>
        <v>0</v>
      </c>
      <c r="G2173" s="200"/>
      <c r="H2173" s="202">
        <v>0</v>
      </c>
      <c r="I2173" s="178">
        <v>-56.506999999999998</v>
      </c>
      <c r="J2173">
        <f t="shared" si="133"/>
        <v>0</v>
      </c>
      <c r="K2173" s="189">
        <f t="shared" si="134"/>
        <v>0</v>
      </c>
      <c r="L2173" s="200">
        <v>0</v>
      </c>
      <c r="N2173" s="184">
        <v>2645.8</v>
      </c>
      <c r="O2173" s="190">
        <f t="shared" si="135"/>
        <v>0.44096666666666667</v>
      </c>
      <c r="Q2173" s="1">
        <v>4110.1000000000004</v>
      </c>
    </row>
    <row r="2174" spans="2:17" x14ac:dyDescent="0.3">
      <c r="B2174" s="187">
        <v>39539.166666666664</v>
      </c>
      <c r="D2174" s="202">
        <v>0</v>
      </c>
      <c r="E2174" s="178">
        <v>0</v>
      </c>
      <c r="F2174" s="188">
        <f t="shared" si="132"/>
        <v>0</v>
      </c>
      <c r="G2174" s="200"/>
      <c r="H2174" s="202">
        <v>0</v>
      </c>
      <c r="I2174" s="178">
        <v>-56.506999999999998</v>
      </c>
      <c r="J2174">
        <f t="shared" si="133"/>
        <v>0</v>
      </c>
      <c r="K2174" s="189">
        <f t="shared" si="134"/>
        <v>0</v>
      </c>
      <c r="L2174" s="200">
        <v>0</v>
      </c>
      <c r="N2174" s="184">
        <v>2683.6</v>
      </c>
      <c r="O2174" s="190">
        <f t="shared" si="135"/>
        <v>0.44726666666666665</v>
      </c>
      <c r="Q2174" s="1">
        <v>4108.8999999999996</v>
      </c>
    </row>
    <row r="2175" spans="2:17" x14ac:dyDescent="0.3">
      <c r="B2175" s="187">
        <v>39539.208333333336</v>
      </c>
      <c r="D2175" s="202">
        <v>0</v>
      </c>
      <c r="E2175" s="178">
        <v>0</v>
      </c>
      <c r="F2175" s="188">
        <f t="shared" si="132"/>
        <v>0</v>
      </c>
      <c r="G2175" s="200"/>
      <c r="H2175" s="202">
        <v>0</v>
      </c>
      <c r="I2175" s="178">
        <v>-56.506999999999998</v>
      </c>
      <c r="J2175">
        <f t="shared" si="133"/>
        <v>0</v>
      </c>
      <c r="K2175" s="189">
        <f t="shared" si="134"/>
        <v>0</v>
      </c>
      <c r="L2175" s="200">
        <v>0</v>
      </c>
      <c r="N2175" s="184">
        <v>2574.3000000000002</v>
      </c>
      <c r="O2175" s="190">
        <f t="shared" si="135"/>
        <v>0.42905000000000004</v>
      </c>
      <c r="Q2175" s="1">
        <v>4108</v>
      </c>
    </row>
    <row r="2176" spans="2:17" x14ac:dyDescent="0.3">
      <c r="B2176" s="187">
        <v>39539.25</v>
      </c>
      <c r="D2176" s="202">
        <v>261</v>
      </c>
      <c r="E2176" s="178">
        <v>0</v>
      </c>
      <c r="F2176" s="188">
        <f t="shared" si="132"/>
        <v>0</v>
      </c>
      <c r="G2176" s="200"/>
      <c r="H2176" s="202">
        <v>54</v>
      </c>
      <c r="I2176" s="178">
        <v>1847.1</v>
      </c>
      <c r="J2176">
        <f t="shared" si="133"/>
        <v>1847.1</v>
      </c>
      <c r="K2176" s="189">
        <f t="shared" si="134"/>
        <v>7.3883999999999991E-2</v>
      </c>
      <c r="L2176" s="200">
        <v>1952.2</v>
      </c>
      <c r="N2176" s="184">
        <v>2322.1</v>
      </c>
      <c r="O2176" s="190">
        <f t="shared" si="135"/>
        <v>0.38701666666666668</v>
      </c>
      <c r="Q2176" s="1">
        <v>4107.1000000000004</v>
      </c>
    </row>
    <row r="2177" spans="2:17" x14ac:dyDescent="0.3">
      <c r="B2177" s="187">
        <v>39539.291666666664</v>
      </c>
      <c r="D2177" s="202">
        <v>681</v>
      </c>
      <c r="E2177" s="178">
        <v>189.83799999999999</v>
      </c>
      <c r="F2177" s="188">
        <f t="shared" si="132"/>
        <v>0.2569110532192036</v>
      </c>
      <c r="G2177" s="200"/>
      <c r="H2177" s="202">
        <v>259</v>
      </c>
      <c r="I2177" s="178">
        <v>11789</v>
      </c>
      <c r="J2177">
        <f t="shared" si="133"/>
        <v>11789</v>
      </c>
      <c r="K2177" s="189">
        <f t="shared" si="134"/>
        <v>0.47155999999999998</v>
      </c>
      <c r="L2177" s="200">
        <v>12102</v>
      </c>
      <c r="N2177" s="184">
        <v>2196.8000000000002</v>
      </c>
      <c r="O2177" s="190">
        <f t="shared" si="135"/>
        <v>0.36613333333333337</v>
      </c>
      <c r="Q2177" s="1">
        <v>4105.6000000000004</v>
      </c>
    </row>
    <row r="2178" spans="2:17" x14ac:dyDescent="0.3">
      <c r="B2178" s="187">
        <v>39539.333333333336</v>
      </c>
      <c r="D2178" s="202">
        <v>574</v>
      </c>
      <c r="E2178" s="178">
        <v>384.46899999999999</v>
      </c>
      <c r="F2178" s="188">
        <f t="shared" si="132"/>
        <v>0.52030855634874995</v>
      </c>
      <c r="G2178" s="200"/>
      <c r="H2178" s="202">
        <v>440</v>
      </c>
      <c r="I2178" s="178">
        <v>17874</v>
      </c>
      <c r="J2178">
        <f t="shared" si="133"/>
        <v>17874</v>
      </c>
      <c r="K2178" s="189">
        <f t="shared" si="134"/>
        <v>0.71496000000000004</v>
      </c>
      <c r="L2178" s="200">
        <v>18438</v>
      </c>
      <c r="N2178" s="184">
        <v>2699.4</v>
      </c>
      <c r="O2178" s="190">
        <f t="shared" si="135"/>
        <v>0.44990000000000002</v>
      </c>
      <c r="Q2178" s="1">
        <v>4103.3999999999996</v>
      </c>
    </row>
    <row r="2179" spans="2:17" x14ac:dyDescent="0.3">
      <c r="B2179" s="187">
        <v>39539.375</v>
      </c>
      <c r="D2179" s="202">
        <v>618</v>
      </c>
      <c r="E2179" s="178">
        <v>439.91500000000002</v>
      </c>
      <c r="F2179" s="188">
        <f t="shared" si="132"/>
        <v>0.59534458842237037</v>
      </c>
      <c r="G2179" s="200"/>
      <c r="H2179" s="202">
        <v>612</v>
      </c>
      <c r="I2179" s="178">
        <v>19443</v>
      </c>
      <c r="J2179">
        <f t="shared" si="133"/>
        <v>19443</v>
      </c>
      <c r="K2179" s="189">
        <f t="shared" si="134"/>
        <v>0.77771999999999997</v>
      </c>
      <c r="L2179" s="200">
        <v>20087</v>
      </c>
      <c r="N2179" s="184">
        <v>1759.1</v>
      </c>
      <c r="O2179" s="190">
        <f t="shared" si="135"/>
        <v>0.2931833333333333</v>
      </c>
      <c r="Q2179" s="1">
        <v>4101.3</v>
      </c>
    </row>
    <row r="2180" spans="2:17" x14ac:dyDescent="0.3">
      <c r="B2180" s="187">
        <v>39539.416666666664</v>
      </c>
      <c r="D2180" s="202">
        <v>502</v>
      </c>
      <c r="E2180" s="178">
        <v>360.18299999999999</v>
      </c>
      <c r="F2180" s="188">
        <f t="shared" si="132"/>
        <v>0.48744189193761212</v>
      </c>
      <c r="G2180" s="200"/>
      <c r="H2180" s="202">
        <v>679</v>
      </c>
      <c r="I2180" s="178">
        <v>18177</v>
      </c>
      <c r="J2180">
        <f t="shared" si="133"/>
        <v>18177</v>
      </c>
      <c r="K2180" s="189">
        <f t="shared" si="134"/>
        <v>0.72707999999999995</v>
      </c>
      <c r="L2180" s="200">
        <v>18755</v>
      </c>
      <c r="N2180" s="184">
        <v>1152.2</v>
      </c>
      <c r="O2180" s="190">
        <f t="shared" si="135"/>
        <v>0.19203333333333333</v>
      </c>
      <c r="Q2180" s="1">
        <v>4100.2</v>
      </c>
    </row>
    <row r="2181" spans="2:17" x14ac:dyDescent="0.3">
      <c r="B2181" s="187">
        <v>39539.458333333336</v>
      </c>
      <c r="D2181" s="202">
        <v>293</v>
      </c>
      <c r="E2181" s="178">
        <v>202.04900000000001</v>
      </c>
      <c r="F2181" s="188">
        <f t="shared" si="132"/>
        <v>0.27343641100246985</v>
      </c>
      <c r="G2181" s="200"/>
      <c r="H2181" s="202">
        <v>641</v>
      </c>
      <c r="I2181" s="178">
        <v>15841</v>
      </c>
      <c r="J2181">
        <f t="shared" si="133"/>
        <v>15841</v>
      </c>
      <c r="K2181" s="189">
        <f t="shared" si="134"/>
        <v>0.63363999999999998</v>
      </c>
      <c r="L2181" s="200">
        <v>16308</v>
      </c>
      <c r="N2181" s="184">
        <v>847.5</v>
      </c>
      <c r="O2181" s="190">
        <f t="shared" si="135"/>
        <v>0.14124999999999999</v>
      </c>
      <c r="Q2181" s="1">
        <v>4099.7</v>
      </c>
    </row>
    <row r="2182" spans="2:17" x14ac:dyDescent="0.3">
      <c r="B2182" s="187">
        <v>39539.5</v>
      </c>
      <c r="D2182" s="202">
        <v>223</v>
      </c>
      <c r="E2182" s="178">
        <v>0</v>
      </c>
      <c r="F2182" s="188">
        <f t="shared" si="132"/>
        <v>0</v>
      </c>
      <c r="G2182" s="200"/>
      <c r="H2182" s="202">
        <v>605</v>
      </c>
      <c r="I2182" s="178">
        <v>14807</v>
      </c>
      <c r="J2182">
        <f t="shared" si="133"/>
        <v>14807</v>
      </c>
      <c r="K2182" s="189">
        <f t="shared" si="134"/>
        <v>0.59228000000000003</v>
      </c>
      <c r="L2182" s="200">
        <v>15229</v>
      </c>
      <c r="N2182" s="184">
        <v>678</v>
      </c>
      <c r="O2182" s="190">
        <f t="shared" si="135"/>
        <v>0.113</v>
      </c>
      <c r="Q2182" s="1">
        <v>4096.1000000000004</v>
      </c>
    </row>
    <row r="2183" spans="2:17" x14ac:dyDescent="0.3">
      <c r="B2183" s="187">
        <v>39539.541666666664</v>
      </c>
      <c r="D2183" s="202">
        <v>345</v>
      </c>
      <c r="E2183" s="178">
        <v>59.356200000000001</v>
      </c>
      <c r="F2183" s="188">
        <f t="shared" si="132"/>
        <v>8.0327773454680798E-2</v>
      </c>
      <c r="G2183" s="200"/>
      <c r="H2183" s="202">
        <v>603</v>
      </c>
      <c r="I2183" s="178">
        <v>15561</v>
      </c>
      <c r="J2183">
        <f t="shared" si="133"/>
        <v>15561</v>
      </c>
      <c r="K2183" s="189">
        <f t="shared" si="134"/>
        <v>0.62243999999999999</v>
      </c>
      <c r="L2183" s="200">
        <v>16015</v>
      </c>
      <c r="N2183" s="184">
        <v>723.7</v>
      </c>
      <c r="O2183" s="190">
        <f t="shared" si="135"/>
        <v>0.12061666666666668</v>
      </c>
      <c r="Q2183" s="1">
        <v>4094.1</v>
      </c>
    </row>
    <row r="2184" spans="2:17" x14ac:dyDescent="0.3">
      <c r="B2184" s="187">
        <v>39539.583333333336</v>
      </c>
      <c r="D2184" s="202">
        <v>463</v>
      </c>
      <c r="E2184" s="178">
        <v>323.28500000000003</v>
      </c>
      <c r="F2184" s="188">
        <f t="shared" si="132"/>
        <v>0.43750718949825768</v>
      </c>
      <c r="G2184" s="200"/>
      <c r="H2184" s="202">
        <v>613</v>
      </c>
      <c r="I2184" s="178">
        <v>17942</v>
      </c>
      <c r="J2184">
        <f t="shared" si="133"/>
        <v>17942</v>
      </c>
      <c r="K2184" s="189">
        <f t="shared" si="134"/>
        <v>0.71767999999999998</v>
      </c>
      <c r="L2184" s="200">
        <v>18509</v>
      </c>
      <c r="N2184" s="184">
        <v>1409.6</v>
      </c>
      <c r="O2184" s="190">
        <f t="shared" si="135"/>
        <v>0.23493333333333333</v>
      </c>
      <c r="Q2184" s="1">
        <v>4091</v>
      </c>
    </row>
    <row r="2185" spans="2:17" x14ac:dyDescent="0.3">
      <c r="B2185" s="187">
        <v>39539.625</v>
      </c>
      <c r="D2185" s="202">
        <v>63</v>
      </c>
      <c r="E2185" s="178">
        <v>0</v>
      </c>
      <c r="F2185" s="188">
        <f t="shared" si="132"/>
        <v>0</v>
      </c>
      <c r="G2185" s="200"/>
      <c r="H2185" s="202">
        <v>196</v>
      </c>
      <c r="I2185" s="178">
        <v>4931.8</v>
      </c>
      <c r="J2185">
        <f t="shared" si="133"/>
        <v>4931.8</v>
      </c>
      <c r="K2185" s="189">
        <f t="shared" si="134"/>
        <v>0.197272</v>
      </c>
      <c r="L2185" s="200">
        <v>5074.3999999999996</v>
      </c>
      <c r="N2185" s="184">
        <v>1177.2</v>
      </c>
      <c r="O2185" s="190">
        <f t="shared" si="135"/>
        <v>0.19620000000000001</v>
      </c>
      <c r="Q2185" s="1">
        <v>4089.2</v>
      </c>
    </row>
    <row r="2186" spans="2:17" x14ac:dyDescent="0.3">
      <c r="B2186" s="187">
        <v>39539.666666666664</v>
      </c>
      <c r="D2186" s="202">
        <v>219</v>
      </c>
      <c r="E2186" s="178">
        <v>0</v>
      </c>
      <c r="F2186" s="188">
        <f t="shared" si="132"/>
        <v>0</v>
      </c>
      <c r="G2186" s="200"/>
      <c r="H2186" s="202">
        <v>179</v>
      </c>
      <c r="I2186" s="178">
        <v>6391</v>
      </c>
      <c r="J2186">
        <f t="shared" si="133"/>
        <v>6391</v>
      </c>
      <c r="K2186" s="189">
        <f t="shared" si="134"/>
        <v>0.25563999999999998</v>
      </c>
      <c r="L2186" s="200">
        <v>6559.7</v>
      </c>
      <c r="N2186" s="184">
        <v>547</v>
      </c>
      <c r="O2186" s="190">
        <f t="shared" si="135"/>
        <v>9.116666666666666E-2</v>
      </c>
      <c r="Q2186" s="1">
        <v>4088.1</v>
      </c>
    </row>
    <row r="2187" spans="2:17" x14ac:dyDescent="0.3">
      <c r="B2187" s="187">
        <v>39539.708333333336</v>
      </c>
      <c r="D2187" s="202">
        <v>227</v>
      </c>
      <c r="E2187" s="178">
        <v>0</v>
      </c>
      <c r="F2187" s="188">
        <f t="shared" ref="F2187:F2250" si="136">E2187/$F$8</f>
        <v>0</v>
      </c>
      <c r="G2187" s="200"/>
      <c r="H2187" s="202">
        <v>71</v>
      </c>
      <c r="I2187" s="178">
        <v>2420.5</v>
      </c>
      <c r="J2187">
        <f t="shared" ref="J2187:J2250" si="137">IF(I2187&lt;0,0,I2187)</f>
        <v>2420.5</v>
      </c>
      <c r="K2187" s="189">
        <f t="shared" ref="K2187:K2250" si="138">J2187/(1000*$K$8)</f>
        <v>9.6820000000000003E-2</v>
      </c>
      <c r="L2187" s="200">
        <v>2530.8000000000002</v>
      </c>
      <c r="N2187" s="184">
        <v>747.3</v>
      </c>
      <c r="O2187" s="190">
        <f t="shared" ref="O2187:O2250" si="139">N2187/$O$8</f>
        <v>0.12454999999999999</v>
      </c>
      <c r="Q2187" s="1">
        <v>4087</v>
      </c>
    </row>
    <row r="2188" spans="2:17" x14ac:dyDescent="0.3">
      <c r="B2188" s="187">
        <v>39539.75</v>
      </c>
      <c r="D2188" s="202">
        <v>0</v>
      </c>
      <c r="E2188" s="178">
        <v>0</v>
      </c>
      <c r="F2188" s="188">
        <f t="shared" si="136"/>
        <v>0</v>
      </c>
      <c r="G2188" s="200"/>
      <c r="H2188" s="202">
        <v>0</v>
      </c>
      <c r="I2188" s="178">
        <v>-56.506999999999998</v>
      </c>
      <c r="J2188">
        <f t="shared" si="137"/>
        <v>0</v>
      </c>
      <c r="K2188" s="189">
        <f t="shared" si="138"/>
        <v>0</v>
      </c>
      <c r="L2188" s="200">
        <v>0</v>
      </c>
      <c r="N2188" s="184">
        <v>1495.8</v>
      </c>
      <c r="O2188" s="190">
        <f t="shared" si="139"/>
        <v>0.24929999999999999</v>
      </c>
      <c r="Q2188" s="1">
        <v>4084.8</v>
      </c>
    </row>
    <row r="2189" spans="2:17" x14ac:dyDescent="0.3">
      <c r="B2189" s="187">
        <v>39539.791666666664</v>
      </c>
      <c r="D2189" s="202">
        <v>0</v>
      </c>
      <c r="E2189" s="178">
        <v>0</v>
      </c>
      <c r="F2189" s="188">
        <f t="shared" si="136"/>
        <v>0</v>
      </c>
      <c r="G2189" s="200"/>
      <c r="H2189" s="202">
        <v>0</v>
      </c>
      <c r="I2189" s="178">
        <v>-56.506999999999998</v>
      </c>
      <c r="J2189">
        <f t="shared" si="137"/>
        <v>0</v>
      </c>
      <c r="K2189" s="189">
        <f t="shared" si="138"/>
        <v>0</v>
      </c>
      <c r="L2189" s="200">
        <v>0</v>
      </c>
      <c r="N2189" s="184">
        <v>673</v>
      </c>
      <c r="O2189" s="190">
        <f t="shared" si="139"/>
        <v>0.11216666666666666</v>
      </c>
      <c r="Q2189" s="1">
        <v>4082.4</v>
      </c>
    </row>
    <row r="2190" spans="2:17" x14ac:dyDescent="0.3">
      <c r="B2190" s="187">
        <v>39539.833333333336</v>
      </c>
      <c r="D2190" s="202">
        <v>0</v>
      </c>
      <c r="E2190" s="178">
        <v>0</v>
      </c>
      <c r="F2190" s="188">
        <f t="shared" si="136"/>
        <v>0</v>
      </c>
      <c r="G2190" s="200"/>
      <c r="H2190" s="202">
        <v>0</v>
      </c>
      <c r="I2190" s="178">
        <v>-56.506999999999998</v>
      </c>
      <c r="J2190">
        <f t="shared" si="137"/>
        <v>0</v>
      </c>
      <c r="K2190" s="189">
        <f t="shared" si="138"/>
        <v>0</v>
      </c>
      <c r="L2190" s="200">
        <v>0</v>
      </c>
      <c r="N2190" s="184">
        <v>904.1</v>
      </c>
      <c r="O2190" s="190">
        <f t="shared" si="139"/>
        <v>0.15068333333333334</v>
      </c>
      <c r="Q2190" s="1">
        <v>4080.5</v>
      </c>
    </row>
    <row r="2191" spans="2:17" x14ac:dyDescent="0.3">
      <c r="B2191" s="187">
        <v>39539.875</v>
      </c>
      <c r="D2191" s="202">
        <v>0</v>
      </c>
      <c r="E2191" s="178">
        <v>0</v>
      </c>
      <c r="F2191" s="188">
        <f t="shared" si="136"/>
        <v>0</v>
      </c>
      <c r="G2191" s="200"/>
      <c r="H2191" s="202">
        <v>0</v>
      </c>
      <c r="I2191" s="178">
        <v>-56.506999999999998</v>
      </c>
      <c r="J2191">
        <f t="shared" si="137"/>
        <v>0</v>
      </c>
      <c r="K2191" s="189">
        <f t="shared" si="138"/>
        <v>0</v>
      </c>
      <c r="L2191" s="200">
        <v>0</v>
      </c>
      <c r="N2191" s="184">
        <v>1197.0999999999999</v>
      </c>
      <c r="O2191" s="190">
        <f t="shared" si="139"/>
        <v>0.19951666666666665</v>
      </c>
      <c r="Q2191" s="1">
        <v>4078.2</v>
      </c>
    </row>
    <row r="2192" spans="2:17" x14ac:dyDescent="0.3">
      <c r="B2192" s="187">
        <v>39539.916666666664</v>
      </c>
      <c r="D2192" s="202">
        <v>0</v>
      </c>
      <c r="E2192" s="178">
        <v>0</v>
      </c>
      <c r="F2192" s="188">
        <f t="shared" si="136"/>
        <v>0</v>
      </c>
      <c r="G2192" s="200"/>
      <c r="H2192" s="202">
        <v>0</v>
      </c>
      <c r="I2192" s="178">
        <v>-56.506999999999998</v>
      </c>
      <c r="J2192">
        <f t="shared" si="137"/>
        <v>0</v>
      </c>
      <c r="K2192" s="189">
        <f t="shared" si="138"/>
        <v>0</v>
      </c>
      <c r="L2192" s="200">
        <v>0</v>
      </c>
      <c r="N2192" s="184">
        <v>1497.4</v>
      </c>
      <c r="O2192" s="190">
        <f t="shared" si="139"/>
        <v>0.24956666666666669</v>
      </c>
      <c r="Q2192" s="1">
        <v>4077.6</v>
      </c>
    </row>
    <row r="2193" spans="2:17" x14ac:dyDescent="0.3">
      <c r="B2193" s="187">
        <v>39539.958333333336</v>
      </c>
      <c r="D2193" s="202">
        <v>0</v>
      </c>
      <c r="E2193" s="178">
        <v>0</v>
      </c>
      <c r="F2193" s="188">
        <f t="shared" si="136"/>
        <v>0</v>
      </c>
      <c r="G2193" s="200"/>
      <c r="H2193" s="202">
        <v>0</v>
      </c>
      <c r="I2193" s="178">
        <v>-56.506999999999998</v>
      </c>
      <c r="J2193">
        <f t="shared" si="137"/>
        <v>0</v>
      </c>
      <c r="K2193" s="189">
        <f t="shared" si="138"/>
        <v>0</v>
      </c>
      <c r="L2193" s="200">
        <v>0</v>
      </c>
      <c r="N2193" s="184">
        <v>1492</v>
      </c>
      <c r="O2193" s="190">
        <f t="shared" si="139"/>
        <v>0.24866666666666667</v>
      </c>
      <c r="Q2193" s="1">
        <v>4077.5</v>
      </c>
    </row>
    <row r="2194" spans="2:17" x14ac:dyDescent="0.3">
      <c r="B2194" s="187">
        <v>39540</v>
      </c>
      <c r="D2194" s="202">
        <v>0</v>
      </c>
      <c r="E2194" s="178">
        <v>0</v>
      </c>
      <c r="F2194" s="188">
        <f t="shared" si="136"/>
        <v>0</v>
      </c>
      <c r="G2194" s="200"/>
      <c r="H2194" s="202">
        <v>0</v>
      </c>
      <c r="I2194" s="178">
        <v>-56.506999999999998</v>
      </c>
      <c r="J2194">
        <f t="shared" si="137"/>
        <v>0</v>
      </c>
      <c r="K2194" s="189">
        <f t="shared" si="138"/>
        <v>0</v>
      </c>
      <c r="L2194" s="200">
        <v>0</v>
      </c>
      <c r="N2194" s="184">
        <v>1883.3</v>
      </c>
      <c r="O2194" s="190">
        <f t="shared" si="139"/>
        <v>0.31388333333333335</v>
      </c>
      <c r="Q2194" s="1">
        <v>4075.6</v>
      </c>
    </row>
    <row r="2195" spans="2:17" x14ac:dyDescent="0.3">
      <c r="B2195" s="187">
        <v>39540.041666666664</v>
      </c>
      <c r="D2195" s="202">
        <v>0</v>
      </c>
      <c r="E2195" s="178">
        <v>0</v>
      </c>
      <c r="F2195" s="188">
        <f t="shared" si="136"/>
        <v>0</v>
      </c>
      <c r="G2195" s="200"/>
      <c r="H2195" s="202">
        <v>0</v>
      </c>
      <c r="I2195" s="178">
        <v>-56.506999999999998</v>
      </c>
      <c r="J2195">
        <f t="shared" si="137"/>
        <v>0</v>
      </c>
      <c r="K2195" s="189">
        <f t="shared" si="138"/>
        <v>0</v>
      </c>
      <c r="L2195" s="200">
        <v>0</v>
      </c>
      <c r="N2195" s="184">
        <v>2971.5</v>
      </c>
      <c r="O2195" s="190">
        <f t="shared" si="139"/>
        <v>0.49525000000000002</v>
      </c>
      <c r="Q2195" s="1">
        <v>4071.3</v>
      </c>
    </row>
    <row r="2196" spans="2:17" x14ac:dyDescent="0.3">
      <c r="B2196" s="187">
        <v>39540.083333333336</v>
      </c>
      <c r="D2196" s="202">
        <v>0</v>
      </c>
      <c r="E2196" s="178">
        <v>0</v>
      </c>
      <c r="F2196" s="188">
        <f t="shared" si="136"/>
        <v>0</v>
      </c>
      <c r="G2196" s="200"/>
      <c r="H2196" s="202">
        <v>0</v>
      </c>
      <c r="I2196" s="178">
        <v>-56.506999999999998</v>
      </c>
      <c r="J2196">
        <f t="shared" si="137"/>
        <v>0</v>
      </c>
      <c r="K2196" s="189">
        <f t="shared" si="138"/>
        <v>0</v>
      </c>
      <c r="L2196" s="200">
        <v>0</v>
      </c>
      <c r="N2196" s="184">
        <v>3897.3</v>
      </c>
      <c r="O2196" s="190">
        <f t="shared" si="139"/>
        <v>0.64955000000000007</v>
      </c>
      <c r="Q2196" s="1">
        <v>4070.9</v>
      </c>
    </row>
    <row r="2197" spans="2:17" x14ac:dyDescent="0.3">
      <c r="B2197" s="187">
        <v>39540.125</v>
      </c>
      <c r="D2197" s="202">
        <v>0</v>
      </c>
      <c r="E2197" s="178">
        <v>0</v>
      </c>
      <c r="F2197" s="188">
        <f t="shared" si="136"/>
        <v>0</v>
      </c>
      <c r="G2197" s="200"/>
      <c r="H2197" s="202">
        <v>0</v>
      </c>
      <c r="I2197" s="178">
        <v>-56.506999999999998</v>
      </c>
      <c r="J2197">
        <f t="shared" si="137"/>
        <v>0</v>
      </c>
      <c r="K2197" s="189">
        <f t="shared" si="138"/>
        <v>0</v>
      </c>
      <c r="L2197" s="200">
        <v>0</v>
      </c>
      <c r="N2197" s="184">
        <v>4224.1000000000004</v>
      </c>
      <c r="O2197" s="190">
        <f t="shared" si="139"/>
        <v>0.70401666666666673</v>
      </c>
      <c r="Q2197" s="1">
        <v>4068.7</v>
      </c>
    </row>
    <row r="2198" spans="2:17" x14ac:dyDescent="0.3">
      <c r="B2198" s="187">
        <v>39540.166666666664</v>
      </c>
      <c r="D2198" s="202">
        <v>0</v>
      </c>
      <c r="E2198" s="178">
        <v>0</v>
      </c>
      <c r="F2198" s="188">
        <f t="shared" si="136"/>
        <v>0</v>
      </c>
      <c r="G2198" s="200"/>
      <c r="H2198" s="202">
        <v>0</v>
      </c>
      <c r="I2198" s="178">
        <v>-56.506999999999998</v>
      </c>
      <c r="J2198">
        <f t="shared" si="137"/>
        <v>0</v>
      </c>
      <c r="K2198" s="189">
        <f t="shared" si="138"/>
        <v>0</v>
      </c>
      <c r="L2198" s="200">
        <v>0</v>
      </c>
      <c r="N2198" s="184">
        <v>4876.6000000000004</v>
      </c>
      <c r="O2198" s="190">
        <f t="shared" si="139"/>
        <v>0.81276666666666675</v>
      </c>
      <c r="Q2198" s="1">
        <v>4068.1</v>
      </c>
    </row>
    <row r="2199" spans="2:17" x14ac:dyDescent="0.3">
      <c r="B2199" s="187">
        <v>39540.208333333336</v>
      </c>
      <c r="D2199" s="202">
        <v>0</v>
      </c>
      <c r="E2199" s="178">
        <v>0</v>
      </c>
      <c r="F2199" s="188">
        <f t="shared" si="136"/>
        <v>0</v>
      </c>
      <c r="G2199" s="200"/>
      <c r="H2199" s="202">
        <v>0</v>
      </c>
      <c r="I2199" s="178">
        <v>-56.506999999999998</v>
      </c>
      <c r="J2199">
        <f t="shared" si="137"/>
        <v>0</v>
      </c>
      <c r="K2199" s="189">
        <f t="shared" si="138"/>
        <v>0</v>
      </c>
      <c r="L2199" s="200">
        <v>0</v>
      </c>
      <c r="N2199" s="184">
        <v>5251.2</v>
      </c>
      <c r="O2199" s="190">
        <f t="shared" si="139"/>
        <v>0.87519999999999998</v>
      </c>
      <c r="Q2199" s="1">
        <v>4066.7</v>
      </c>
    </row>
    <row r="2200" spans="2:17" x14ac:dyDescent="0.3">
      <c r="B2200" s="187">
        <v>39540.25</v>
      </c>
      <c r="D2200" s="202">
        <v>86</v>
      </c>
      <c r="E2200" s="178">
        <v>0</v>
      </c>
      <c r="F2200" s="188">
        <f t="shared" si="136"/>
        <v>0</v>
      </c>
      <c r="G2200" s="200"/>
      <c r="H2200" s="202">
        <v>35</v>
      </c>
      <c r="I2200" s="178">
        <v>1043.5999999999999</v>
      </c>
      <c r="J2200">
        <f t="shared" si="137"/>
        <v>1043.5999999999999</v>
      </c>
      <c r="K2200" s="189">
        <f t="shared" si="138"/>
        <v>4.1743999999999996E-2</v>
      </c>
      <c r="L2200" s="200">
        <v>1142.5999999999999</v>
      </c>
      <c r="N2200" s="184">
        <v>5020.6000000000004</v>
      </c>
      <c r="O2200" s="190">
        <f t="shared" si="139"/>
        <v>0.83676666666666677</v>
      </c>
      <c r="Q2200" s="1">
        <v>4065.5</v>
      </c>
    </row>
    <row r="2201" spans="2:17" x14ac:dyDescent="0.3">
      <c r="B2201" s="187">
        <v>39540.291666666664</v>
      </c>
      <c r="D2201" s="202">
        <v>137</v>
      </c>
      <c r="E2201" s="178">
        <v>0</v>
      </c>
      <c r="F2201" s="188">
        <f t="shared" si="136"/>
        <v>0</v>
      </c>
      <c r="G2201" s="200"/>
      <c r="H2201" s="202">
        <v>151</v>
      </c>
      <c r="I2201" s="178">
        <v>5030.2</v>
      </c>
      <c r="J2201">
        <f t="shared" si="137"/>
        <v>5030.2</v>
      </c>
      <c r="K2201" s="189">
        <f t="shared" si="138"/>
        <v>0.201208</v>
      </c>
      <c r="L2201" s="200">
        <v>5174.3999999999996</v>
      </c>
      <c r="N2201" s="184">
        <v>5515.4</v>
      </c>
      <c r="O2201" s="190">
        <f t="shared" si="139"/>
        <v>0.91923333333333324</v>
      </c>
      <c r="Q2201" s="1">
        <v>4061.2</v>
      </c>
    </row>
    <row r="2202" spans="2:17" x14ac:dyDescent="0.3">
      <c r="B2202" s="187">
        <v>39540.333333333336</v>
      </c>
      <c r="D2202" s="202">
        <v>252</v>
      </c>
      <c r="E2202" s="178">
        <v>0</v>
      </c>
      <c r="F2202" s="188">
        <f t="shared" si="136"/>
        <v>0</v>
      </c>
      <c r="G2202" s="200"/>
      <c r="H2202" s="202">
        <v>355</v>
      </c>
      <c r="I2202" s="178">
        <v>12588</v>
      </c>
      <c r="J2202">
        <f t="shared" si="137"/>
        <v>12588</v>
      </c>
      <c r="K2202" s="189">
        <f t="shared" si="138"/>
        <v>0.50351999999999997</v>
      </c>
      <c r="L2202" s="200">
        <v>12928</v>
      </c>
      <c r="N2202" s="184">
        <v>5510.2</v>
      </c>
      <c r="O2202" s="190">
        <f t="shared" si="139"/>
        <v>0.91836666666666666</v>
      </c>
      <c r="Q2202" s="1">
        <v>4061</v>
      </c>
    </row>
    <row r="2203" spans="2:17" x14ac:dyDescent="0.3">
      <c r="B2203" s="187">
        <v>39540.375</v>
      </c>
      <c r="D2203" s="202">
        <v>561</v>
      </c>
      <c r="E2203" s="178">
        <v>210.648</v>
      </c>
      <c r="F2203" s="188">
        <f t="shared" si="136"/>
        <v>0.28507358662922488</v>
      </c>
      <c r="G2203" s="200"/>
      <c r="H2203" s="202">
        <v>589</v>
      </c>
      <c r="I2203" s="178">
        <v>18723</v>
      </c>
      <c r="J2203">
        <f t="shared" si="137"/>
        <v>18723</v>
      </c>
      <c r="K2203" s="189">
        <f t="shared" si="138"/>
        <v>0.74892000000000003</v>
      </c>
      <c r="L2203" s="200">
        <v>19330</v>
      </c>
      <c r="N2203" s="184">
        <v>5735</v>
      </c>
      <c r="O2203" s="190">
        <f t="shared" si="139"/>
        <v>0.95583333333333331</v>
      </c>
      <c r="Q2203" s="1">
        <v>4060.9</v>
      </c>
    </row>
    <row r="2204" spans="2:17" x14ac:dyDescent="0.3">
      <c r="B2204" s="187">
        <v>39540.416666666664</v>
      </c>
      <c r="D2204" s="202">
        <v>638</v>
      </c>
      <c r="E2204" s="178">
        <v>458.49900000000002</v>
      </c>
      <c r="F2204" s="188">
        <f t="shared" si="136"/>
        <v>0.62049463748012323</v>
      </c>
      <c r="G2204" s="200"/>
      <c r="H2204" s="202">
        <v>725</v>
      </c>
      <c r="I2204" s="178">
        <v>19935</v>
      </c>
      <c r="J2204">
        <f t="shared" si="137"/>
        <v>19935</v>
      </c>
      <c r="K2204" s="189">
        <f t="shared" si="138"/>
        <v>0.7974</v>
      </c>
      <c r="L2204" s="200">
        <v>20605</v>
      </c>
      <c r="N2204" s="184">
        <v>5623.1</v>
      </c>
      <c r="O2204" s="190">
        <f t="shared" si="139"/>
        <v>0.93718333333333337</v>
      </c>
      <c r="Q2204" s="1">
        <v>4060.6</v>
      </c>
    </row>
    <row r="2205" spans="2:17" x14ac:dyDescent="0.3">
      <c r="B2205" s="187">
        <v>39540.458333333336</v>
      </c>
      <c r="D2205" s="202">
        <v>613</v>
      </c>
      <c r="E2205" s="178">
        <v>444.98200000000003</v>
      </c>
      <c r="F2205" s="188">
        <f t="shared" si="136"/>
        <v>0.60220184727814063</v>
      </c>
      <c r="G2205" s="200"/>
      <c r="H2205" s="202">
        <v>786</v>
      </c>
      <c r="I2205" s="178">
        <v>19714</v>
      </c>
      <c r="J2205">
        <f t="shared" si="137"/>
        <v>19714</v>
      </c>
      <c r="K2205" s="189">
        <f t="shared" si="138"/>
        <v>0.78856000000000004</v>
      </c>
      <c r="L2205" s="200">
        <v>20373</v>
      </c>
      <c r="N2205" s="184">
        <v>5419.6</v>
      </c>
      <c r="O2205" s="190">
        <f t="shared" si="139"/>
        <v>0.90326666666666677</v>
      </c>
      <c r="Q2205" s="1">
        <v>4060.4</v>
      </c>
    </row>
    <row r="2206" spans="2:17" x14ac:dyDescent="0.3">
      <c r="B2206" s="187">
        <v>39540.5</v>
      </c>
      <c r="D2206" s="202">
        <v>585</v>
      </c>
      <c r="E2206" s="178">
        <v>428.61500000000001</v>
      </c>
      <c r="F2206" s="188">
        <f t="shared" si="136"/>
        <v>0.58005210271678453</v>
      </c>
      <c r="G2206" s="200"/>
      <c r="H2206" s="202">
        <v>786</v>
      </c>
      <c r="I2206" s="178">
        <v>19463</v>
      </c>
      <c r="J2206">
        <f t="shared" si="137"/>
        <v>19463</v>
      </c>
      <c r="K2206" s="189">
        <f t="shared" si="138"/>
        <v>0.77851999999999999</v>
      </c>
      <c r="L2206" s="200">
        <v>20108</v>
      </c>
      <c r="N2206" s="184">
        <v>4901.3999999999996</v>
      </c>
      <c r="O2206" s="190">
        <f t="shared" si="139"/>
        <v>0.81689999999999996</v>
      </c>
      <c r="Q2206" s="1">
        <v>4060.1</v>
      </c>
    </row>
    <row r="2207" spans="2:17" x14ac:dyDescent="0.3">
      <c r="B2207" s="187">
        <v>39540.541666666664</v>
      </c>
      <c r="D2207" s="202">
        <v>744</v>
      </c>
      <c r="E2207" s="178">
        <v>542.59500000000003</v>
      </c>
      <c r="F2207" s="188">
        <f t="shared" si="136"/>
        <v>0.73430321074533955</v>
      </c>
      <c r="G2207" s="200"/>
      <c r="H2207" s="202">
        <v>791</v>
      </c>
      <c r="I2207" s="178">
        <v>21029</v>
      </c>
      <c r="J2207">
        <f t="shared" si="137"/>
        <v>21029</v>
      </c>
      <c r="K2207" s="189">
        <f t="shared" si="138"/>
        <v>0.84116000000000002</v>
      </c>
      <c r="L2207" s="200">
        <v>21760</v>
      </c>
      <c r="N2207" s="184">
        <v>4424.8</v>
      </c>
      <c r="O2207" s="190">
        <f t="shared" si="139"/>
        <v>0.73746666666666671</v>
      </c>
      <c r="Q2207" s="1">
        <v>4058.4</v>
      </c>
    </row>
    <row r="2208" spans="2:17" x14ac:dyDescent="0.3">
      <c r="B2208" s="187">
        <v>39540.583333333336</v>
      </c>
      <c r="D2208" s="202">
        <v>714</v>
      </c>
      <c r="E2208" s="178">
        <v>508.471</v>
      </c>
      <c r="F2208" s="188">
        <f t="shared" si="136"/>
        <v>0.6881226105491085</v>
      </c>
      <c r="G2208" s="200"/>
      <c r="H2208" s="202">
        <v>661</v>
      </c>
      <c r="I2208" s="178">
        <v>20506</v>
      </c>
      <c r="J2208">
        <f t="shared" si="137"/>
        <v>20506</v>
      </c>
      <c r="K2208" s="189">
        <f t="shared" si="138"/>
        <v>0.82023999999999997</v>
      </c>
      <c r="L2208" s="200">
        <v>21207</v>
      </c>
      <c r="N2208" s="184">
        <v>3929.7</v>
      </c>
      <c r="O2208" s="190">
        <f t="shared" si="139"/>
        <v>0.65494999999999992</v>
      </c>
      <c r="Q2208" s="1">
        <v>4056.4</v>
      </c>
    </row>
    <row r="2209" spans="2:17" x14ac:dyDescent="0.3">
      <c r="B2209" s="187">
        <v>39540.625</v>
      </c>
      <c r="D2209" s="202">
        <v>724</v>
      </c>
      <c r="E2209" s="178">
        <v>493.02100000000002</v>
      </c>
      <c r="F2209" s="188">
        <f t="shared" si="136"/>
        <v>0.6672138579693474</v>
      </c>
      <c r="G2209" s="200"/>
      <c r="H2209" s="202">
        <v>496</v>
      </c>
      <c r="I2209" s="178">
        <v>20163</v>
      </c>
      <c r="J2209">
        <f t="shared" si="137"/>
        <v>20163</v>
      </c>
      <c r="K2209" s="189">
        <f t="shared" si="138"/>
        <v>0.80652000000000001</v>
      </c>
      <c r="L2209" s="200">
        <v>20846</v>
      </c>
      <c r="N2209" s="184">
        <v>3551.7</v>
      </c>
      <c r="O2209" s="190">
        <f t="shared" si="139"/>
        <v>0.59194999999999998</v>
      </c>
      <c r="Q2209" s="1">
        <v>4054.5</v>
      </c>
    </row>
    <row r="2210" spans="2:17" x14ac:dyDescent="0.3">
      <c r="B2210" s="187">
        <v>39540.666666666664</v>
      </c>
      <c r="D2210" s="202">
        <v>630</v>
      </c>
      <c r="E2210" s="178">
        <v>352.60300000000001</v>
      </c>
      <c r="F2210" s="188">
        <f t="shared" si="136"/>
        <v>0.47718374665899793</v>
      </c>
      <c r="G2210" s="200"/>
      <c r="H2210" s="202">
        <v>283</v>
      </c>
      <c r="I2210" s="178">
        <v>12662</v>
      </c>
      <c r="J2210">
        <f t="shared" si="137"/>
        <v>12662</v>
      </c>
      <c r="K2210" s="189">
        <f t="shared" si="138"/>
        <v>0.50648000000000004</v>
      </c>
      <c r="L2210" s="200">
        <v>13004</v>
      </c>
      <c r="N2210" s="184">
        <v>3665.7</v>
      </c>
      <c r="O2210" s="190">
        <f t="shared" si="139"/>
        <v>0.61094999999999999</v>
      </c>
      <c r="Q2210" s="1">
        <v>4051.9</v>
      </c>
    </row>
    <row r="2211" spans="2:17" x14ac:dyDescent="0.3">
      <c r="B2211" s="187">
        <v>39540.708333333336</v>
      </c>
      <c r="D2211" s="202">
        <v>302</v>
      </c>
      <c r="E2211" s="178">
        <v>0</v>
      </c>
      <c r="F2211" s="188">
        <f t="shared" si="136"/>
        <v>0</v>
      </c>
      <c r="G2211" s="200"/>
      <c r="H2211" s="202">
        <v>75</v>
      </c>
      <c r="I2211" s="178">
        <v>2645.9</v>
      </c>
      <c r="J2211">
        <f t="shared" si="137"/>
        <v>2645.9</v>
      </c>
      <c r="K2211" s="189">
        <f t="shared" si="138"/>
        <v>0.105836</v>
      </c>
      <c r="L2211" s="200">
        <v>2758.5</v>
      </c>
      <c r="N2211" s="184">
        <v>4200.3</v>
      </c>
      <c r="O2211" s="190">
        <f t="shared" si="139"/>
        <v>0.70005000000000006</v>
      </c>
      <c r="Q2211" s="1">
        <v>4051.4</v>
      </c>
    </row>
    <row r="2212" spans="2:17" x14ac:dyDescent="0.3">
      <c r="B2212" s="187">
        <v>39540.75</v>
      </c>
      <c r="D2212" s="202">
        <v>0</v>
      </c>
      <c r="E2212" s="178">
        <v>0</v>
      </c>
      <c r="F2212" s="188">
        <f t="shared" si="136"/>
        <v>0</v>
      </c>
      <c r="G2212" s="200"/>
      <c r="H2212" s="202">
        <v>0</v>
      </c>
      <c r="I2212" s="178">
        <v>-56.506999999999998</v>
      </c>
      <c r="J2212">
        <f t="shared" si="137"/>
        <v>0</v>
      </c>
      <c r="K2212" s="189">
        <f t="shared" si="138"/>
        <v>0</v>
      </c>
      <c r="L2212" s="200">
        <v>0</v>
      </c>
      <c r="N2212" s="184">
        <v>4139.7</v>
      </c>
      <c r="O2212" s="190">
        <f t="shared" si="139"/>
        <v>0.68994999999999995</v>
      </c>
      <c r="Q2212" s="1">
        <v>4048.2</v>
      </c>
    </row>
    <row r="2213" spans="2:17" x14ac:dyDescent="0.3">
      <c r="B2213" s="187">
        <v>39540.791666666664</v>
      </c>
      <c r="D2213" s="202">
        <v>0</v>
      </c>
      <c r="E2213" s="178">
        <v>0</v>
      </c>
      <c r="F2213" s="188">
        <f t="shared" si="136"/>
        <v>0</v>
      </c>
      <c r="G2213" s="200"/>
      <c r="H2213" s="202">
        <v>0</v>
      </c>
      <c r="I2213" s="178">
        <v>-56.506999999999998</v>
      </c>
      <c r="J2213">
        <f t="shared" si="137"/>
        <v>0</v>
      </c>
      <c r="K2213" s="189">
        <f t="shared" si="138"/>
        <v>0</v>
      </c>
      <c r="L2213" s="200">
        <v>0</v>
      </c>
      <c r="N2213" s="184">
        <v>4553.7</v>
      </c>
      <c r="O2213" s="190">
        <f t="shared" si="139"/>
        <v>0.75895000000000001</v>
      </c>
      <c r="Q2213" s="1">
        <v>4046.1</v>
      </c>
    </row>
    <row r="2214" spans="2:17" x14ac:dyDescent="0.3">
      <c r="B2214" s="187">
        <v>39540.833333333336</v>
      </c>
      <c r="D2214" s="202">
        <v>0</v>
      </c>
      <c r="E2214" s="178">
        <v>0</v>
      </c>
      <c r="F2214" s="188">
        <f t="shared" si="136"/>
        <v>0</v>
      </c>
      <c r="G2214" s="200"/>
      <c r="H2214" s="202">
        <v>0</v>
      </c>
      <c r="I2214" s="178">
        <v>-56.506999999999998</v>
      </c>
      <c r="J2214">
        <f t="shared" si="137"/>
        <v>0</v>
      </c>
      <c r="K2214" s="189">
        <f t="shared" si="138"/>
        <v>0</v>
      </c>
      <c r="L2214" s="200">
        <v>0</v>
      </c>
      <c r="N2214" s="184">
        <v>4274.6000000000004</v>
      </c>
      <c r="O2214" s="190">
        <f t="shared" si="139"/>
        <v>0.71243333333333336</v>
      </c>
      <c r="Q2214" s="1">
        <v>4045.5</v>
      </c>
    </row>
    <row r="2215" spans="2:17" x14ac:dyDescent="0.3">
      <c r="B2215" s="187">
        <v>39540.875</v>
      </c>
      <c r="D2215" s="202">
        <v>0</v>
      </c>
      <c r="E2215" s="178">
        <v>0</v>
      </c>
      <c r="F2215" s="188">
        <f t="shared" si="136"/>
        <v>0</v>
      </c>
      <c r="G2215" s="200"/>
      <c r="H2215" s="202">
        <v>0</v>
      </c>
      <c r="I2215" s="178">
        <v>-56.506999999999998</v>
      </c>
      <c r="J2215">
        <f t="shared" si="137"/>
        <v>0</v>
      </c>
      <c r="K2215" s="189">
        <f t="shared" si="138"/>
        <v>0</v>
      </c>
      <c r="L2215" s="200">
        <v>0</v>
      </c>
      <c r="N2215" s="184">
        <v>4208</v>
      </c>
      <c r="O2215" s="190">
        <f t="shared" si="139"/>
        <v>0.70133333333333336</v>
      </c>
      <c r="Q2215" s="1">
        <v>4045.2</v>
      </c>
    </row>
    <row r="2216" spans="2:17" x14ac:dyDescent="0.3">
      <c r="B2216" s="187">
        <v>39540.916666666664</v>
      </c>
      <c r="D2216" s="202">
        <v>0</v>
      </c>
      <c r="E2216" s="178">
        <v>0</v>
      </c>
      <c r="F2216" s="188">
        <f t="shared" si="136"/>
        <v>0</v>
      </c>
      <c r="G2216" s="200"/>
      <c r="H2216" s="202">
        <v>0</v>
      </c>
      <c r="I2216" s="178">
        <v>-56.506999999999998</v>
      </c>
      <c r="J2216">
        <f t="shared" si="137"/>
        <v>0</v>
      </c>
      <c r="K2216" s="189">
        <f t="shared" si="138"/>
        <v>0</v>
      </c>
      <c r="L2216" s="200">
        <v>0</v>
      </c>
      <c r="N2216" s="184">
        <v>5238.6000000000004</v>
      </c>
      <c r="O2216" s="190">
        <f t="shared" si="139"/>
        <v>0.8731000000000001</v>
      </c>
      <c r="Q2216" s="1">
        <v>4040.3</v>
      </c>
    </row>
    <row r="2217" spans="2:17" x14ac:dyDescent="0.3">
      <c r="B2217" s="187">
        <v>39540.958333333336</v>
      </c>
      <c r="D2217" s="202">
        <v>0</v>
      </c>
      <c r="E2217" s="178">
        <v>0</v>
      </c>
      <c r="F2217" s="188">
        <f t="shared" si="136"/>
        <v>0</v>
      </c>
      <c r="G2217" s="200"/>
      <c r="H2217" s="202">
        <v>0</v>
      </c>
      <c r="I2217" s="178">
        <v>-56.506999999999998</v>
      </c>
      <c r="J2217">
        <f t="shared" si="137"/>
        <v>0</v>
      </c>
      <c r="K2217" s="189">
        <f t="shared" si="138"/>
        <v>0</v>
      </c>
      <c r="L2217" s="200">
        <v>0</v>
      </c>
      <c r="N2217" s="184">
        <v>5951.8</v>
      </c>
      <c r="O2217" s="190">
        <f t="shared" si="139"/>
        <v>0.99196666666666666</v>
      </c>
      <c r="Q2217" s="1">
        <v>4040.1</v>
      </c>
    </row>
    <row r="2218" spans="2:17" x14ac:dyDescent="0.3">
      <c r="B2218" s="187">
        <v>39541</v>
      </c>
      <c r="D2218" s="202">
        <v>0</v>
      </c>
      <c r="E2218" s="178">
        <v>0</v>
      </c>
      <c r="F2218" s="188">
        <f t="shared" si="136"/>
        <v>0</v>
      </c>
      <c r="G2218" s="200"/>
      <c r="H2218" s="202">
        <v>0</v>
      </c>
      <c r="I2218" s="178">
        <v>-56.506999999999998</v>
      </c>
      <c r="J2218">
        <f t="shared" si="137"/>
        <v>0</v>
      </c>
      <c r="K2218" s="189">
        <f t="shared" si="138"/>
        <v>0</v>
      </c>
      <c r="L2218" s="200">
        <v>0</v>
      </c>
      <c r="N2218" s="184">
        <v>5989.5</v>
      </c>
      <c r="O2218" s="190">
        <f t="shared" si="139"/>
        <v>0.99824999999999997</v>
      </c>
      <c r="Q2218" s="1">
        <v>4036.8</v>
      </c>
    </row>
    <row r="2219" spans="2:17" x14ac:dyDescent="0.3">
      <c r="B2219" s="187">
        <v>39541.041666666664</v>
      </c>
      <c r="D2219" s="202">
        <v>0</v>
      </c>
      <c r="E2219" s="178">
        <v>0</v>
      </c>
      <c r="F2219" s="188">
        <f t="shared" si="136"/>
        <v>0</v>
      </c>
      <c r="G2219" s="200"/>
      <c r="H2219" s="202">
        <v>0</v>
      </c>
      <c r="I2219" s="178">
        <v>-56.506999999999998</v>
      </c>
      <c r="J2219">
        <f t="shared" si="137"/>
        <v>0</v>
      </c>
      <c r="K2219" s="189">
        <f t="shared" si="138"/>
        <v>0</v>
      </c>
      <c r="L2219" s="200">
        <v>0</v>
      </c>
      <c r="N2219" s="184">
        <v>5996</v>
      </c>
      <c r="O2219" s="190">
        <f t="shared" si="139"/>
        <v>0.9993333333333333</v>
      </c>
      <c r="Q2219" s="1">
        <v>4036.6</v>
      </c>
    </row>
    <row r="2220" spans="2:17" x14ac:dyDescent="0.3">
      <c r="B2220" s="187">
        <v>39541.083333333336</v>
      </c>
      <c r="D2220" s="202">
        <v>0</v>
      </c>
      <c r="E2220" s="178">
        <v>0</v>
      </c>
      <c r="F2220" s="188">
        <f t="shared" si="136"/>
        <v>0</v>
      </c>
      <c r="G2220" s="200"/>
      <c r="H2220" s="202">
        <v>0</v>
      </c>
      <c r="I2220" s="178">
        <v>-56.506999999999998</v>
      </c>
      <c r="J2220">
        <f t="shared" si="137"/>
        <v>0</v>
      </c>
      <c r="K2220" s="189">
        <f t="shared" si="138"/>
        <v>0</v>
      </c>
      <c r="L2220" s="200">
        <v>0</v>
      </c>
      <c r="N2220" s="184">
        <v>5996.5</v>
      </c>
      <c r="O2220" s="190">
        <f t="shared" si="139"/>
        <v>0.99941666666666662</v>
      </c>
      <c r="Q2220" s="1">
        <v>4035.6</v>
      </c>
    </row>
    <row r="2221" spans="2:17" x14ac:dyDescent="0.3">
      <c r="B2221" s="187">
        <v>39541.125</v>
      </c>
      <c r="D2221" s="202">
        <v>0</v>
      </c>
      <c r="E2221" s="178">
        <v>0</v>
      </c>
      <c r="F2221" s="188">
        <f t="shared" si="136"/>
        <v>0</v>
      </c>
      <c r="G2221" s="200"/>
      <c r="H2221" s="202">
        <v>0</v>
      </c>
      <c r="I2221" s="178">
        <v>-56.506999999999998</v>
      </c>
      <c r="J2221">
        <f t="shared" si="137"/>
        <v>0</v>
      </c>
      <c r="K2221" s="189">
        <f t="shared" si="138"/>
        <v>0</v>
      </c>
      <c r="L2221" s="200">
        <v>0</v>
      </c>
      <c r="N2221" s="184">
        <v>5990.6</v>
      </c>
      <c r="O2221" s="190">
        <f t="shared" si="139"/>
        <v>0.99843333333333339</v>
      </c>
      <c r="Q2221" s="1">
        <v>4034.4</v>
      </c>
    </row>
    <row r="2222" spans="2:17" x14ac:dyDescent="0.3">
      <c r="B2222" s="187">
        <v>39541.166666666664</v>
      </c>
      <c r="D2222" s="202">
        <v>0</v>
      </c>
      <c r="E2222" s="178">
        <v>0</v>
      </c>
      <c r="F2222" s="188">
        <f t="shared" si="136"/>
        <v>0</v>
      </c>
      <c r="G2222" s="200"/>
      <c r="H2222" s="202">
        <v>0</v>
      </c>
      <c r="I2222" s="178">
        <v>-56.506999999999998</v>
      </c>
      <c r="J2222">
        <f t="shared" si="137"/>
        <v>0</v>
      </c>
      <c r="K2222" s="189">
        <f t="shared" si="138"/>
        <v>0</v>
      </c>
      <c r="L2222" s="200">
        <v>0</v>
      </c>
      <c r="N2222" s="184">
        <v>5982.3</v>
      </c>
      <c r="O2222" s="190">
        <f t="shared" si="139"/>
        <v>0.99704999999999999</v>
      </c>
      <c r="Q2222" s="1">
        <v>4033.6</v>
      </c>
    </row>
    <row r="2223" spans="2:17" x14ac:dyDescent="0.3">
      <c r="B2223" s="187">
        <v>39541.208333333336</v>
      </c>
      <c r="D2223" s="202">
        <v>0</v>
      </c>
      <c r="E2223" s="178">
        <v>0</v>
      </c>
      <c r="F2223" s="188">
        <f t="shared" si="136"/>
        <v>0</v>
      </c>
      <c r="G2223" s="200"/>
      <c r="H2223" s="202">
        <v>0</v>
      </c>
      <c r="I2223" s="178">
        <v>-56.506999999999998</v>
      </c>
      <c r="J2223">
        <f t="shared" si="137"/>
        <v>0</v>
      </c>
      <c r="K2223" s="189">
        <f t="shared" si="138"/>
        <v>0</v>
      </c>
      <c r="L2223" s="200">
        <v>0</v>
      </c>
      <c r="N2223" s="184">
        <v>5946</v>
      </c>
      <c r="O2223" s="190">
        <f t="shared" si="139"/>
        <v>0.99099999999999999</v>
      </c>
      <c r="Q2223" s="1">
        <v>4032.8</v>
      </c>
    </row>
    <row r="2224" spans="2:17" x14ac:dyDescent="0.3">
      <c r="B2224" s="187">
        <v>39541.25</v>
      </c>
      <c r="D2224" s="202">
        <v>36</v>
      </c>
      <c r="E2224" s="178">
        <v>0</v>
      </c>
      <c r="F2224" s="188">
        <f t="shared" si="136"/>
        <v>0</v>
      </c>
      <c r="G2224" s="200"/>
      <c r="H2224" s="202">
        <v>29</v>
      </c>
      <c r="I2224" s="178">
        <v>684.5</v>
      </c>
      <c r="J2224">
        <f t="shared" si="137"/>
        <v>684.5</v>
      </c>
      <c r="K2224" s="189">
        <f t="shared" si="138"/>
        <v>2.7380000000000002E-2</v>
      </c>
      <c r="L2224" s="200">
        <v>781.28</v>
      </c>
      <c r="N2224" s="184">
        <v>5444.9</v>
      </c>
      <c r="O2224" s="190">
        <f t="shared" si="139"/>
        <v>0.90748333333333331</v>
      </c>
      <c r="Q2224" s="1">
        <v>4028.6</v>
      </c>
    </row>
    <row r="2225" spans="2:17" x14ac:dyDescent="0.3">
      <c r="B2225" s="187">
        <v>39541.291666666664</v>
      </c>
      <c r="D2225" s="202">
        <v>7</v>
      </c>
      <c r="E2225" s="178">
        <v>0</v>
      </c>
      <c r="F2225" s="188">
        <f t="shared" si="136"/>
        <v>0</v>
      </c>
      <c r="G2225" s="200"/>
      <c r="H2225" s="202">
        <v>83</v>
      </c>
      <c r="I2225" s="178">
        <v>1922.7</v>
      </c>
      <c r="J2225">
        <f t="shared" si="137"/>
        <v>1922.7</v>
      </c>
      <c r="K2225" s="189">
        <f t="shared" si="138"/>
        <v>7.6908000000000004E-2</v>
      </c>
      <c r="L2225" s="200">
        <v>2028.5</v>
      </c>
      <c r="N2225" s="184">
        <v>4651.7</v>
      </c>
      <c r="O2225" s="190">
        <f t="shared" si="139"/>
        <v>0.77528333333333332</v>
      </c>
      <c r="Q2225" s="1">
        <v>4026.3</v>
      </c>
    </row>
    <row r="2226" spans="2:17" x14ac:dyDescent="0.3">
      <c r="B2226" s="187">
        <v>39541.333333333336</v>
      </c>
      <c r="D2226" s="202">
        <v>0</v>
      </c>
      <c r="E2226" s="178">
        <v>0</v>
      </c>
      <c r="F2226" s="188">
        <f t="shared" si="136"/>
        <v>0</v>
      </c>
      <c r="G2226" s="200"/>
      <c r="H2226" s="202">
        <v>110</v>
      </c>
      <c r="I2226" s="178">
        <v>1974.5</v>
      </c>
      <c r="J2226">
        <f t="shared" si="137"/>
        <v>1974.5</v>
      </c>
      <c r="K2226" s="189">
        <f t="shared" si="138"/>
        <v>7.8979999999999995E-2</v>
      </c>
      <c r="L2226" s="200">
        <v>2080.6</v>
      </c>
      <c r="N2226" s="184">
        <v>3744.6</v>
      </c>
      <c r="O2226" s="190">
        <f t="shared" si="139"/>
        <v>0.62409999999999999</v>
      </c>
      <c r="Q2226" s="1">
        <v>4024.7</v>
      </c>
    </row>
    <row r="2227" spans="2:17" x14ac:dyDescent="0.3">
      <c r="B2227" s="187">
        <v>39541.375</v>
      </c>
      <c r="D2227" s="202">
        <v>2</v>
      </c>
      <c r="E2227" s="178">
        <v>0</v>
      </c>
      <c r="F2227" s="188">
        <f t="shared" si="136"/>
        <v>0</v>
      </c>
      <c r="G2227" s="200"/>
      <c r="H2227" s="202">
        <v>173</v>
      </c>
      <c r="I2227" s="178">
        <v>3626</v>
      </c>
      <c r="J2227">
        <f t="shared" si="137"/>
        <v>3626</v>
      </c>
      <c r="K2227" s="189">
        <f t="shared" si="138"/>
        <v>0.14504</v>
      </c>
      <c r="L2227" s="200">
        <v>3750.2</v>
      </c>
      <c r="N2227" s="184">
        <v>4274.6000000000004</v>
      </c>
      <c r="O2227" s="190">
        <f t="shared" si="139"/>
        <v>0.71243333333333336</v>
      </c>
      <c r="Q2227" s="1">
        <v>4023</v>
      </c>
    </row>
    <row r="2228" spans="2:17" x14ac:dyDescent="0.3">
      <c r="B2228" s="187">
        <v>39541.416666666664</v>
      </c>
      <c r="D2228" s="202">
        <v>12</v>
      </c>
      <c r="E2228" s="178">
        <v>0</v>
      </c>
      <c r="F2228" s="188">
        <f t="shared" si="136"/>
        <v>0</v>
      </c>
      <c r="G2228" s="200"/>
      <c r="H2228" s="202">
        <v>285</v>
      </c>
      <c r="I2228" s="178">
        <v>6775.8</v>
      </c>
      <c r="J2228">
        <f t="shared" si="137"/>
        <v>6775.8</v>
      </c>
      <c r="K2228" s="189">
        <f t="shared" si="138"/>
        <v>0.271032</v>
      </c>
      <c r="L2228" s="200">
        <v>6952.1</v>
      </c>
      <c r="N2228" s="184">
        <v>5262.3</v>
      </c>
      <c r="O2228" s="190">
        <f t="shared" si="139"/>
        <v>0.87705</v>
      </c>
      <c r="Q2228" s="1">
        <v>4020.7</v>
      </c>
    </row>
    <row r="2229" spans="2:17" x14ac:dyDescent="0.3">
      <c r="B2229" s="187">
        <v>39541.458333333336</v>
      </c>
      <c r="D2229" s="202">
        <v>57</v>
      </c>
      <c r="E2229" s="178">
        <v>0</v>
      </c>
      <c r="F2229" s="188">
        <f t="shared" si="136"/>
        <v>0</v>
      </c>
      <c r="G2229" s="200"/>
      <c r="H2229" s="202">
        <v>434</v>
      </c>
      <c r="I2229" s="178">
        <v>10981</v>
      </c>
      <c r="J2229">
        <f t="shared" si="137"/>
        <v>10981</v>
      </c>
      <c r="K2229" s="189">
        <f t="shared" si="138"/>
        <v>0.43924000000000002</v>
      </c>
      <c r="L2229" s="200">
        <v>11268</v>
      </c>
      <c r="N2229" s="184">
        <v>5606.1</v>
      </c>
      <c r="O2229" s="190">
        <f t="shared" si="139"/>
        <v>0.93435000000000001</v>
      </c>
      <c r="Q2229" s="1">
        <v>4019.4</v>
      </c>
    </row>
    <row r="2230" spans="2:17" x14ac:dyDescent="0.3">
      <c r="B2230" s="187">
        <v>39541.5</v>
      </c>
      <c r="D2230" s="202">
        <v>40</v>
      </c>
      <c r="E2230" s="178">
        <v>0</v>
      </c>
      <c r="F2230" s="188">
        <f t="shared" si="136"/>
        <v>0</v>
      </c>
      <c r="G2230" s="200"/>
      <c r="H2230" s="202">
        <v>388</v>
      </c>
      <c r="I2230" s="178">
        <v>9804.1</v>
      </c>
      <c r="J2230">
        <f t="shared" si="137"/>
        <v>9804.1</v>
      </c>
      <c r="K2230" s="189">
        <f t="shared" si="138"/>
        <v>0.39216400000000001</v>
      </c>
      <c r="L2230" s="200">
        <v>10057</v>
      </c>
      <c r="N2230" s="184">
        <v>5246.6</v>
      </c>
      <c r="O2230" s="190">
        <f t="shared" si="139"/>
        <v>0.8744333333333334</v>
      </c>
      <c r="Q2230" s="1">
        <v>4019.4</v>
      </c>
    </row>
    <row r="2231" spans="2:17" x14ac:dyDescent="0.3">
      <c r="B2231" s="187">
        <v>39541.541666666664</v>
      </c>
      <c r="D2231" s="202">
        <v>349</v>
      </c>
      <c r="E2231" s="178">
        <v>59.268900000000002</v>
      </c>
      <c r="F2231" s="188">
        <f t="shared" si="136"/>
        <v>8.0209628852725257E-2</v>
      </c>
      <c r="G2231" s="200"/>
      <c r="H2231" s="202">
        <v>596</v>
      </c>
      <c r="I2231" s="178">
        <v>15887</v>
      </c>
      <c r="J2231">
        <f t="shared" si="137"/>
        <v>15887</v>
      </c>
      <c r="K2231" s="189">
        <f t="shared" si="138"/>
        <v>0.63548000000000004</v>
      </c>
      <c r="L2231" s="200">
        <v>16356</v>
      </c>
      <c r="N2231" s="184">
        <v>4060.6</v>
      </c>
      <c r="O2231" s="190">
        <f t="shared" si="139"/>
        <v>0.67676666666666663</v>
      </c>
      <c r="Q2231" s="1">
        <v>4019</v>
      </c>
    </row>
    <row r="2232" spans="2:17" x14ac:dyDescent="0.3">
      <c r="B2232" s="187">
        <v>39541.583333333336</v>
      </c>
      <c r="D2232" s="202">
        <v>311</v>
      </c>
      <c r="E2232" s="178">
        <v>206.44800000000001</v>
      </c>
      <c r="F2232" s="188">
        <f t="shared" si="136"/>
        <v>0.27938965388909565</v>
      </c>
      <c r="G2232" s="200"/>
      <c r="H2232" s="202">
        <v>500</v>
      </c>
      <c r="I2232" s="178">
        <v>14693</v>
      </c>
      <c r="J2232">
        <f t="shared" si="137"/>
        <v>14693</v>
      </c>
      <c r="K2232" s="189">
        <f t="shared" si="138"/>
        <v>0.58772000000000002</v>
      </c>
      <c r="L2232" s="200">
        <v>15110</v>
      </c>
      <c r="N2232" s="184">
        <v>3055</v>
      </c>
      <c r="O2232" s="190">
        <f t="shared" si="139"/>
        <v>0.50916666666666666</v>
      </c>
      <c r="Q2232" s="1">
        <v>4017.8</v>
      </c>
    </row>
    <row r="2233" spans="2:17" x14ac:dyDescent="0.3">
      <c r="B2233" s="187">
        <v>39541.625</v>
      </c>
      <c r="D2233" s="202">
        <v>114</v>
      </c>
      <c r="E2233" s="178">
        <v>0</v>
      </c>
      <c r="F2233" s="188">
        <f t="shared" si="136"/>
        <v>0</v>
      </c>
      <c r="G2233" s="200"/>
      <c r="H2233" s="202">
        <v>304</v>
      </c>
      <c r="I2233" s="178">
        <v>8428.2000000000007</v>
      </c>
      <c r="J2233">
        <f t="shared" si="137"/>
        <v>8428.2000000000007</v>
      </c>
      <c r="K2233" s="189">
        <f t="shared" si="138"/>
        <v>0.33712800000000004</v>
      </c>
      <c r="L2233" s="200">
        <v>8643.2000000000007</v>
      </c>
      <c r="N2233" s="184">
        <v>2535.1999999999998</v>
      </c>
      <c r="O2233" s="190">
        <f t="shared" si="139"/>
        <v>0.42253333333333332</v>
      </c>
      <c r="Q2233" s="1">
        <v>4017.6</v>
      </c>
    </row>
    <row r="2234" spans="2:17" x14ac:dyDescent="0.3">
      <c r="B2234" s="187">
        <v>39541.666666666664</v>
      </c>
      <c r="D2234" s="202">
        <v>133</v>
      </c>
      <c r="E2234" s="178">
        <v>0</v>
      </c>
      <c r="F2234" s="188">
        <f t="shared" si="136"/>
        <v>0</v>
      </c>
      <c r="G2234" s="200"/>
      <c r="H2234" s="202">
        <v>170</v>
      </c>
      <c r="I2234" s="178">
        <v>5672.2</v>
      </c>
      <c r="J2234">
        <f t="shared" si="137"/>
        <v>5672.2</v>
      </c>
      <c r="K2234" s="189">
        <f t="shared" si="138"/>
        <v>0.22688800000000001</v>
      </c>
      <c r="L2234" s="200">
        <v>5827.6</v>
      </c>
      <c r="N2234" s="184">
        <v>2393.5</v>
      </c>
      <c r="O2234" s="190">
        <f t="shared" si="139"/>
        <v>0.39891666666666664</v>
      </c>
      <c r="Q2234" s="1">
        <v>4016.3</v>
      </c>
    </row>
    <row r="2235" spans="2:17" x14ac:dyDescent="0.3">
      <c r="B2235" s="187">
        <v>39541.708333333336</v>
      </c>
      <c r="D2235" s="202">
        <v>85</v>
      </c>
      <c r="E2235" s="178">
        <v>0</v>
      </c>
      <c r="F2235" s="188">
        <f t="shared" si="136"/>
        <v>0</v>
      </c>
      <c r="G2235" s="200"/>
      <c r="H2235" s="202">
        <v>45</v>
      </c>
      <c r="I2235" s="178">
        <v>1411.4</v>
      </c>
      <c r="J2235">
        <f t="shared" si="137"/>
        <v>1411.4</v>
      </c>
      <c r="K2235" s="189">
        <f t="shared" si="138"/>
        <v>5.6456000000000006E-2</v>
      </c>
      <c r="L2235" s="200">
        <v>1513</v>
      </c>
      <c r="N2235" s="184">
        <v>2413.6999999999998</v>
      </c>
      <c r="O2235" s="190">
        <f t="shared" si="139"/>
        <v>0.40228333333333333</v>
      </c>
      <c r="Q2235" s="1">
        <v>4014.9</v>
      </c>
    </row>
    <row r="2236" spans="2:17" x14ac:dyDescent="0.3">
      <c r="B2236" s="187">
        <v>39541.75</v>
      </c>
      <c r="D2236" s="202">
        <v>0</v>
      </c>
      <c r="E2236" s="178">
        <v>0</v>
      </c>
      <c r="F2236" s="188">
        <f t="shared" si="136"/>
        <v>0</v>
      </c>
      <c r="G2236" s="200"/>
      <c r="H2236" s="202">
        <v>0</v>
      </c>
      <c r="I2236" s="178">
        <v>-56.506999999999998</v>
      </c>
      <c r="J2236">
        <f t="shared" si="137"/>
        <v>0</v>
      </c>
      <c r="K2236" s="189">
        <f t="shared" si="138"/>
        <v>0</v>
      </c>
      <c r="L2236" s="200">
        <v>0</v>
      </c>
      <c r="N2236" s="184">
        <v>3245</v>
      </c>
      <c r="O2236" s="190">
        <f t="shared" si="139"/>
        <v>0.54083333333333339</v>
      </c>
      <c r="Q2236" s="1">
        <v>4014.6</v>
      </c>
    </row>
    <row r="2237" spans="2:17" x14ac:dyDescent="0.3">
      <c r="B2237" s="187">
        <v>39541.791666666664</v>
      </c>
      <c r="D2237" s="202">
        <v>0</v>
      </c>
      <c r="E2237" s="178">
        <v>0</v>
      </c>
      <c r="F2237" s="188">
        <f t="shared" si="136"/>
        <v>0</v>
      </c>
      <c r="G2237" s="200"/>
      <c r="H2237" s="202">
        <v>0</v>
      </c>
      <c r="I2237" s="178">
        <v>-56.506999999999998</v>
      </c>
      <c r="J2237">
        <f t="shared" si="137"/>
        <v>0</v>
      </c>
      <c r="K2237" s="189">
        <f t="shared" si="138"/>
        <v>0</v>
      </c>
      <c r="L2237" s="200">
        <v>0</v>
      </c>
      <c r="N2237" s="184">
        <v>3707.5</v>
      </c>
      <c r="O2237" s="190">
        <f t="shared" si="139"/>
        <v>0.61791666666666667</v>
      </c>
      <c r="Q2237" s="1">
        <v>4014.6</v>
      </c>
    </row>
    <row r="2238" spans="2:17" x14ac:dyDescent="0.3">
      <c r="B2238" s="187">
        <v>39541.833333333336</v>
      </c>
      <c r="D2238" s="202">
        <v>0</v>
      </c>
      <c r="E2238" s="178">
        <v>0</v>
      </c>
      <c r="F2238" s="188">
        <f t="shared" si="136"/>
        <v>0</v>
      </c>
      <c r="G2238" s="200"/>
      <c r="H2238" s="202">
        <v>0</v>
      </c>
      <c r="I2238" s="178">
        <v>-56.506999999999998</v>
      </c>
      <c r="J2238">
        <f t="shared" si="137"/>
        <v>0</v>
      </c>
      <c r="K2238" s="189">
        <f t="shared" si="138"/>
        <v>0</v>
      </c>
      <c r="L2238" s="200">
        <v>0</v>
      </c>
      <c r="N2238" s="184">
        <v>3936.7</v>
      </c>
      <c r="O2238" s="190">
        <f t="shared" si="139"/>
        <v>0.65611666666666668</v>
      </c>
      <c r="Q2238" s="1">
        <v>4012.1</v>
      </c>
    </row>
    <row r="2239" spans="2:17" x14ac:dyDescent="0.3">
      <c r="B2239" s="187">
        <v>39541.875</v>
      </c>
      <c r="D2239" s="202">
        <v>0</v>
      </c>
      <c r="E2239" s="178">
        <v>0</v>
      </c>
      <c r="F2239" s="188">
        <f t="shared" si="136"/>
        <v>0</v>
      </c>
      <c r="G2239" s="200"/>
      <c r="H2239" s="202">
        <v>0</v>
      </c>
      <c r="I2239" s="178">
        <v>-56.506999999999998</v>
      </c>
      <c r="J2239">
        <f t="shared" si="137"/>
        <v>0</v>
      </c>
      <c r="K2239" s="189">
        <f t="shared" si="138"/>
        <v>0</v>
      </c>
      <c r="L2239" s="200">
        <v>0</v>
      </c>
      <c r="N2239" s="184">
        <v>3171.3</v>
      </c>
      <c r="O2239" s="190">
        <f t="shared" si="139"/>
        <v>0.52855000000000008</v>
      </c>
      <c r="Q2239" s="1">
        <v>4010</v>
      </c>
    </row>
    <row r="2240" spans="2:17" x14ac:dyDescent="0.3">
      <c r="B2240" s="187">
        <v>39541.916666666664</v>
      </c>
      <c r="D2240" s="202">
        <v>0</v>
      </c>
      <c r="E2240" s="178">
        <v>0</v>
      </c>
      <c r="F2240" s="188">
        <f t="shared" si="136"/>
        <v>0</v>
      </c>
      <c r="G2240" s="200"/>
      <c r="H2240" s="202">
        <v>0</v>
      </c>
      <c r="I2240" s="178">
        <v>-56.506999999999998</v>
      </c>
      <c r="J2240">
        <f t="shared" si="137"/>
        <v>0</v>
      </c>
      <c r="K2240" s="189">
        <f t="shared" si="138"/>
        <v>0</v>
      </c>
      <c r="L2240" s="200">
        <v>0</v>
      </c>
      <c r="N2240" s="184">
        <v>2413.4</v>
      </c>
      <c r="O2240" s="190">
        <f t="shared" si="139"/>
        <v>0.40223333333333333</v>
      </c>
      <c r="Q2240" s="1">
        <v>4007.9</v>
      </c>
    </row>
    <row r="2241" spans="2:17" x14ac:dyDescent="0.3">
      <c r="B2241" s="187">
        <v>39541.958333333336</v>
      </c>
      <c r="D2241" s="202">
        <v>0</v>
      </c>
      <c r="E2241" s="178">
        <v>0</v>
      </c>
      <c r="F2241" s="188">
        <f t="shared" si="136"/>
        <v>0</v>
      </c>
      <c r="G2241" s="200"/>
      <c r="H2241" s="202">
        <v>0</v>
      </c>
      <c r="I2241" s="178">
        <v>-56.506999999999998</v>
      </c>
      <c r="J2241">
        <f t="shared" si="137"/>
        <v>0</v>
      </c>
      <c r="K2241" s="189">
        <f t="shared" si="138"/>
        <v>0</v>
      </c>
      <c r="L2241" s="200">
        <v>0</v>
      </c>
      <c r="N2241" s="184">
        <v>2009.4</v>
      </c>
      <c r="O2241" s="190">
        <f t="shared" si="139"/>
        <v>0.33490000000000003</v>
      </c>
      <c r="Q2241" s="1">
        <v>4007.5</v>
      </c>
    </row>
    <row r="2242" spans="2:17" x14ac:dyDescent="0.3">
      <c r="B2242" s="187">
        <v>39542</v>
      </c>
      <c r="D2242" s="202">
        <v>0</v>
      </c>
      <c r="E2242" s="178">
        <v>0</v>
      </c>
      <c r="F2242" s="188">
        <f t="shared" si="136"/>
        <v>0</v>
      </c>
      <c r="G2242" s="200"/>
      <c r="H2242" s="202">
        <v>0</v>
      </c>
      <c r="I2242" s="178">
        <v>-56.506999999999998</v>
      </c>
      <c r="J2242">
        <f t="shared" si="137"/>
        <v>0</v>
      </c>
      <c r="K2242" s="189">
        <f t="shared" si="138"/>
        <v>0</v>
      </c>
      <c r="L2242" s="200">
        <v>0</v>
      </c>
      <c r="N2242" s="184">
        <v>2086.1</v>
      </c>
      <c r="O2242" s="190">
        <f t="shared" si="139"/>
        <v>0.34768333333333334</v>
      </c>
      <c r="Q2242" s="1">
        <v>4005.7</v>
      </c>
    </row>
    <row r="2243" spans="2:17" x14ac:dyDescent="0.3">
      <c r="B2243" s="187">
        <v>39542.041666666664</v>
      </c>
      <c r="D2243" s="202">
        <v>0</v>
      </c>
      <c r="E2243" s="178">
        <v>0</v>
      </c>
      <c r="F2243" s="188">
        <f t="shared" si="136"/>
        <v>0</v>
      </c>
      <c r="G2243" s="200"/>
      <c r="H2243" s="202">
        <v>0</v>
      </c>
      <c r="I2243" s="178">
        <v>-56.506999999999998</v>
      </c>
      <c r="J2243">
        <f t="shared" si="137"/>
        <v>0</v>
      </c>
      <c r="K2243" s="189">
        <f t="shared" si="138"/>
        <v>0</v>
      </c>
      <c r="L2243" s="200">
        <v>0</v>
      </c>
      <c r="N2243" s="184">
        <v>2297.6</v>
      </c>
      <c r="O2243" s="190">
        <f t="shared" si="139"/>
        <v>0.38293333333333329</v>
      </c>
      <c r="Q2243" s="1">
        <v>4004.8</v>
      </c>
    </row>
    <row r="2244" spans="2:17" x14ac:dyDescent="0.3">
      <c r="B2244" s="187">
        <v>39542.083333333336</v>
      </c>
      <c r="D2244" s="202">
        <v>0</v>
      </c>
      <c r="E2244" s="178">
        <v>0</v>
      </c>
      <c r="F2244" s="188">
        <f t="shared" si="136"/>
        <v>0</v>
      </c>
      <c r="G2244" s="200"/>
      <c r="H2244" s="202">
        <v>0</v>
      </c>
      <c r="I2244" s="178">
        <v>-56.506999999999998</v>
      </c>
      <c r="J2244">
        <f t="shared" si="137"/>
        <v>0</v>
      </c>
      <c r="K2244" s="189">
        <f t="shared" si="138"/>
        <v>0</v>
      </c>
      <c r="L2244" s="200">
        <v>0</v>
      </c>
      <c r="N2244" s="184">
        <v>2782</v>
      </c>
      <c r="O2244" s="190">
        <f t="shared" si="139"/>
        <v>0.46366666666666667</v>
      </c>
      <c r="Q2244" s="1">
        <v>4002.7</v>
      </c>
    </row>
    <row r="2245" spans="2:17" x14ac:dyDescent="0.3">
      <c r="B2245" s="187">
        <v>39542.125</v>
      </c>
      <c r="D2245" s="202">
        <v>0</v>
      </c>
      <c r="E2245" s="178">
        <v>0</v>
      </c>
      <c r="F2245" s="188">
        <f t="shared" si="136"/>
        <v>0</v>
      </c>
      <c r="G2245" s="200"/>
      <c r="H2245" s="202">
        <v>0</v>
      </c>
      <c r="I2245" s="178">
        <v>-56.506999999999998</v>
      </c>
      <c r="J2245">
        <f t="shared" si="137"/>
        <v>0</v>
      </c>
      <c r="K2245" s="189">
        <f t="shared" si="138"/>
        <v>0</v>
      </c>
      <c r="L2245" s="200">
        <v>0</v>
      </c>
      <c r="N2245" s="184">
        <v>3464</v>
      </c>
      <c r="O2245" s="190">
        <f t="shared" si="139"/>
        <v>0.57733333333333337</v>
      </c>
      <c r="Q2245" s="1">
        <v>4002.6</v>
      </c>
    </row>
    <row r="2246" spans="2:17" x14ac:dyDescent="0.3">
      <c r="B2246" s="187">
        <v>39542.166666666664</v>
      </c>
      <c r="D2246" s="202">
        <v>0</v>
      </c>
      <c r="E2246" s="178">
        <v>0</v>
      </c>
      <c r="F2246" s="188">
        <f t="shared" si="136"/>
        <v>0</v>
      </c>
      <c r="G2246" s="200"/>
      <c r="H2246" s="202">
        <v>0</v>
      </c>
      <c r="I2246" s="178">
        <v>-56.506999999999998</v>
      </c>
      <c r="J2246">
        <f t="shared" si="137"/>
        <v>0</v>
      </c>
      <c r="K2246" s="189">
        <f t="shared" si="138"/>
        <v>0</v>
      </c>
      <c r="L2246" s="200">
        <v>0</v>
      </c>
      <c r="N2246" s="184">
        <v>4004.8</v>
      </c>
      <c r="O2246" s="190">
        <f t="shared" si="139"/>
        <v>0.66746666666666665</v>
      </c>
      <c r="Q2246" s="1">
        <v>4001.7</v>
      </c>
    </row>
    <row r="2247" spans="2:17" x14ac:dyDescent="0.3">
      <c r="B2247" s="187">
        <v>39542.208333333336</v>
      </c>
      <c r="D2247" s="202">
        <v>0</v>
      </c>
      <c r="E2247" s="178">
        <v>0</v>
      </c>
      <c r="F2247" s="188">
        <f t="shared" si="136"/>
        <v>0</v>
      </c>
      <c r="G2247" s="200"/>
      <c r="H2247" s="202">
        <v>0</v>
      </c>
      <c r="I2247" s="178">
        <v>-56.506999999999998</v>
      </c>
      <c r="J2247">
        <f t="shared" si="137"/>
        <v>0</v>
      </c>
      <c r="K2247" s="189">
        <f t="shared" si="138"/>
        <v>0</v>
      </c>
      <c r="L2247" s="200">
        <v>0</v>
      </c>
      <c r="N2247" s="184">
        <v>4351.3</v>
      </c>
      <c r="O2247" s="190">
        <f t="shared" si="139"/>
        <v>0.72521666666666673</v>
      </c>
      <c r="Q2247" s="1">
        <v>4001.2</v>
      </c>
    </row>
    <row r="2248" spans="2:17" x14ac:dyDescent="0.3">
      <c r="B2248" s="187">
        <v>39542.25</v>
      </c>
      <c r="D2248" s="202">
        <v>104</v>
      </c>
      <c r="E2248" s="178">
        <v>0</v>
      </c>
      <c r="F2248" s="188">
        <f t="shared" si="136"/>
        <v>0</v>
      </c>
      <c r="G2248" s="200"/>
      <c r="H2248" s="202">
        <v>38</v>
      </c>
      <c r="I2248" s="178">
        <v>1163.8</v>
      </c>
      <c r="J2248">
        <f t="shared" si="137"/>
        <v>1163.8</v>
      </c>
      <c r="K2248" s="189">
        <f t="shared" si="138"/>
        <v>4.6551999999999996E-2</v>
      </c>
      <c r="L2248" s="200">
        <v>1263.5999999999999</v>
      </c>
      <c r="N2248" s="184">
        <v>4318.1000000000004</v>
      </c>
      <c r="O2248" s="190">
        <f t="shared" si="139"/>
        <v>0.71968333333333334</v>
      </c>
      <c r="Q2248" s="1">
        <v>4000.8</v>
      </c>
    </row>
    <row r="2249" spans="2:17" x14ac:dyDescent="0.3">
      <c r="B2249" s="187">
        <v>39542.291666666664</v>
      </c>
      <c r="D2249" s="202">
        <v>174</v>
      </c>
      <c r="E2249" s="178">
        <v>0</v>
      </c>
      <c r="F2249" s="188">
        <f t="shared" si="136"/>
        <v>0</v>
      </c>
      <c r="G2249" s="200"/>
      <c r="H2249" s="202">
        <v>177</v>
      </c>
      <c r="I2249" s="178">
        <v>6086.5</v>
      </c>
      <c r="J2249">
        <f t="shared" si="137"/>
        <v>6086.5</v>
      </c>
      <c r="K2249" s="189">
        <f t="shared" si="138"/>
        <v>0.24346000000000001</v>
      </c>
      <c r="L2249" s="200">
        <v>6249.4</v>
      </c>
      <c r="N2249" s="184">
        <v>4245.7</v>
      </c>
      <c r="O2249" s="190">
        <f t="shared" si="139"/>
        <v>0.70761666666666667</v>
      </c>
      <c r="Q2249" s="1">
        <v>3999.6</v>
      </c>
    </row>
    <row r="2250" spans="2:17" x14ac:dyDescent="0.3">
      <c r="B2250" s="187">
        <v>39542.333333333336</v>
      </c>
      <c r="D2250" s="202">
        <v>281</v>
      </c>
      <c r="E2250" s="178">
        <v>68.538499999999999</v>
      </c>
      <c r="F2250" s="188">
        <f t="shared" si="136"/>
        <v>9.2754339073654296E-2</v>
      </c>
      <c r="G2250" s="200"/>
      <c r="H2250" s="202">
        <v>359</v>
      </c>
      <c r="I2250" s="178">
        <v>12836</v>
      </c>
      <c r="J2250">
        <f t="shared" si="137"/>
        <v>12836</v>
      </c>
      <c r="K2250" s="189">
        <f t="shared" si="138"/>
        <v>0.51344000000000001</v>
      </c>
      <c r="L2250" s="200">
        <v>13184</v>
      </c>
      <c r="N2250" s="184">
        <v>3267.1</v>
      </c>
      <c r="O2250" s="190">
        <f t="shared" si="139"/>
        <v>0.54451666666666665</v>
      </c>
      <c r="Q2250" s="1">
        <v>3999.6</v>
      </c>
    </row>
    <row r="2251" spans="2:17" x14ac:dyDescent="0.3">
      <c r="B2251" s="187">
        <v>39542.375</v>
      </c>
      <c r="D2251" s="202">
        <v>539</v>
      </c>
      <c r="E2251" s="178">
        <v>379.64299999999997</v>
      </c>
      <c r="F2251" s="188">
        <f t="shared" ref="F2251:F2314" si="140">E2251/$F$8</f>
        <v>0.51377744696687755</v>
      </c>
      <c r="G2251" s="200"/>
      <c r="H2251" s="202">
        <v>581</v>
      </c>
      <c r="I2251" s="178">
        <v>18289</v>
      </c>
      <c r="J2251">
        <f t="shared" ref="J2251:J2314" si="141">IF(I2251&lt;0,0,I2251)</f>
        <v>18289</v>
      </c>
      <c r="K2251" s="189">
        <f t="shared" ref="K2251:K2314" si="142">J2251/(1000*$K$8)</f>
        <v>0.73155999999999999</v>
      </c>
      <c r="L2251" s="200">
        <v>18874</v>
      </c>
      <c r="N2251" s="184">
        <v>2229.1999999999998</v>
      </c>
      <c r="O2251" s="190">
        <f t="shared" ref="O2251:O2314" si="143">N2251/$O$8</f>
        <v>0.37153333333333333</v>
      </c>
      <c r="Q2251" s="1">
        <v>3999.4</v>
      </c>
    </row>
    <row r="2252" spans="2:17" x14ac:dyDescent="0.3">
      <c r="B2252" s="187">
        <v>39542.416666666664</v>
      </c>
      <c r="D2252" s="202">
        <v>658</v>
      </c>
      <c r="E2252" s="178">
        <v>479.00400000000002</v>
      </c>
      <c r="F2252" s="188">
        <f t="shared" si="140"/>
        <v>0.64824440910782566</v>
      </c>
      <c r="G2252" s="200"/>
      <c r="H2252" s="202">
        <v>724</v>
      </c>
      <c r="I2252" s="178">
        <v>19682</v>
      </c>
      <c r="J2252">
        <f t="shared" si="141"/>
        <v>19682</v>
      </c>
      <c r="K2252" s="189">
        <f t="shared" si="142"/>
        <v>0.78727999999999998</v>
      </c>
      <c r="L2252" s="200">
        <v>20339</v>
      </c>
      <c r="N2252" s="184">
        <v>1783.7</v>
      </c>
      <c r="O2252" s="190">
        <f t="shared" si="143"/>
        <v>0.29728333333333334</v>
      </c>
      <c r="Q2252" s="1">
        <v>3997.2</v>
      </c>
    </row>
    <row r="2253" spans="2:17" x14ac:dyDescent="0.3">
      <c r="B2253" s="187">
        <v>39542.458333333336</v>
      </c>
      <c r="D2253" s="202">
        <v>613</v>
      </c>
      <c r="E2253" s="178">
        <v>450.05700000000002</v>
      </c>
      <c r="F2253" s="188">
        <f t="shared" si="140"/>
        <v>0.60906993267246345</v>
      </c>
      <c r="G2253" s="200"/>
      <c r="H2253" s="202">
        <v>778</v>
      </c>
      <c r="I2253" s="178">
        <v>19185</v>
      </c>
      <c r="J2253">
        <f t="shared" si="141"/>
        <v>19185</v>
      </c>
      <c r="K2253" s="189">
        <f t="shared" si="142"/>
        <v>0.76739999999999997</v>
      </c>
      <c r="L2253" s="200">
        <v>19816</v>
      </c>
      <c r="N2253" s="184">
        <v>1547.8</v>
      </c>
      <c r="O2253" s="190">
        <f t="shared" si="143"/>
        <v>0.25796666666666668</v>
      </c>
      <c r="Q2253" s="1">
        <v>3996.2</v>
      </c>
    </row>
    <row r="2254" spans="2:17" x14ac:dyDescent="0.3">
      <c r="B2254" s="187">
        <v>39542.5</v>
      </c>
      <c r="D2254" s="202">
        <v>649</v>
      </c>
      <c r="E2254" s="178">
        <v>483.495</v>
      </c>
      <c r="F2254" s="188">
        <f t="shared" si="140"/>
        <v>0.65432215718780662</v>
      </c>
      <c r="G2254" s="200"/>
      <c r="H2254" s="202">
        <v>802</v>
      </c>
      <c r="I2254" s="178">
        <v>19450</v>
      </c>
      <c r="J2254">
        <f t="shared" si="141"/>
        <v>19450</v>
      </c>
      <c r="K2254" s="189">
        <f t="shared" si="142"/>
        <v>0.77800000000000002</v>
      </c>
      <c r="L2254" s="200">
        <v>20095</v>
      </c>
      <c r="N2254" s="184">
        <v>1106.4000000000001</v>
      </c>
      <c r="O2254" s="190">
        <f t="shared" si="143"/>
        <v>0.18440000000000001</v>
      </c>
      <c r="Q2254" s="1">
        <v>3995.1</v>
      </c>
    </row>
    <row r="2255" spans="2:17" x14ac:dyDescent="0.3">
      <c r="B2255" s="187">
        <v>39542.541666666664</v>
      </c>
      <c r="D2255" s="202">
        <v>762</v>
      </c>
      <c r="E2255" s="178">
        <v>561.60400000000004</v>
      </c>
      <c r="F2255" s="188">
        <f t="shared" si="140"/>
        <v>0.76002841966370072</v>
      </c>
      <c r="G2255" s="200"/>
      <c r="H2255" s="202">
        <v>785</v>
      </c>
      <c r="I2255" s="178">
        <v>20471</v>
      </c>
      <c r="J2255">
        <f t="shared" si="141"/>
        <v>20471</v>
      </c>
      <c r="K2255" s="189">
        <f t="shared" si="142"/>
        <v>0.81884000000000001</v>
      </c>
      <c r="L2255" s="200">
        <v>21171</v>
      </c>
      <c r="N2255" s="184">
        <v>722.6</v>
      </c>
      <c r="O2255" s="190">
        <f t="shared" si="143"/>
        <v>0.12043333333333334</v>
      </c>
      <c r="Q2255" s="1">
        <v>3994.5</v>
      </c>
    </row>
    <row r="2256" spans="2:17" x14ac:dyDescent="0.3">
      <c r="B2256" s="187">
        <v>39542.583333333336</v>
      </c>
      <c r="D2256" s="202">
        <v>819</v>
      </c>
      <c r="E2256" s="178">
        <v>593.41700000000003</v>
      </c>
      <c r="F2256" s="188">
        <f t="shared" si="140"/>
        <v>0.80308150353554164</v>
      </c>
      <c r="G2256" s="200"/>
      <c r="H2256" s="202">
        <v>676</v>
      </c>
      <c r="I2256" s="178">
        <v>20711</v>
      </c>
      <c r="J2256">
        <f t="shared" si="141"/>
        <v>20711</v>
      </c>
      <c r="K2256" s="189">
        <f t="shared" si="142"/>
        <v>0.82843999999999995</v>
      </c>
      <c r="L2256" s="200">
        <v>21424</v>
      </c>
      <c r="N2256" s="184">
        <v>279.2</v>
      </c>
      <c r="O2256" s="190">
        <f t="shared" si="143"/>
        <v>4.6533333333333329E-2</v>
      </c>
      <c r="Q2256" s="1">
        <v>3994.3</v>
      </c>
    </row>
    <row r="2257" spans="2:17" x14ac:dyDescent="0.3">
      <c r="B2257" s="187">
        <v>39542.625</v>
      </c>
      <c r="D2257" s="202">
        <v>831</v>
      </c>
      <c r="E2257" s="178">
        <v>575.76900000000001</v>
      </c>
      <c r="F2257" s="188">
        <f t="shared" si="140"/>
        <v>0.77919815948844606</v>
      </c>
      <c r="G2257" s="200"/>
      <c r="H2257" s="202">
        <v>508</v>
      </c>
      <c r="I2257" s="178">
        <v>20474</v>
      </c>
      <c r="J2257">
        <f t="shared" si="141"/>
        <v>20474</v>
      </c>
      <c r="K2257" s="189">
        <f t="shared" si="142"/>
        <v>0.81896000000000002</v>
      </c>
      <c r="L2257" s="200">
        <v>21174</v>
      </c>
      <c r="N2257" s="184">
        <v>15.9</v>
      </c>
      <c r="O2257" s="190">
        <f t="shared" si="143"/>
        <v>2.65E-3</v>
      </c>
      <c r="Q2257" s="1">
        <v>3993.7</v>
      </c>
    </row>
    <row r="2258" spans="2:17" x14ac:dyDescent="0.3">
      <c r="B2258" s="187">
        <v>39542.666666666664</v>
      </c>
      <c r="D2258" s="202">
        <v>730</v>
      </c>
      <c r="E2258" s="178">
        <v>416.51100000000002</v>
      </c>
      <c r="F2258" s="188">
        <f t="shared" si="140"/>
        <v>0.5636715498866598</v>
      </c>
      <c r="G2258" s="200"/>
      <c r="H2258" s="202">
        <v>289</v>
      </c>
      <c r="I2258" s="178">
        <v>12896</v>
      </c>
      <c r="J2258">
        <f t="shared" si="141"/>
        <v>12896</v>
      </c>
      <c r="K2258" s="189">
        <f t="shared" si="142"/>
        <v>0.51583999999999997</v>
      </c>
      <c r="L2258" s="200">
        <v>13247</v>
      </c>
      <c r="N2258" s="184">
        <v>0</v>
      </c>
      <c r="O2258" s="190">
        <f t="shared" si="143"/>
        <v>0</v>
      </c>
      <c r="Q2258" s="1">
        <v>3993.3</v>
      </c>
    </row>
    <row r="2259" spans="2:17" x14ac:dyDescent="0.3">
      <c r="B2259" s="187">
        <v>39542.708333333336</v>
      </c>
      <c r="D2259" s="202">
        <v>287</v>
      </c>
      <c r="E2259" s="178">
        <v>0</v>
      </c>
      <c r="F2259" s="188">
        <f t="shared" si="140"/>
        <v>0</v>
      </c>
      <c r="G2259" s="200"/>
      <c r="H2259" s="202">
        <v>74</v>
      </c>
      <c r="I2259" s="178">
        <v>2567.6</v>
      </c>
      <c r="J2259">
        <f t="shared" si="141"/>
        <v>2567.6</v>
      </c>
      <c r="K2259" s="189">
        <f t="shared" si="142"/>
        <v>0.10270399999999999</v>
      </c>
      <c r="L2259" s="200">
        <v>2679.5</v>
      </c>
      <c r="N2259" s="184">
        <v>0</v>
      </c>
      <c r="O2259" s="190">
        <f t="shared" si="143"/>
        <v>0</v>
      </c>
      <c r="Q2259" s="1">
        <v>3992.6</v>
      </c>
    </row>
    <row r="2260" spans="2:17" x14ac:dyDescent="0.3">
      <c r="B2260" s="187">
        <v>39542.75</v>
      </c>
      <c r="D2260" s="202">
        <v>0</v>
      </c>
      <c r="E2260" s="178">
        <v>0</v>
      </c>
      <c r="F2260" s="188">
        <f t="shared" si="140"/>
        <v>0</v>
      </c>
      <c r="G2260" s="200"/>
      <c r="H2260" s="202">
        <v>0</v>
      </c>
      <c r="I2260" s="178">
        <v>-56.506999999999998</v>
      </c>
      <c r="J2260">
        <f t="shared" si="141"/>
        <v>0</v>
      </c>
      <c r="K2260" s="189">
        <f t="shared" si="142"/>
        <v>0</v>
      </c>
      <c r="L2260" s="200">
        <v>0</v>
      </c>
      <c r="N2260" s="184">
        <v>0</v>
      </c>
      <c r="O2260" s="190">
        <f t="shared" si="143"/>
        <v>0</v>
      </c>
      <c r="Q2260" s="1">
        <v>3991.6</v>
      </c>
    </row>
    <row r="2261" spans="2:17" x14ac:dyDescent="0.3">
      <c r="B2261" s="187">
        <v>39542.791666666664</v>
      </c>
      <c r="D2261" s="202">
        <v>0</v>
      </c>
      <c r="E2261" s="178">
        <v>0</v>
      </c>
      <c r="F2261" s="188">
        <f t="shared" si="140"/>
        <v>0</v>
      </c>
      <c r="G2261" s="200"/>
      <c r="H2261" s="202">
        <v>0</v>
      </c>
      <c r="I2261" s="178">
        <v>-56.506999999999998</v>
      </c>
      <c r="J2261">
        <f t="shared" si="141"/>
        <v>0</v>
      </c>
      <c r="K2261" s="189">
        <f t="shared" si="142"/>
        <v>0</v>
      </c>
      <c r="L2261" s="200">
        <v>0</v>
      </c>
      <c r="N2261" s="184">
        <v>1120</v>
      </c>
      <c r="O2261" s="190">
        <f t="shared" si="143"/>
        <v>0.18666666666666668</v>
      </c>
      <c r="Q2261" s="1">
        <v>3989.9</v>
      </c>
    </row>
    <row r="2262" spans="2:17" x14ac:dyDescent="0.3">
      <c r="B2262" s="187">
        <v>39542.833333333336</v>
      </c>
      <c r="D2262" s="202">
        <v>0</v>
      </c>
      <c r="E2262" s="178">
        <v>0</v>
      </c>
      <c r="F2262" s="188">
        <f t="shared" si="140"/>
        <v>0</v>
      </c>
      <c r="G2262" s="200"/>
      <c r="H2262" s="202">
        <v>0</v>
      </c>
      <c r="I2262" s="178">
        <v>-56.506999999999998</v>
      </c>
      <c r="J2262">
        <f t="shared" si="141"/>
        <v>0</v>
      </c>
      <c r="K2262" s="189">
        <f t="shared" si="142"/>
        <v>0</v>
      </c>
      <c r="L2262" s="200">
        <v>0</v>
      </c>
      <c r="N2262" s="184">
        <v>4089.2</v>
      </c>
      <c r="O2262" s="190">
        <f t="shared" si="143"/>
        <v>0.68153333333333332</v>
      </c>
      <c r="Q2262" s="1">
        <v>3989.4</v>
      </c>
    </row>
    <row r="2263" spans="2:17" x14ac:dyDescent="0.3">
      <c r="B2263" s="187">
        <v>39542.875</v>
      </c>
      <c r="D2263" s="202">
        <v>0</v>
      </c>
      <c r="E2263" s="178">
        <v>0</v>
      </c>
      <c r="F2263" s="188">
        <f t="shared" si="140"/>
        <v>0</v>
      </c>
      <c r="G2263" s="200"/>
      <c r="H2263" s="202">
        <v>0</v>
      </c>
      <c r="I2263" s="178">
        <v>-56.506999999999998</v>
      </c>
      <c r="J2263">
        <f t="shared" si="141"/>
        <v>0</v>
      </c>
      <c r="K2263" s="189">
        <f t="shared" si="142"/>
        <v>0</v>
      </c>
      <c r="L2263" s="200">
        <v>0</v>
      </c>
      <c r="N2263" s="184">
        <v>4849.5</v>
      </c>
      <c r="O2263" s="190">
        <f t="shared" si="143"/>
        <v>0.80825000000000002</v>
      </c>
      <c r="Q2263" s="1">
        <v>3989</v>
      </c>
    </row>
    <row r="2264" spans="2:17" x14ac:dyDescent="0.3">
      <c r="B2264" s="187">
        <v>39542.916666666664</v>
      </c>
      <c r="D2264" s="202">
        <v>0</v>
      </c>
      <c r="E2264" s="178">
        <v>0</v>
      </c>
      <c r="F2264" s="188">
        <f t="shared" si="140"/>
        <v>0</v>
      </c>
      <c r="G2264" s="200"/>
      <c r="H2264" s="202">
        <v>0</v>
      </c>
      <c r="I2264" s="178">
        <v>-56.506999999999998</v>
      </c>
      <c r="J2264">
        <f t="shared" si="141"/>
        <v>0</v>
      </c>
      <c r="K2264" s="189">
        <f t="shared" si="142"/>
        <v>0</v>
      </c>
      <c r="L2264" s="200">
        <v>0</v>
      </c>
      <c r="N2264" s="184">
        <v>4290.7</v>
      </c>
      <c r="O2264" s="190">
        <f t="shared" si="143"/>
        <v>0.71511666666666662</v>
      </c>
      <c r="Q2264" s="1">
        <v>3988.9</v>
      </c>
    </row>
    <row r="2265" spans="2:17" x14ac:dyDescent="0.3">
      <c r="B2265" s="187">
        <v>39542.958333333336</v>
      </c>
      <c r="D2265" s="202">
        <v>0</v>
      </c>
      <c r="E2265" s="178">
        <v>0</v>
      </c>
      <c r="F2265" s="188">
        <f t="shared" si="140"/>
        <v>0</v>
      </c>
      <c r="G2265" s="200"/>
      <c r="H2265" s="202">
        <v>0</v>
      </c>
      <c r="I2265" s="178">
        <v>-56.506999999999998</v>
      </c>
      <c r="J2265">
        <f t="shared" si="141"/>
        <v>0</v>
      </c>
      <c r="K2265" s="189">
        <f t="shared" si="142"/>
        <v>0</v>
      </c>
      <c r="L2265" s="200">
        <v>0</v>
      </c>
      <c r="N2265" s="184">
        <v>3452.1</v>
      </c>
      <c r="O2265" s="190">
        <f t="shared" si="143"/>
        <v>0.57535000000000003</v>
      </c>
      <c r="Q2265" s="1">
        <v>3985.8</v>
      </c>
    </row>
    <row r="2266" spans="2:17" x14ac:dyDescent="0.3">
      <c r="B2266" s="187">
        <v>39543</v>
      </c>
      <c r="D2266" s="202">
        <v>0</v>
      </c>
      <c r="E2266" s="178">
        <v>0</v>
      </c>
      <c r="F2266" s="188">
        <f t="shared" si="140"/>
        <v>0</v>
      </c>
      <c r="G2266" s="200"/>
      <c r="H2266" s="202">
        <v>0</v>
      </c>
      <c r="I2266" s="178">
        <v>-56.506999999999998</v>
      </c>
      <c r="J2266">
        <f t="shared" si="141"/>
        <v>0</v>
      </c>
      <c r="K2266" s="189">
        <f t="shared" si="142"/>
        <v>0</v>
      </c>
      <c r="L2266" s="200">
        <v>0</v>
      </c>
      <c r="N2266" s="184">
        <v>2350.1</v>
      </c>
      <c r="O2266" s="190">
        <f t="shared" si="143"/>
        <v>0.39168333333333333</v>
      </c>
      <c r="Q2266" s="1">
        <v>3985.4</v>
      </c>
    </row>
    <row r="2267" spans="2:17" x14ac:dyDescent="0.3">
      <c r="B2267" s="187">
        <v>39543.041666666664</v>
      </c>
      <c r="D2267" s="202">
        <v>0</v>
      </c>
      <c r="E2267" s="178">
        <v>0</v>
      </c>
      <c r="F2267" s="188">
        <f t="shared" si="140"/>
        <v>0</v>
      </c>
      <c r="G2267" s="200"/>
      <c r="H2267" s="202">
        <v>0</v>
      </c>
      <c r="I2267" s="178">
        <v>-56.506999999999998</v>
      </c>
      <c r="J2267">
        <f t="shared" si="141"/>
        <v>0</v>
      </c>
      <c r="K2267" s="189">
        <f t="shared" si="142"/>
        <v>0</v>
      </c>
      <c r="L2267" s="200">
        <v>0</v>
      </c>
      <c r="N2267" s="184">
        <v>1431.2</v>
      </c>
      <c r="O2267" s="190">
        <f t="shared" si="143"/>
        <v>0.23853333333333335</v>
      </c>
      <c r="Q2267" s="1">
        <v>3984.9</v>
      </c>
    </row>
    <row r="2268" spans="2:17" x14ac:dyDescent="0.3">
      <c r="B2268" s="187">
        <v>39543.083333333336</v>
      </c>
      <c r="D2268" s="202">
        <v>0</v>
      </c>
      <c r="E2268" s="178">
        <v>0</v>
      </c>
      <c r="F2268" s="188">
        <f t="shared" si="140"/>
        <v>0</v>
      </c>
      <c r="G2268" s="200"/>
      <c r="H2268" s="202">
        <v>0</v>
      </c>
      <c r="I2268" s="178">
        <v>-56.506999999999998</v>
      </c>
      <c r="J2268">
        <f t="shared" si="141"/>
        <v>0</v>
      </c>
      <c r="K2268" s="189">
        <f t="shared" si="142"/>
        <v>0</v>
      </c>
      <c r="L2268" s="200">
        <v>0</v>
      </c>
      <c r="N2268" s="184">
        <v>1014.2</v>
      </c>
      <c r="O2268" s="190">
        <f t="shared" si="143"/>
        <v>0.16903333333333334</v>
      </c>
      <c r="Q2268" s="1">
        <v>3981</v>
      </c>
    </row>
    <row r="2269" spans="2:17" x14ac:dyDescent="0.3">
      <c r="B2269" s="187">
        <v>39543.125</v>
      </c>
      <c r="D2269" s="202">
        <v>0</v>
      </c>
      <c r="E2269" s="178">
        <v>0</v>
      </c>
      <c r="F2269" s="188">
        <f t="shared" si="140"/>
        <v>0</v>
      </c>
      <c r="G2269" s="200"/>
      <c r="H2269" s="202">
        <v>0</v>
      </c>
      <c r="I2269" s="178">
        <v>-56.506999999999998</v>
      </c>
      <c r="J2269">
        <f t="shared" si="141"/>
        <v>0</v>
      </c>
      <c r="K2269" s="189">
        <f t="shared" si="142"/>
        <v>0</v>
      </c>
      <c r="L2269" s="200">
        <v>0</v>
      </c>
      <c r="N2269" s="184">
        <v>912.2</v>
      </c>
      <c r="O2269" s="190">
        <f t="shared" si="143"/>
        <v>0.15203333333333335</v>
      </c>
      <c r="Q2269" s="1">
        <v>3981</v>
      </c>
    </row>
    <row r="2270" spans="2:17" x14ac:dyDescent="0.3">
      <c r="B2270" s="187">
        <v>39543.166666666664</v>
      </c>
      <c r="D2270" s="202">
        <v>0</v>
      </c>
      <c r="E2270" s="178">
        <v>0</v>
      </c>
      <c r="F2270" s="188">
        <f t="shared" si="140"/>
        <v>0</v>
      </c>
      <c r="G2270" s="200"/>
      <c r="H2270" s="202">
        <v>0</v>
      </c>
      <c r="I2270" s="178">
        <v>-56.506999999999998</v>
      </c>
      <c r="J2270">
        <f t="shared" si="141"/>
        <v>0</v>
      </c>
      <c r="K2270" s="189">
        <f t="shared" si="142"/>
        <v>0</v>
      </c>
      <c r="L2270" s="200">
        <v>0</v>
      </c>
      <c r="N2270" s="184">
        <v>1656.2</v>
      </c>
      <c r="O2270" s="190">
        <f t="shared" si="143"/>
        <v>0.27603333333333335</v>
      </c>
      <c r="Q2270" s="1">
        <v>3979.5</v>
      </c>
    </row>
    <row r="2271" spans="2:17" x14ac:dyDescent="0.3">
      <c r="B2271" s="187">
        <v>39543.208333333336</v>
      </c>
      <c r="D2271" s="202">
        <v>0</v>
      </c>
      <c r="E2271" s="178">
        <v>0</v>
      </c>
      <c r="F2271" s="188">
        <f t="shared" si="140"/>
        <v>0</v>
      </c>
      <c r="G2271" s="200"/>
      <c r="H2271" s="202">
        <v>0</v>
      </c>
      <c r="I2271" s="178">
        <v>-56.506999999999998</v>
      </c>
      <c r="J2271">
        <f t="shared" si="141"/>
        <v>0</v>
      </c>
      <c r="K2271" s="189">
        <f t="shared" si="142"/>
        <v>0</v>
      </c>
      <c r="L2271" s="200">
        <v>0</v>
      </c>
      <c r="N2271" s="184">
        <v>2613.4</v>
      </c>
      <c r="O2271" s="190">
        <f t="shared" si="143"/>
        <v>0.43556666666666666</v>
      </c>
      <c r="Q2271" s="1">
        <v>3974.4</v>
      </c>
    </row>
    <row r="2272" spans="2:17" x14ac:dyDescent="0.3">
      <c r="B2272" s="187">
        <v>39543.25</v>
      </c>
      <c r="D2272" s="202">
        <v>261</v>
      </c>
      <c r="E2272" s="178">
        <v>0</v>
      </c>
      <c r="F2272" s="188">
        <f t="shared" si="140"/>
        <v>0</v>
      </c>
      <c r="G2272" s="200"/>
      <c r="H2272" s="202">
        <v>52</v>
      </c>
      <c r="I2272" s="178">
        <v>1748.2</v>
      </c>
      <c r="J2272">
        <f t="shared" si="141"/>
        <v>1748.2</v>
      </c>
      <c r="K2272" s="189">
        <f t="shared" si="142"/>
        <v>6.9928000000000004E-2</v>
      </c>
      <c r="L2272" s="200">
        <v>1852.4</v>
      </c>
      <c r="N2272" s="184">
        <v>1939.2</v>
      </c>
      <c r="O2272" s="190">
        <f t="shared" si="143"/>
        <v>0.32319999999999999</v>
      </c>
      <c r="Q2272" s="1">
        <v>3973.7</v>
      </c>
    </row>
    <row r="2273" spans="2:17" x14ac:dyDescent="0.3">
      <c r="B2273" s="187">
        <v>39543.291666666664</v>
      </c>
      <c r="D2273" s="202">
        <v>699</v>
      </c>
      <c r="E2273" s="178">
        <v>201.55199999999999</v>
      </c>
      <c r="F2273" s="188">
        <f t="shared" si="140"/>
        <v>0.27276381229488783</v>
      </c>
      <c r="G2273" s="200"/>
      <c r="H2273" s="202">
        <v>256</v>
      </c>
      <c r="I2273" s="178">
        <v>11747</v>
      </c>
      <c r="J2273">
        <f t="shared" si="141"/>
        <v>11747</v>
      </c>
      <c r="K2273" s="189">
        <f t="shared" si="142"/>
        <v>0.46988000000000002</v>
      </c>
      <c r="L2273" s="200">
        <v>12059</v>
      </c>
      <c r="N2273" s="184">
        <v>1070.4000000000001</v>
      </c>
      <c r="O2273" s="190">
        <f t="shared" si="143"/>
        <v>0.1784</v>
      </c>
      <c r="Q2273" s="1">
        <v>3973.5</v>
      </c>
    </row>
    <row r="2274" spans="2:17" x14ac:dyDescent="0.3">
      <c r="B2274" s="187">
        <v>39543.333333333336</v>
      </c>
      <c r="D2274" s="202">
        <v>787</v>
      </c>
      <c r="E2274" s="178">
        <v>541.79300000000001</v>
      </c>
      <c r="F2274" s="188">
        <f t="shared" si="140"/>
        <v>0.73321785025543873</v>
      </c>
      <c r="G2274" s="200"/>
      <c r="H2274" s="202">
        <v>468</v>
      </c>
      <c r="I2274" s="178">
        <v>20524</v>
      </c>
      <c r="J2274">
        <f t="shared" si="141"/>
        <v>20524</v>
      </c>
      <c r="K2274" s="189">
        <f t="shared" si="142"/>
        <v>0.82096000000000002</v>
      </c>
      <c r="L2274" s="200">
        <v>21226</v>
      </c>
      <c r="N2274" s="184">
        <v>339.6</v>
      </c>
      <c r="O2274" s="190">
        <f t="shared" si="143"/>
        <v>5.6600000000000004E-2</v>
      </c>
      <c r="Q2274" s="1">
        <v>3972</v>
      </c>
    </row>
    <row r="2275" spans="2:17" x14ac:dyDescent="0.3">
      <c r="B2275" s="187">
        <v>39543.375</v>
      </c>
      <c r="D2275" s="202">
        <v>866</v>
      </c>
      <c r="E2275" s="178">
        <v>631.63400000000001</v>
      </c>
      <c r="F2275" s="188">
        <f t="shared" si="140"/>
        <v>0.85480123151876042</v>
      </c>
      <c r="G2275" s="200"/>
      <c r="H2275" s="202">
        <v>663</v>
      </c>
      <c r="I2275" s="178">
        <v>21277</v>
      </c>
      <c r="J2275">
        <f t="shared" si="141"/>
        <v>21277</v>
      </c>
      <c r="K2275" s="189">
        <f t="shared" si="142"/>
        <v>0.85107999999999995</v>
      </c>
      <c r="L2275" s="200">
        <v>22021</v>
      </c>
      <c r="N2275" s="184">
        <v>0</v>
      </c>
      <c r="O2275" s="190">
        <f t="shared" si="143"/>
        <v>0</v>
      </c>
      <c r="Q2275" s="1">
        <v>3971.9</v>
      </c>
    </row>
    <row r="2276" spans="2:17" x14ac:dyDescent="0.3">
      <c r="B2276" s="187">
        <v>39543.416666666664</v>
      </c>
      <c r="D2276" s="202">
        <v>917</v>
      </c>
      <c r="E2276" s="178">
        <v>683.45299999999997</v>
      </c>
      <c r="F2276" s="188">
        <f t="shared" si="140"/>
        <v>0.9249287816760835</v>
      </c>
      <c r="G2276" s="200"/>
      <c r="H2276" s="202">
        <v>807</v>
      </c>
      <c r="I2276" s="178">
        <v>21512</v>
      </c>
      <c r="J2276">
        <f t="shared" si="141"/>
        <v>21512</v>
      </c>
      <c r="K2276" s="189">
        <f t="shared" si="142"/>
        <v>0.86048000000000002</v>
      </c>
      <c r="L2276" s="200">
        <v>22270</v>
      </c>
      <c r="N2276" s="184">
        <v>0</v>
      </c>
      <c r="O2276" s="190">
        <f t="shared" si="143"/>
        <v>0</v>
      </c>
      <c r="Q2276" s="1">
        <v>3971.8</v>
      </c>
    </row>
    <row r="2277" spans="2:17" x14ac:dyDescent="0.3">
      <c r="B2277" s="187">
        <v>39543.458333333336</v>
      </c>
      <c r="D2277" s="202">
        <v>937</v>
      </c>
      <c r="E2277" s="178">
        <v>705.81</v>
      </c>
      <c r="F2277" s="188">
        <f t="shared" si="140"/>
        <v>0.95518489697871911</v>
      </c>
      <c r="G2277" s="200"/>
      <c r="H2277" s="202">
        <v>883</v>
      </c>
      <c r="I2277" s="178">
        <v>21312</v>
      </c>
      <c r="J2277">
        <f t="shared" si="141"/>
        <v>21312</v>
      </c>
      <c r="K2277" s="189">
        <f t="shared" si="142"/>
        <v>0.85248000000000002</v>
      </c>
      <c r="L2277" s="200">
        <v>22059</v>
      </c>
      <c r="N2277" s="184">
        <v>0</v>
      </c>
      <c r="O2277" s="190">
        <f t="shared" si="143"/>
        <v>0</v>
      </c>
      <c r="Q2277" s="1">
        <v>3971.4</v>
      </c>
    </row>
    <row r="2278" spans="2:17" x14ac:dyDescent="0.3">
      <c r="B2278" s="187">
        <v>39543.5</v>
      </c>
      <c r="D2278" s="202">
        <v>954</v>
      </c>
      <c r="E2278" s="178">
        <v>723.64099999999996</v>
      </c>
      <c r="F2278" s="188">
        <f t="shared" si="140"/>
        <v>0.97931589809520592</v>
      </c>
      <c r="G2278" s="200"/>
      <c r="H2278" s="202">
        <v>892</v>
      </c>
      <c r="I2278" s="178">
        <v>21241</v>
      </c>
      <c r="J2278">
        <f t="shared" si="141"/>
        <v>21241</v>
      </c>
      <c r="K2278" s="189">
        <f t="shared" si="142"/>
        <v>0.84963999999999995</v>
      </c>
      <c r="L2278" s="200">
        <v>21984</v>
      </c>
      <c r="N2278" s="184">
        <v>489</v>
      </c>
      <c r="O2278" s="190">
        <f t="shared" si="143"/>
        <v>8.1500000000000003E-2</v>
      </c>
      <c r="Q2278" s="1">
        <v>3971.4</v>
      </c>
    </row>
    <row r="2279" spans="2:17" x14ac:dyDescent="0.3">
      <c r="B2279" s="187">
        <v>39543.541666666664</v>
      </c>
      <c r="D2279" s="202">
        <v>935</v>
      </c>
      <c r="E2279" s="178">
        <v>692.90499999999997</v>
      </c>
      <c r="F2279" s="188">
        <f t="shared" si="140"/>
        <v>0.93772033697601243</v>
      </c>
      <c r="G2279" s="200"/>
      <c r="H2279" s="202">
        <v>825</v>
      </c>
      <c r="I2279" s="178">
        <v>21262</v>
      </c>
      <c r="J2279">
        <f t="shared" si="141"/>
        <v>21262</v>
      </c>
      <c r="K2279" s="189">
        <f t="shared" si="142"/>
        <v>0.85048000000000001</v>
      </c>
      <c r="L2279" s="200">
        <v>22006</v>
      </c>
      <c r="N2279" s="184">
        <v>1064.5</v>
      </c>
      <c r="O2279" s="190">
        <f t="shared" si="143"/>
        <v>0.17741666666666667</v>
      </c>
      <c r="Q2279" s="1">
        <v>3970.1</v>
      </c>
    </row>
    <row r="2280" spans="2:17" x14ac:dyDescent="0.3">
      <c r="B2280" s="187">
        <v>39543.583333333336</v>
      </c>
      <c r="D2280" s="202">
        <v>901</v>
      </c>
      <c r="E2280" s="178">
        <v>651.26099999999997</v>
      </c>
      <c r="F2280" s="188">
        <f t="shared" si="140"/>
        <v>0.88136279054031197</v>
      </c>
      <c r="G2280" s="200"/>
      <c r="H2280" s="202">
        <v>692</v>
      </c>
      <c r="I2280" s="178">
        <v>21083</v>
      </c>
      <c r="J2280">
        <f t="shared" si="141"/>
        <v>21083</v>
      </c>
      <c r="K2280" s="189">
        <f t="shared" si="142"/>
        <v>0.84331999999999996</v>
      </c>
      <c r="L2280" s="200">
        <v>21817</v>
      </c>
      <c r="N2280" s="184">
        <v>1426</v>
      </c>
      <c r="O2280" s="190">
        <f t="shared" si="143"/>
        <v>0.23766666666666666</v>
      </c>
      <c r="Q2280" s="1">
        <v>3969.8</v>
      </c>
    </row>
    <row r="2281" spans="2:17" x14ac:dyDescent="0.3">
      <c r="B2281" s="187">
        <v>39543.625</v>
      </c>
      <c r="D2281" s="202">
        <v>836</v>
      </c>
      <c r="E2281" s="178">
        <v>573.76499999999999</v>
      </c>
      <c r="F2281" s="188">
        <f t="shared" si="140"/>
        <v>0.77648611158101299</v>
      </c>
      <c r="G2281" s="200"/>
      <c r="H2281" s="202">
        <v>504</v>
      </c>
      <c r="I2281" s="178">
        <v>20369</v>
      </c>
      <c r="J2281">
        <f t="shared" si="141"/>
        <v>20369</v>
      </c>
      <c r="K2281" s="189">
        <f t="shared" si="142"/>
        <v>0.81476000000000004</v>
      </c>
      <c r="L2281" s="200">
        <v>21063</v>
      </c>
      <c r="N2281" s="184">
        <v>1695.5</v>
      </c>
      <c r="O2281" s="190">
        <f t="shared" si="143"/>
        <v>0.28258333333333335</v>
      </c>
      <c r="Q2281" s="1">
        <v>3968.8</v>
      </c>
    </row>
    <row r="2282" spans="2:17" x14ac:dyDescent="0.3">
      <c r="B2282" s="187">
        <v>39543.666666666664</v>
      </c>
      <c r="D2282" s="202">
        <v>697</v>
      </c>
      <c r="E2282" s="178">
        <v>390.375</v>
      </c>
      <c r="F2282" s="188">
        <f t="shared" si="140"/>
        <v>0.52830124843522686</v>
      </c>
      <c r="G2282" s="200"/>
      <c r="H2282" s="202">
        <v>278</v>
      </c>
      <c r="I2282" s="178">
        <v>12332</v>
      </c>
      <c r="J2282">
        <f t="shared" si="141"/>
        <v>12332</v>
      </c>
      <c r="K2282" s="189">
        <f t="shared" si="142"/>
        <v>0.49328</v>
      </c>
      <c r="L2282" s="200">
        <v>12663</v>
      </c>
      <c r="N2282" s="184">
        <v>1927.5</v>
      </c>
      <c r="O2282" s="190">
        <f t="shared" si="143"/>
        <v>0.32124999999999998</v>
      </c>
      <c r="Q2282" s="1">
        <v>3967.1</v>
      </c>
    </row>
    <row r="2283" spans="2:17" x14ac:dyDescent="0.3">
      <c r="B2283" s="187">
        <v>39543.708333333336</v>
      </c>
      <c r="D2283" s="202">
        <v>262</v>
      </c>
      <c r="E2283" s="178">
        <v>0</v>
      </c>
      <c r="F2283" s="188">
        <f t="shared" si="140"/>
        <v>0</v>
      </c>
      <c r="G2283" s="200"/>
      <c r="H2283" s="202">
        <v>68</v>
      </c>
      <c r="I2283" s="178">
        <v>2336.8000000000002</v>
      </c>
      <c r="J2283">
        <f t="shared" si="141"/>
        <v>2336.8000000000002</v>
      </c>
      <c r="K2283" s="189">
        <f t="shared" si="142"/>
        <v>9.3472000000000013E-2</v>
      </c>
      <c r="L2283" s="200">
        <v>2446.3000000000002</v>
      </c>
      <c r="N2283" s="184">
        <v>1816.9</v>
      </c>
      <c r="O2283" s="190">
        <f t="shared" si="143"/>
        <v>0.30281666666666668</v>
      </c>
      <c r="Q2283" s="1">
        <v>3965.6</v>
      </c>
    </row>
    <row r="2284" spans="2:17" x14ac:dyDescent="0.3">
      <c r="B2284" s="187">
        <v>39543.75</v>
      </c>
      <c r="D2284" s="202">
        <v>0</v>
      </c>
      <c r="E2284" s="178">
        <v>0</v>
      </c>
      <c r="F2284" s="188">
        <f t="shared" si="140"/>
        <v>0</v>
      </c>
      <c r="G2284" s="200"/>
      <c r="H2284" s="202">
        <v>0</v>
      </c>
      <c r="I2284" s="178">
        <v>-56.506999999999998</v>
      </c>
      <c r="J2284">
        <f t="shared" si="141"/>
        <v>0</v>
      </c>
      <c r="K2284" s="189">
        <f t="shared" si="142"/>
        <v>0</v>
      </c>
      <c r="L2284" s="200">
        <v>0</v>
      </c>
      <c r="N2284" s="184">
        <v>957.6</v>
      </c>
      <c r="O2284" s="190">
        <f t="shared" si="143"/>
        <v>0.15959999999999999</v>
      </c>
      <c r="Q2284" s="1">
        <v>3965.3</v>
      </c>
    </row>
    <row r="2285" spans="2:17" x14ac:dyDescent="0.3">
      <c r="B2285" s="187">
        <v>39543.791666666664</v>
      </c>
      <c r="D2285" s="202">
        <v>0</v>
      </c>
      <c r="E2285" s="178">
        <v>0</v>
      </c>
      <c r="F2285" s="188">
        <f t="shared" si="140"/>
        <v>0</v>
      </c>
      <c r="G2285" s="200"/>
      <c r="H2285" s="202">
        <v>0</v>
      </c>
      <c r="I2285" s="178">
        <v>-56.506999999999998</v>
      </c>
      <c r="J2285">
        <f t="shared" si="141"/>
        <v>0</v>
      </c>
      <c r="K2285" s="189">
        <f t="shared" si="142"/>
        <v>0</v>
      </c>
      <c r="L2285" s="200">
        <v>0</v>
      </c>
      <c r="N2285" s="184">
        <v>623.5</v>
      </c>
      <c r="O2285" s="190">
        <f t="shared" si="143"/>
        <v>0.10391666666666667</v>
      </c>
      <c r="Q2285" s="1">
        <v>3963.6</v>
      </c>
    </row>
    <row r="2286" spans="2:17" x14ac:dyDescent="0.3">
      <c r="B2286" s="187">
        <v>39543.833333333336</v>
      </c>
      <c r="D2286" s="202">
        <v>0</v>
      </c>
      <c r="E2286" s="178">
        <v>0</v>
      </c>
      <c r="F2286" s="188">
        <f t="shared" si="140"/>
        <v>0</v>
      </c>
      <c r="G2286" s="200"/>
      <c r="H2286" s="202">
        <v>0</v>
      </c>
      <c r="I2286" s="178">
        <v>-56.506999999999998</v>
      </c>
      <c r="J2286">
        <f t="shared" si="141"/>
        <v>0</v>
      </c>
      <c r="K2286" s="189">
        <f t="shared" si="142"/>
        <v>0</v>
      </c>
      <c r="L2286" s="200">
        <v>0</v>
      </c>
      <c r="N2286" s="184">
        <v>327</v>
      </c>
      <c r="O2286" s="190">
        <f t="shared" si="143"/>
        <v>5.45E-2</v>
      </c>
      <c r="Q2286" s="1">
        <v>3962.7</v>
      </c>
    </row>
    <row r="2287" spans="2:17" x14ac:dyDescent="0.3">
      <c r="B2287" s="187">
        <v>39543.875</v>
      </c>
      <c r="D2287" s="202">
        <v>0</v>
      </c>
      <c r="E2287" s="178">
        <v>0</v>
      </c>
      <c r="F2287" s="188">
        <f t="shared" si="140"/>
        <v>0</v>
      </c>
      <c r="G2287" s="200"/>
      <c r="H2287" s="202">
        <v>0</v>
      </c>
      <c r="I2287" s="178">
        <v>-56.506999999999998</v>
      </c>
      <c r="J2287">
        <f t="shared" si="141"/>
        <v>0</v>
      </c>
      <c r="K2287" s="189">
        <f t="shared" si="142"/>
        <v>0</v>
      </c>
      <c r="L2287" s="200">
        <v>0</v>
      </c>
      <c r="N2287" s="184">
        <v>1549.7</v>
      </c>
      <c r="O2287" s="190">
        <f t="shared" si="143"/>
        <v>0.25828333333333336</v>
      </c>
      <c r="Q2287" s="1">
        <v>3961.3</v>
      </c>
    </row>
    <row r="2288" spans="2:17" x14ac:dyDescent="0.3">
      <c r="B2288" s="187">
        <v>39543.916666666664</v>
      </c>
      <c r="D2288" s="202">
        <v>0</v>
      </c>
      <c r="E2288" s="178">
        <v>0</v>
      </c>
      <c r="F2288" s="188">
        <f t="shared" si="140"/>
        <v>0</v>
      </c>
      <c r="G2288" s="200"/>
      <c r="H2288" s="202">
        <v>0</v>
      </c>
      <c r="I2288" s="178">
        <v>-56.506999999999998</v>
      </c>
      <c r="J2288">
        <f t="shared" si="141"/>
        <v>0</v>
      </c>
      <c r="K2288" s="189">
        <f t="shared" si="142"/>
        <v>0</v>
      </c>
      <c r="L2288" s="200">
        <v>0</v>
      </c>
      <c r="N2288" s="184">
        <v>4100.2</v>
      </c>
      <c r="O2288" s="190">
        <f t="shared" si="143"/>
        <v>0.68336666666666668</v>
      </c>
      <c r="Q2288" s="1">
        <v>3958.6</v>
      </c>
    </row>
    <row r="2289" spans="2:17" x14ac:dyDescent="0.3">
      <c r="B2289" s="187">
        <v>39543.958333333336</v>
      </c>
      <c r="D2289" s="202">
        <v>0</v>
      </c>
      <c r="E2289" s="178">
        <v>0</v>
      </c>
      <c r="F2289" s="188">
        <f t="shared" si="140"/>
        <v>0</v>
      </c>
      <c r="G2289" s="200"/>
      <c r="H2289" s="202">
        <v>0</v>
      </c>
      <c r="I2289" s="178">
        <v>-56.506999999999998</v>
      </c>
      <c r="J2289">
        <f t="shared" si="141"/>
        <v>0</v>
      </c>
      <c r="K2289" s="189">
        <f t="shared" si="142"/>
        <v>0</v>
      </c>
      <c r="L2289" s="200">
        <v>0</v>
      </c>
      <c r="N2289" s="184">
        <v>4547.8</v>
      </c>
      <c r="O2289" s="190">
        <f t="shared" si="143"/>
        <v>0.75796666666666668</v>
      </c>
      <c r="Q2289" s="1">
        <v>3953.8</v>
      </c>
    </row>
    <row r="2290" spans="2:17" x14ac:dyDescent="0.3">
      <c r="B2290" s="187">
        <v>39544</v>
      </c>
      <c r="D2290" s="202">
        <v>0</v>
      </c>
      <c r="E2290" s="178">
        <v>0</v>
      </c>
      <c r="F2290" s="188">
        <f t="shared" si="140"/>
        <v>0</v>
      </c>
      <c r="G2290" s="200"/>
      <c r="H2290" s="202">
        <v>0</v>
      </c>
      <c r="I2290" s="178">
        <v>-56.506999999999998</v>
      </c>
      <c r="J2290">
        <f t="shared" si="141"/>
        <v>0</v>
      </c>
      <c r="K2290" s="189">
        <f t="shared" si="142"/>
        <v>0</v>
      </c>
      <c r="L2290" s="200">
        <v>0</v>
      </c>
      <c r="N2290" s="184">
        <v>4184.2</v>
      </c>
      <c r="O2290" s="190">
        <f t="shared" si="143"/>
        <v>0.69736666666666669</v>
      </c>
      <c r="Q2290" s="1">
        <v>3953.1</v>
      </c>
    </row>
    <row r="2291" spans="2:17" x14ac:dyDescent="0.3">
      <c r="B2291" s="187">
        <v>39544.041666666664</v>
      </c>
      <c r="D2291" s="202">
        <v>0</v>
      </c>
      <c r="E2291" s="178">
        <v>0</v>
      </c>
      <c r="F2291" s="188">
        <f t="shared" si="140"/>
        <v>0</v>
      </c>
      <c r="G2291" s="200"/>
      <c r="H2291" s="202">
        <v>0</v>
      </c>
      <c r="I2291" s="178">
        <v>-56.506999999999998</v>
      </c>
      <c r="J2291">
        <f t="shared" si="141"/>
        <v>0</v>
      </c>
      <c r="K2291" s="189">
        <f t="shared" si="142"/>
        <v>0</v>
      </c>
      <c r="L2291" s="200">
        <v>0</v>
      </c>
      <c r="N2291" s="184">
        <v>3433.5</v>
      </c>
      <c r="O2291" s="190">
        <f t="shared" si="143"/>
        <v>0.57225000000000004</v>
      </c>
      <c r="Q2291" s="1">
        <v>3952.8</v>
      </c>
    </row>
    <row r="2292" spans="2:17" x14ac:dyDescent="0.3">
      <c r="B2292" s="187">
        <v>39544.083333333336</v>
      </c>
      <c r="D2292" s="202">
        <v>0</v>
      </c>
      <c r="E2292" s="178">
        <v>0</v>
      </c>
      <c r="F2292" s="188">
        <f t="shared" si="140"/>
        <v>0</v>
      </c>
      <c r="G2292" s="200"/>
      <c r="H2292" s="202">
        <v>0</v>
      </c>
      <c r="I2292" s="178">
        <v>-56.506999999999998</v>
      </c>
      <c r="J2292">
        <f t="shared" si="141"/>
        <v>0</v>
      </c>
      <c r="K2292" s="189">
        <f t="shared" si="142"/>
        <v>0</v>
      </c>
      <c r="L2292" s="200">
        <v>0</v>
      </c>
      <c r="N2292" s="184">
        <v>2680.6</v>
      </c>
      <c r="O2292" s="190">
        <f t="shared" si="143"/>
        <v>0.44676666666666665</v>
      </c>
      <c r="Q2292" s="1">
        <v>3952.4</v>
      </c>
    </row>
    <row r="2293" spans="2:17" x14ac:dyDescent="0.3">
      <c r="B2293" s="187">
        <v>39544.125</v>
      </c>
      <c r="D2293" s="202">
        <v>0</v>
      </c>
      <c r="E2293" s="178">
        <v>0</v>
      </c>
      <c r="F2293" s="188">
        <f t="shared" si="140"/>
        <v>0</v>
      </c>
      <c r="G2293" s="200"/>
      <c r="H2293" s="202">
        <v>0</v>
      </c>
      <c r="I2293" s="178">
        <v>-56.506999999999998</v>
      </c>
      <c r="J2293">
        <f t="shared" si="141"/>
        <v>0</v>
      </c>
      <c r="K2293" s="189">
        <f t="shared" si="142"/>
        <v>0</v>
      </c>
      <c r="L2293" s="200">
        <v>0</v>
      </c>
      <c r="N2293" s="184">
        <v>2391.8000000000002</v>
      </c>
      <c r="O2293" s="190">
        <f t="shared" si="143"/>
        <v>0.39863333333333334</v>
      </c>
      <c r="Q2293" s="1">
        <v>3951.1</v>
      </c>
    </row>
    <row r="2294" spans="2:17" x14ac:dyDescent="0.3">
      <c r="B2294" s="187">
        <v>39544.166666666664</v>
      </c>
      <c r="D2294" s="202">
        <v>0</v>
      </c>
      <c r="E2294" s="178">
        <v>0</v>
      </c>
      <c r="F2294" s="188">
        <f t="shared" si="140"/>
        <v>0</v>
      </c>
      <c r="G2294" s="200"/>
      <c r="H2294" s="202">
        <v>0</v>
      </c>
      <c r="I2294" s="178">
        <v>-56.506999999999998</v>
      </c>
      <c r="J2294">
        <f t="shared" si="141"/>
        <v>0</v>
      </c>
      <c r="K2294" s="189">
        <f t="shared" si="142"/>
        <v>0</v>
      </c>
      <c r="L2294" s="200">
        <v>0</v>
      </c>
      <c r="N2294" s="184">
        <v>2330.1999999999998</v>
      </c>
      <c r="O2294" s="190">
        <f t="shared" si="143"/>
        <v>0.38836666666666664</v>
      </c>
      <c r="Q2294" s="1">
        <v>3947.7</v>
      </c>
    </row>
    <row r="2295" spans="2:17" x14ac:dyDescent="0.3">
      <c r="B2295" s="187">
        <v>39544.208333333336</v>
      </c>
      <c r="D2295" s="202">
        <v>0</v>
      </c>
      <c r="E2295" s="178">
        <v>0</v>
      </c>
      <c r="F2295" s="188">
        <f t="shared" si="140"/>
        <v>0</v>
      </c>
      <c r="G2295" s="200"/>
      <c r="H2295" s="202">
        <v>0</v>
      </c>
      <c r="I2295" s="178">
        <v>-56.506999999999998</v>
      </c>
      <c r="J2295">
        <f t="shared" si="141"/>
        <v>0</v>
      </c>
      <c r="K2295" s="189">
        <f t="shared" si="142"/>
        <v>0</v>
      </c>
      <c r="L2295" s="200">
        <v>0</v>
      </c>
      <c r="N2295" s="184">
        <v>2138.5</v>
      </c>
      <c r="O2295" s="190">
        <f t="shared" si="143"/>
        <v>0.35641666666666666</v>
      </c>
      <c r="Q2295" s="1">
        <v>3947.1</v>
      </c>
    </row>
    <row r="2296" spans="2:17" x14ac:dyDescent="0.3">
      <c r="B2296" s="187">
        <v>39544.25</v>
      </c>
      <c r="D2296" s="202">
        <v>191</v>
      </c>
      <c r="E2296" s="178">
        <v>0</v>
      </c>
      <c r="F2296" s="188">
        <f t="shared" si="140"/>
        <v>0</v>
      </c>
      <c r="G2296" s="200"/>
      <c r="H2296" s="202">
        <v>44</v>
      </c>
      <c r="I2296" s="178">
        <v>1425.4</v>
      </c>
      <c r="J2296">
        <f t="shared" si="141"/>
        <v>1425.4</v>
      </c>
      <c r="K2296" s="189">
        <f t="shared" si="142"/>
        <v>5.7016000000000004E-2</v>
      </c>
      <c r="L2296" s="200">
        <v>1527.1</v>
      </c>
      <c r="N2296" s="184">
        <v>1755.4</v>
      </c>
      <c r="O2296" s="190">
        <f t="shared" si="143"/>
        <v>0.2925666666666667</v>
      </c>
      <c r="Q2296" s="1">
        <v>3946.7</v>
      </c>
    </row>
    <row r="2297" spans="2:17" x14ac:dyDescent="0.3">
      <c r="B2297" s="187">
        <v>39544.291666666664</v>
      </c>
      <c r="D2297" s="202">
        <v>664</v>
      </c>
      <c r="E2297" s="178">
        <v>179.351</v>
      </c>
      <c r="F2297" s="188">
        <f t="shared" si="140"/>
        <v>0.24271881449402849</v>
      </c>
      <c r="G2297" s="200"/>
      <c r="H2297" s="202">
        <v>249</v>
      </c>
      <c r="I2297" s="178">
        <v>11317</v>
      </c>
      <c r="J2297">
        <f t="shared" si="141"/>
        <v>11317</v>
      </c>
      <c r="K2297" s="189">
        <f t="shared" si="142"/>
        <v>0.45268000000000003</v>
      </c>
      <c r="L2297" s="200">
        <v>11615</v>
      </c>
      <c r="N2297" s="184">
        <v>1476.2</v>
      </c>
      <c r="O2297" s="190">
        <f t="shared" si="143"/>
        <v>0.24603333333333335</v>
      </c>
      <c r="Q2297" s="1">
        <v>3942.3</v>
      </c>
    </row>
    <row r="2298" spans="2:17" x14ac:dyDescent="0.3">
      <c r="B2298" s="187">
        <v>39544.333333333336</v>
      </c>
      <c r="D2298" s="202">
        <v>813</v>
      </c>
      <c r="E2298" s="178">
        <v>557.49800000000005</v>
      </c>
      <c r="F2298" s="188">
        <f t="shared" si="140"/>
        <v>0.75447169875156483</v>
      </c>
      <c r="G2298" s="200"/>
      <c r="H2298" s="202">
        <v>474</v>
      </c>
      <c r="I2298" s="178">
        <v>20572</v>
      </c>
      <c r="J2298">
        <f t="shared" si="141"/>
        <v>20572</v>
      </c>
      <c r="K2298" s="189">
        <f t="shared" si="142"/>
        <v>0.82287999999999994</v>
      </c>
      <c r="L2298" s="200">
        <v>21278</v>
      </c>
      <c r="N2298" s="184">
        <v>691.5</v>
      </c>
      <c r="O2298" s="190">
        <f t="shared" si="143"/>
        <v>0.11525000000000001</v>
      </c>
      <c r="Q2298" s="1">
        <v>3941.2</v>
      </c>
    </row>
    <row r="2299" spans="2:17" x14ac:dyDescent="0.3">
      <c r="B2299" s="187">
        <v>39544.375</v>
      </c>
      <c r="D2299" s="202">
        <v>890</v>
      </c>
      <c r="E2299" s="178">
        <v>646.22500000000002</v>
      </c>
      <c r="F2299" s="188">
        <f t="shared" si="140"/>
        <v>0.87454748452143327</v>
      </c>
      <c r="G2299" s="200"/>
      <c r="H2299" s="202">
        <v>670</v>
      </c>
      <c r="I2299" s="178">
        <v>21492</v>
      </c>
      <c r="J2299">
        <f t="shared" si="141"/>
        <v>21492</v>
      </c>
      <c r="K2299" s="189">
        <f t="shared" si="142"/>
        <v>0.85968</v>
      </c>
      <c r="L2299" s="200">
        <v>22249</v>
      </c>
      <c r="N2299" s="184">
        <v>888.9</v>
      </c>
      <c r="O2299" s="190">
        <f t="shared" si="143"/>
        <v>0.14815</v>
      </c>
      <c r="Q2299" s="1">
        <v>3940</v>
      </c>
    </row>
    <row r="2300" spans="2:17" x14ac:dyDescent="0.3">
      <c r="B2300" s="187">
        <v>39544.416666666664</v>
      </c>
      <c r="D2300" s="202">
        <v>935</v>
      </c>
      <c r="E2300" s="178">
        <v>694.49099999999999</v>
      </c>
      <c r="F2300" s="188">
        <f t="shared" si="140"/>
        <v>0.93986669824407076</v>
      </c>
      <c r="G2300" s="200"/>
      <c r="H2300" s="202">
        <v>812</v>
      </c>
      <c r="I2300" s="178">
        <v>21662</v>
      </c>
      <c r="J2300">
        <f t="shared" si="141"/>
        <v>21662</v>
      </c>
      <c r="K2300" s="189">
        <f t="shared" si="142"/>
        <v>0.86648000000000003</v>
      </c>
      <c r="L2300" s="200">
        <v>22428</v>
      </c>
      <c r="N2300" s="184">
        <v>678</v>
      </c>
      <c r="O2300" s="190">
        <f t="shared" si="143"/>
        <v>0.113</v>
      </c>
      <c r="Q2300" s="1">
        <v>3939.2</v>
      </c>
    </row>
    <row r="2301" spans="2:17" x14ac:dyDescent="0.3">
      <c r="B2301" s="187">
        <v>39544.458333333336</v>
      </c>
      <c r="D2301" s="202">
        <v>953</v>
      </c>
      <c r="E2301" s="178">
        <v>717.71500000000003</v>
      </c>
      <c r="F2301" s="188">
        <f t="shared" si="140"/>
        <v>0.9712961396623474</v>
      </c>
      <c r="G2301" s="200"/>
      <c r="H2301" s="202">
        <v>889</v>
      </c>
      <c r="I2301" s="178">
        <v>21487</v>
      </c>
      <c r="J2301">
        <f t="shared" si="141"/>
        <v>21487</v>
      </c>
      <c r="K2301" s="189">
        <f t="shared" si="142"/>
        <v>0.85948000000000002</v>
      </c>
      <c r="L2301" s="200">
        <v>22244</v>
      </c>
      <c r="N2301" s="184">
        <v>286</v>
      </c>
      <c r="O2301" s="190">
        <f t="shared" si="143"/>
        <v>4.766666666666667E-2</v>
      </c>
      <c r="Q2301" s="1">
        <v>3939.1</v>
      </c>
    </row>
    <row r="2302" spans="2:17" x14ac:dyDescent="0.3">
      <c r="B2302" s="187">
        <v>39544.5</v>
      </c>
      <c r="D2302" s="202">
        <v>938</v>
      </c>
      <c r="E2302" s="178">
        <v>713.255</v>
      </c>
      <c r="F2302" s="188">
        <f t="shared" si="140"/>
        <v>0.96526034441925779</v>
      </c>
      <c r="G2302" s="200"/>
      <c r="H2302" s="202">
        <v>890</v>
      </c>
      <c r="I2302" s="178">
        <v>21270</v>
      </c>
      <c r="J2302">
        <f t="shared" si="141"/>
        <v>21270</v>
      </c>
      <c r="K2302" s="189">
        <f t="shared" si="142"/>
        <v>0.8508</v>
      </c>
      <c r="L2302" s="200">
        <v>22015</v>
      </c>
      <c r="N2302" s="184">
        <v>0</v>
      </c>
      <c r="O2302" s="190">
        <f t="shared" si="143"/>
        <v>0</v>
      </c>
      <c r="Q2302" s="1">
        <v>3938.2</v>
      </c>
    </row>
    <row r="2303" spans="2:17" x14ac:dyDescent="0.3">
      <c r="B2303" s="187">
        <v>39544.541666666664</v>
      </c>
      <c r="D2303" s="202">
        <v>773</v>
      </c>
      <c r="E2303" s="178">
        <v>572.25900000000001</v>
      </c>
      <c r="F2303" s="188">
        <f t="shared" si="140"/>
        <v>0.77444801569848098</v>
      </c>
      <c r="G2303" s="200"/>
      <c r="H2303" s="202">
        <v>780</v>
      </c>
      <c r="I2303" s="178">
        <v>20290</v>
      </c>
      <c r="J2303">
        <f t="shared" si="141"/>
        <v>20290</v>
      </c>
      <c r="K2303" s="189">
        <f t="shared" si="142"/>
        <v>0.81159999999999999</v>
      </c>
      <c r="L2303" s="200">
        <v>20980</v>
      </c>
      <c r="N2303" s="184">
        <v>0</v>
      </c>
      <c r="O2303" s="190">
        <f t="shared" si="143"/>
        <v>0</v>
      </c>
      <c r="Q2303" s="1">
        <v>3937.2</v>
      </c>
    </row>
    <row r="2304" spans="2:17" x14ac:dyDescent="0.3">
      <c r="B2304" s="187">
        <v>39544.583333333336</v>
      </c>
      <c r="D2304" s="202">
        <v>702</v>
      </c>
      <c r="E2304" s="178">
        <v>506.01</v>
      </c>
      <c r="F2304" s="188">
        <f t="shared" si="140"/>
        <v>0.68479209662685658</v>
      </c>
      <c r="G2304" s="200"/>
      <c r="H2304" s="202">
        <v>650</v>
      </c>
      <c r="I2304" s="178">
        <v>19770</v>
      </c>
      <c r="J2304">
        <f t="shared" si="141"/>
        <v>19770</v>
      </c>
      <c r="K2304" s="189">
        <f t="shared" si="142"/>
        <v>0.79079999999999995</v>
      </c>
      <c r="L2304" s="200">
        <v>20431</v>
      </c>
      <c r="N2304" s="184">
        <v>0</v>
      </c>
      <c r="O2304" s="190">
        <f t="shared" si="143"/>
        <v>0</v>
      </c>
      <c r="Q2304" s="1">
        <v>3936.7</v>
      </c>
    </row>
    <row r="2305" spans="2:17" x14ac:dyDescent="0.3">
      <c r="B2305" s="187">
        <v>39544.625</v>
      </c>
      <c r="D2305" s="202">
        <v>581</v>
      </c>
      <c r="E2305" s="178">
        <v>394.53500000000003</v>
      </c>
      <c r="F2305" s="188">
        <f t="shared" si="140"/>
        <v>0.53393104848259298</v>
      </c>
      <c r="G2305" s="200"/>
      <c r="H2305" s="202">
        <v>444</v>
      </c>
      <c r="I2305" s="178">
        <v>17481</v>
      </c>
      <c r="J2305">
        <f t="shared" si="141"/>
        <v>17481</v>
      </c>
      <c r="K2305" s="189">
        <f t="shared" si="142"/>
        <v>0.69923999999999997</v>
      </c>
      <c r="L2305" s="200">
        <v>18025</v>
      </c>
      <c r="N2305" s="184">
        <v>0</v>
      </c>
      <c r="O2305" s="190">
        <f t="shared" si="143"/>
        <v>0</v>
      </c>
      <c r="Q2305" s="1">
        <v>3935.9</v>
      </c>
    </row>
    <row r="2306" spans="2:17" x14ac:dyDescent="0.3">
      <c r="B2306" s="187">
        <v>39544.666666666664</v>
      </c>
      <c r="D2306" s="202">
        <v>525</v>
      </c>
      <c r="E2306" s="178">
        <v>289.56599999999997</v>
      </c>
      <c r="F2306" s="188">
        <f t="shared" si="140"/>
        <v>0.39187468281625332</v>
      </c>
      <c r="G2306" s="200"/>
      <c r="H2306" s="202">
        <v>246</v>
      </c>
      <c r="I2306" s="178">
        <v>10436</v>
      </c>
      <c r="J2306">
        <f t="shared" si="141"/>
        <v>10436</v>
      </c>
      <c r="K2306" s="189">
        <f t="shared" si="142"/>
        <v>0.41743999999999998</v>
      </c>
      <c r="L2306" s="200">
        <v>10707</v>
      </c>
      <c r="N2306" s="184">
        <v>0</v>
      </c>
      <c r="O2306" s="190">
        <f t="shared" si="143"/>
        <v>0</v>
      </c>
      <c r="Q2306" s="1">
        <v>3935.1</v>
      </c>
    </row>
    <row r="2307" spans="2:17" x14ac:dyDescent="0.3">
      <c r="B2307" s="187">
        <v>39544.708333333336</v>
      </c>
      <c r="D2307" s="202">
        <v>219</v>
      </c>
      <c r="E2307" s="178">
        <v>0</v>
      </c>
      <c r="F2307" s="188">
        <f t="shared" si="140"/>
        <v>0</v>
      </c>
      <c r="G2307" s="200"/>
      <c r="H2307" s="202">
        <v>61</v>
      </c>
      <c r="I2307" s="178">
        <v>2037.6</v>
      </c>
      <c r="J2307">
        <f t="shared" si="141"/>
        <v>2037.6</v>
      </c>
      <c r="K2307" s="189">
        <f t="shared" si="142"/>
        <v>8.1503999999999993E-2</v>
      </c>
      <c r="L2307" s="200">
        <v>2144.3000000000002</v>
      </c>
      <c r="N2307" s="184">
        <v>230.4</v>
      </c>
      <c r="O2307" s="190">
        <f t="shared" si="143"/>
        <v>3.8400000000000004E-2</v>
      </c>
      <c r="Q2307" s="1">
        <v>3934.1</v>
      </c>
    </row>
    <row r="2308" spans="2:17" x14ac:dyDescent="0.3">
      <c r="B2308" s="187">
        <v>39544.75</v>
      </c>
      <c r="D2308" s="202">
        <v>0</v>
      </c>
      <c r="E2308" s="178">
        <v>0</v>
      </c>
      <c r="F2308" s="188">
        <f t="shared" si="140"/>
        <v>0</v>
      </c>
      <c r="G2308" s="200"/>
      <c r="H2308" s="202">
        <v>0</v>
      </c>
      <c r="I2308" s="178">
        <v>-56.506999999999998</v>
      </c>
      <c r="J2308">
        <f t="shared" si="141"/>
        <v>0</v>
      </c>
      <c r="K2308" s="189">
        <f t="shared" si="142"/>
        <v>0</v>
      </c>
      <c r="L2308" s="200">
        <v>0</v>
      </c>
      <c r="N2308" s="184">
        <v>577.20000000000005</v>
      </c>
      <c r="O2308" s="190">
        <f t="shared" si="143"/>
        <v>9.6200000000000008E-2</v>
      </c>
      <c r="Q2308" s="1">
        <v>3933.2</v>
      </c>
    </row>
    <row r="2309" spans="2:17" x14ac:dyDescent="0.3">
      <c r="B2309" s="187">
        <v>39544.791666666664</v>
      </c>
      <c r="D2309" s="202">
        <v>0</v>
      </c>
      <c r="E2309" s="178">
        <v>0</v>
      </c>
      <c r="F2309" s="188">
        <f t="shared" si="140"/>
        <v>0</v>
      </c>
      <c r="G2309" s="200"/>
      <c r="H2309" s="202">
        <v>0</v>
      </c>
      <c r="I2309" s="178">
        <v>-56.506999999999998</v>
      </c>
      <c r="J2309">
        <f t="shared" si="141"/>
        <v>0</v>
      </c>
      <c r="K2309" s="189">
        <f t="shared" si="142"/>
        <v>0</v>
      </c>
      <c r="L2309" s="200">
        <v>0</v>
      </c>
      <c r="N2309" s="184">
        <v>2282</v>
      </c>
      <c r="O2309" s="190">
        <f t="shared" si="143"/>
        <v>0.38033333333333336</v>
      </c>
      <c r="Q2309" s="1">
        <v>3932.3</v>
      </c>
    </row>
    <row r="2310" spans="2:17" x14ac:dyDescent="0.3">
      <c r="B2310" s="187">
        <v>39544.833333333336</v>
      </c>
      <c r="D2310" s="202">
        <v>0</v>
      </c>
      <c r="E2310" s="178">
        <v>0</v>
      </c>
      <c r="F2310" s="188">
        <f t="shared" si="140"/>
        <v>0</v>
      </c>
      <c r="G2310" s="200"/>
      <c r="H2310" s="202">
        <v>0</v>
      </c>
      <c r="I2310" s="178">
        <v>-56.506999999999998</v>
      </c>
      <c r="J2310">
        <f t="shared" si="141"/>
        <v>0</v>
      </c>
      <c r="K2310" s="189">
        <f t="shared" si="142"/>
        <v>0</v>
      </c>
      <c r="L2310" s="200">
        <v>0</v>
      </c>
      <c r="N2310" s="184">
        <v>3646.8</v>
      </c>
      <c r="O2310" s="190">
        <f t="shared" si="143"/>
        <v>0.60780000000000001</v>
      </c>
      <c r="Q2310" s="1">
        <v>3931.8</v>
      </c>
    </row>
    <row r="2311" spans="2:17" x14ac:dyDescent="0.3">
      <c r="B2311" s="187">
        <v>39544.875</v>
      </c>
      <c r="D2311" s="202">
        <v>0</v>
      </c>
      <c r="E2311" s="178">
        <v>0</v>
      </c>
      <c r="F2311" s="188">
        <f t="shared" si="140"/>
        <v>0</v>
      </c>
      <c r="G2311" s="200"/>
      <c r="H2311" s="202">
        <v>0</v>
      </c>
      <c r="I2311" s="178">
        <v>-56.506999999999998</v>
      </c>
      <c r="J2311">
        <f t="shared" si="141"/>
        <v>0</v>
      </c>
      <c r="K2311" s="189">
        <f t="shared" si="142"/>
        <v>0</v>
      </c>
      <c r="L2311" s="200">
        <v>0</v>
      </c>
      <c r="N2311" s="184">
        <v>3319.8</v>
      </c>
      <c r="O2311" s="190">
        <f t="shared" si="143"/>
        <v>0.55330000000000001</v>
      </c>
      <c r="Q2311" s="1">
        <v>3929.7</v>
      </c>
    </row>
    <row r="2312" spans="2:17" x14ac:dyDescent="0.3">
      <c r="B2312" s="187">
        <v>39544.916666666664</v>
      </c>
      <c r="D2312" s="202">
        <v>0</v>
      </c>
      <c r="E2312" s="178">
        <v>0</v>
      </c>
      <c r="F2312" s="188">
        <f t="shared" si="140"/>
        <v>0</v>
      </c>
      <c r="G2312" s="200"/>
      <c r="H2312" s="202">
        <v>0</v>
      </c>
      <c r="I2312" s="178">
        <v>-56.506999999999998</v>
      </c>
      <c r="J2312">
        <f t="shared" si="141"/>
        <v>0</v>
      </c>
      <c r="K2312" s="189">
        <f t="shared" si="142"/>
        <v>0</v>
      </c>
      <c r="L2312" s="200">
        <v>0</v>
      </c>
      <c r="N2312" s="184">
        <v>3120.7</v>
      </c>
      <c r="O2312" s="190">
        <f t="shared" si="143"/>
        <v>0.52011666666666667</v>
      </c>
      <c r="Q2312" s="1">
        <v>3928.4</v>
      </c>
    </row>
    <row r="2313" spans="2:17" x14ac:dyDescent="0.3">
      <c r="B2313" s="187">
        <v>39544.958333333336</v>
      </c>
      <c r="D2313" s="202">
        <v>0</v>
      </c>
      <c r="E2313" s="178">
        <v>0</v>
      </c>
      <c r="F2313" s="188">
        <f t="shared" si="140"/>
        <v>0</v>
      </c>
      <c r="G2313" s="200"/>
      <c r="H2313" s="202">
        <v>0</v>
      </c>
      <c r="I2313" s="178">
        <v>-56.506999999999998</v>
      </c>
      <c r="J2313">
        <f t="shared" si="141"/>
        <v>0</v>
      </c>
      <c r="K2313" s="189">
        <f t="shared" si="142"/>
        <v>0</v>
      </c>
      <c r="L2313" s="200">
        <v>0</v>
      </c>
      <c r="N2313" s="184">
        <v>2636.9</v>
      </c>
      <c r="O2313" s="190">
        <f t="shared" si="143"/>
        <v>0.43948333333333334</v>
      </c>
      <c r="Q2313" s="1">
        <v>3927.6</v>
      </c>
    </row>
    <row r="2314" spans="2:17" x14ac:dyDescent="0.3">
      <c r="B2314" s="187">
        <v>39545</v>
      </c>
      <c r="D2314" s="202">
        <v>0</v>
      </c>
      <c r="E2314" s="178">
        <v>0</v>
      </c>
      <c r="F2314" s="188">
        <f t="shared" si="140"/>
        <v>0</v>
      </c>
      <c r="G2314" s="200"/>
      <c r="H2314" s="202">
        <v>0</v>
      </c>
      <c r="I2314" s="178">
        <v>-56.506999999999998</v>
      </c>
      <c r="J2314">
        <f t="shared" si="141"/>
        <v>0</v>
      </c>
      <c r="K2314" s="189">
        <f t="shared" si="142"/>
        <v>0</v>
      </c>
      <c r="L2314" s="200">
        <v>0</v>
      </c>
      <c r="N2314" s="184">
        <v>2622.2</v>
      </c>
      <c r="O2314" s="190">
        <f t="shared" si="143"/>
        <v>0.43703333333333333</v>
      </c>
      <c r="Q2314" s="1">
        <v>3927.6</v>
      </c>
    </row>
    <row r="2315" spans="2:17" x14ac:dyDescent="0.3">
      <c r="B2315" s="187">
        <v>39545.041666666664</v>
      </c>
      <c r="D2315" s="202">
        <v>0</v>
      </c>
      <c r="E2315" s="178">
        <v>0</v>
      </c>
      <c r="F2315" s="188">
        <f t="shared" ref="F2315:F2378" si="144">E2315/$F$8</f>
        <v>0</v>
      </c>
      <c r="G2315" s="200"/>
      <c r="H2315" s="202">
        <v>0</v>
      </c>
      <c r="I2315" s="178">
        <v>-56.506999999999998</v>
      </c>
      <c r="J2315">
        <f t="shared" ref="J2315:J2378" si="145">IF(I2315&lt;0,0,I2315)</f>
        <v>0</v>
      </c>
      <c r="K2315" s="189">
        <f t="shared" ref="K2315:K2378" si="146">J2315/(1000*$K$8)</f>
        <v>0</v>
      </c>
      <c r="L2315" s="200">
        <v>0</v>
      </c>
      <c r="N2315" s="184">
        <v>2926.1</v>
      </c>
      <c r="O2315" s="190">
        <f t="shared" ref="O2315:O2378" si="147">N2315/$O$8</f>
        <v>0.4876833333333333</v>
      </c>
      <c r="Q2315" s="1">
        <v>3921.4</v>
      </c>
    </row>
    <row r="2316" spans="2:17" x14ac:dyDescent="0.3">
      <c r="B2316" s="187">
        <v>39545.083333333336</v>
      </c>
      <c r="D2316" s="202">
        <v>0</v>
      </c>
      <c r="E2316" s="178">
        <v>0</v>
      </c>
      <c r="F2316" s="188">
        <f t="shared" si="144"/>
        <v>0</v>
      </c>
      <c r="G2316" s="200"/>
      <c r="H2316" s="202">
        <v>0</v>
      </c>
      <c r="I2316" s="178">
        <v>-56.506999999999998</v>
      </c>
      <c r="J2316">
        <f t="shared" si="145"/>
        <v>0</v>
      </c>
      <c r="K2316" s="189">
        <f t="shared" si="146"/>
        <v>0</v>
      </c>
      <c r="L2316" s="200">
        <v>0</v>
      </c>
      <c r="N2316" s="184">
        <v>3277.9</v>
      </c>
      <c r="O2316" s="190">
        <f t="shared" si="147"/>
        <v>0.54631666666666667</v>
      </c>
      <c r="Q2316" s="1">
        <v>3921.1</v>
      </c>
    </row>
    <row r="2317" spans="2:17" x14ac:dyDescent="0.3">
      <c r="B2317" s="187">
        <v>39545.125</v>
      </c>
      <c r="D2317" s="202">
        <v>0</v>
      </c>
      <c r="E2317" s="178">
        <v>0</v>
      </c>
      <c r="F2317" s="188">
        <f t="shared" si="144"/>
        <v>0</v>
      </c>
      <c r="G2317" s="200"/>
      <c r="H2317" s="202">
        <v>0</v>
      </c>
      <c r="I2317" s="178">
        <v>-56.506999999999998</v>
      </c>
      <c r="J2317">
        <f t="shared" si="145"/>
        <v>0</v>
      </c>
      <c r="K2317" s="189">
        <f t="shared" si="146"/>
        <v>0</v>
      </c>
      <c r="L2317" s="200">
        <v>0</v>
      </c>
      <c r="N2317" s="184">
        <v>3807.4</v>
      </c>
      <c r="O2317" s="190">
        <f t="shared" si="147"/>
        <v>0.63456666666666672</v>
      </c>
      <c r="Q2317" s="1">
        <v>3920.5</v>
      </c>
    </row>
    <row r="2318" spans="2:17" x14ac:dyDescent="0.3">
      <c r="B2318" s="187">
        <v>39545.166666666664</v>
      </c>
      <c r="D2318" s="202">
        <v>0</v>
      </c>
      <c r="E2318" s="178">
        <v>0</v>
      </c>
      <c r="F2318" s="188">
        <f t="shared" si="144"/>
        <v>0</v>
      </c>
      <c r="G2318" s="200"/>
      <c r="H2318" s="202">
        <v>0</v>
      </c>
      <c r="I2318" s="178">
        <v>-56.506999999999998</v>
      </c>
      <c r="J2318">
        <f t="shared" si="145"/>
        <v>0</v>
      </c>
      <c r="K2318" s="189">
        <f t="shared" si="146"/>
        <v>0</v>
      </c>
      <c r="L2318" s="200">
        <v>0</v>
      </c>
      <c r="N2318" s="184">
        <v>4212.8999999999996</v>
      </c>
      <c r="O2318" s="190">
        <f t="shared" si="147"/>
        <v>0.70214999999999994</v>
      </c>
      <c r="Q2318" s="1">
        <v>3916.7</v>
      </c>
    </row>
    <row r="2319" spans="2:17" x14ac:dyDescent="0.3">
      <c r="B2319" s="187">
        <v>39545.208333333336</v>
      </c>
      <c r="D2319" s="202">
        <v>0</v>
      </c>
      <c r="E2319" s="178">
        <v>0</v>
      </c>
      <c r="F2319" s="188">
        <f t="shared" si="144"/>
        <v>0</v>
      </c>
      <c r="G2319" s="200"/>
      <c r="H2319" s="202">
        <v>0</v>
      </c>
      <c r="I2319" s="178">
        <v>-56.506999999999998</v>
      </c>
      <c r="J2319">
        <f t="shared" si="145"/>
        <v>0</v>
      </c>
      <c r="K2319" s="189">
        <f t="shared" si="146"/>
        <v>0</v>
      </c>
      <c r="L2319" s="200">
        <v>0</v>
      </c>
      <c r="N2319" s="184">
        <v>4364.7</v>
      </c>
      <c r="O2319" s="190">
        <f t="shared" si="147"/>
        <v>0.72744999999999993</v>
      </c>
      <c r="Q2319" s="1">
        <v>3914.8</v>
      </c>
    </row>
    <row r="2320" spans="2:17" x14ac:dyDescent="0.3">
      <c r="B2320" s="187">
        <v>39545.25</v>
      </c>
      <c r="D2320" s="202">
        <v>249</v>
      </c>
      <c r="E2320" s="178">
        <v>0</v>
      </c>
      <c r="F2320" s="188">
        <f t="shared" si="144"/>
        <v>0</v>
      </c>
      <c r="G2320" s="200"/>
      <c r="H2320" s="202">
        <v>49</v>
      </c>
      <c r="I2320" s="178">
        <v>1614</v>
      </c>
      <c r="J2320">
        <f t="shared" si="145"/>
        <v>1614</v>
      </c>
      <c r="K2320" s="189">
        <f t="shared" si="146"/>
        <v>6.4560000000000006E-2</v>
      </c>
      <c r="L2320" s="200">
        <v>1717.2</v>
      </c>
      <c r="N2320" s="184">
        <v>4394.5</v>
      </c>
      <c r="O2320" s="190">
        <f t="shared" si="147"/>
        <v>0.73241666666666672</v>
      </c>
      <c r="Q2320" s="1">
        <v>3914.8</v>
      </c>
    </row>
    <row r="2321" spans="2:17" x14ac:dyDescent="0.3">
      <c r="B2321" s="187">
        <v>39545.291666666664</v>
      </c>
      <c r="D2321" s="202">
        <v>683</v>
      </c>
      <c r="E2321" s="178">
        <v>187.404</v>
      </c>
      <c r="F2321" s="188">
        <f t="shared" si="144"/>
        <v>0.2536170788645668</v>
      </c>
      <c r="G2321" s="200"/>
      <c r="H2321" s="202">
        <v>251</v>
      </c>
      <c r="I2321" s="178">
        <v>11327</v>
      </c>
      <c r="J2321">
        <f t="shared" si="145"/>
        <v>11327</v>
      </c>
      <c r="K2321" s="189">
        <f t="shared" si="146"/>
        <v>0.45307999999999998</v>
      </c>
      <c r="L2321" s="200">
        <v>11625</v>
      </c>
      <c r="N2321" s="184">
        <v>3830</v>
      </c>
      <c r="O2321" s="190">
        <f t="shared" si="147"/>
        <v>0.63833333333333331</v>
      </c>
      <c r="Q2321" s="1">
        <v>3912.2</v>
      </c>
    </row>
    <row r="2322" spans="2:17" x14ac:dyDescent="0.3">
      <c r="B2322" s="187">
        <v>39545.333333333336</v>
      </c>
      <c r="D2322" s="202">
        <v>824</v>
      </c>
      <c r="E2322" s="178">
        <v>562.28800000000001</v>
      </c>
      <c r="F2322" s="188">
        <f t="shared" si="144"/>
        <v>0.76095408870995029</v>
      </c>
      <c r="G2322" s="200"/>
      <c r="H2322" s="202">
        <v>473</v>
      </c>
      <c r="I2322" s="178">
        <v>20459</v>
      </c>
      <c r="J2322">
        <f t="shared" si="145"/>
        <v>20459</v>
      </c>
      <c r="K2322" s="189">
        <f t="shared" si="146"/>
        <v>0.81835999999999998</v>
      </c>
      <c r="L2322" s="200">
        <v>21158</v>
      </c>
      <c r="N2322" s="184">
        <v>2543.1999999999998</v>
      </c>
      <c r="O2322" s="190">
        <f t="shared" si="147"/>
        <v>0.42386666666666661</v>
      </c>
      <c r="Q2322" s="1">
        <v>3911.5</v>
      </c>
    </row>
    <row r="2323" spans="2:17" x14ac:dyDescent="0.3">
      <c r="B2323" s="187">
        <v>39545.375</v>
      </c>
      <c r="D2323" s="202">
        <v>899</v>
      </c>
      <c r="E2323" s="178">
        <v>650.029</v>
      </c>
      <c r="F2323" s="188">
        <f t="shared" si="144"/>
        <v>0.87969550360320736</v>
      </c>
      <c r="G2323" s="200"/>
      <c r="H2323" s="202">
        <v>667</v>
      </c>
      <c r="I2323" s="178">
        <v>21229</v>
      </c>
      <c r="J2323">
        <f t="shared" si="145"/>
        <v>21229</v>
      </c>
      <c r="K2323" s="189">
        <f t="shared" si="146"/>
        <v>0.84916000000000003</v>
      </c>
      <c r="L2323" s="200">
        <v>21972</v>
      </c>
      <c r="N2323" s="184">
        <v>2603.6</v>
      </c>
      <c r="O2323" s="190">
        <f t="shared" si="147"/>
        <v>0.43393333333333334</v>
      </c>
      <c r="Q2323" s="1">
        <v>3911.1</v>
      </c>
    </row>
    <row r="2324" spans="2:17" x14ac:dyDescent="0.3">
      <c r="B2324" s="187">
        <v>39545.416666666664</v>
      </c>
      <c r="D2324" s="202">
        <v>945</v>
      </c>
      <c r="E2324" s="178">
        <v>698.97299999999996</v>
      </c>
      <c r="F2324" s="188">
        <f t="shared" si="144"/>
        <v>0.94593226646818007</v>
      </c>
      <c r="G2324" s="200"/>
      <c r="H2324" s="202">
        <v>809</v>
      </c>
      <c r="I2324" s="178">
        <v>21353</v>
      </c>
      <c r="J2324">
        <f t="shared" si="145"/>
        <v>21353</v>
      </c>
      <c r="K2324" s="189">
        <f t="shared" si="146"/>
        <v>0.85411999999999999</v>
      </c>
      <c r="L2324" s="200">
        <v>22103</v>
      </c>
      <c r="N2324" s="184">
        <v>2392.6999999999998</v>
      </c>
      <c r="O2324" s="190">
        <f t="shared" si="147"/>
        <v>0.39878333333333332</v>
      </c>
      <c r="Q2324" s="1">
        <v>3910.3</v>
      </c>
    </row>
    <row r="2325" spans="2:17" x14ac:dyDescent="0.3">
      <c r="B2325" s="187">
        <v>39545.458333333336</v>
      </c>
      <c r="D2325" s="202">
        <v>863</v>
      </c>
      <c r="E2325" s="178">
        <v>645.524</v>
      </c>
      <c r="F2325" s="188">
        <f t="shared" si="144"/>
        <v>0.87359880908075926</v>
      </c>
      <c r="G2325" s="200"/>
      <c r="H2325" s="202">
        <v>875</v>
      </c>
      <c r="I2325" s="178">
        <v>20971</v>
      </c>
      <c r="J2325">
        <f t="shared" si="145"/>
        <v>20971</v>
      </c>
      <c r="K2325" s="189">
        <f t="shared" si="146"/>
        <v>0.83884000000000003</v>
      </c>
      <c r="L2325" s="200">
        <v>21699</v>
      </c>
      <c r="N2325" s="184">
        <v>1063.7</v>
      </c>
      <c r="O2325" s="190">
        <f t="shared" si="147"/>
        <v>0.17728333333333335</v>
      </c>
      <c r="Q2325" s="1">
        <v>3909.9</v>
      </c>
    </row>
    <row r="2326" spans="2:17" x14ac:dyDescent="0.3">
      <c r="B2326" s="187">
        <v>39545.5</v>
      </c>
      <c r="D2326" s="202">
        <v>234</v>
      </c>
      <c r="E2326" s="178">
        <v>0</v>
      </c>
      <c r="F2326" s="188">
        <f t="shared" si="144"/>
        <v>0</v>
      </c>
      <c r="G2326" s="200"/>
      <c r="H2326" s="202">
        <v>503</v>
      </c>
      <c r="I2326" s="178">
        <v>12251</v>
      </c>
      <c r="J2326">
        <f t="shared" si="145"/>
        <v>12251</v>
      </c>
      <c r="K2326" s="189">
        <f t="shared" si="146"/>
        <v>0.49003999999999998</v>
      </c>
      <c r="L2326" s="200">
        <v>12579</v>
      </c>
      <c r="N2326" s="184">
        <v>245</v>
      </c>
      <c r="O2326" s="190">
        <f t="shared" si="147"/>
        <v>4.0833333333333333E-2</v>
      </c>
      <c r="Q2326" s="1">
        <v>3908.3</v>
      </c>
    </row>
    <row r="2327" spans="2:17" x14ac:dyDescent="0.3">
      <c r="B2327" s="187">
        <v>39545.541666666664</v>
      </c>
      <c r="D2327" s="202">
        <v>82</v>
      </c>
      <c r="E2327" s="178">
        <v>0</v>
      </c>
      <c r="F2327" s="188">
        <f t="shared" si="144"/>
        <v>0</v>
      </c>
      <c r="G2327" s="200"/>
      <c r="H2327" s="202">
        <v>337</v>
      </c>
      <c r="I2327" s="178">
        <v>8029.4</v>
      </c>
      <c r="J2327">
        <f t="shared" si="145"/>
        <v>8029.4</v>
      </c>
      <c r="K2327" s="189">
        <f t="shared" si="146"/>
        <v>0.32117599999999996</v>
      </c>
      <c r="L2327" s="200">
        <v>8234.2000000000007</v>
      </c>
      <c r="N2327" s="184">
        <v>0</v>
      </c>
      <c r="O2327" s="190">
        <f t="shared" si="147"/>
        <v>0</v>
      </c>
      <c r="Q2327" s="1">
        <v>3906.6</v>
      </c>
    </row>
    <row r="2328" spans="2:17" x14ac:dyDescent="0.3">
      <c r="B2328" s="187">
        <v>39545.583333333336</v>
      </c>
      <c r="D2328" s="202">
        <v>653</v>
      </c>
      <c r="E2328" s="178">
        <v>327.012</v>
      </c>
      <c r="F2328" s="188">
        <f t="shared" si="144"/>
        <v>0.44255100314646278</v>
      </c>
      <c r="G2328" s="200"/>
      <c r="H2328" s="202">
        <v>647</v>
      </c>
      <c r="I2328" s="178">
        <v>19338</v>
      </c>
      <c r="J2328">
        <f t="shared" si="145"/>
        <v>19338</v>
      </c>
      <c r="K2328" s="189">
        <f t="shared" si="146"/>
        <v>0.77351999999999999</v>
      </c>
      <c r="L2328" s="200">
        <v>19977</v>
      </c>
      <c r="N2328" s="184">
        <v>0</v>
      </c>
      <c r="O2328" s="190">
        <f t="shared" si="147"/>
        <v>0</v>
      </c>
      <c r="Q2328" s="1">
        <v>3906.5</v>
      </c>
    </row>
    <row r="2329" spans="2:17" x14ac:dyDescent="0.3">
      <c r="B2329" s="187">
        <v>39545.625</v>
      </c>
      <c r="D2329" s="202">
        <v>442</v>
      </c>
      <c r="E2329" s="178">
        <v>294.83800000000002</v>
      </c>
      <c r="F2329" s="188">
        <f t="shared" si="144"/>
        <v>0.39900937172243467</v>
      </c>
      <c r="G2329" s="200"/>
      <c r="H2329" s="202">
        <v>410</v>
      </c>
      <c r="I2329" s="178">
        <v>15191</v>
      </c>
      <c r="J2329">
        <f t="shared" si="145"/>
        <v>15191</v>
      </c>
      <c r="K2329" s="189">
        <f t="shared" si="146"/>
        <v>0.60763999999999996</v>
      </c>
      <c r="L2329" s="200">
        <v>15629</v>
      </c>
      <c r="N2329" s="184">
        <v>0</v>
      </c>
      <c r="O2329" s="190">
        <f t="shared" si="147"/>
        <v>0</v>
      </c>
      <c r="Q2329" s="1">
        <v>3904.7</v>
      </c>
    </row>
    <row r="2330" spans="2:17" x14ac:dyDescent="0.3">
      <c r="B2330" s="187">
        <v>39545.666666666664</v>
      </c>
      <c r="D2330" s="202">
        <v>518</v>
      </c>
      <c r="E2330" s="178">
        <v>284.89999999999998</v>
      </c>
      <c r="F2330" s="188">
        <f t="shared" si="144"/>
        <v>0.38556010420543357</v>
      </c>
      <c r="G2330" s="200"/>
      <c r="H2330" s="202">
        <v>245</v>
      </c>
      <c r="I2330" s="178">
        <v>10004</v>
      </c>
      <c r="J2330">
        <f t="shared" si="145"/>
        <v>10004</v>
      </c>
      <c r="K2330" s="189">
        <f t="shared" si="146"/>
        <v>0.40016000000000002</v>
      </c>
      <c r="L2330" s="200">
        <v>10262</v>
      </c>
      <c r="N2330" s="184">
        <v>0</v>
      </c>
      <c r="O2330" s="190">
        <f t="shared" si="147"/>
        <v>0</v>
      </c>
      <c r="Q2330" s="1">
        <v>3902.3</v>
      </c>
    </row>
    <row r="2331" spans="2:17" x14ac:dyDescent="0.3">
      <c r="B2331" s="187">
        <v>39545.708333333336</v>
      </c>
      <c r="D2331" s="202">
        <v>256</v>
      </c>
      <c r="E2331" s="178">
        <v>0</v>
      </c>
      <c r="F2331" s="188">
        <f t="shared" si="144"/>
        <v>0</v>
      </c>
      <c r="G2331" s="200"/>
      <c r="H2331" s="202">
        <v>60</v>
      </c>
      <c r="I2331" s="178">
        <v>2029.4</v>
      </c>
      <c r="J2331">
        <f t="shared" si="145"/>
        <v>2029.4</v>
      </c>
      <c r="K2331" s="189">
        <f t="shared" si="146"/>
        <v>8.1175999999999998E-2</v>
      </c>
      <c r="L2331" s="200">
        <v>2136</v>
      </c>
      <c r="N2331" s="184">
        <v>0</v>
      </c>
      <c r="O2331" s="190">
        <f t="shared" si="147"/>
        <v>0</v>
      </c>
      <c r="Q2331" s="1">
        <v>3901.3</v>
      </c>
    </row>
    <row r="2332" spans="2:17" x14ac:dyDescent="0.3">
      <c r="B2332" s="187">
        <v>39545.75</v>
      </c>
      <c r="D2332" s="202">
        <v>0</v>
      </c>
      <c r="E2332" s="178">
        <v>0</v>
      </c>
      <c r="F2332" s="188">
        <f t="shared" si="144"/>
        <v>0</v>
      </c>
      <c r="G2332" s="200"/>
      <c r="H2332" s="202">
        <v>0</v>
      </c>
      <c r="I2332" s="178">
        <v>-56.506999999999998</v>
      </c>
      <c r="J2332">
        <f t="shared" si="145"/>
        <v>0</v>
      </c>
      <c r="K2332" s="189">
        <f t="shared" si="146"/>
        <v>0</v>
      </c>
      <c r="L2332" s="200">
        <v>0</v>
      </c>
      <c r="N2332" s="184">
        <v>115.8</v>
      </c>
      <c r="O2332" s="190">
        <f t="shared" si="147"/>
        <v>1.9300000000000001E-2</v>
      </c>
      <c r="Q2332" s="1">
        <v>3897.3</v>
      </c>
    </row>
    <row r="2333" spans="2:17" x14ac:dyDescent="0.3">
      <c r="B2333" s="187">
        <v>39545.791666666664</v>
      </c>
      <c r="D2333" s="202">
        <v>0</v>
      </c>
      <c r="E2333" s="178">
        <v>0</v>
      </c>
      <c r="F2333" s="188">
        <f t="shared" si="144"/>
        <v>0</v>
      </c>
      <c r="G2333" s="200"/>
      <c r="H2333" s="202">
        <v>0</v>
      </c>
      <c r="I2333" s="178">
        <v>-56.506999999999998</v>
      </c>
      <c r="J2333">
        <f t="shared" si="145"/>
        <v>0</v>
      </c>
      <c r="K2333" s="189">
        <f t="shared" si="146"/>
        <v>0</v>
      </c>
      <c r="L2333" s="200">
        <v>0</v>
      </c>
      <c r="N2333" s="184">
        <v>668.6</v>
      </c>
      <c r="O2333" s="190">
        <f t="shared" si="147"/>
        <v>0.11143333333333334</v>
      </c>
      <c r="Q2333" s="1">
        <v>3894.7</v>
      </c>
    </row>
    <row r="2334" spans="2:17" x14ac:dyDescent="0.3">
      <c r="B2334" s="187">
        <v>39545.833333333336</v>
      </c>
      <c r="D2334" s="202">
        <v>0</v>
      </c>
      <c r="E2334" s="178">
        <v>0</v>
      </c>
      <c r="F2334" s="188">
        <f t="shared" si="144"/>
        <v>0</v>
      </c>
      <c r="G2334" s="200"/>
      <c r="H2334" s="202">
        <v>0</v>
      </c>
      <c r="I2334" s="178">
        <v>-56.506999999999998</v>
      </c>
      <c r="J2334">
        <f t="shared" si="145"/>
        <v>0</v>
      </c>
      <c r="K2334" s="189">
        <f t="shared" si="146"/>
        <v>0</v>
      </c>
      <c r="L2334" s="200">
        <v>0</v>
      </c>
      <c r="N2334" s="184">
        <v>1377.6</v>
      </c>
      <c r="O2334" s="190">
        <f t="shared" si="147"/>
        <v>0.2296</v>
      </c>
      <c r="Q2334" s="1">
        <v>3893.5</v>
      </c>
    </row>
    <row r="2335" spans="2:17" x14ac:dyDescent="0.3">
      <c r="B2335" s="187">
        <v>39545.875</v>
      </c>
      <c r="D2335" s="202">
        <v>0</v>
      </c>
      <c r="E2335" s="178">
        <v>0</v>
      </c>
      <c r="F2335" s="188">
        <f t="shared" si="144"/>
        <v>0</v>
      </c>
      <c r="G2335" s="200"/>
      <c r="H2335" s="202">
        <v>0</v>
      </c>
      <c r="I2335" s="178">
        <v>-56.506999999999998</v>
      </c>
      <c r="J2335">
        <f t="shared" si="145"/>
        <v>0</v>
      </c>
      <c r="K2335" s="189">
        <f t="shared" si="146"/>
        <v>0</v>
      </c>
      <c r="L2335" s="200">
        <v>0</v>
      </c>
      <c r="N2335" s="184">
        <v>2401.5</v>
      </c>
      <c r="O2335" s="190">
        <f t="shared" si="147"/>
        <v>0.40024999999999999</v>
      </c>
      <c r="Q2335" s="1">
        <v>3893.2</v>
      </c>
    </row>
    <row r="2336" spans="2:17" x14ac:dyDescent="0.3">
      <c r="B2336" s="187">
        <v>39545.916666666664</v>
      </c>
      <c r="D2336" s="202">
        <v>0</v>
      </c>
      <c r="E2336" s="178">
        <v>0</v>
      </c>
      <c r="F2336" s="188">
        <f t="shared" si="144"/>
        <v>0</v>
      </c>
      <c r="G2336" s="200"/>
      <c r="H2336" s="202">
        <v>0</v>
      </c>
      <c r="I2336" s="178">
        <v>-56.506999999999998</v>
      </c>
      <c r="J2336">
        <f t="shared" si="145"/>
        <v>0</v>
      </c>
      <c r="K2336" s="189">
        <f t="shared" si="146"/>
        <v>0</v>
      </c>
      <c r="L2336" s="200">
        <v>0</v>
      </c>
      <c r="N2336" s="184">
        <v>4101.3</v>
      </c>
      <c r="O2336" s="190">
        <f t="shared" si="147"/>
        <v>0.68354999999999999</v>
      </c>
      <c r="Q2336" s="1">
        <v>3893.1</v>
      </c>
    </row>
    <row r="2337" spans="2:17" x14ac:dyDescent="0.3">
      <c r="B2337" s="187">
        <v>39545.958333333336</v>
      </c>
      <c r="D2337" s="202">
        <v>0</v>
      </c>
      <c r="E2337" s="178">
        <v>0</v>
      </c>
      <c r="F2337" s="188">
        <f t="shared" si="144"/>
        <v>0</v>
      </c>
      <c r="G2337" s="200"/>
      <c r="H2337" s="202">
        <v>0</v>
      </c>
      <c r="I2337" s="178">
        <v>-56.506999999999998</v>
      </c>
      <c r="J2337">
        <f t="shared" si="145"/>
        <v>0</v>
      </c>
      <c r="K2337" s="189">
        <f t="shared" si="146"/>
        <v>0</v>
      </c>
      <c r="L2337" s="200">
        <v>0</v>
      </c>
      <c r="N2337" s="184">
        <v>4865.7</v>
      </c>
      <c r="O2337" s="190">
        <f t="shared" si="147"/>
        <v>0.81094999999999995</v>
      </c>
      <c r="Q2337" s="1">
        <v>3892.8</v>
      </c>
    </row>
    <row r="2338" spans="2:17" x14ac:dyDescent="0.3">
      <c r="B2338" s="187">
        <v>39546</v>
      </c>
      <c r="D2338" s="202">
        <v>0</v>
      </c>
      <c r="E2338" s="178">
        <v>0</v>
      </c>
      <c r="F2338" s="188">
        <f t="shared" si="144"/>
        <v>0</v>
      </c>
      <c r="G2338" s="200"/>
      <c r="H2338" s="202">
        <v>0</v>
      </c>
      <c r="I2338" s="178">
        <v>-56.506999999999998</v>
      </c>
      <c r="J2338">
        <f t="shared" si="145"/>
        <v>0</v>
      </c>
      <c r="K2338" s="189">
        <f t="shared" si="146"/>
        <v>0</v>
      </c>
      <c r="L2338" s="200">
        <v>0</v>
      </c>
      <c r="N2338" s="184">
        <v>4920.8999999999996</v>
      </c>
      <c r="O2338" s="190">
        <f t="shared" si="147"/>
        <v>0.82014999999999993</v>
      </c>
      <c r="Q2338" s="1">
        <v>3891.6</v>
      </c>
    </row>
    <row r="2339" spans="2:17" x14ac:dyDescent="0.3">
      <c r="B2339" s="187">
        <v>39546.041666666664</v>
      </c>
      <c r="D2339" s="202">
        <v>0</v>
      </c>
      <c r="E2339" s="178">
        <v>0</v>
      </c>
      <c r="F2339" s="188">
        <f t="shared" si="144"/>
        <v>0</v>
      </c>
      <c r="G2339" s="200"/>
      <c r="H2339" s="202">
        <v>0</v>
      </c>
      <c r="I2339" s="178">
        <v>-56.506999999999998</v>
      </c>
      <c r="J2339">
        <f t="shared" si="145"/>
        <v>0</v>
      </c>
      <c r="K2339" s="189">
        <f t="shared" si="146"/>
        <v>0</v>
      </c>
      <c r="L2339" s="200">
        <v>0</v>
      </c>
      <c r="N2339" s="184">
        <v>4096.1000000000004</v>
      </c>
      <c r="O2339" s="190">
        <f t="shared" si="147"/>
        <v>0.68268333333333342</v>
      </c>
      <c r="Q2339" s="1">
        <v>3890.9</v>
      </c>
    </row>
    <row r="2340" spans="2:17" x14ac:dyDescent="0.3">
      <c r="B2340" s="187">
        <v>39546.083333333336</v>
      </c>
      <c r="D2340" s="202">
        <v>0</v>
      </c>
      <c r="E2340" s="178">
        <v>0</v>
      </c>
      <c r="F2340" s="188">
        <f t="shared" si="144"/>
        <v>0</v>
      </c>
      <c r="G2340" s="200"/>
      <c r="H2340" s="202">
        <v>0</v>
      </c>
      <c r="I2340" s="178">
        <v>-56.506999999999998</v>
      </c>
      <c r="J2340">
        <f t="shared" si="145"/>
        <v>0</v>
      </c>
      <c r="K2340" s="189">
        <f t="shared" si="146"/>
        <v>0</v>
      </c>
      <c r="L2340" s="200">
        <v>0</v>
      </c>
      <c r="N2340" s="184">
        <v>2924.3</v>
      </c>
      <c r="O2340" s="190">
        <f t="shared" si="147"/>
        <v>0.48738333333333339</v>
      </c>
      <c r="Q2340" s="1">
        <v>3890.4</v>
      </c>
    </row>
    <row r="2341" spans="2:17" x14ac:dyDescent="0.3">
      <c r="B2341" s="187">
        <v>39546.125</v>
      </c>
      <c r="D2341" s="202">
        <v>0</v>
      </c>
      <c r="E2341" s="178">
        <v>0</v>
      </c>
      <c r="F2341" s="188">
        <f t="shared" si="144"/>
        <v>0</v>
      </c>
      <c r="G2341" s="200"/>
      <c r="H2341" s="202">
        <v>0</v>
      </c>
      <c r="I2341" s="178">
        <v>-56.506999999999998</v>
      </c>
      <c r="J2341">
        <f t="shared" si="145"/>
        <v>0</v>
      </c>
      <c r="K2341" s="189">
        <f t="shared" si="146"/>
        <v>0</v>
      </c>
      <c r="L2341" s="200">
        <v>0</v>
      </c>
      <c r="N2341" s="184">
        <v>2497.8000000000002</v>
      </c>
      <c r="O2341" s="190">
        <f t="shared" si="147"/>
        <v>0.4163</v>
      </c>
      <c r="Q2341" s="1">
        <v>3890.3</v>
      </c>
    </row>
    <row r="2342" spans="2:17" x14ac:dyDescent="0.3">
      <c r="B2342" s="187">
        <v>39546.166666666664</v>
      </c>
      <c r="D2342" s="202">
        <v>0</v>
      </c>
      <c r="E2342" s="178">
        <v>0</v>
      </c>
      <c r="F2342" s="188">
        <f t="shared" si="144"/>
        <v>0</v>
      </c>
      <c r="G2342" s="200"/>
      <c r="H2342" s="202">
        <v>0</v>
      </c>
      <c r="I2342" s="178">
        <v>-56.506999999999998</v>
      </c>
      <c r="J2342">
        <f t="shared" si="145"/>
        <v>0</v>
      </c>
      <c r="K2342" s="189">
        <f t="shared" si="146"/>
        <v>0</v>
      </c>
      <c r="L2342" s="200">
        <v>0</v>
      </c>
      <c r="N2342" s="184">
        <v>3250.3</v>
      </c>
      <c r="O2342" s="190">
        <f t="shared" si="147"/>
        <v>0.54171666666666674</v>
      </c>
      <c r="Q2342" s="1">
        <v>3887.4</v>
      </c>
    </row>
    <row r="2343" spans="2:17" x14ac:dyDescent="0.3">
      <c r="B2343" s="187">
        <v>39546.208333333336</v>
      </c>
      <c r="D2343" s="202">
        <v>0</v>
      </c>
      <c r="E2343" s="178">
        <v>0</v>
      </c>
      <c r="F2343" s="188">
        <f t="shared" si="144"/>
        <v>0</v>
      </c>
      <c r="G2343" s="200"/>
      <c r="H2343" s="202">
        <v>0</v>
      </c>
      <c r="I2343" s="178">
        <v>-56.506999999999998</v>
      </c>
      <c r="J2343">
        <f t="shared" si="145"/>
        <v>0</v>
      </c>
      <c r="K2343" s="189">
        <f t="shared" si="146"/>
        <v>0</v>
      </c>
      <c r="L2343" s="200">
        <v>0</v>
      </c>
      <c r="N2343" s="184">
        <v>3572</v>
      </c>
      <c r="O2343" s="190">
        <f t="shared" si="147"/>
        <v>0.59533333333333338</v>
      </c>
      <c r="Q2343" s="1">
        <v>3886.4</v>
      </c>
    </row>
    <row r="2344" spans="2:17" x14ac:dyDescent="0.3">
      <c r="B2344" s="187">
        <v>39546.25</v>
      </c>
      <c r="D2344" s="202">
        <v>196</v>
      </c>
      <c r="E2344" s="178">
        <v>0</v>
      </c>
      <c r="F2344" s="188">
        <f t="shared" si="144"/>
        <v>0</v>
      </c>
      <c r="G2344" s="200"/>
      <c r="H2344" s="202">
        <v>49</v>
      </c>
      <c r="I2344" s="178">
        <v>1543.9</v>
      </c>
      <c r="J2344">
        <f t="shared" si="145"/>
        <v>1543.9</v>
      </c>
      <c r="K2344" s="189">
        <f t="shared" si="146"/>
        <v>6.1756000000000005E-2</v>
      </c>
      <c r="L2344" s="200">
        <v>1646.5</v>
      </c>
      <c r="N2344" s="184">
        <v>4238.3</v>
      </c>
      <c r="O2344" s="190">
        <f t="shared" si="147"/>
        <v>0.70638333333333336</v>
      </c>
      <c r="Q2344" s="1">
        <v>3885.4</v>
      </c>
    </row>
    <row r="2345" spans="2:17" x14ac:dyDescent="0.3">
      <c r="B2345" s="187">
        <v>39546.291666666664</v>
      </c>
      <c r="D2345" s="202">
        <v>473</v>
      </c>
      <c r="E2345" s="178">
        <v>64.071600000000004</v>
      </c>
      <c r="F2345" s="188">
        <f t="shared" si="144"/>
        <v>8.6709205941063044E-2</v>
      </c>
      <c r="G2345" s="200"/>
      <c r="H2345" s="202">
        <v>223</v>
      </c>
      <c r="I2345" s="178">
        <v>9485.2999999999993</v>
      </c>
      <c r="J2345">
        <f t="shared" si="145"/>
        <v>9485.2999999999993</v>
      </c>
      <c r="K2345" s="189">
        <f t="shared" si="146"/>
        <v>0.37941199999999997</v>
      </c>
      <c r="L2345" s="200">
        <v>9728.7000000000007</v>
      </c>
      <c r="N2345" s="184">
        <v>4940.3999999999996</v>
      </c>
      <c r="O2345" s="190">
        <f t="shared" si="147"/>
        <v>0.82339999999999991</v>
      </c>
      <c r="Q2345" s="1">
        <v>3885.3</v>
      </c>
    </row>
    <row r="2346" spans="2:17" x14ac:dyDescent="0.3">
      <c r="B2346" s="187">
        <v>39546.333333333336</v>
      </c>
      <c r="D2346" s="202">
        <v>537</v>
      </c>
      <c r="E2346" s="178">
        <v>354.81900000000002</v>
      </c>
      <c r="F2346" s="188">
        <f t="shared" si="144"/>
        <v>0.48018269783807566</v>
      </c>
      <c r="G2346" s="200"/>
      <c r="H2346" s="202">
        <v>424</v>
      </c>
      <c r="I2346" s="178">
        <v>16942</v>
      </c>
      <c r="J2346">
        <f t="shared" si="145"/>
        <v>16942</v>
      </c>
      <c r="K2346" s="189">
        <f t="shared" si="146"/>
        <v>0.67767999999999995</v>
      </c>
      <c r="L2346" s="200">
        <v>17460</v>
      </c>
      <c r="N2346" s="184">
        <v>4156.8</v>
      </c>
      <c r="O2346" s="190">
        <f t="shared" si="147"/>
        <v>0.69280000000000008</v>
      </c>
      <c r="Q2346" s="1">
        <v>3884.5</v>
      </c>
    </row>
    <row r="2347" spans="2:17" x14ac:dyDescent="0.3">
      <c r="B2347" s="187">
        <v>39546.375</v>
      </c>
      <c r="D2347" s="202">
        <v>345</v>
      </c>
      <c r="E2347" s="178">
        <v>231.50899999999999</v>
      </c>
      <c r="F2347" s="188">
        <f t="shared" si="144"/>
        <v>0.31330513922251918</v>
      </c>
      <c r="G2347" s="200"/>
      <c r="H2347" s="202">
        <v>502</v>
      </c>
      <c r="I2347" s="178">
        <v>14643</v>
      </c>
      <c r="J2347">
        <f t="shared" si="145"/>
        <v>14643</v>
      </c>
      <c r="K2347" s="189">
        <f t="shared" si="146"/>
        <v>0.58572000000000002</v>
      </c>
      <c r="L2347" s="200">
        <v>15058</v>
      </c>
      <c r="N2347" s="184">
        <v>3090.3</v>
      </c>
      <c r="O2347" s="190">
        <f t="shared" si="147"/>
        <v>0.51505000000000001</v>
      </c>
      <c r="Q2347" s="1">
        <v>3884</v>
      </c>
    </row>
    <row r="2348" spans="2:17" x14ac:dyDescent="0.3">
      <c r="B2348" s="187">
        <v>39546.416666666664</v>
      </c>
      <c r="D2348" s="202">
        <v>456</v>
      </c>
      <c r="E2348" s="178">
        <v>322.83999999999997</v>
      </c>
      <c r="F2348" s="188">
        <f t="shared" si="144"/>
        <v>0.43690496329126771</v>
      </c>
      <c r="G2348" s="200"/>
      <c r="H2348" s="202">
        <v>648</v>
      </c>
      <c r="I2348" s="178">
        <v>17117</v>
      </c>
      <c r="J2348">
        <f t="shared" si="145"/>
        <v>17117</v>
      </c>
      <c r="K2348" s="189">
        <f t="shared" si="146"/>
        <v>0.68467999999999996</v>
      </c>
      <c r="L2348" s="200">
        <v>17644</v>
      </c>
      <c r="N2348" s="184">
        <v>2098.6999999999998</v>
      </c>
      <c r="O2348" s="190">
        <f t="shared" si="147"/>
        <v>0.34978333333333328</v>
      </c>
      <c r="Q2348" s="1">
        <v>3883.6</v>
      </c>
    </row>
    <row r="2349" spans="2:17" x14ac:dyDescent="0.3">
      <c r="B2349" s="187">
        <v>39546.458333333336</v>
      </c>
      <c r="D2349" s="202">
        <v>683</v>
      </c>
      <c r="E2349" s="178">
        <v>504.16800000000001</v>
      </c>
      <c r="F2349" s="188">
        <f t="shared" si="144"/>
        <v>0.68229928612511426</v>
      </c>
      <c r="G2349" s="200"/>
      <c r="H2349" s="202">
        <v>798</v>
      </c>
      <c r="I2349" s="178">
        <v>19347</v>
      </c>
      <c r="J2349">
        <f t="shared" si="145"/>
        <v>19347</v>
      </c>
      <c r="K2349" s="189">
        <f t="shared" si="146"/>
        <v>0.77388000000000001</v>
      </c>
      <c r="L2349" s="200">
        <v>19986</v>
      </c>
      <c r="N2349" s="184">
        <v>1219.0999999999999</v>
      </c>
      <c r="O2349" s="190">
        <f t="shared" si="147"/>
        <v>0.20318333333333333</v>
      </c>
      <c r="Q2349" s="1">
        <v>3882.5</v>
      </c>
    </row>
    <row r="2350" spans="2:17" x14ac:dyDescent="0.3">
      <c r="B2350" s="187">
        <v>39546.5</v>
      </c>
      <c r="D2350" s="202">
        <v>638</v>
      </c>
      <c r="E2350" s="178">
        <v>473.52199999999999</v>
      </c>
      <c r="F2350" s="188">
        <f t="shared" si="144"/>
        <v>0.64082552356463784</v>
      </c>
      <c r="G2350" s="200"/>
      <c r="H2350" s="202">
        <v>785</v>
      </c>
      <c r="I2350" s="178">
        <v>18842</v>
      </c>
      <c r="J2350">
        <f t="shared" si="145"/>
        <v>18842</v>
      </c>
      <c r="K2350" s="189">
        <f t="shared" si="146"/>
        <v>0.75368000000000002</v>
      </c>
      <c r="L2350" s="200">
        <v>19455</v>
      </c>
      <c r="N2350" s="184">
        <v>880.2</v>
      </c>
      <c r="O2350" s="190">
        <f t="shared" si="147"/>
        <v>0.1467</v>
      </c>
      <c r="Q2350" s="1">
        <v>3881.5</v>
      </c>
    </row>
    <row r="2351" spans="2:17" x14ac:dyDescent="0.3">
      <c r="B2351" s="187">
        <v>39546.541666666664</v>
      </c>
      <c r="D2351" s="202">
        <v>523</v>
      </c>
      <c r="E2351" s="178">
        <v>375.738</v>
      </c>
      <c r="F2351" s="188">
        <f t="shared" si="144"/>
        <v>0.50849274283587642</v>
      </c>
      <c r="G2351" s="200"/>
      <c r="H2351" s="202">
        <v>680</v>
      </c>
      <c r="I2351" s="178">
        <v>17531</v>
      </c>
      <c r="J2351">
        <f t="shared" si="145"/>
        <v>17531</v>
      </c>
      <c r="K2351" s="189">
        <f t="shared" si="146"/>
        <v>0.70123999999999997</v>
      </c>
      <c r="L2351" s="200">
        <v>18078</v>
      </c>
      <c r="N2351" s="184">
        <v>771.9</v>
      </c>
      <c r="O2351" s="190">
        <f t="shared" si="147"/>
        <v>0.12864999999999999</v>
      </c>
      <c r="Q2351" s="1">
        <v>3880.5</v>
      </c>
    </row>
    <row r="2352" spans="2:17" x14ac:dyDescent="0.3">
      <c r="B2352" s="187">
        <v>39546.583333333336</v>
      </c>
      <c r="D2352" s="202">
        <v>627</v>
      </c>
      <c r="E2352" s="178">
        <v>445.12700000000001</v>
      </c>
      <c r="F2352" s="188">
        <f t="shared" si="144"/>
        <v>0.60239807828940695</v>
      </c>
      <c r="G2352" s="200"/>
      <c r="H2352" s="202">
        <v>614</v>
      </c>
      <c r="I2352" s="178">
        <v>18535</v>
      </c>
      <c r="J2352">
        <f t="shared" si="145"/>
        <v>18535</v>
      </c>
      <c r="K2352" s="189">
        <f t="shared" si="146"/>
        <v>0.74139999999999995</v>
      </c>
      <c r="L2352" s="200">
        <v>19132</v>
      </c>
      <c r="N2352" s="184">
        <v>877.7</v>
      </c>
      <c r="O2352" s="190">
        <f t="shared" si="147"/>
        <v>0.14628333333333335</v>
      </c>
      <c r="Q2352" s="1">
        <v>3878.1</v>
      </c>
    </row>
    <row r="2353" spans="2:17" x14ac:dyDescent="0.3">
      <c r="B2353" s="187">
        <v>39546.625</v>
      </c>
      <c r="D2353" s="202">
        <v>308</v>
      </c>
      <c r="E2353" s="178">
        <v>193.62100000000001</v>
      </c>
      <c r="F2353" s="188">
        <f t="shared" si="144"/>
        <v>0.26203065263727715</v>
      </c>
      <c r="G2353" s="200"/>
      <c r="H2353" s="202">
        <v>369</v>
      </c>
      <c r="I2353" s="178">
        <v>12491</v>
      </c>
      <c r="J2353">
        <f t="shared" si="145"/>
        <v>12491</v>
      </c>
      <c r="K2353" s="189">
        <f t="shared" si="146"/>
        <v>0.49963999999999997</v>
      </c>
      <c r="L2353" s="200">
        <v>12828</v>
      </c>
      <c r="N2353" s="184">
        <v>1342.3</v>
      </c>
      <c r="O2353" s="190">
        <f t="shared" si="147"/>
        <v>0.22371666666666665</v>
      </c>
      <c r="Q2353" s="1">
        <v>3876.8</v>
      </c>
    </row>
    <row r="2354" spans="2:17" x14ac:dyDescent="0.3">
      <c r="B2354" s="187">
        <v>39546.666666666664</v>
      </c>
      <c r="D2354" s="202">
        <v>402</v>
      </c>
      <c r="E2354" s="178">
        <v>210.101</v>
      </c>
      <c r="F2354" s="188">
        <f t="shared" si="144"/>
        <v>0.28433332205568901</v>
      </c>
      <c r="G2354" s="200"/>
      <c r="H2354" s="202">
        <v>222</v>
      </c>
      <c r="I2354" s="178">
        <v>8699.2000000000007</v>
      </c>
      <c r="J2354">
        <f t="shared" si="145"/>
        <v>8699.2000000000007</v>
      </c>
      <c r="K2354" s="189">
        <f t="shared" si="146"/>
        <v>0.34796800000000006</v>
      </c>
      <c r="L2354" s="200">
        <v>8921.2000000000007</v>
      </c>
      <c r="N2354" s="184">
        <v>1819.8</v>
      </c>
      <c r="O2354" s="190">
        <f t="shared" si="147"/>
        <v>0.30330000000000001</v>
      </c>
      <c r="Q2354" s="1">
        <v>3876.8</v>
      </c>
    </row>
    <row r="2355" spans="2:17" x14ac:dyDescent="0.3">
      <c r="B2355" s="187">
        <v>39546.708333333336</v>
      </c>
      <c r="D2355" s="202">
        <v>212</v>
      </c>
      <c r="E2355" s="178">
        <v>0</v>
      </c>
      <c r="F2355" s="188">
        <f t="shared" si="144"/>
        <v>0</v>
      </c>
      <c r="G2355" s="200"/>
      <c r="H2355" s="202">
        <v>54</v>
      </c>
      <c r="I2355" s="178">
        <v>1754</v>
      </c>
      <c r="J2355">
        <f t="shared" si="145"/>
        <v>1754</v>
      </c>
      <c r="K2355" s="189">
        <f t="shared" si="146"/>
        <v>7.016E-2</v>
      </c>
      <c r="L2355" s="200">
        <v>1858.3</v>
      </c>
      <c r="N2355" s="184">
        <v>1674.9</v>
      </c>
      <c r="O2355" s="190">
        <f t="shared" si="147"/>
        <v>0.27915000000000001</v>
      </c>
      <c r="Q2355" s="1">
        <v>3873.6</v>
      </c>
    </row>
    <row r="2356" spans="2:17" x14ac:dyDescent="0.3">
      <c r="B2356" s="187">
        <v>39546.75</v>
      </c>
      <c r="D2356" s="202">
        <v>0</v>
      </c>
      <c r="E2356" s="178">
        <v>0</v>
      </c>
      <c r="F2356" s="188">
        <f t="shared" si="144"/>
        <v>0</v>
      </c>
      <c r="G2356" s="200"/>
      <c r="H2356" s="202">
        <v>0</v>
      </c>
      <c r="I2356" s="178">
        <v>-56.506999999999998</v>
      </c>
      <c r="J2356">
        <f t="shared" si="145"/>
        <v>0</v>
      </c>
      <c r="K2356" s="189">
        <f t="shared" si="146"/>
        <v>0</v>
      </c>
      <c r="L2356" s="200">
        <v>0</v>
      </c>
      <c r="N2356" s="184">
        <v>983</v>
      </c>
      <c r="O2356" s="190">
        <f t="shared" si="147"/>
        <v>0.16383333333333333</v>
      </c>
      <c r="Q2356" s="1">
        <v>3873.2</v>
      </c>
    </row>
    <row r="2357" spans="2:17" x14ac:dyDescent="0.3">
      <c r="B2357" s="187">
        <v>39546.791666666664</v>
      </c>
      <c r="D2357" s="202">
        <v>0</v>
      </c>
      <c r="E2357" s="178">
        <v>0</v>
      </c>
      <c r="F2357" s="188">
        <f t="shared" si="144"/>
        <v>0</v>
      </c>
      <c r="G2357" s="200"/>
      <c r="H2357" s="202">
        <v>0</v>
      </c>
      <c r="I2357" s="178">
        <v>-56.506999999999998</v>
      </c>
      <c r="J2357">
        <f t="shared" si="145"/>
        <v>0</v>
      </c>
      <c r="K2357" s="189">
        <f t="shared" si="146"/>
        <v>0</v>
      </c>
      <c r="L2357" s="200">
        <v>0</v>
      </c>
      <c r="N2357" s="184">
        <v>1485.6</v>
      </c>
      <c r="O2357" s="190">
        <f t="shared" si="147"/>
        <v>0.24759999999999999</v>
      </c>
      <c r="Q2357" s="1">
        <v>3871.2</v>
      </c>
    </row>
    <row r="2358" spans="2:17" x14ac:dyDescent="0.3">
      <c r="B2358" s="187">
        <v>39546.833333333336</v>
      </c>
      <c r="D2358" s="202">
        <v>0</v>
      </c>
      <c r="E2358" s="178">
        <v>0</v>
      </c>
      <c r="F2358" s="188">
        <f t="shared" si="144"/>
        <v>0</v>
      </c>
      <c r="G2358" s="200"/>
      <c r="H2358" s="202">
        <v>0</v>
      </c>
      <c r="I2358" s="178">
        <v>-56.506999999999998</v>
      </c>
      <c r="J2358">
        <f t="shared" si="145"/>
        <v>0</v>
      </c>
      <c r="K2358" s="189">
        <f t="shared" si="146"/>
        <v>0</v>
      </c>
      <c r="L2358" s="200">
        <v>0</v>
      </c>
      <c r="N2358" s="184">
        <v>2584.6</v>
      </c>
      <c r="O2358" s="190">
        <f t="shared" si="147"/>
        <v>0.43076666666666663</v>
      </c>
      <c r="Q2358" s="1">
        <v>3868.4</v>
      </c>
    </row>
    <row r="2359" spans="2:17" x14ac:dyDescent="0.3">
      <c r="B2359" s="187">
        <v>39546.875</v>
      </c>
      <c r="D2359" s="202">
        <v>0</v>
      </c>
      <c r="E2359" s="178">
        <v>0</v>
      </c>
      <c r="F2359" s="188">
        <f t="shared" si="144"/>
        <v>0</v>
      </c>
      <c r="G2359" s="200"/>
      <c r="H2359" s="202">
        <v>0</v>
      </c>
      <c r="I2359" s="178">
        <v>-56.506999999999998</v>
      </c>
      <c r="J2359">
        <f t="shared" si="145"/>
        <v>0</v>
      </c>
      <c r="K2359" s="189">
        <f t="shared" si="146"/>
        <v>0</v>
      </c>
      <c r="L2359" s="200">
        <v>0</v>
      </c>
      <c r="N2359" s="184">
        <v>3206.9</v>
      </c>
      <c r="O2359" s="190">
        <f t="shared" si="147"/>
        <v>0.53448333333333331</v>
      </c>
      <c r="Q2359" s="1">
        <v>3866.1</v>
      </c>
    </row>
    <row r="2360" spans="2:17" x14ac:dyDescent="0.3">
      <c r="B2360" s="187">
        <v>39546.916666666664</v>
      </c>
      <c r="D2360" s="202">
        <v>0</v>
      </c>
      <c r="E2360" s="178">
        <v>0</v>
      </c>
      <c r="F2360" s="188">
        <f t="shared" si="144"/>
        <v>0</v>
      </c>
      <c r="G2360" s="200"/>
      <c r="H2360" s="202">
        <v>0</v>
      </c>
      <c r="I2360" s="178">
        <v>-56.506999999999998</v>
      </c>
      <c r="J2360">
        <f t="shared" si="145"/>
        <v>0</v>
      </c>
      <c r="K2360" s="189">
        <f t="shared" si="146"/>
        <v>0</v>
      </c>
      <c r="L2360" s="200">
        <v>0</v>
      </c>
      <c r="N2360" s="184">
        <v>2985.4</v>
      </c>
      <c r="O2360" s="190">
        <f t="shared" si="147"/>
        <v>0.49756666666666666</v>
      </c>
      <c r="Q2360" s="1">
        <v>3864.5</v>
      </c>
    </row>
    <row r="2361" spans="2:17" x14ac:dyDescent="0.3">
      <c r="B2361" s="187">
        <v>39546.958333333336</v>
      </c>
      <c r="D2361" s="202">
        <v>0</v>
      </c>
      <c r="E2361" s="178">
        <v>0</v>
      </c>
      <c r="F2361" s="188">
        <f t="shared" si="144"/>
        <v>0</v>
      </c>
      <c r="G2361" s="200"/>
      <c r="H2361" s="202">
        <v>0</v>
      </c>
      <c r="I2361" s="178">
        <v>-56.506999999999998</v>
      </c>
      <c r="J2361">
        <f t="shared" si="145"/>
        <v>0</v>
      </c>
      <c r="K2361" s="189">
        <f t="shared" si="146"/>
        <v>0</v>
      </c>
      <c r="L2361" s="200">
        <v>0</v>
      </c>
      <c r="N2361" s="184">
        <v>3214.3</v>
      </c>
      <c r="O2361" s="190">
        <f t="shared" si="147"/>
        <v>0.53571666666666673</v>
      </c>
      <c r="Q2361" s="1">
        <v>3863.4</v>
      </c>
    </row>
    <row r="2362" spans="2:17" x14ac:dyDescent="0.3">
      <c r="B2362" s="187">
        <v>39547</v>
      </c>
      <c r="D2362" s="202">
        <v>0</v>
      </c>
      <c r="E2362" s="178">
        <v>0</v>
      </c>
      <c r="F2362" s="188">
        <f t="shared" si="144"/>
        <v>0</v>
      </c>
      <c r="G2362" s="200"/>
      <c r="H2362" s="202">
        <v>0</v>
      </c>
      <c r="I2362" s="178">
        <v>-56.506999999999998</v>
      </c>
      <c r="J2362">
        <f t="shared" si="145"/>
        <v>0</v>
      </c>
      <c r="K2362" s="189">
        <f t="shared" si="146"/>
        <v>0</v>
      </c>
      <c r="L2362" s="200">
        <v>0</v>
      </c>
      <c r="N2362" s="184">
        <v>3399.3</v>
      </c>
      <c r="O2362" s="190">
        <f t="shared" si="147"/>
        <v>0.56655</v>
      </c>
      <c r="Q2362" s="1">
        <v>3862.5</v>
      </c>
    </row>
    <row r="2363" spans="2:17" x14ac:dyDescent="0.3">
      <c r="B2363" s="187">
        <v>39547.041666666664</v>
      </c>
      <c r="D2363" s="202">
        <v>0</v>
      </c>
      <c r="E2363" s="178">
        <v>0</v>
      </c>
      <c r="F2363" s="188">
        <f t="shared" si="144"/>
        <v>0</v>
      </c>
      <c r="G2363" s="200"/>
      <c r="H2363" s="202">
        <v>0</v>
      </c>
      <c r="I2363" s="178">
        <v>-56.506999999999998</v>
      </c>
      <c r="J2363">
        <f t="shared" si="145"/>
        <v>0</v>
      </c>
      <c r="K2363" s="189">
        <f t="shared" si="146"/>
        <v>0</v>
      </c>
      <c r="L2363" s="200">
        <v>0</v>
      </c>
      <c r="N2363" s="184">
        <v>3304.9</v>
      </c>
      <c r="O2363" s="190">
        <f t="shared" si="147"/>
        <v>0.55081666666666673</v>
      </c>
      <c r="Q2363" s="1">
        <v>3861.7</v>
      </c>
    </row>
    <row r="2364" spans="2:17" x14ac:dyDescent="0.3">
      <c r="B2364" s="187">
        <v>39547.083333333336</v>
      </c>
      <c r="D2364" s="202">
        <v>0</v>
      </c>
      <c r="E2364" s="178">
        <v>0</v>
      </c>
      <c r="F2364" s="188">
        <f t="shared" si="144"/>
        <v>0</v>
      </c>
      <c r="G2364" s="200"/>
      <c r="H2364" s="202">
        <v>0</v>
      </c>
      <c r="I2364" s="178">
        <v>-56.506999999999998</v>
      </c>
      <c r="J2364">
        <f t="shared" si="145"/>
        <v>0</v>
      </c>
      <c r="K2364" s="189">
        <f t="shared" si="146"/>
        <v>0</v>
      </c>
      <c r="L2364" s="200">
        <v>0</v>
      </c>
      <c r="N2364" s="184">
        <v>3376.2</v>
      </c>
      <c r="O2364" s="190">
        <f t="shared" si="147"/>
        <v>0.56269999999999998</v>
      </c>
      <c r="Q2364" s="1">
        <v>3856</v>
      </c>
    </row>
    <row r="2365" spans="2:17" x14ac:dyDescent="0.3">
      <c r="B2365" s="187">
        <v>39547.125</v>
      </c>
      <c r="D2365" s="202">
        <v>0</v>
      </c>
      <c r="E2365" s="178">
        <v>0</v>
      </c>
      <c r="F2365" s="188">
        <f t="shared" si="144"/>
        <v>0</v>
      </c>
      <c r="G2365" s="200"/>
      <c r="H2365" s="202">
        <v>0</v>
      </c>
      <c r="I2365" s="178">
        <v>-56.506999999999998</v>
      </c>
      <c r="J2365">
        <f t="shared" si="145"/>
        <v>0</v>
      </c>
      <c r="K2365" s="189">
        <f t="shared" si="146"/>
        <v>0</v>
      </c>
      <c r="L2365" s="200">
        <v>0</v>
      </c>
      <c r="N2365" s="184">
        <v>3529.7</v>
      </c>
      <c r="O2365" s="190">
        <f t="shared" si="147"/>
        <v>0.58828333333333327</v>
      </c>
      <c r="Q2365" s="1">
        <v>3855.4</v>
      </c>
    </row>
    <row r="2366" spans="2:17" x14ac:dyDescent="0.3">
      <c r="B2366" s="187">
        <v>39547.166666666664</v>
      </c>
      <c r="D2366" s="202">
        <v>0</v>
      </c>
      <c r="E2366" s="178">
        <v>0</v>
      </c>
      <c r="F2366" s="188">
        <f t="shared" si="144"/>
        <v>0</v>
      </c>
      <c r="G2366" s="200"/>
      <c r="H2366" s="202">
        <v>0</v>
      </c>
      <c r="I2366" s="178">
        <v>-56.506999999999998</v>
      </c>
      <c r="J2366">
        <f t="shared" si="145"/>
        <v>0</v>
      </c>
      <c r="K2366" s="189">
        <f t="shared" si="146"/>
        <v>0</v>
      </c>
      <c r="L2366" s="200">
        <v>0</v>
      </c>
      <c r="N2366" s="184">
        <v>3587.7</v>
      </c>
      <c r="O2366" s="190">
        <f t="shared" si="147"/>
        <v>0.59794999999999998</v>
      </c>
      <c r="Q2366" s="1">
        <v>3855.1</v>
      </c>
    </row>
    <row r="2367" spans="2:17" x14ac:dyDescent="0.3">
      <c r="B2367" s="187">
        <v>39547.208333333336</v>
      </c>
      <c r="D2367" s="202">
        <v>0</v>
      </c>
      <c r="E2367" s="178">
        <v>0</v>
      </c>
      <c r="F2367" s="188">
        <f t="shared" si="144"/>
        <v>0</v>
      </c>
      <c r="G2367" s="200"/>
      <c r="H2367" s="202">
        <v>0</v>
      </c>
      <c r="I2367" s="178">
        <v>-56.506999999999998</v>
      </c>
      <c r="J2367">
        <f t="shared" si="145"/>
        <v>0</v>
      </c>
      <c r="K2367" s="189">
        <f t="shared" si="146"/>
        <v>0</v>
      </c>
      <c r="L2367" s="200">
        <v>0</v>
      </c>
      <c r="N2367" s="184">
        <v>3436.5</v>
      </c>
      <c r="O2367" s="190">
        <f t="shared" si="147"/>
        <v>0.57274999999999998</v>
      </c>
      <c r="Q2367" s="1">
        <v>3854.4</v>
      </c>
    </row>
    <row r="2368" spans="2:17" x14ac:dyDescent="0.3">
      <c r="B2368" s="187">
        <v>39547.25</v>
      </c>
      <c r="D2368" s="202">
        <v>313</v>
      </c>
      <c r="E2368" s="178">
        <v>0</v>
      </c>
      <c r="F2368" s="188">
        <f t="shared" si="144"/>
        <v>0</v>
      </c>
      <c r="G2368" s="200"/>
      <c r="H2368" s="202">
        <v>57</v>
      </c>
      <c r="I2368" s="178">
        <v>1850.6</v>
      </c>
      <c r="J2368">
        <f t="shared" si="145"/>
        <v>1850.6</v>
      </c>
      <c r="K2368" s="189">
        <f t="shared" si="146"/>
        <v>7.4023999999999993E-2</v>
      </c>
      <c r="L2368" s="200">
        <v>1955.7</v>
      </c>
      <c r="N2368" s="184">
        <v>2901.2</v>
      </c>
      <c r="O2368" s="190">
        <f t="shared" si="147"/>
        <v>0.48353333333333332</v>
      </c>
      <c r="Q2368" s="1">
        <v>3853</v>
      </c>
    </row>
    <row r="2369" spans="2:17" x14ac:dyDescent="0.3">
      <c r="B2369" s="187">
        <v>39547.291666666664</v>
      </c>
      <c r="D2369" s="202">
        <v>707</v>
      </c>
      <c r="E2369" s="178">
        <v>201.20500000000001</v>
      </c>
      <c r="F2369" s="188">
        <f t="shared" si="144"/>
        <v>0.27229421118516767</v>
      </c>
      <c r="G2369" s="200"/>
      <c r="H2369" s="202">
        <v>251</v>
      </c>
      <c r="I2369" s="178">
        <v>11325</v>
      </c>
      <c r="J2369">
        <f t="shared" si="145"/>
        <v>11325</v>
      </c>
      <c r="K2369" s="189">
        <f t="shared" si="146"/>
        <v>0.45300000000000001</v>
      </c>
      <c r="L2369" s="200">
        <v>11623</v>
      </c>
      <c r="N2369" s="184">
        <v>2619.4</v>
      </c>
      <c r="O2369" s="190">
        <f t="shared" si="147"/>
        <v>0.43656666666666666</v>
      </c>
      <c r="Q2369" s="1">
        <v>3850.8</v>
      </c>
    </row>
    <row r="2370" spans="2:17" x14ac:dyDescent="0.3">
      <c r="B2370" s="187">
        <v>39547.333333333336</v>
      </c>
      <c r="D2370" s="202">
        <v>852</v>
      </c>
      <c r="E2370" s="178">
        <v>582.33900000000006</v>
      </c>
      <c r="F2370" s="188">
        <f t="shared" si="144"/>
        <v>0.78808945427479116</v>
      </c>
      <c r="G2370" s="200"/>
      <c r="H2370" s="202">
        <v>477</v>
      </c>
      <c r="I2370" s="178">
        <v>20699</v>
      </c>
      <c r="J2370">
        <f t="shared" si="145"/>
        <v>20699</v>
      </c>
      <c r="K2370" s="189">
        <f t="shared" si="146"/>
        <v>0.82796000000000003</v>
      </c>
      <c r="L2370" s="200">
        <v>21412</v>
      </c>
      <c r="N2370" s="184">
        <v>1676.6</v>
      </c>
      <c r="O2370" s="190">
        <f t="shared" si="147"/>
        <v>0.27943333333333331</v>
      </c>
      <c r="Q2370" s="1">
        <v>3850.7</v>
      </c>
    </row>
    <row r="2371" spans="2:17" x14ac:dyDescent="0.3">
      <c r="B2371" s="187">
        <v>39547.375</v>
      </c>
      <c r="D2371" s="202">
        <v>921</v>
      </c>
      <c r="E2371" s="178">
        <v>666.24900000000002</v>
      </c>
      <c r="F2371" s="188">
        <f t="shared" si="144"/>
        <v>0.90164631051865896</v>
      </c>
      <c r="G2371" s="200"/>
      <c r="H2371" s="202">
        <v>672</v>
      </c>
      <c r="I2371" s="178">
        <v>21384</v>
      </c>
      <c r="J2371">
        <f t="shared" si="145"/>
        <v>21384</v>
      </c>
      <c r="K2371" s="189">
        <f t="shared" si="146"/>
        <v>0.85536000000000001</v>
      </c>
      <c r="L2371" s="200">
        <v>22135</v>
      </c>
      <c r="N2371" s="184">
        <v>2125.5</v>
      </c>
      <c r="O2371" s="190">
        <f t="shared" si="147"/>
        <v>0.35425000000000001</v>
      </c>
      <c r="Q2371" s="1">
        <v>3850.3</v>
      </c>
    </row>
    <row r="2372" spans="2:17" x14ac:dyDescent="0.3">
      <c r="B2372" s="187">
        <v>39547.416666666664</v>
      </c>
      <c r="D2372" s="202">
        <v>961</v>
      </c>
      <c r="E2372" s="178">
        <v>711.00800000000004</v>
      </c>
      <c r="F2372" s="188">
        <f t="shared" si="144"/>
        <v>0.96221944040328866</v>
      </c>
      <c r="G2372" s="200"/>
      <c r="H2372" s="202">
        <v>814</v>
      </c>
      <c r="I2372" s="178">
        <v>21468</v>
      </c>
      <c r="J2372">
        <f t="shared" si="145"/>
        <v>21468</v>
      </c>
      <c r="K2372" s="189">
        <f t="shared" si="146"/>
        <v>0.85872000000000004</v>
      </c>
      <c r="L2372" s="200">
        <v>22224</v>
      </c>
      <c r="N2372" s="184">
        <v>2085</v>
      </c>
      <c r="O2372" s="190">
        <f t="shared" si="147"/>
        <v>0.34749999999999998</v>
      </c>
      <c r="Q2372" s="1">
        <v>3849</v>
      </c>
    </row>
    <row r="2373" spans="2:17" x14ac:dyDescent="0.3">
      <c r="B2373" s="187">
        <v>39547.458333333336</v>
      </c>
      <c r="D2373" s="202">
        <v>978</v>
      </c>
      <c r="E2373" s="178">
        <v>733.87800000000004</v>
      </c>
      <c r="F2373" s="188">
        <f t="shared" si="144"/>
        <v>0.99316980749061146</v>
      </c>
      <c r="G2373" s="200"/>
      <c r="H2373" s="202">
        <v>890</v>
      </c>
      <c r="I2373" s="178">
        <v>21280</v>
      </c>
      <c r="J2373">
        <f t="shared" si="145"/>
        <v>21280</v>
      </c>
      <c r="K2373" s="189">
        <f t="shared" si="146"/>
        <v>0.85119999999999996</v>
      </c>
      <c r="L2373" s="200">
        <v>22025</v>
      </c>
      <c r="N2373" s="184">
        <v>1222.0999999999999</v>
      </c>
      <c r="O2373" s="190">
        <f t="shared" si="147"/>
        <v>0.20368333333333333</v>
      </c>
      <c r="Q2373" s="1">
        <v>3845.9</v>
      </c>
    </row>
    <row r="2374" spans="2:17" x14ac:dyDescent="0.3">
      <c r="B2374" s="187">
        <v>39547.5</v>
      </c>
      <c r="D2374" s="202">
        <v>979</v>
      </c>
      <c r="E2374" s="178">
        <v>738.92499999999995</v>
      </c>
      <c r="F2374" s="188">
        <f t="shared" si="144"/>
        <v>1</v>
      </c>
      <c r="G2374" s="200"/>
      <c r="H2374" s="202">
        <v>893</v>
      </c>
      <c r="I2374" s="178">
        <v>21133</v>
      </c>
      <c r="J2374">
        <f t="shared" si="145"/>
        <v>21133</v>
      </c>
      <c r="K2374" s="189">
        <f t="shared" si="146"/>
        <v>0.84531999999999996</v>
      </c>
      <c r="L2374" s="200">
        <v>21870</v>
      </c>
      <c r="N2374" s="184">
        <v>627.79999999999995</v>
      </c>
      <c r="O2374" s="190">
        <f t="shared" si="147"/>
        <v>0.10463333333333333</v>
      </c>
      <c r="Q2374" s="1">
        <v>3845.2</v>
      </c>
    </row>
    <row r="2375" spans="2:17" x14ac:dyDescent="0.3">
      <c r="B2375" s="187">
        <v>39547.541666666664</v>
      </c>
      <c r="D2375" s="202">
        <v>964</v>
      </c>
      <c r="E2375" s="178">
        <v>716.16399999999999</v>
      </c>
      <c r="F2375" s="188">
        <f t="shared" si="144"/>
        <v>0.9691971445004568</v>
      </c>
      <c r="G2375" s="200"/>
      <c r="H2375" s="202">
        <v>823</v>
      </c>
      <c r="I2375" s="178">
        <v>21172</v>
      </c>
      <c r="J2375">
        <f t="shared" si="145"/>
        <v>21172</v>
      </c>
      <c r="K2375" s="189">
        <f t="shared" si="146"/>
        <v>0.84687999999999997</v>
      </c>
      <c r="L2375" s="200">
        <v>21911</v>
      </c>
      <c r="N2375" s="184">
        <v>372.9</v>
      </c>
      <c r="O2375" s="190">
        <f t="shared" si="147"/>
        <v>6.2149999999999997E-2</v>
      </c>
      <c r="Q2375" s="1">
        <v>3845.1</v>
      </c>
    </row>
    <row r="2376" spans="2:17" x14ac:dyDescent="0.3">
      <c r="B2376" s="187">
        <v>39547.583333333336</v>
      </c>
      <c r="D2376" s="202">
        <v>922</v>
      </c>
      <c r="E2376" s="178">
        <v>669.32399999999996</v>
      </c>
      <c r="F2376" s="188">
        <f t="shared" si="144"/>
        <v>0.90580776127482487</v>
      </c>
      <c r="G2376" s="200"/>
      <c r="H2376" s="202">
        <v>685</v>
      </c>
      <c r="I2376" s="178">
        <v>20982</v>
      </c>
      <c r="J2376">
        <f t="shared" si="145"/>
        <v>20982</v>
      </c>
      <c r="K2376" s="189">
        <f t="shared" si="146"/>
        <v>0.83928000000000003</v>
      </c>
      <c r="L2376" s="200">
        <v>21711</v>
      </c>
      <c r="N2376" s="184">
        <v>177.8</v>
      </c>
      <c r="O2376" s="190">
        <f t="shared" si="147"/>
        <v>2.9633333333333334E-2</v>
      </c>
      <c r="Q2376" s="1">
        <v>3844.8</v>
      </c>
    </row>
    <row r="2377" spans="2:17" x14ac:dyDescent="0.3">
      <c r="B2377" s="187">
        <v>39547.625</v>
      </c>
      <c r="D2377" s="202">
        <v>858</v>
      </c>
      <c r="E2377" s="178">
        <v>589.88900000000001</v>
      </c>
      <c r="F2377" s="188">
        <f t="shared" si="144"/>
        <v>0.79830700003383304</v>
      </c>
      <c r="G2377" s="200"/>
      <c r="H2377" s="202">
        <v>494</v>
      </c>
      <c r="I2377" s="178">
        <v>20279</v>
      </c>
      <c r="J2377">
        <f t="shared" si="145"/>
        <v>20279</v>
      </c>
      <c r="K2377" s="189">
        <f t="shared" si="146"/>
        <v>0.81115999999999999</v>
      </c>
      <c r="L2377" s="200">
        <v>20968</v>
      </c>
      <c r="N2377" s="184">
        <v>110.5</v>
      </c>
      <c r="O2377" s="190">
        <f t="shared" si="147"/>
        <v>1.8416666666666668E-2</v>
      </c>
      <c r="Q2377" s="1">
        <v>3844.7</v>
      </c>
    </row>
    <row r="2378" spans="2:17" x14ac:dyDescent="0.3">
      <c r="B2378" s="187">
        <v>39547.666666666664</v>
      </c>
      <c r="D2378" s="202">
        <v>743</v>
      </c>
      <c r="E2378" s="178">
        <v>412.36700000000002</v>
      </c>
      <c r="F2378" s="188">
        <f t="shared" si="144"/>
        <v>0.55806340291639889</v>
      </c>
      <c r="G2378" s="200"/>
      <c r="H2378" s="202">
        <v>272</v>
      </c>
      <c r="I2378" s="178">
        <v>11898</v>
      </c>
      <c r="J2378">
        <f t="shared" si="145"/>
        <v>11898</v>
      </c>
      <c r="K2378" s="189">
        <f t="shared" si="146"/>
        <v>0.47592000000000001</v>
      </c>
      <c r="L2378" s="200">
        <v>12215</v>
      </c>
      <c r="N2378" s="184">
        <v>149.4</v>
      </c>
      <c r="O2378" s="190">
        <f t="shared" si="147"/>
        <v>2.4900000000000002E-2</v>
      </c>
      <c r="Q2378" s="1">
        <v>3844.6</v>
      </c>
    </row>
    <row r="2379" spans="2:17" x14ac:dyDescent="0.3">
      <c r="B2379" s="187">
        <v>39547.708333333336</v>
      </c>
      <c r="D2379" s="202">
        <v>286</v>
      </c>
      <c r="E2379" s="178">
        <v>0</v>
      </c>
      <c r="F2379" s="188">
        <f t="shared" ref="F2379:F2442" si="148">E2379/$F$8</f>
        <v>0</v>
      </c>
      <c r="G2379" s="200"/>
      <c r="H2379" s="202">
        <v>60</v>
      </c>
      <c r="I2379" s="178">
        <v>1996.1</v>
      </c>
      <c r="J2379">
        <f t="shared" ref="J2379:J2442" si="149">IF(I2379&lt;0,0,I2379)</f>
        <v>1996.1</v>
      </c>
      <c r="K2379" s="189">
        <f t="shared" ref="K2379:K2442" si="150">J2379/(1000*$K$8)</f>
        <v>7.9843999999999998E-2</v>
      </c>
      <c r="L2379" s="200">
        <v>2102.5</v>
      </c>
      <c r="N2379" s="184">
        <v>215.7</v>
      </c>
      <c r="O2379" s="190">
        <f t="shared" ref="O2379:O2442" si="151">N2379/$O$8</f>
        <v>3.5949999999999996E-2</v>
      </c>
      <c r="Q2379" s="1">
        <v>3844.3</v>
      </c>
    </row>
    <row r="2380" spans="2:17" x14ac:dyDescent="0.3">
      <c r="B2380" s="187">
        <v>39547.75</v>
      </c>
      <c r="D2380" s="202">
        <v>0</v>
      </c>
      <c r="E2380" s="178">
        <v>0</v>
      </c>
      <c r="F2380" s="188">
        <f t="shared" si="148"/>
        <v>0</v>
      </c>
      <c r="G2380" s="200"/>
      <c r="H2380" s="202">
        <v>0</v>
      </c>
      <c r="I2380" s="178">
        <v>-56.506999999999998</v>
      </c>
      <c r="J2380">
        <f t="shared" si="149"/>
        <v>0</v>
      </c>
      <c r="K2380" s="189">
        <f t="shared" si="150"/>
        <v>0</v>
      </c>
      <c r="L2380" s="200">
        <v>0</v>
      </c>
      <c r="N2380" s="184">
        <v>840.7</v>
      </c>
      <c r="O2380" s="190">
        <f t="shared" si="151"/>
        <v>0.14011666666666667</v>
      </c>
      <c r="Q2380" s="1">
        <v>3843.6</v>
      </c>
    </row>
    <row r="2381" spans="2:17" x14ac:dyDescent="0.3">
      <c r="B2381" s="187">
        <v>39547.791666666664</v>
      </c>
      <c r="D2381" s="202">
        <v>0</v>
      </c>
      <c r="E2381" s="178">
        <v>0</v>
      </c>
      <c r="F2381" s="188">
        <f t="shared" si="148"/>
        <v>0</v>
      </c>
      <c r="G2381" s="200"/>
      <c r="H2381" s="202">
        <v>0</v>
      </c>
      <c r="I2381" s="178">
        <v>-56.506999999999998</v>
      </c>
      <c r="J2381">
        <f t="shared" si="149"/>
        <v>0</v>
      </c>
      <c r="K2381" s="189">
        <f t="shared" si="150"/>
        <v>0</v>
      </c>
      <c r="L2381" s="200">
        <v>0</v>
      </c>
      <c r="N2381" s="184">
        <v>2182.4</v>
      </c>
      <c r="O2381" s="190">
        <f t="shared" si="151"/>
        <v>0.36373333333333335</v>
      </c>
      <c r="Q2381" s="1">
        <v>3842.7</v>
      </c>
    </row>
    <row r="2382" spans="2:17" x14ac:dyDescent="0.3">
      <c r="B2382" s="187">
        <v>39547.833333333336</v>
      </c>
      <c r="D2382" s="202">
        <v>0</v>
      </c>
      <c r="E2382" s="178">
        <v>0</v>
      </c>
      <c r="F2382" s="188">
        <f t="shared" si="148"/>
        <v>0</v>
      </c>
      <c r="G2382" s="200"/>
      <c r="H2382" s="202">
        <v>0</v>
      </c>
      <c r="I2382" s="178">
        <v>-56.506999999999998</v>
      </c>
      <c r="J2382">
        <f t="shared" si="149"/>
        <v>0</v>
      </c>
      <c r="K2382" s="189">
        <f t="shared" si="150"/>
        <v>0</v>
      </c>
      <c r="L2382" s="200">
        <v>0</v>
      </c>
      <c r="N2382" s="184">
        <v>2461.1</v>
      </c>
      <c r="O2382" s="190">
        <f t="shared" si="151"/>
        <v>0.41018333333333334</v>
      </c>
      <c r="Q2382" s="1">
        <v>3842.6</v>
      </c>
    </row>
    <row r="2383" spans="2:17" x14ac:dyDescent="0.3">
      <c r="B2383" s="187">
        <v>39547.875</v>
      </c>
      <c r="D2383" s="202">
        <v>0</v>
      </c>
      <c r="E2383" s="178">
        <v>0</v>
      </c>
      <c r="F2383" s="188">
        <f t="shared" si="148"/>
        <v>0</v>
      </c>
      <c r="G2383" s="200"/>
      <c r="H2383" s="202">
        <v>0</v>
      </c>
      <c r="I2383" s="178">
        <v>-56.506999999999998</v>
      </c>
      <c r="J2383">
        <f t="shared" si="149"/>
        <v>0</v>
      </c>
      <c r="K2383" s="189">
        <f t="shared" si="150"/>
        <v>0</v>
      </c>
      <c r="L2383" s="200">
        <v>0</v>
      </c>
      <c r="N2383" s="184">
        <v>2181</v>
      </c>
      <c r="O2383" s="190">
        <f t="shared" si="151"/>
        <v>0.36349999999999999</v>
      </c>
      <c r="Q2383" s="1">
        <v>3842.6</v>
      </c>
    </row>
    <row r="2384" spans="2:17" x14ac:dyDescent="0.3">
      <c r="B2384" s="187">
        <v>39547.916666666664</v>
      </c>
      <c r="D2384" s="202">
        <v>0</v>
      </c>
      <c r="E2384" s="178">
        <v>0</v>
      </c>
      <c r="F2384" s="188">
        <f t="shared" si="148"/>
        <v>0</v>
      </c>
      <c r="G2384" s="200"/>
      <c r="H2384" s="202">
        <v>0</v>
      </c>
      <c r="I2384" s="178">
        <v>-56.506999999999998</v>
      </c>
      <c r="J2384">
        <f t="shared" si="149"/>
        <v>0</v>
      </c>
      <c r="K2384" s="189">
        <f t="shared" si="150"/>
        <v>0</v>
      </c>
      <c r="L2384" s="200">
        <v>0</v>
      </c>
      <c r="N2384" s="184">
        <v>1713.1</v>
      </c>
      <c r="O2384" s="190">
        <f t="shared" si="151"/>
        <v>0.28551666666666664</v>
      </c>
      <c r="Q2384" s="1">
        <v>3842.4</v>
      </c>
    </row>
    <row r="2385" spans="2:17" x14ac:dyDescent="0.3">
      <c r="B2385" s="187">
        <v>39547.958333333336</v>
      </c>
      <c r="D2385" s="202">
        <v>0</v>
      </c>
      <c r="E2385" s="178">
        <v>0</v>
      </c>
      <c r="F2385" s="188">
        <f t="shared" si="148"/>
        <v>0</v>
      </c>
      <c r="G2385" s="200"/>
      <c r="H2385" s="202">
        <v>0</v>
      </c>
      <c r="I2385" s="178">
        <v>-56.506999999999998</v>
      </c>
      <c r="J2385">
        <f t="shared" si="149"/>
        <v>0</v>
      </c>
      <c r="K2385" s="189">
        <f t="shared" si="150"/>
        <v>0</v>
      </c>
      <c r="L2385" s="200">
        <v>0</v>
      </c>
      <c r="N2385" s="184">
        <v>1538</v>
      </c>
      <c r="O2385" s="190">
        <f t="shared" si="151"/>
        <v>0.25633333333333336</v>
      </c>
      <c r="Q2385" s="1">
        <v>3842.1</v>
      </c>
    </row>
    <row r="2386" spans="2:17" x14ac:dyDescent="0.3">
      <c r="B2386" s="187">
        <v>39548</v>
      </c>
      <c r="D2386" s="202">
        <v>0</v>
      </c>
      <c r="E2386" s="178">
        <v>0</v>
      </c>
      <c r="F2386" s="188">
        <f t="shared" si="148"/>
        <v>0</v>
      </c>
      <c r="G2386" s="200"/>
      <c r="H2386" s="202">
        <v>0</v>
      </c>
      <c r="I2386" s="178">
        <v>-56.506999999999998</v>
      </c>
      <c r="J2386">
        <f t="shared" si="149"/>
        <v>0</v>
      </c>
      <c r="K2386" s="189">
        <f t="shared" si="150"/>
        <v>0</v>
      </c>
      <c r="L2386" s="200">
        <v>0</v>
      </c>
      <c r="N2386" s="184">
        <v>1654.6</v>
      </c>
      <c r="O2386" s="190">
        <f t="shared" si="151"/>
        <v>0.27576666666666666</v>
      </c>
      <c r="Q2386" s="1">
        <v>3841.9</v>
      </c>
    </row>
    <row r="2387" spans="2:17" x14ac:dyDescent="0.3">
      <c r="B2387" s="187">
        <v>39548.041666666664</v>
      </c>
      <c r="D2387" s="202">
        <v>0</v>
      </c>
      <c r="E2387" s="178">
        <v>0</v>
      </c>
      <c r="F2387" s="188">
        <f t="shared" si="148"/>
        <v>0</v>
      </c>
      <c r="G2387" s="200"/>
      <c r="H2387" s="202">
        <v>0</v>
      </c>
      <c r="I2387" s="178">
        <v>-56.506999999999998</v>
      </c>
      <c r="J2387">
        <f t="shared" si="149"/>
        <v>0</v>
      </c>
      <c r="K2387" s="189">
        <f t="shared" si="150"/>
        <v>0</v>
      </c>
      <c r="L2387" s="200">
        <v>0</v>
      </c>
      <c r="N2387" s="184">
        <v>1765</v>
      </c>
      <c r="O2387" s="190">
        <f t="shared" si="151"/>
        <v>0.29416666666666669</v>
      </c>
      <c r="Q2387" s="1">
        <v>3838.2</v>
      </c>
    </row>
    <row r="2388" spans="2:17" x14ac:dyDescent="0.3">
      <c r="B2388" s="187">
        <v>39548.083333333336</v>
      </c>
      <c r="D2388" s="202">
        <v>0</v>
      </c>
      <c r="E2388" s="178">
        <v>0</v>
      </c>
      <c r="F2388" s="188">
        <f t="shared" si="148"/>
        <v>0</v>
      </c>
      <c r="G2388" s="200"/>
      <c r="H2388" s="202">
        <v>0</v>
      </c>
      <c r="I2388" s="178">
        <v>-56.506999999999998</v>
      </c>
      <c r="J2388">
        <f t="shared" si="149"/>
        <v>0</v>
      </c>
      <c r="K2388" s="189">
        <f t="shared" si="150"/>
        <v>0</v>
      </c>
      <c r="L2388" s="200">
        <v>0</v>
      </c>
      <c r="N2388" s="184">
        <v>1993.2</v>
      </c>
      <c r="O2388" s="190">
        <f t="shared" si="151"/>
        <v>0.3322</v>
      </c>
      <c r="Q2388" s="1">
        <v>3838.1</v>
      </c>
    </row>
    <row r="2389" spans="2:17" x14ac:dyDescent="0.3">
      <c r="B2389" s="187">
        <v>39548.125</v>
      </c>
      <c r="D2389" s="202">
        <v>0</v>
      </c>
      <c r="E2389" s="178">
        <v>0</v>
      </c>
      <c r="F2389" s="188">
        <f t="shared" si="148"/>
        <v>0</v>
      </c>
      <c r="G2389" s="200"/>
      <c r="H2389" s="202">
        <v>0</v>
      </c>
      <c r="I2389" s="178">
        <v>-56.506999999999998</v>
      </c>
      <c r="J2389">
        <f t="shared" si="149"/>
        <v>0</v>
      </c>
      <c r="K2389" s="189">
        <f t="shared" si="150"/>
        <v>0</v>
      </c>
      <c r="L2389" s="200">
        <v>0</v>
      </c>
      <c r="N2389" s="184">
        <v>2211.3000000000002</v>
      </c>
      <c r="O2389" s="190">
        <f t="shared" si="151"/>
        <v>0.36855000000000004</v>
      </c>
      <c r="Q2389" s="1">
        <v>3837.2</v>
      </c>
    </row>
    <row r="2390" spans="2:17" x14ac:dyDescent="0.3">
      <c r="B2390" s="187">
        <v>39548.166666666664</v>
      </c>
      <c r="D2390" s="202">
        <v>0</v>
      </c>
      <c r="E2390" s="178">
        <v>0</v>
      </c>
      <c r="F2390" s="188">
        <f t="shared" si="148"/>
        <v>0</v>
      </c>
      <c r="G2390" s="200"/>
      <c r="H2390" s="202">
        <v>0</v>
      </c>
      <c r="I2390" s="178">
        <v>-56.506999999999998</v>
      </c>
      <c r="J2390">
        <f t="shared" si="149"/>
        <v>0</v>
      </c>
      <c r="K2390" s="189">
        <f t="shared" si="150"/>
        <v>0</v>
      </c>
      <c r="L2390" s="200">
        <v>0</v>
      </c>
      <c r="N2390" s="184">
        <v>2153.6</v>
      </c>
      <c r="O2390" s="190">
        <f t="shared" si="151"/>
        <v>0.35893333333333333</v>
      </c>
      <c r="Q2390" s="1">
        <v>3833.9</v>
      </c>
    </row>
    <row r="2391" spans="2:17" x14ac:dyDescent="0.3">
      <c r="B2391" s="187">
        <v>39548.208333333336</v>
      </c>
      <c r="D2391" s="202">
        <v>0</v>
      </c>
      <c r="E2391" s="178">
        <v>0</v>
      </c>
      <c r="F2391" s="188">
        <f t="shared" si="148"/>
        <v>0</v>
      </c>
      <c r="G2391" s="200"/>
      <c r="H2391" s="202">
        <v>0</v>
      </c>
      <c r="I2391" s="178">
        <v>-56.506999999999998</v>
      </c>
      <c r="J2391">
        <f t="shared" si="149"/>
        <v>0</v>
      </c>
      <c r="K2391" s="189">
        <f t="shared" si="150"/>
        <v>0</v>
      </c>
      <c r="L2391" s="200">
        <v>0</v>
      </c>
      <c r="N2391" s="184">
        <v>1884</v>
      </c>
      <c r="O2391" s="190">
        <f t="shared" si="151"/>
        <v>0.314</v>
      </c>
      <c r="Q2391" s="1">
        <v>3833.8</v>
      </c>
    </row>
    <row r="2392" spans="2:17" x14ac:dyDescent="0.3">
      <c r="B2392" s="187">
        <v>39548.25</v>
      </c>
      <c r="D2392" s="202">
        <v>323</v>
      </c>
      <c r="E2392" s="178">
        <v>0</v>
      </c>
      <c r="F2392" s="188">
        <f t="shared" si="148"/>
        <v>0</v>
      </c>
      <c r="G2392" s="200"/>
      <c r="H2392" s="202">
        <v>58</v>
      </c>
      <c r="I2392" s="178">
        <v>1895.5</v>
      </c>
      <c r="J2392">
        <f t="shared" si="149"/>
        <v>1895.5</v>
      </c>
      <c r="K2392" s="189">
        <f t="shared" si="150"/>
        <v>7.5819999999999999E-2</v>
      </c>
      <c r="L2392" s="200">
        <v>2001</v>
      </c>
      <c r="N2392" s="184">
        <v>1627.8</v>
      </c>
      <c r="O2392" s="190">
        <f t="shared" si="151"/>
        <v>0.27129999999999999</v>
      </c>
      <c r="Q2392" s="1">
        <v>3830</v>
      </c>
    </row>
    <row r="2393" spans="2:17" x14ac:dyDescent="0.3">
      <c r="B2393" s="187">
        <v>39548.291666666664</v>
      </c>
      <c r="D2393" s="202">
        <v>721</v>
      </c>
      <c r="E2393" s="178">
        <v>211.02799999999999</v>
      </c>
      <c r="F2393" s="188">
        <f t="shared" si="148"/>
        <v>0.2855878472104747</v>
      </c>
      <c r="G2393" s="200"/>
      <c r="H2393" s="202">
        <v>253</v>
      </c>
      <c r="I2393" s="178">
        <v>11336</v>
      </c>
      <c r="J2393">
        <f t="shared" si="149"/>
        <v>11336</v>
      </c>
      <c r="K2393" s="189">
        <f t="shared" si="150"/>
        <v>0.45344000000000001</v>
      </c>
      <c r="L2393" s="200">
        <v>11635</v>
      </c>
      <c r="N2393" s="184">
        <v>1081.3</v>
      </c>
      <c r="O2393" s="190">
        <f t="shared" si="151"/>
        <v>0.18021666666666666</v>
      </c>
      <c r="Q2393" s="1">
        <v>3827.4</v>
      </c>
    </row>
    <row r="2394" spans="2:17" x14ac:dyDescent="0.3">
      <c r="B2394" s="187">
        <v>39548.333333333336</v>
      </c>
      <c r="D2394" s="202">
        <v>861</v>
      </c>
      <c r="E2394" s="178">
        <v>592.44899999999996</v>
      </c>
      <c r="F2394" s="188">
        <f t="shared" si="148"/>
        <v>0.80177149237067358</v>
      </c>
      <c r="G2394" s="200"/>
      <c r="H2394" s="202">
        <v>478</v>
      </c>
      <c r="I2394" s="178">
        <v>20816</v>
      </c>
      <c r="J2394">
        <f t="shared" si="149"/>
        <v>20816</v>
      </c>
      <c r="K2394" s="189">
        <f t="shared" si="150"/>
        <v>0.83264000000000005</v>
      </c>
      <c r="L2394" s="200">
        <v>21535</v>
      </c>
      <c r="N2394" s="184">
        <v>298.89999999999998</v>
      </c>
      <c r="O2394" s="190">
        <f t="shared" si="151"/>
        <v>4.9816666666666662E-2</v>
      </c>
      <c r="Q2394" s="1">
        <v>3826.6</v>
      </c>
    </row>
    <row r="2395" spans="2:17" x14ac:dyDescent="0.3">
      <c r="B2395" s="187">
        <v>39548.375</v>
      </c>
      <c r="D2395" s="202">
        <v>926</v>
      </c>
      <c r="E2395" s="178">
        <v>675.09100000000001</v>
      </c>
      <c r="F2395" s="188">
        <f t="shared" si="148"/>
        <v>0.91361234225395005</v>
      </c>
      <c r="G2395" s="200"/>
      <c r="H2395" s="202">
        <v>672</v>
      </c>
      <c r="I2395" s="178">
        <v>21401</v>
      </c>
      <c r="J2395">
        <f t="shared" si="149"/>
        <v>21401</v>
      </c>
      <c r="K2395" s="189">
        <f t="shared" si="150"/>
        <v>0.85604000000000002</v>
      </c>
      <c r="L2395" s="200">
        <v>22153</v>
      </c>
      <c r="N2395" s="184">
        <v>71.8</v>
      </c>
      <c r="O2395" s="190">
        <f t="shared" si="151"/>
        <v>1.1966666666666665E-2</v>
      </c>
      <c r="Q2395" s="1">
        <v>3823.6</v>
      </c>
    </row>
    <row r="2396" spans="2:17" x14ac:dyDescent="0.3">
      <c r="B2396" s="187">
        <v>39548.416666666664</v>
      </c>
      <c r="D2396" s="202">
        <v>961</v>
      </c>
      <c r="E2396" s="178">
        <v>715.98500000000001</v>
      </c>
      <c r="F2396" s="188">
        <f t="shared" si="148"/>
        <v>0.96895490070034174</v>
      </c>
      <c r="G2396" s="200"/>
      <c r="H2396" s="202">
        <v>812</v>
      </c>
      <c r="I2396" s="178">
        <v>21410</v>
      </c>
      <c r="J2396">
        <f t="shared" si="149"/>
        <v>21410</v>
      </c>
      <c r="K2396" s="189">
        <f t="shared" si="150"/>
        <v>0.85640000000000005</v>
      </c>
      <c r="L2396" s="200">
        <v>22163</v>
      </c>
      <c r="N2396" s="184">
        <v>0</v>
      </c>
      <c r="O2396" s="190">
        <f t="shared" si="151"/>
        <v>0</v>
      </c>
      <c r="Q2396" s="1">
        <v>3822.1</v>
      </c>
    </row>
    <row r="2397" spans="2:17" x14ac:dyDescent="0.3">
      <c r="B2397" s="187">
        <v>39548.458333333336</v>
      </c>
      <c r="D2397" s="202">
        <v>984</v>
      </c>
      <c r="E2397" s="178">
        <v>738.67499999999995</v>
      </c>
      <c r="F2397" s="188">
        <f t="shared" si="148"/>
        <v>0.99966167067023037</v>
      </c>
      <c r="G2397" s="200"/>
      <c r="H2397" s="202">
        <v>890</v>
      </c>
      <c r="I2397" s="178">
        <v>21277</v>
      </c>
      <c r="J2397">
        <f t="shared" si="149"/>
        <v>21277</v>
      </c>
      <c r="K2397" s="189">
        <f t="shared" si="150"/>
        <v>0.85107999999999995</v>
      </c>
      <c r="L2397" s="200">
        <v>22022</v>
      </c>
      <c r="N2397" s="184">
        <v>0</v>
      </c>
      <c r="O2397" s="190">
        <f t="shared" si="151"/>
        <v>0</v>
      </c>
      <c r="Q2397" s="1">
        <v>3821.2</v>
      </c>
    </row>
    <row r="2398" spans="2:17" x14ac:dyDescent="0.3">
      <c r="B2398" s="187">
        <v>39548.5</v>
      </c>
      <c r="D2398" s="202">
        <v>977</v>
      </c>
      <c r="E2398" s="178">
        <v>738.59400000000005</v>
      </c>
      <c r="F2398" s="188">
        <f t="shared" si="148"/>
        <v>0.99955205196738517</v>
      </c>
      <c r="G2398" s="200"/>
      <c r="H2398" s="202">
        <v>890</v>
      </c>
      <c r="I2398" s="178">
        <v>21090</v>
      </c>
      <c r="J2398">
        <f t="shared" si="149"/>
        <v>21090</v>
      </c>
      <c r="K2398" s="189">
        <f t="shared" si="150"/>
        <v>0.84360000000000002</v>
      </c>
      <c r="L2398" s="200">
        <v>21825</v>
      </c>
      <c r="N2398" s="184">
        <v>0</v>
      </c>
      <c r="O2398" s="190">
        <f t="shared" si="151"/>
        <v>0</v>
      </c>
      <c r="Q2398" s="1">
        <v>3820.3</v>
      </c>
    </row>
    <row r="2399" spans="2:17" x14ac:dyDescent="0.3">
      <c r="B2399" s="187">
        <v>39548.541666666664</v>
      </c>
      <c r="D2399" s="202">
        <v>909</v>
      </c>
      <c r="E2399" s="178">
        <v>674.55499999999995</v>
      </c>
      <c r="F2399" s="188">
        <f t="shared" si="148"/>
        <v>0.91288696417092396</v>
      </c>
      <c r="G2399" s="200"/>
      <c r="H2399" s="202">
        <v>807</v>
      </c>
      <c r="I2399" s="178">
        <v>20774</v>
      </c>
      <c r="J2399">
        <f t="shared" si="149"/>
        <v>20774</v>
      </c>
      <c r="K2399" s="189">
        <f t="shared" si="150"/>
        <v>0.83096000000000003</v>
      </c>
      <c r="L2399" s="200">
        <v>21490</v>
      </c>
      <c r="N2399" s="184">
        <v>0</v>
      </c>
      <c r="O2399" s="190">
        <f t="shared" si="151"/>
        <v>0</v>
      </c>
      <c r="Q2399" s="1">
        <v>3819.6</v>
      </c>
    </row>
    <row r="2400" spans="2:17" x14ac:dyDescent="0.3">
      <c r="B2400" s="187">
        <v>39548.583333333336</v>
      </c>
      <c r="D2400" s="202">
        <v>742</v>
      </c>
      <c r="E2400" s="178">
        <v>533.40700000000004</v>
      </c>
      <c r="F2400" s="188">
        <f t="shared" si="148"/>
        <v>0.72186893121764739</v>
      </c>
      <c r="G2400" s="200"/>
      <c r="H2400" s="202">
        <v>644</v>
      </c>
      <c r="I2400" s="178">
        <v>19687</v>
      </c>
      <c r="J2400">
        <f t="shared" si="149"/>
        <v>19687</v>
      </c>
      <c r="K2400" s="189">
        <f t="shared" si="150"/>
        <v>0.78747999999999996</v>
      </c>
      <c r="L2400" s="200">
        <v>20344</v>
      </c>
      <c r="N2400" s="184">
        <v>110.2</v>
      </c>
      <c r="O2400" s="190">
        <f t="shared" si="151"/>
        <v>1.8366666666666667E-2</v>
      </c>
      <c r="Q2400" s="1">
        <v>3819.3</v>
      </c>
    </row>
    <row r="2401" spans="2:17" x14ac:dyDescent="0.3">
      <c r="B2401" s="187">
        <v>39548.625</v>
      </c>
      <c r="D2401" s="202">
        <v>530</v>
      </c>
      <c r="E2401" s="178">
        <v>353.41899999999998</v>
      </c>
      <c r="F2401" s="188">
        <f t="shared" si="148"/>
        <v>0.47828805359136584</v>
      </c>
      <c r="G2401" s="200"/>
      <c r="H2401" s="202">
        <v>403</v>
      </c>
      <c r="I2401" s="178">
        <v>15634</v>
      </c>
      <c r="J2401">
        <f t="shared" si="149"/>
        <v>15634</v>
      </c>
      <c r="K2401" s="189">
        <f t="shared" si="150"/>
        <v>0.62536000000000003</v>
      </c>
      <c r="L2401" s="200">
        <v>16092</v>
      </c>
      <c r="N2401" s="184">
        <v>307.2</v>
      </c>
      <c r="O2401" s="190">
        <f t="shared" si="151"/>
        <v>5.1199999999999996E-2</v>
      </c>
      <c r="Q2401" s="1">
        <v>3818.5</v>
      </c>
    </row>
    <row r="2402" spans="2:17" x14ac:dyDescent="0.3">
      <c r="B2402" s="187">
        <v>39548.666666666664</v>
      </c>
      <c r="D2402" s="202">
        <v>583</v>
      </c>
      <c r="E2402" s="178">
        <v>314.416</v>
      </c>
      <c r="F2402" s="188">
        <f t="shared" si="148"/>
        <v>0.4255046181953514</v>
      </c>
      <c r="G2402" s="200"/>
      <c r="H2402" s="202">
        <v>244</v>
      </c>
      <c r="I2402" s="178">
        <v>10292</v>
      </c>
      <c r="J2402">
        <f t="shared" si="149"/>
        <v>10292</v>
      </c>
      <c r="K2402" s="189">
        <f t="shared" si="150"/>
        <v>0.41167999999999999</v>
      </c>
      <c r="L2402" s="200">
        <v>10559</v>
      </c>
      <c r="N2402" s="184">
        <v>562.20000000000005</v>
      </c>
      <c r="O2402" s="190">
        <f t="shared" si="151"/>
        <v>9.3700000000000006E-2</v>
      </c>
      <c r="Q2402" s="1">
        <v>3818.1</v>
      </c>
    </row>
    <row r="2403" spans="2:17" x14ac:dyDescent="0.3">
      <c r="B2403" s="187">
        <v>39548.708333333336</v>
      </c>
      <c r="D2403" s="202">
        <v>263</v>
      </c>
      <c r="E2403" s="178">
        <v>0</v>
      </c>
      <c r="F2403" s="188">
        <f t="shared" si="148"/>
        <v>0</v>
      </c>
      <c r="G2403" s="200"/>
      <c r="H2403" s="202">
        <v>56</v>
      </c>
      <c r="I2403" s="178">
        <v>1810.5</v>
      </c>
      <c r="J2403">
        <f t="shared" si="149"/>
        <v>1810.5</v>
      </c>
      <c r="K2403" s="189">
        <f t="shared" si="150"/>
        <v>7.2419999999999998E-2</v>
      </c>
      <c r="L2403" s="200">
        <v>1915.3</v>
      </c>
      <c r="N2403" s="184">
        <v>1226.3</v>
      </c>
      <c r="O2403" s="190">
        <f t="shared" si="151"/>
        <v>0.20438333333333333</v>
      </c>
      <c r="Q2403" s="1">
        <v>3817.8</v>
      </c>
    </row>
    <row r="2404" spans="2:17" x14ac:dyDescent="0.3">
      <c r="B2404" s="187">
        <v>39548.75</v>
      </c>
      <c r="D2404" s="202">
        <v>0</v>
      </c>
      <c r="E2404" s="178">
        <v>0</v>
      </c>
      <c r="F2404" s="188">
        <f t="shared" si="148"/>
        <v>0</v>
      </c>
      <c r="G2404" s="200"/>
      <c r="H2404" s="202">
        <v>0</v>
      </c>
      <c r="I2404" s="178">
        <v>-56.506999999999998</v>
      </c>
      <c r="J2404">
        <f t="shared" si="149"/>
        <v>0</v>
      </c>
      <c r="K2404" s="189">
        <f t="shared" si="150"/>
        <v>0</v>
      </c>
      <c r="L2404" s="200">
        <v>0</v>
      </c>
      <c r="N2404" s="184">
        <v>1797.4</v>
      </c>
      <c r="O2404" s="190">
        <f t="shared" si="151"/>
        <v>0.2995666666666667</v>
      </c>
      <c r="Q2404" s="1">
        <v>3817</v>
      </c>
    </row>
    <row r="2405" spans="2:17" x14ac:dyDescent="0.3">
      <c r="B2405" s="187">
        <v>39548.791666666664</v>
      </c>
      <c r="D2405" s="202">
        <v>0</v>
      </c>
      <c r="E2405" s="178">
        <v>0</v>
      </c>
      <c r="F2405" s="188">
        <f t="shared" si="148"/>
        <v>0</v>
      </c>
      <c r="G2405" s="200"/>
      <c r="H2405" s="202">
        <v>0</v>
      </c>
      <c r="I2405" s="178">
        <v>-56.506999999999998</v>
      </c>
      <c r="J2405">
        <f t="shared" si="149"/>
        <v>0</v>
      </c>
      <c r="K2405" s="189">
        <f t="shared" si="150"/>
        <v>0</v>
      </c>
      <c r="L2405" s="200">
        <v>0</v>
      </c>
      <c r="N2405" s="184">
        <v>1687.2</v>
      </c>
      <c r="O2405" s="190">
        <f t="shared" si="151"/>
        <v>0.28120000000000001</v>
      </c>
      <c r="Q2405" s="1">
        <v>3815.9</v>
      </c>
    </row>
    <row r="2406" spans="2:17" x14ac:dyDescent="0.3">
      <c r="B2406" s="187">
        <v>39548.833333333336</v>
      </c>
      <c r="D2406" s="202">
        <v>0</v>
      </c>
      <c r="E2406" s="178">
        <v>0</v>
      </c>
      <c r="F2406" s="188">
        <f t="shared" si="148"/>
        <v>0</v>
      </c>
      <c r="G2406" s="200"/>
      <c r="H2406" s="202">
        <v>0</v>
      </c>
      <c r="I2406" s="178">
        <v>-56.506999999999998</v>
      </c>
      <c r="J2406">
        <f t="shared" si="149"/>
        <v>0</v>
      </c>
      <c r="K2406" s="189">
        <f t="shared" si="150"/>
        <v>0</v>
      </c>
      <c r="L2406" s="200">
        <v>0</v>
      </c>
      <c r="N2406" s="184">
        <v>2022.2</v>
      </c>
      <c r="O2406" s="190">
        <f t="shared" si="151"/>
        <v>0.33703333333333335</v>
      </c>
      <c r="Q2406" s="1">
        <v>3815.7</v>
      </c>
    </row>
    <row r="2407" spans="2:17" x14ac:dyDescent="0.3">
      <c r="B2407" s="187">
        <v>39548.875</v>
      </c>
      <c r="D2407" s="202">
        <v>0</v>
      </c>
      <c r="E2407" s="178">
        <v>0</v>
      </c>
      <c r="F2407" s="188">
        <f t="shared" si="148"/>
        <v>0</v>
      </c>
      <c r="G2407" s="200"/>
      <c r="H2407" s="202">
        <v>0</v>
      </c>
      <c r="I2407" s="178">
        <v>-56.506999999999998</v>
      </c>
      <c r="J2407">
        <f t="shared" si="149"/>
        <v>0</v>
      </c>
      <c r="K2407" s="189">
        <f t="shared" si="150"/>
        <v>0</v>
      </c>
      <c r="L2407" s="200">
        <v>0</v>
      </c>
      <c r="N2407" s="184">
        <v>2685.5</v>
      </c>
      <c r="O2407" s="190">
        <f t="shared" si="151"/>
        <v>0.44758333333333333</v>
      </c>
      <c r="Q2407" s="1">
        <v>3811</v>
      </c>
    </row>
    <row r="2408" spans="2:17" x14ac:dyDescent="0.3">
      <c r="B2408" s="187">
        <v>39548.916666666664</v>
      </c>
      <c r="D2408" s="202">
        <v>0</v>
      </c>
      <c r="E2408" s="178">
        <v>0</v>
      </c>
      <c r="F2408" s="188">
        <f t="shared" si="148"/>
        <v>0</v>
      </c>
      <c r="G2408" s="200"/>
      <c r="H2408" s="202">
        <v>0</v>
      </c>
      <c r="I2408" s="178">
        <v>-56.506999999999998</v>
      </c>
      <c r="J2408">
        <f t="shared" si="149"/>
        <v>0</v>
      </c>
      <c r="K2408" s="189">
        <f t="shared" si="150"/>
        <v>0</v>
      </c>
      <c r="L2408" s="200">
        <v>0</v>
      </c>
      <c r="N2408" s="184">
        <v>3522.4</v>
      </c>
      <c r="O2408" s="190">
        <f t="shared" si="151"/>
        <v>0.58706666666666674</v>
      </c>
      <c r="Q2408" s="1">
        <v>3810.8</v>
      </c>
    </row>
    <row r="2409" spans="2:17" x14ac:dyDescent="0.3">
      <c r="B2409" s="187">
        <v>39548.958333333336</v>
      </c>
      <c r="D2409" s="202">
        <v>0</v>
      </c>
      <c r="E2409" s="178">
        <v>0</v>
      </c>
      <c r="F2409" s="188">
        <f t="shared" si="148"/>
        <v>0</v>
      </c>
      <c r="G2409" s="200"/>
      <c r="H2409" s="202">
        <v>0</v>
      </c>
      <c r="I2409" s="178">
        <v>-56.506999999999998</v>
      </c>
      <c r="J2409">
        <f t="shared" si="149"/>
        <v>0</v>
      </c>
      <c r="K2409" s="189">
        <f t="shared" si="150"/>
        <v>0</v>
      </c>
      <c r="L2409" s="200">
        <v>0</v>
      </c>
      <c r="N2409" s="184">
        <v>4061</v>
      </c>
      <c r="O2409" s="190">
        <f t="shared" si="151"/>
        <v>0.67683333333333329</v>
      </c>
      <c r="Q2409" s="1">
        <v>3810.2</v>
      </c>
    </row>
    <row r="2410" spans="2:17" x14ac:dyDescent="0.3">
      <c r="B2410" s="187">
        <v>39549</v>
      </c>
      <c r="D2410" s="202">
        <v>0</v>
      </c>
      <c r="E2410" s="178">
        <v>0</v>
      </c>
      <c r="F2410" s="188">
        <f t="shared" si="148"/>
        <v>0</v>
      </c>
      <c r="G2410" s="200"/>
      <c r="H2410" s="202">
        <v>0</v>
      </c>
      <c r="I2410" s="178">
        <v>-56.506999999999998</v>
      </c>
      <c r="J2410">
        <f t="shared" si="149"/>
        <v>0</v>
      </c>
      <c r="K2410" s="189">
        <f t="shared" si="150"/>
        <v>0</v>
      </c>
      <c r="L2410" s="200">
        <v>0</v>
      </c>
      <c r="N2410" s="184">
        <v>4272.7</v>
      </c>
      <c r="O2410" s="190">
        <f t="shared" si="151"/>
        <v>0.71211666666666662</v>
      </c>
      <c r="Q2410" s="1">
        <v>3810.2</v>
      </c>
    </row>
    <row r="2411" spans="2:17" x14ac:dyDescent="0.3">
      <c r="B2411" s="187">
        <v>39549.041666666664</v>
      </c>
      <c r="D2411" s="202">
        <v>0</v>
      </c>
      <c r="E2411" s="178">
        <v>0</v>
      </c>
      <c r="F2411" s="188">
        <f t="shared" si="148"/>
        <v>0</v>
      </c>
      <c r="G2411" s="200"/>
      <c r="H2411" s="202">
        <v>0</v>
      </c>
      <c r="I2411" s="178">
        <v>-56.506999999999998</v>
      </c>
      <c r="J2411">
        <f t="shared" si="149"/>
        <v>0</v>
      </c>
      <c r="K2411" s="189">
        <f t="shared" si="150"/>
        <v>0</v>
      </c>
      <c r="L2411" s="200">
        <v>0</v>
      </c>
      <c r="N2411" s="184">
        <v>4396.8</v>
      </c>
      <c r="O2411" s="190">
        <f t="shared" si="151"/>
        <v>0.73280000000000001</v>
      </c>
      <c r="Q2411" s="1">
        <v>3809.6</v>
      </c>
    </row>
    <row r="2412" spans="2:17" x14ac:dyDescent="0.3">
      <c r="B2412" s="187">
        <v>39549.083333333336</v>
      </c>
      <c r="D2412" s="202">
        <v>0</v>
      </c>
      <c r="E2412" s="178">
        <v>0</v>
      </c>
      <c r="F2412" s="188">
        <f t="shared" si="148"/>
        <v>0</v>
      </c>
      <c r="G2412" s="200"/>
      <c r="H2412" s="202">
        <v>0</v>
      </c>
      <c r="I2412" s="178">
        <v>-56.506999999999998</v>
      </c>
      <c r="J2412">
        <f t="shared" si="149"/>
        <v>0</v>
      </c>
      <c r="K2412" s="189">
        <f t="shared" si="150"/>
        <v>0</v>
      </c>
      <c r="L2412" s="200">
        <v>0</v>
      </c>
      <c r="N2412" s="184">
        <v>4746</v>
      </c>
      <c r="O2412" s="190">
        <f t="shared" si="151"/>
        <v>0.79100000000000004</v>
      </c>
      <c r="Q2412" s="1">
        <v>3807.4</v>
      </c>
    </row>
    <row r="2413" spans="2:17" x14ac:dyDescent="0.3">
      <c r="B2413" s="187">
        <v>39549.125</v>
      </c>
      <c r="D2413" s="202">
        <v>0</v>
      </c>
      <c r="E2413" s="178">
        <v>0</v>
      </c>
      <c r="F2413" s="188">
        <f t="shared" si="148"/>
        <v>0</v>
      </c>
      <c r="G2413" s="200"/>
      <c r="H2413" s="202">
        <v>0</v>
      </c>
      <c r="I2413" s="178">
        <v>-56.506999999999998</v>
      </c>
      <c r="J2413">
        <f t="shared" si="149"/>
        <v>0</v>
      </c>
      <c r="K2413" s="189">
        <f t="shared" si="150"/>
        <v>0</v>
      </c>
      <c r="L2413" s="200">
        <v>0</v>
      </c>
      <c r="N2413" s="184">
        <v>5304</v>
      </c>
      <c r="O2413" s="190">
        <f t="shared" si="151"/>
        <v>0.88400000000000001</v>
      </c>
      <c r="Q2413" s="1">
        <v>3807.2</v>
      </c>
    </row>
    <row r="2414" spans="2:17" x14ac:dyDescent="0.3">
      <c r="B2414" s="187">
        <v>39549.166666666664</v>
      </c>
      <c r="D2414" s="202">
        <v>0</v>
      </c>
      <c r="E2414" s="178">
        <v>0</v>
      </c>
      <c r="F2414" s="188">
        <f t="shared" si="148"/>
        <v>0</v>
      </c>
      <c r="G2414" s="200"/>
      <c r="H2414" s="202">
        <v>0</v>
      </c>
      <c r="I2414" s="178">
        <v>-56.506999999999998</v>
      </c>
      <c r="J2414">
        <f t="shared" si="149"/>
        <v>0</v>
      </c>
      <c r="K2414" s="189">
        <f t="shared" si="150"/>
        <v>0</v>
      </c>
      <c r="L2414" s="200">
        <v>0</v>
      </c>
      <c r="N2414" s="184">
        <v>5525.2</v>
      </c>
      <c r="O2414" s="190">
        <f t="shared" si="151"/>
        <v>0.92086666666666661</v>
      </c>
      <c r="Q2414" s="1">
        <v>3805.9</v>
      </c>
    </row>
    <row r="2415" spans="2:17" x14ac:dyDescent="0.3">
      <c r="B2415" s="187">
        <v>39549.208333333336</v>
      </c>
      <c r="D2415" s="202">
        <v>0</v>
      </c>
      <c r="E2415" s="178">
        <v>0</v>
      </c>
      <c r="F2415" s="188">
        <f t="shared" si="148"/>
        <v>0</v>
      </c>
      <c r="G2415" s="200"/>
      <c r="H2415" s="202">
        <v>0</v>
      </c>
      <c r="I2415" s="178">
        <v>-56.506999999999998</v>
      </c>
      <c r="J2415">
        <f t="shared" si="149"/>
        <v>0</v>
      </c>
      <c r="K2415" s="189">
        <f t="shared" si="150"/>
        <v>0</v>
      </c>
      <c r="L2415" s="200">
        <v>0</v>
      </c>
      <c r="N2415" s="184">
        <v>5562.5</v>
      </c>
      <c r="O2415" s="190">
        <f t="shared" si="151"/>
        <v>0.92708333333333337</v>
      </c>
      <c r="Q2415" s="1">
        <v>3805.2</v>
      </c>
    </row>
    <row r="2416" spans="2:17" x14ac:dyDescent="0.3">
      <c r="B2416" s="187">
        <v>39549.25</v>
      </c>
      <c r="D2416" s="202">
        <v>327</v>
      </c>
      <c r="E2416" s="178">
        <v>0</v>
      </c>
      <c r="F2416" s="188">
        <f t="shared" si="148"/>
        <v>0</v>
      </c>
      <c r="G2416" s="200"/>
      <c r="H2416" s="202">
        <v>58</v>
      </c>
      <c r="I2416" s="178">
        <v>1868</v>
      </c>
      <c r="J2416">
        <f t="shared" si="149"/>
        <v>1868</v>
      </c>
      <c r="K2416" s="189">
        <f t="shared" si="150"/>
        <v>7.4719999999999995E-2</v>
      </c>
      <c r="L2416" s="200">
        <v>1973.2</v>
      </c>
      <c r="N2416" s="184">
        <v>5738.5</v>
      </c>
      <c r="O2416" s="190">
        <f t="shared" si="151"/>
        <v>0.95641666666666669</v>
      </c>
      <c r="Q2416" s="1">
        <v>3805</v>
      </c>
    </row>
    <row r="2417" spans="2:17" x14ac:dyDescent="0.3">
      <c r="B2417" s="187">
        <v>39549.291666666664</v>
      </c>
      <c r="D2417" s="202">
        <v>733</v>
      </c>
      <c r="E2417" s="178">
        <v>209.53200000000001</v>
      </c>
      <c r="F2417" s="188">
        <f t="shared" si="148"/>
        <v>0.28356328450113344</v>
      </c>
      <c r="G2417" s="200"/>
      <c r="H2417" s="202">
        <v>253</v>
      </c>
      <c r="I2417" s="178">
        <v>11432</v>
      </c>
      <c r="J2417">
        <f t="shared" si="149"/>
        <v>11432</v>
      </c>
      <c r="K2417" s="189">
        <f t="shared" si="150"/>
        <v>0.45728000000000002</v>
      </c>
      <c r="L2417" s="200">
        <v>11734</v>
      </c>
      <c r="N2417" s="184">
        <v>5751.1</v>
      </c>
      <c r="O2417" s="190">
        <f t="shared" si="151"/>
        <v>0.95851666666666668</v>
      </c>
      <c r="Q2417" s="1">
        <v>3804.5</v>
      </c>
    </row>
    <row r="2418" spans="2:17" x14ac:dyDescent="0.3">
      <c r="B2418" s="187">
        <v>39549.333333333336</v>
      </c>
      <c r="D2418" s="202">
        <v>865</v>
      </c>
      <c r="E2418" s="178">
        <v>584.95799999999997</v>
      </c>
      <c r="F2418" s="188">
        <f t="shared" si="148"/>
        <v>0.79163379233345743</v>
      </c>
      <c r="G2418" s="200"/>
      <c r="H2418" s="202">
        <v>478</v>
      </c>
      <c r="I2418" s="178">
        <v>21071</v>
      </c>
      <c r="J2418">
        <f t="shared" si="149"/>
        <v>21071</v>
      </c>
      <c r="K2418" s="189">
        <f t="shared" si="150"/>
        <v>0.84284000000000003</v>
      </c>
      <c r="L2418" s="200">
        <v>21805</v>
      </c>
      <c r="N2418" s="184">
        <v>5577.3</v>
      </c>
      <c r="O2418" s="190">
        <f t="shared" si="151"/>
        <v>0.92954999999999999</v>
      </c>
      <c r="Q2418" s="1">
        <v>3803.2</v>
      </c>
    </row>
    <row r="2419" spans="2:17" x14ac:dyDescent="0.3">
      <c r="B2419" s="187">
        <v>39549.375</v>
      </c>
      <c r="D2419" s="202">
        <v>926</v>
      </c>
      <c r="E2419" s="178">
        <v>664.86900000000003</v>
      </c>
      <c r="F2419" s="188">
        <f t="shared" si="148"/>
        <v>0.89977873261833075</v>
      </c>
      <c r="G2419" s="200"/>
      <c r="H2419" s="202">
        <v>671</v>
      </c>
      <c r="I2419" s="178">
        <v>21651</v>
      </c>
      <c r="J2419">
        <f t="shared" si="149"/>
        <v>21651</v>
      </c>
      <c r="K2419" s="189">
        <f t="shared" si="150"/>
        <v>0.86604000000000003</v>
      </c>
      <c r="L2419" s="200">
        <v>22418</v>
      </c>
      <c r="N2419" s="184">
        <v>5383.4</v>
      </c>
      <c r="O2419" s="190">
        <f t="shared" si="151"/>
        <v>0.89723333333333333</v>
      </c>
      <c r="Q2419" s="1">
        <v>3800</v>
      </c>
    </row>
    <row r="2420" spans="2:17" x14ac:dyDescent="0.3">
      <c r="B2420" s="187">
        <v>39549.416666666664</v>
      </c>
      <c r="D2420" s="202">
        <v>969</v>
      </c>
      <c r="E2420" s="178">
        <v>712.14599999999996</v>
      </c>
      <c r="F2420" s="188">
        <f t="shared" si="148"/>
        <v>0.9637595155123998</v>
      </c>
      <c r="G2420" s="200"/>
      <c r="H2420" s="202">
        <v>816</v>
      </c>
      <c r="I2420" s="178">
        <v>21787</v>
      </c>
      <c r="J2420">
        <f t="shared" si="149"/>
        <v>21787</v>
      </c>
      <c r="K2420" s="189">
        <f t="shared" si="150"/>
        <v>0.87148000000000003</v>
      </c>
      <c r="L2420" s="200">
        <v>22561</v>
      </c>
      <c r="N2420" s="184">
        <v>4970.3999999999996</v>
      </c>
      <c r="O2420" s="190">
        <f t="shared" si="151"/>
        <v>0.82839999999999991</v>
      </c>
      <c r="Q2420" s="1">
        <v>3797.4</v>
      </c>
    </row>
    <row r="2421" spans="2:17" x14ac:dyDescent="0.3">
      <c r="B2421" s="187">
        <v>39549.458333333336</v>
      </c>
      <c r="D2421" s="202">
        <v>989</v>
      </c>
      <c r="E2421" s="178">
        <v>737.06799999999998</v>
      </c>
      <c r="F2421" s="188">
        <f t="shared" si="148"/>
        <v>0.99748688973847144</v>
      </c>
      <c r="G2421" s="200"/>
      <c r="H2421" s="202">
        <v>894</v>
      </c>
      <c r="I2421" s="178">
        <v>21625</v>
      </c>
      <c r="J2421">
        <f t="shared" si="149"/>
        <v>21625</v>
      </c>
      <c r="K2421" s="189">
        <f t="shared" si="150"/>
        <v>0.86499999999999999</v>
      </c>
      <c r="L2421" s="200">
        <v>22390</v>
      </c>
      <c r="N2421" s="184">
        <v>4178.8</v>
      </c>
      <c r="O2421" s="190">
        <f t="shared" si="151"/>
        <v>0.69646666666666668</v>
      </c>
      <c r="Q2421" s="1">
        <v>3796.5</v>
      </c>
    </row>
    <row r="2422" spans="2:17" x14ac:dyDescent="0.3">
      <c r="B2422" s="187">
        <v>39549.5</v>
      </c>
      <c r="D2422" s="202">
        <v>990</v>
      </c>
      <c r="E2422" s="178">
        <v>737.91200000000003</v>
      </c>
      <c r="F2422" s="188">
        <f t="shared" si="148"/>
        <v>0.99862908955577367</v>
      </c>
      <c r="G2422" s="200"/>
      <c r="H2422" s="202">
        <v>897</v>
      </c>
      <c r="I2422" s="178">
        <v>21499</v>
      </c>
      <c r="J2422">
        <f t="shared" si="149"/>
        <v>21499</v>
      </c>
      <c r="K2422" s="189">
        <f t="shared" si="150"/>
        <v>0.85995999999999995</v>
      </c>
      <c r="L2422" s="200">
        <v>22257</v>
      </c>
      <c r="N2422" s="184">
        <v>3048.9</v>
      </c>
      <c r="O2422" s="190">
        <f t="shared" si="151"/>
        <v>0.50814999999999999</v>
      </c>
      <c r="Q2422" s="1">
        <v>3796.3</v>
      </c>
    </row>
    <row r="2423" spans="2:17" x14ac:dyDescent="0.3">
      <c r="B2423" s="187">
        <v>39549.541666666664</v>
      </c>
      <c r="D2423" s="202">
        <v>975</v>
      </c>
      <c r="E2423" s="178">
        <v>719.63599999999997</v>
      </c>
      <c r="F2423" s="188">
        <f t="shared" si="148"/>
        <v>0.97389586223229696</v>
      </c>
      <c r="G2423" s="200"/>
      <c r="H2423" s="202">
        <v>826</v>
      </c>
      <c r="I2423" s="178">
        <v>21500</v>
      </c>
      <c r="J2423">
        <f t="shared" si="149"/>
        <v>21500</v>
      </c>
      <c r="K2423" s="189">
        <f t="shared" si="150"/>
        <v>0.86</v>
      </c>
      <c r="L2423" s="200">
        <v>22258</v>
      </c>
      <c r="N2423" s="184">
        <v>2235.4</v>
      </c>
      <c r="O2423" s="190">
        <f t="shared" si="151"/>
        <v>0.37256666666666666</v>
      </c>
      <c r="Q2423" s="1">
        <v>3792.1</v>
      </c>
    </row>
    <row r="2424" spans="2:17" x14ac:dyDescent="0.3">
      <c r="B2424" s="187">
        <v>39549.583333333336</v>
      </c>
      <c r="D2424" s="202">
        <v>938</v>
      </c>
      <c r="E2424" s="178">
        <v>676.57600000000002</v>
      </c>
      <c r="F2424" s="188">
        <f t="shared" si="148"/>
        <v>0.91562201847278146</v>
      </c>
      <c r="G2424" s="200"/>
      <c r="H2424" s="202">
        <v>687</v>
      </c>
      <c r="I2424" s="178">
        <v>21357</v>
      </c>
      <c r="J2424">
        <f t="shared" si="149"/>
        <v>21357</v>
      </c>
      <c r="K2424" s="189">
        <f t="shared" si="150"/>
        <v>0.85428000000000004</v>
      </c>
      <c r="L2424" s="200">
        <v>22107</v>
      </c>
      <c r="N2424" s="184">
        <v>1482</v>
      </c>
      <c r="O2424" s="190">
        <f t="shared" si="151"/>
        <v>0.247</v>
      </c>
      <c r="Q2424" s="1">
        <v>3790.9</v>
      </c>
    </row>
    <row r="2425" spans="2:17" x14ac:dyDescent="0.3">
      <c r="B2425" s="187">
        <v>39549.625</v>
      </c>
      <c r="D2425" s="202">
        <v>875</v>
      </c>
      <c r="E2425" s="178">
        <v>596.33900000000006</v>
      </c>
      <c r="F2425" s="188">
        <f t="shared" si="148"/>
        <v>0.80703589674188869</v>
      </c>
      <c r="G2425" s="200"/>
      <c r="H2425" s="202">
        <v>494</v>
      </c>
      <c r="I2425" s="178">
        <v>20691</v>
      </c>
      <c r="J2425">
        <f t="shared" si="149"/>
        <v>20691</v>
      </c>
      <c r="K2425" s="189">
        <f t="shared" si="150"/>
        <v>0.82764000000000004</v>
      </c>
      <c r="L2425" s="200">
        <v>21403</v>
      </c>
      <c r="N2425" s="184">
        <v>1335.7</v>
      </c>
      <c r="O2425" s="190">
        <f t="shared" si="151"/>
        <v>0.22261666666666668</v>
      </c>
      <c r="Q2425" s="1">
        <v>3790.8</v>
      </c>
    </row>
    <row r="2426" spans="2:17" x14ac:dyDescent="0.3">
      <c r="B2426" s="187">
        <v>39549.666666666664</v>
      </c>
      <c r="D2426" s="202">
        <v>753</v>
      </c>
      <c r="E2426" s="178">
        <v>410.17399999999998</v>
      </c>
      <c r="F2426" s="188">
        <f t="shared" si="148"/>
        <v>0.5550955780356599</v>
      </c>
      <c r="G2426" s="200"/>
      <c r="H2426" s="202">
        <v>269</v>
      </c>
      <c r="I2426" s="178">
        <v>11883</v>
      </c>
      <c r="J2426">
        <f t="shared" si="149"/>
        <v>11883</v>
      </c>
      <c r="K2426" s="189">
        <f t="shared" si="150"/>
        <v>0.47532000000000002</v>
      </c>
      <c r="L2426" s="200">
        <v>12199</v>
      </c>
      <c r="N2426" s="184">
        <v>1433.6</v>
      </c>
      <c r="O2426" s="190">
        <f t="shared" si="151"/>
        <v>0.23893333333333333</v>
      </c>
      <c r="Q2426" s="1">
        <v>3789.7</v>
      </c>
    </row>
    <row r="2427" spans="2:17" x14ac:dyDescent="0.3">
      <c r="B2427" s="187">
        <v>39549.708333333336</v>
      </c>
      <c r="D2427" s="202">
        <v>286</v>
      </c>
      <c r="E2427" s="178">
        <v>0</v>
      </c>
      <c r="F2427" s="188">
        <f t="shared" si="148"/>
        <v>0</v>
      </c>
      <c r="G2427" s="200"/>
      <c r="H2427" s="202">
        <v>56</v>
      </c>
      <c r="I2427" s="178">
        <v>1851.6</v>
      </c>
      <c r="J2427">
        <f t="shared" si="149"/>
        <v>1851.6</v>
      </c>
      <c r="K2427" s="189">
        <f t="shared" si="150"/>
        <v>7.4063999999999991E-2</v>
      </c>
      <c r="L2427" s="200">
        <v>1956.8</v>
      </c>
      <c r="N2427" s="184">
        <v>1979.8</v>
      </c>
      <c r="O2427" s="190">
        <f t="shared" si="151"/>
        <v>0.32996666666666669</v>
      </c>
      <c r="Q2427" s="1">
        <v>3789.4</v>
      </c>
    </row>
    <row r="2428" spans="2:17" x14ac:dyDescent="0.3">
      <c r="B2428" s="187">
        <v>39549.75</v>
      </c>
      <c r="D2428" s="202">
        <v>0</v>
      </c>
      <c r="E2428" s="178">
        <v>0</v>
      </c>
      <c r="F2428" s="188">
        <f t="shared" si="148"/>
        <v>0</v>
      </c>
      <c r="G2428" s="200"/>
      <c r="H2428" s="202">
        <v>0</v>
      </c>
      <c r="I2428" s="178">
        <v>-56.506999999999998</v>
      </c>
      <c r="J2428">
        <f t="shared" si="149"/>
        <v>0</v>
      </c>
      <c r="K2428" s="189">
        <f t="shared" si="150"/>
        <v>0</v>
      </c>
      <c r="L2428" s="200">
        <v>0</v>
      </c>
      <c r="N2428" s="184">
        <v>2450.5</v>
      </c>
      <c r="O2428" s="190">
        <f t="shared" si="151"/>
        <v>0.40841666666666665</v>
      </c>
      <c r="Q2428" s="1">
        <v>3788.7</v>
      </c>
    </row>
    <row r="2429" spans="2:17" x14ac:dyDescent="0.3">
      <c r="B2429" s="187">
        <v>39549.791666666664</v>
      </c>
      <c r="D2429" s="202">
        <v>0</v>
      </c>
      <c r="E2429" s="178">
        <v>0</v>
      </c>
      <c r="F2429" s="188">
        <f t="shared" si="148"/>
        <v>0</v>
      </c>
      <c r="G2429" s="200"/>
      <c r="H2429" s="202">
        <v>0</v>
      </c>
      <c r="I2429" s="178">
        <v>-56.506999999999998</v>
      </c>
      <c r="J2429">
        <f t="shared" si="149"/>
        <v>0</v>
      </c>
      <c r="K2429" s="189">
        <f t="shared" si="150"/>
        <v>0</v>
      </c>
      <c r="L2429" s="200">
        <v>0</v>
      </c>
      <c r="N2429" s="184">
        <v>2859.4</v>
      </c>
      <c r="O2429" s="190">
        <f t="shared" si="151"/>
        <v>0.47656666666666669</v>
      </c>
      <c r="Q2429" s="1">
        <v>3788</v>
      </c>
    </row>
    <row r="2430" spans="2:17" x14ac:dyDescent="0.3">
      <c r="B2430" s="187">
        <v>39549.833333333336</v>
      </c>
      <c r="D2430" s="202">
        <v>0</v>
      </c>
      <c r="E2430" s="178">
        <v>0</v>
      </c>
      <c r="F2430" s="188">
        <f t="shared" si="148"/>
        <v>0</v>
      </c>
      <c r="G2430" s="200"/>
      <c r="H2430" s="202">
        <v>0</v>
      </c>
      <c r="I2430" s="178">
        <v>-56.506999999999998</v>
      </c>
      <c r="J2430">
        <f t="shared" si="149"/>
        <v>0</v>
      </c>
      <c r="K2430" s="189">
        <f t="shared" si="150"/>
        <v>0</v>
      </c>
      <c r="L2430" s="200">
        <v>0</v>
      </c>
      <c r="N2430" s="184">
        <v>3931.8</v>
      </c>
      <c r="O2430" s="190">
        <f t="shared" si="151"/>
        <v>0.65529999999999999</v>
      </c>
      <c r="Q2430" s="1">
        <v>3787.5</v>
      </c>
    </row>
    <row r="2431" spans="2:17" x14ac:dyDescent="0.3">
      <c r="B2431" s="187">
        <v>39549.875</v>
      </c>
      <c r="D2431" s="202">
        <v>0</v>
      </c>
      <c r="E2431" s="178">
        <v>0</v>
      </c>
      <c r="F2431" s="188">
        <f t="shared" si="148"/>
        <v>0</v>
      </c>
      <c r="G2431" s="200"/>
      <c r="H2431" s="202">
        <v>0</v>
      </c>
      <c r="I2431" s="178">
        <v>-56.506999999999998</v>
      </c>
      <c r="J2431">
        <f t="shared" si="149"/>
        <v>0</v>
      </c>
      <c r="K2431" s="189">
        <f t="shared" si="150"/>
        <v>0</v>
      </c>
      <c r="L2431" s="200">
        <v>0</v>
      </c>
      <c r="N2431" s="184">
        <v>5288.7</v>
      </c>
      <c r="O2431" s="190">
        <f t="shared" si="151"/>
        <v>0.88144999999999996</v>
      </c>
      <c r="Q2431" s="1">
        <v>3786.6</v>
      </c>
    </row>
    <row r="2432" spans="2:17" x14ac:dyDescent="0.3">
      <c r="B2432" s="187">
        <v>39549.916666666664</v>
      </c>
      <c r="D2432" s="202">
        <v>0</v>
      </c>
      <c r="E2432" s="178">
        <v>0</v>
      </c>
      <c r="F2432" s="188">
        <f t="shared" si="148"/>
        <v>0</v>
      </c>
      <c r="G2432" s="200"/>
      <c r="H2432" s="202">
        <v>0</v>
      </c>
      <c r="I2432" s="178">
        <v>-56.506999999999998</v>
      </c>
      <c r="J2432">
        <f t="shared" si="149"/>
        <v>0</v>
      </c>
      <c r="K2432" s="189">
        <f t="shared" si="150"/>
        <v>0</v>
      </c>
      <c r="L2432" s="200">
        <v>0</v>
      </c>
      <c r="N2432" s="184">
        <v>5935.2</v>
      </c>
      <c r="O2432" s="190">
        <f t="shared" si="151"/>
        <v>0.98919999999999997</v>
      </c>
      <c r="Q2432" s="1">
        <v>3786.2</v>
      </c>
    </row>
    <row r="2433" spans="2:17" x14ac:dyDescent="0.3">
      <c r="B2433" s="187">
        <v>39549.958333333336</v>
      </c>
      <c r="D2433" s="202">
        <v>0</v>
      </c>
      <c r="E2433" s="178">
        <v>0</v>
      </c>
      <c r="F2433" s="188">
        <f t="shared" si="148"/>
        <v>0</v>
      </c>
      <c r="G2433" s="200"/>
      <c r="H2433" s="202">
        <v>0</v>
      </c>
      <c r="I2433" s="178">
        <v>-56.506999999999998</v>
      </c>
      <c r="J2433">
        <f t="shared" si="149"/>
        <v>0</v>
      </c>
      <c r="K2433" s="189">
        <f t="shared" si="150"/>
        <v>0</v>
      </c>
      <c r="L2433" s="200">
        <v>0</v>
      </c>
      <c r="N2433" s="184">
        <v>5996.1</v>
      </c>
      <c r="O2433" s="190">
        <f t="shared" si="151"/>
        <v>0.99935000000000007</v>
      </c>
      <c r="Q2433" s="1">
        <v>3785.2</v>
      </c>
    </row>
    <row r="2434" spans="2:17" x14ac:dyDescent="0.3">
      <c r="B2434" s="187">
        <v>39550</v>
      </c>
      <c r="D2434" s="202">
        <v>0</v>
      </c>
      <c r="E2434" s="178">
        <v>0</v>
      </c>
      <c r="F2434" s="188">
        <f t="shared" si="148"/>
        <v>0</v>
      </c>
      <c r="G2434" s="200"/>
      <c r="H2434" s="202">
        <v>0</v>
      </c>
      <c r="I2434" s="178">
        <v>-56.506999999999998</v>
      </c>
      <c r="J2434">
        <f t="shared" si="149"/>
        <v>0</v>
      </c>
      <c r="K2434" s="189">
        <f t="shared" si="150"/>
        <v>0</v>
      </c>
      <c r="L2434" s="200">
        <v>0</v>
      </c>
      <c r="N2434" s="184">
        <v>6000</v>
      </c>
      <c r="O2434" s="190">
        <f t="shared" si="151"/>
        <v>1</v>
      </c>
      <c r="Q2434" s="1">
        <v>3784.7</v>
      </c>
    </row>
    <row r="2435" spans="2:17" x14ac:dyDescent="0.3">
      <c r="B2435" s="187">
        <v>39550.041666666664</v>
      </c>
      <c r="D2435" s="202">
        <v>0</v>
      </c>
      <c r="E2435" s="178">
        <v>0</v>
      </c>
      <c r="F2435" s="188">
        <f t="shared" si="148"/>
        <v>0</v>
      </c>
      <c r="G2435" s="200"/>
      <c r="H2435" s="202">
        <v>0</v>
      </c>
      <c r="I2435" s="178">
        <v>-56.506999999999998</v>
      </c>
      <c r="J2435">
        <f t="shared" si="149"/>
        <v>0</v>
      </c>
      <c r="K2435" s="189">
        <f t="shared" si="150"/>
        <v>0</v>
      </c>
      <c r="L2435" s="200">
        <v>0</v>
      </c>
      <c r="N2435" s="184">
        <v>6000</v>
      </c>
      <c r="O2435" s="190">
        <f t="shared" si="151"/>
        <v>1</v>
      </c>
      <c r="Q2435" s="1">
        <v>3784.5</v>
      </c>
    </row>
    <row r="2436" spans="2:17" x14ac:dyDescent="0.3">
      <c r="B2436" s="187">
        <v>39550.083333333336</v>
      </c>
      <c r="D2436" s="202">
        <v>0</v>
      </c>
      <c r="E2436" s="178">
        <v>0</v>
      </c>
      <c r="F2436" s="188">
        <f t="shared" si="148"/>
        <v>0</v>
      </c>
      <c r="G2436" s="200"/>
      <c r="H2436" s="202">
        <v>0</v>
      </c>
      <c r="I2436" s="178">
        <v>-56.506999999999998</v>
      </c>
      <c r="J2436">
        <f t="shared" si="149"/>
        <v>0</v>
      </c>
      <c r="K2436" s="189">
        <f t="shared" si="150"/>
        <v>0</v>
      </c>
      <c r="L2436" s="200">
        <v>0</v>
      </c>
      <c r="N2436" s="184">
        <v>6000</v>
      </c>
      <c r="O2436" s="190">
        <f t="shared" si="151"/>
        <v>1</v>
      </c>
      <c r="Q2436" s="1">
        <v>3783.9</v>
      </c>
    </row>
    <row r="2437" spans="2:17" x14ac:dyDescent="0.3">
      <c r="B2437" s="187">
        <v>39550.125</v>
      </c>
      <c r="D2437" s="202">
        <v>0</v>
      </c>
      <c r="E2437" s="178">
        <v>0</v>
      </c>
      <c r="F2437" s="188">
        <f t="shared" si="148"/>
        <v>0</v>
      </c>
      <c r="G2437" s="200"/>
      <c r="H2437" s="202">
        <v>0</v>
      </c>
      <c r="I2437" s="178">
        <v>-56.506999999999998</v>
      </c>
      <c r="J2437">
        <f t="shared" si="149"/>
        <v>0</v>
      </c>
      <c r="K2437" s="189">
        <f t="shared" si="150"/>
        <v>0</v>
      </c>
      <c r="L2437" s="200">
        <v>0</v>
      </c>
      <c r="N2437" s="184">
        <v>5999.6</v>
      </c>
      <c r="O2437" s="190">
        <f t="shared" si="151"/>
        <v>0.99993333333333334</v>
      </c>
      <c r="Q2437" s="1">
        <v>3778.4</v>
      </c>
    </row>
    <row r="2438" spans="2:17" x14ac:dyDescent="0.3">
      <c r="B2438" s="187">
        <v>39550.166666666664</v>
      </c>
      <c r="D2438" s="202">
        <v>0</v>
      </c>
      <c r="E2438" s="178">
        <v>0</v>
      </c>
      <c r="F2438" s="188">
        <f t="shared" si="148"/>
        <v>0</v>
      </c>
      <c r="G2438" s="200"/>
      <c r="H2438" s="202">
        <v>0</v>
      </c>
      <c r="I2438" s="178">
        <v>-56.506999999999998</v>
      </c>
      <c r="J2438">
        <f t="shared" si="149"/>
        <v>0</v>
      </c>
      <c r="K2438" s="189">
        <f t="shared" si="150"/>
        <v>0</v>
      </c>
      <c r="L2438" s="200">
        <v>0</v>
      </c>
      <c r="N2438" s="184">
        <v>5999.3</v>
      </c>
      <c r="O2438" s="190">
        <f t="shared" si="151"/>
        <v>0.99988333333333335</v>
      </c>
      <c r="Q2438" s="1">
        <v>3778</v>
      </c>
    </row>
    <row r="2439" spans="2:17" x14ac:dyDescent="0.3">
      <c r="B2439" s="187">
        <v>39550.208333333336</v>
      </c>
      <c r="D2439" s="202">
        <v>0</v>
      </c>
      <c r="E2439" s="178">
        <v>0</v>
      </c>
      <c r="F2439" s="188">
        <f t="shared" si="148"/>
        <v>0</v>
      </c>
      <c r="G2439" s="200"/>
      <c r="H2439" s="202">
        <v>0</v>
      </c>
      <c r="I2439" s="178">
        <v>-56.506999999999998</v>
      </c>
      <c r="J2439">
        <f t="shared" si="149"/>
        <v>0</v>
      </c>
      <c r="K2439" s="189">
        <f t="shared" si="150"/>
        <v>0</v>
      </c>
      <c r="L2439" s="200">
        <v>0</v>
      </c>
      <c r="N2439" s="184">
        <v>5999.4</v>
      </c>
      <c r="O2439" s="190">
        <f t="shared" si="151"/>
        <v>0.9998999999999999</v>
      </c>
      <c r="Q2439" s="1">
        <v>3777.8</v>
      </c>
    </row>
    <row r="2440" spans="2:17" x14ac:dyDescent="0.3">
      <c r="B2440" s="187">
        <v>39550.25</v>
      </c>
      <c r="D2440" s="202">
        <v>327</v>
      </c>
      <c r="E2440" s="178">
        <v>0</v>
      </c>
      <c r="F2440" s="188">
        <f t="shared" si="148"/>
        <v>0</v>
      </c>
      <c r="G2440" s="200"/>
      <c r="H2440" s="202">
        <v>57</v>
      </c>
      <c r="I2440" s="178">
        <v>1881.7</v>
      </c>
      <c r="J2440">
        <f t="shared" si="149"/>
        <v>1881.7</v>
      </c>
      <c r="K2440" s="189">
        <f t="shared" si="150"/>
        <v>7.5268000000000002E-2</v>
      </c>
      <c r="L2440" s="200">
        <v>1987.1</v>
      </c>
      <c r="N2440" s="184">
        <v>5999.1</v>
      </c>
      <c r="O2440" s="190">
        <f t="shared" si="151"/>
        <v>0.99985000000000002</v>
      </c>
      <c r="Q2440" s="1">
        <v>3775.7</v>
      </c>
    </row>
    <row r="2441" spans="2:17" x14ac:dyDescent="0.3">
      <c r="B2441" s="187">
        <v>39550.291666666664</v>
      </c>
      <c r="D2441" s="202">
        <v>734</v>
      </c>
      <c r="E2441" s="178">
        <v>206.06100000000001</v>
      </c>
      <c r="F2441" s="188">
        <f t="shared" si="148"/>
        <v>0.27886592008661232</v>
      </c>
      <c r="G2441" s="200"/>
      <c r="H2441" s="202">
        <v>252</v>
      </c>
      <c r="I2441" s="178">
        <v>11522</v>
      </c>
      <c r="J2441">
        <f t="shared" si="149"/>
        <v>11522</v>
      </c>
      <c r="K2441" s="189">
        <f t="shared" si="150"/>
        <v>0.46088000000000001</v>
      </c>
      <c r="L2441" s="200">
        <v>11826</v>
      </c>
      <c r="N2441" s="184">
        <v>5992.8</v>
      </c>
      <c r="O2441" s="190">
        <f t="shared" si="151"/>
        <v>0.99880000000000002</v>
      </c>
      <c r="Q2441" s="1">
        <v>3775.6</v>
      </c>
    </row>
    <row r="2442" spans="2:17" x14ac:dyDescent="0.3">
      <c r="B2442" s="187">
        <v>39550.333333333336</v>
      </c>
      <c r="D2442" s="202">
        <v>838</v>
      </c>
      <c r="E2442" s="178">
        <v>561.71900000000005</v>
      </c>
      <c r="F2442" s="188">
        <f t="shared" si="148"/>
        <v>0.76018405115539478</v>
      </c>
      <c r="G2442" s="200"/>
      <c r="H2442" s="202">
        <v>471</v>
      </c>
      <c r="I2442" s="178">
        <v>21002</v>
      </c>
      <c r="J2442">
        <f t="shared" si="149"/>
        <v>21002</v>
      </c>
      <c r="K2442" s="189">
        <f t="shared" si="150"/>
        <v>0.84008000000000005</v>
      </c>
      <c r="L2442" s="200">
        <v>21732</v>
      </c>
      <c r="N2442" s="184">
        <v>5998.8</v>
      </c>
      <c r="O2442" s="190">
        <f t="shared" si="151"/>
        <v>0.99980000000000002</v>
      </c>
      <c r="Q2442" s="1">
        <v>3774.7</v>
      </c>
    </row>
    <row r="2443" spans="2:17" x14ac:dyDescent="0.3">
      <c r="B2443" s="187">
        <v>39550.375</v>
      </c>
      <c r="D2443" s="202">
        <v>921</v>
      </c>
      <c r="E2443" s="178">
        <v>657.30700000000002</v>
      </c>
      <c r="F2443" s="188">
        <f t="shared" ref="F2443:F2506" si="152">E2443/$F$8</f>
        <v>0.88954494705145992</v>
      </c>
      <c r="G2443" s="200"/>
      <c r="H2443" s="202">
        <v>671</v>
      </c>
      <c r="I2443" s="178">
        <v>21933</v>
      </c>
      <c r="J2443">
        <f t="shared" ref="J2443:J2506" si="153">IF(I2443&lt;0,0,I2443)</f>
        <v>21933</v>
      </c>
      <c r="K2443" s="189">
        <f t="shared" ref="K2443:K2506" si="154">J2443/(1000*$K$8)</f>
        <v>0.87731999999999999</v>
      </c>
      <c r="L2443" s="200">
        <v>22715</v>
      </c>
      <c r="N2443" s="184">
        <v>5994.9</v>
      </c>
      <c r="O2443" s="190">
        <f t="shared" ref="O2443:O2506" si="155">N2443/$O$8</f>
        <v>0.99914999999999998</v>
      </c>
      <c r="Q2443" s="1">
        <v>3774</v>
      </c>
    </row>
    <row r="2444" spans="2:17" x14ac:dyDescent="0.3">
      <c r="B2444" s="187">
        <v>39550.416666666664</v>
      </c>
      <c r="D2444" s="202">
        <v>960</v>
      </c>
      <c r="E2444" s="178">
        <v>701.49</v>
      </c>
      <c r="F2444" s="188">
        <f t="shared" si="152"/>
        <v>0.94933856616030055</v>
      </c>
      <c r="G2444" s="200"/>
      <c r="H2444" s="202">
        <v>814</v>
      </c>
      <c r="I2444" s="178">
        <v>22028</v>
      </c>
      <c r="J2444">
        <f t="shared" si="153"/>
        <v>22028</v>
      </c>
      <c r="K2444" s="189">
        <f t="shared" si="154"/>
        <v>0.88112000000000001</v>
      </c>
      <c r="L2444" s="200">
        <v>22816</v>
      </c>
      <c r="N2444" s="184">
        <v>5979.2</v>
      </c>
      <c r="O2444" s="190">
        <f t="shared" si="155"/>
        <v>0.99653333333333327</v>
      </c>
      <c r="Q2444" s="1">
        <v>3772.9</v>
      </c>
    </row>
    <row r="2445" spans="2:17" x14ac:dyDescent="0.3">
      <c r="B2445" s="187">
        <v>39550.458333333336</v>
      </c>
      <c r="D2445" s="202">
        <v>982</v>
      </c>
      <c r="E2445" s="178">
        <v>727.66600000000005</v>
      </c>
      <c r="F2445" s="188">
        <f t="shared" si="152"/>
        <v>0.98476300030449648</v>
      </c>
      <c r="G2445" s="200"/>
      <c r="H2445" s="202">
        <v>892</v>
      </c>
      <c r="I2445" s="178">
        <v>21843</v>
      </c>
      <c r="J2445">
        <f t="shared" si="153"/>
        <v>21843</v>
      </c>
      <c r="K2445" s="189">
        <f t="shared" si="154"/>
        <v>0.87372000000000005</v>
      </c>
      <c r="L2445" s="200">
        <v>22621</v>
      </c>
      <c r="N2445" s="184">
        <v>5853.6</v>
      </c>
      <c r="O2445" s="190">
        <f t="shared" si="155"/>
        <v>0.97560000000000002</v>
      </c>
      <c r="Q2445" s="1">
        <v>3771.8</v>
      </c>
    </row>
    <row r="2446" spans="2:17" x14ac:dyDescent="0.3">
      <c r="B2446" s="187">
        <v>39550.5</v>
      </c>
      <c r="D2446" s="202">
        <v>987</v>
      </c>
      <c r="E2446" s="178">
        <v>737.88</v>
      </c>
      <c r="F2446" s="188">
        <f t="shared" si="152"/>
        <v>0.99858578340156312</v>
      </c>
      <c r="G2446" s="200"/>
      <c r="H2446" s="202">
        <v>898</v>
      </c>
      <c r="I2446" s="178">
        <v>21757</v>
      </c>
      <c r="J2446">
        <f t="shared" si="153"/>
        <v>21757</v>
      </c>
      <c r="K2446" s="189">
        <f t="shared" si="154"/>
        <v>0.87028000000000005</v>
      </c>
      <c r="L2446" s="200">
        <v>22529</v>
      </c>
      <c r="N2446" s="184">
        <v>5141.8999999999996</v>
      </c>
      <c r="O2446" s="190">
        <f t="shared" si="155"/>
        <v>0.85698333333333332</v>
      </c>
      <c r="Q2446" s="1">
        <v>3770.7</v>
      </c>
    </row>
    <row r="2447" spans="2:17" x14ac:dyDescent="0.3">
      <c r="B2447" s="187">
        <v>39550.541666666664</v>
      </c>
      <c r="D2447" s="202">
        <v>971</v>
      </c>
      <c r="E2447" s="178">
        <v>713.68700000000001</v>
      </c>
      <c r="F2447" s="188">
        <f t="shared" si="152"/>
        <v>0.96584497750109966</v>
      </c>
      <c r="G2447" s="200"/>
      <c r="H2447" s="202">
        <v>826</v>
      </c>
      <c r="I2447" s="178">
        <v>21741</v>
      </c>
      <c r="J2447">
        <f t="shared" si="153"/>
        <v>21741</v>
      </c>
      <c r="K2447" s="189">
        <f t="shared" si="154"/>
        <v>0.86963999999999997</v>
      </c>
      <c r="L2447" s="200">
        <v>22513</v>
      </c>
      <c r="N2447" s="184">
        <v>3599.4</v>
      </c>
      <c r="O2447" s="190">
        <f t="shared" si="155"/>
        <v>0.59989999999999999</v>
      </c>
      <c r="Q2447" s="1">
        <v>3769.6</v>
      </c>
    </row>
    <row r="2448" spans="2:17" x14ac:dyDescent="0.3">
      <c r="B2448" s="187">
        <v>39550.583333333336</v>
      </c>
      <c r="D2448" s="202">
        <v>934</v>
      </c>
      <c r="E2448" s="178">
        <v>671.55799999999999</v>
      </c>
      <c r="F2448" s="188">
        <f t="shared" si="152"/>
        <v>0.90883107216564607</v>
      </c>
      <c r="G2448" s="200"/>
      <c r="H2448" s="202">
        <v>686</v>
      </c>
      <c r="I2448" s="178">
        <v>21556</v>
      </c>
      <c r="J2448">
        <f t="shared" si="153"/>
        <v>21556</v>
      </c>
      <c r="K2448" s="189">
        <f t="shared" si="154"/>
        <v>0.86224000000000001</v>
      </c>
      <c r="L2448" s="200">
        <v>22317</v>
      </c>
      <c r="N2448" s="184">
        <v>2310.9</v>
      </c>
      <c r="O2448" s="190">
        <f t="shared" si="155"/>
        <v>0.38514999999999999</v>
      </c>
      <c r="Q2448" s="1">
        <v>3766</v>
      </c>
    </row>
    <row r="2449" spans="2:17" x14ac:dyDescent="0.3">
      <c r="B2449" s="187">
        <v>39550.625</v>
      </c>
      <c r="D2449" s="202">
        <v>870</v>
      </c>
      <c r="E2449" s="178">
        <v>590.79300000000001</v>
      </c>
      <c r="F2449" s="188">
        <f t="shared" si="152"/>
        <v>0.79953039889027988</v>
      </c>
      <c r="G2449" s="200"/>
      <c r="H2449" s="202">
        <v>492</v>
      </c>
      <c r="I2449" s="178">
        <v>20842</v>
      </c>
      <c r="J2449">
        <f t="shared" si="153"/>
        <v>20842</v>
      </c>
      <c r="K2449" s="189">
        <f t="shared" si="154"/>
        <v>0.83367999999999998</v>
      </c>
      <c r="L2449" s="200">
        <v>21563</v>
      </c>
      <c r="N2449" s="184">
        <v>1701.2</v>
      </c>
      <c r="O2449" s="190">
        <f t="shared" si="155"/>
        <v>0.28353333333333336</v>
      </c>
      <c r="Q2449" s="1">
        <v>3765.9</v>
      </c>
    </row>
    <row r="2450" spans="2:17" x14ac:dyDescent="0.3">
      <c r="B2450" s="187">
        <v>39550.666666666664</v>
      </c>
      <c r="D2450" s="202">
        <v>742</v>
      </c>
      <c r="E2450" s="178">
        <v>401.26600000000002</v>
      </c>
      <c r="F2450" s="188">
        <f t="shared" si="152"/>
        <v>0.54304022735730961</v>
      </c>
      <c r="G2450" s="200"/>
      <c r="H2450" s="202">
        <v>266</v>
      </c>
      <c r="I2450" s="178">
        <v>11886</v>
      </c>
      <c r="J2450">
        <f t="shared" si="153"/>
        <v>11886</v>
      </c>
      <c r="K2450" s="189">
        <f t="shared" si="154"/>
        <v>0.47543999999999997</v>
      </c>
      <c r="L2450" s="200">
        <v>12203</v>
      </c>
      <c r="N2450" s="184">
        <v>1611.2</v>
      </c>
      <c r="O2450" s="190">
        <f t="shared" si="155"/>
        <v>0.26853333333333335</v>
      </c>
      <c r="Q2450" s="1">
        <v>3765.9</v>
      </c>
    </row>
    <row r="2451" spans="2:17" x14ac:dyDescent="0.3">
      <c r="B2451" s="187">
        <v>39550.708333333336</v>
      </c>
      <c r="D2451" s="202">
        <v>276</v>
      </c>
      <c r="E2451" s="178">
        <v>0</v>
      </c>
      <c r="F2451" s="188">
        <f t="shared" si="152"/>
        <v>0</v>
      </c>
      <c r="G2451" s="200"/>
      <c r="H2451" s="202">
        <v>54</v>
      </c>
      <c r="I2451" s="178">
        <v>1767.5</v>
      </c>
      <c r="J2451">
        <f t="shared" si="153"/>
        <v>1767.5</v>
      </c>
      <c r="K2451" s="189">
        <f t="shared" si="154"/>
        <v>7.0699999999999999E-2</v>
      </c>
      <c r="L2451" s="200">
        <v>1871.9</v>
      </c>
      <c r="N2451" s="184">
        <v>1833.9</v>
      </c>
      <c r="O2451" s="190">
        <f t="shared" si="155"/>
        <v>0.30565000000000003</v>
      </c>
      <c r="Q2451" s="1">
        <v>3765.6</v>
      </c>
    </row>
    <row r="2452" spans="2:17" x14ac:dyDescent="0.3">
      <c r="B2452" s="187">
        <v>39550.75</v>
      </c>
      <c r="D2452" s="202">
        <v>0</v>
      </c>
      <c r="E2452" s="178">
        <v>0</v>
      </c>
      <c r="F2452" s="188">
        <f t="shared" si="152"/>
        <v>0</v>
      </c>
      <c r="G2452" s="200"/>
      <c r="H2452" s="202">
        <v>0</v>
      </c>
      <c r="I2452" s="178">
        <v>-56.506999999999998</v>
      </c>
      <c r="J2452">
        <f t="shared" si="153"/>
        <v>0</v>
      </c>
      <c r="K2452" s="189">
        <f t="shared" si="154"/>
        <v>0</v>
      </c>
      <c r="L2452" s="200">
        <v>0</v>
      </c>
      <c r="N2452" s="184">
        <v>2732.7</v>
      </c>
      <c r="O2452" s="190">
        <f t="shared" si="155"/>
        <v>0.45544999999999997</v>
      </c>
      <c r="Q2452" s="1">
        <v>3765.1</v>
      </c>
    </row>
    <row r="2453" spans="2:17" x14ac:dyDescent="0.3">
      <c r="B2453" s="187">
        <v>39550.791666666664</v>
      </c>
      <c r="D2453" s="202">
        <v>0</v>
      </c>
      <c r="E2453" s="178">
        <v>0</v>
      </c>
      <c r="F2453" s="188">
        <f t="shared" si="152"/>
        <v>0</v>
      </c>
      <c r="G2453" s="200"/>
      <c r="H2453" s="202">
        <v>0</v>
      </c>
      <c r="I2453" s="178">
        <v>-56.506999999999998</v>
      </c>
      <c r="J2453">
        <f t="shared" si="153"/>
        <v>0</v>
      </c>
      <c r="K2453" s="189">
        <f t="shared" si="154"/>
        <v>0</v>
      </c>
      <c r="L2453" s="200">
        <v>0</v>
      </c>
      <c r="N2453" s="184">
        <v>3876.8</v>
      </c>
      <c r="O2453" s="190">
        <f t="shared" si="155"/>
        <v>0.64613333333333334</v>
      </c>
      <c r="Q2453" s="1">
        <v>3763.9</v>
      </c>
    </row>
    <row r="2454" spans="2:17" x14ac:dyDescent="0.3">
      <c r="B2454" s="187">
        <v>39550.833333333336</v>
      </c>
      <c r="D2454" s="202">
        <v>0</v>
      </c>
      <c r="E2454" s="178">
        <v>0</v>
      </c>
      <c r="F2454" s="188">
        <f t="shared" si="152"/>
        <v>0</v>
      </c>
      <c r="G2454" s="200"/>
      <c r="H2454" s="202">
        <v>0</v>
      </c>
      <c r="I2454" s="178">
        <v>-56.506999999999998</v>
      </c>
      <c r="J2454">
        <f t="shared" si="153"/>
        <v>0</v>
      </c>
      <c r="K2454" s="189">
        <f t="shared" si="154"/>
        <v>0</v>
      </c>
      <c r="L2454" s="200">
        <v>0</v>
      </c>
      <c r="N2454" s="184">
        <v>4667.3</v>
      </c>
      <c r="O2454" s="190">
        <f t="shared" si="155"/>
        <v>0.77788333333333337</v>
      </c>
      <c r="Q2454" s="1">
        <v>3762.1</v>
      </c>
    </row>
    <row r="2455" spans="2:17" x14ac:dyDescent="0.3">
      <c r="B2455" s="187">
        <v>39550.875</v>
      </c>
      <c r="D2455" s="202">
        <v>0</v>
      </c>
      <c r="E2455" s="178">
        <v>0</v>
      </c>
      <c r="F2455" s="188">
        <f t="shared" si="152"/>
        <v>0</v>
      </c>
      <c r="G2455" s="200"/>
      <c r="H2455" s="202">
        <v>0</v>
      </c>
      <c r="I2455" s="178">
        <v>-56.506999999999998</v>
      </c>
      <c r="J2455">
        <f t="shared" si="153"/>
        <v>0</v>
      </c>
      <c r="K2455" s="189">
        <f t="shared" si="154"/>
        <v>0</v>
      </c>
      <c r="L2455" s="200">
        <v>0</v>
      </c>
      <c r="N2455" s="184">
        <v>5151.3</v>
      </c>
      <c r="O2455" s="190">
        <f t="shared" si="155"/>
        <v>0.85855000000000004</v>
      </c>
      <c r="Q2455" s="1">
        <v>3761.9</v>
      </c>
    </row>
    <row r="2456" spans="2:17" x14ac:dyDescent="0.3">
      <c r="B2456" s="187">
        <v>39550.916666666664</v>
      </c>
      <c r="D2456" s="202">
        <v>0</v>
      </c>
      <c r="E2456" s="178">
        <v>0</v>
      </c>
      <c r="F2456" s="188">
        <f t="shared" si="152"/>
        <v>0</v>
      </c>
      <c r="G2456" s="200"/>
      <c r="H2456" s="202">
        <v>0</v>
      </c>
      <c r="I2456" s="178">
        <v>-56.506999999999998</v>
      </c>
      <c r="J2456">
        <f t="shared" si="153"/>
        <v>0</v>
      </c>
      <c r="K2456" s="189">
        <f t="shared" si="154"/>
        <v>0</v>
      </c>
      <c r="L2456" s="200">
        <v>0</v>
      </c>
      <c r="N2456" s="184">
        <v>5634.4</v>
      </c>
      <c r="O2456" s="190">
        <f t="shared" si="155"/>
        <v>0.93906666666666661</v>
      </c>
      <c r="Q2456" s="1">
        <v>3760.6</v>
      </c>
    </row>
    <row r="2457" spans="2:17" x14ac:dyDescent="0.3">
      <c r="B2457" s="187">
        <v>39550.958333333336</v>
      </c>
      <c r="D2457" s="202">
        <v>0</v>
      </c>
      <c r="E2457" s="178">
        <v>0</v>
      </c>
      <c r="F2457" s="188">
        <f t="shared" si="152"/>
        <v>0</v>
      </c>
      <c r="G2457" s="200"/>
      <c r="H2457" s="202">
        <v>0</v>
      </c>
      <c r="I2457" s="178">
        <v>-56.506999999999998</v>
      </c>
      <c r="J2457">
        <f t="shared" si="153"/>
        <v>0</v>
      </c>
      <c r="K2457" s="189">
        <f t="shared" si="154"/>
        <v>0</v>
      </c>
      <c r="L2457" s="200">
        <v>0</v>
      </c>
      <c r="N2457" s="184">
        <v>5902.1</v>
      </c>
      <c r="O2457" s="190">
        <f t="shared" si="155"/>
        <v>0.98368333333333335</v>
      </c>
      <c r="Q2457" s="1">
        <v>3759.3</v>
      </c>
    </row>
    <row r="2458" spans="2:17" x14ac:dyDescent="0.3">
      <c r="B2458" s="187">
        <v>39551</v>
      </c>
      <c r="D2458" s="202">
        <v>0</v>
      </c>
      <c r="E2458" s="178">
        <v>0</v>
      </c>
      <c r="F2458" s="188">
        <f t="shared" si="152"/>
        <v>0</v>
      </c>
      <c r="G2458" s="200"/>
      <c r="H2458" s="202">
        <v>0</v>
      </c>
      <c r="I2458" s="178">
        <v>-56.506999999999998</v>
      </c>
      <c r="J2458">
        <f t="shared" si="153"/>
        <v>0</v>
      </c>
      <c r="K2458" s="189">
        <f t="shared" si="154"/>
        <v>0</v>
      </c>
      <c r="L2458" s="200">
        <v>0</v>
      </c>
      <c r="N2458" s="184">
        <v>5951</v>
      </c>
      <c r="O2458" s="190">
        <f t="shared" si="155"/>
        <v>0.99183333333333334</v>
      </c>
      <c r="Q2458" s="1">
        <v>3756.6</v>
      </c>
    </row>
    <row r="2459" spans="2:17" x14ac:dyDescent="0.3">
      <c r="B2459" s="187">
        <v>39551.041666666664</v>
      </c>
      <c r="D2459" s="202">
        <v>0</v>
      </c>
      <c r="E2459" s="178">
        <v>0</v>
      </c>
      <c r="F2459" s="188">
        <f t="shared" si="152"/>
        <v>0</v>
      </c>
      <c r="G2459" s="200"/>
      <c r="H2459" s="202">
        <v>0</v>
      </c>
      <c r="I2459" s="178">
        <v>-56.506999999999998</v>
      </c>
      <c r="J2459">
        <f t="shared" si="153"/>
        <v>0</v>
      </c>
      <c r="K2459" s="189">
        <f t="shared" si="154"/>
        <v>0</v>
      </c>
      <c r="L2459" s="200">
        <v>0</v>
      </c>
      <c r="N2459" s="184">
        <v>5960.8</v>
      </c>
      <c r="O2459" s="190">
        <f t="shared" si="155"/>
        <v>0.99346666666666672</v>
      </c>
      <c r="Q2459" s="1">
        <v>3755.5</v>
      </c>
    </row>
    <row r="2460" spans="2:17" x14ac:dyDescent="0.3">
      <c r="B2460" s="187">
        <v>39551.083333333336</v>
      </c>
      <c r="D2460" s="202">
        <v>0</v>
      </c>
      <c r="E2460" s="178">
        <v>0</v>
      </c>
      <c r="F2460" s="188">
        <f t="shared" si="152"/>
        <v>0</v>
      </c>
      <c r="G2460" s="200"/>
      <c r="H2460" s="202">
        <v>0</v>
      </c>
      <c r="I2460" s="178">
        <v>-56.506999999999998</v>
      </c>
      <c r="J2460">
        <f t="shared" si="153"/>
        <v>0</v>
      </c>
      <c r="K2460" s="189">
        <f t="shared" si="154"/>
        <v>0</v>
      </c>
      <c r="L2460" s="200">
        <v>0</v>
      </c>
      <c r="N2460" s="184">
        <v>5942.2</v>
      </c>
      <c r="O2460" s="190">
        <f t="shared" si="155"/>
        <v>0.99036666666666662</v>
      </c>
      <c r="Q2460" s="1">
        <v>3753.1</v>
      </c>
    </row>
    <row r="2461" spans="2:17" x14ac:dyDescent="0.3">
      <c r="B2461" s="187">
        <v>39551.125</v>
      </c>
      <c r="D2461" s="202">
        <v>0</v>
      </c>
      <c r="E2461" s="178">
        <v>0</v>
      </c>
      <c r="F2461" s="188">
        <f t="shared" si="152"/>
        <v>0</v>
      </c>
      <c r="G2461" s="200"/>
      <c r="H2461" s="202">
        <v>0</v>
      </c>
      <c r="I2461" s="178">
        <v>-56.506999999999998</v>
      </c>
      <c r="J2461">
        <f t="shared" si="153"/>
        <v>0</v>
      </c>
      <c r="K2461" s="189">
        <f t="shared" si="154"/>
        <v>0</v>
      </c>
      <c r="L2461" s="200">
        <v>0</v>
      </c>
      <c r="N2461" s="184">
        <v>5852.7</v>
      </c>
      <c r="O2461" s="190">
        <f t="shared" si="155"/>
        <v>0.97544999999999993</v>
      </c>
      <c r="Q2461" s="1">
        <v>3750.5</v>
      </c>
    </row>
    <row r="2462" spans="2:17" x14ac:dyDescent="0.3">
      <c r="B2462" s="187">
        <v>39551.166666666664</v>
      </c>
      <c r="D2462" s="202">
        <v>0</v>
      </c>
      <c r="E2462" s="178">
        <v>0</v>
      </c>
      <c r="F2462" s="188">
        <f t="shared" si="152"/>
        <v>0</v>
      </c>
      <c r="G2462" s="200"/>
      <c r="H2462" s="202">
        <v>0</v>
      </c>
      <c r="I2462" s="178">
        <v>-56.506999999999998</v>
      </c>
      <c r="J2462">
        <f t="shared" si="153"/>
        <v>0</v>
      </c>
      <c r="K2462" s="189">
        <f t="shared" si="154"/>
        <v>0</v>
      </c>
      <c r="L2462" s="200">
        <v>0</v>
      </c>
      <c r="N2462" s="184">
        <v>5690.1</v>
      </c>
      <c r="O2462" s="190">
        <f t="shared" si="155"/>
        <v>0.94835000000000003</v>
      </c>
      <c r="Q2462" s="1">
        <v>3747.5</v>
      </c>
    </row>
    <row r="2463" spans="2:17" x14ac:dyDescent="0.3">
      <c r="B2463" s="187">
        <v>39551.208333333336</v>
      </c>
      <c r="D2463" s="202">
        <v>0</v>
      </c>
      <c r="E2463" s="178">
        <v>0</v>
      </c>
      <c r="F2463" s="188">
        <f t="shared" si="152"/>
        <v>0</v>
      </c>
      <c r="G2463" s="200"/>
      <c r="H2463" s="202">
        <v>0</v>
      </c>
      <c r="I2463" s="178">
        <v>-56.506999999999998</v>
      </c>
      <c r="J2463">
        <f t="shared" si="153"/>
        <v>0</v>
      </c>
      <c r="K2463" s="189">
        <f t="shared" si="154"/>
        <v>0</v>
      </c>
      <c r="L2463" s="200">
        <v>0</v>
      </c>
      <c r="N2463" s="184">
        <v>5485.1</v>
      </c>
      <c r="O2463" s="190">
        <f t="shared" si="155"/>
        <v>0.91418333333333335</v>
      </c>
      <c r="Q2463" s="1">
        <v>3744.7</v>
      </c>
    </row>
    <row r="2464" spans="2:17" x14ac:dyDescent="0.3">
      <c r="B2464" s="187">
        <v>39551.25</v>
      </c>
      <c r="D2464" s="202">
        <v>317</v>
      </c>
      <c r="E2464" s="178">
        <v>0</v>
      </c>
      <c r="F2464" s="188">
        <f t="shared" si="152"/>
        <v>0</v>
      </c>
      <c r="G2464" s="200"/>
      <c r="H2464" s="202">
        <v>56</v>
      </c>
      <c r="I2464" s="178">
        <v>1818.8</v>
      </c>
      <c r="J2464">
        <f t="shared" si="153"/>
        <v>1818.8</v>
      </c>
      <c r="K2464" s="189">
        <f t="shared" si="154"/>
        <v>7.2751999999999997E-2</v>
      </c>
      <c r="L2464" s="200">
        <v>1923.7</v>
      </c>
      <c r="N2464" s="184">
        <v>5101.3</v>
      </c>
      <c r="O2464" s="190">
        <f t="shared" si="155"/>
        <v>0.85021666666666673</v>
      </c>
      <c r="Q2464" s="1">
        <v>3744.7</v>
      </c>
    </row>
    <row r="2465" spans="2:17" x14ac:dyDescent="0.3">
      <c r="B2465" s="187">
        <v>39551.291666666664</v>
      </c>
      <c r="D2465" s="202">
        <v>731</v>
      </c>
      <c r="E2465" s="178">
        <v>208.27500000000001</v>
      </c>
      <c r="F2465" s="188">
        <f t="shared" si="152"/>
        <v>0.2818621646310519</v>
      </c>
      <c r="G2465" s="200"/>
      <c r="H2465" s="202">
        <v>252</v>
      </c>
      <c r="I2465" s="178">
        <v>11474</v>
      </c>
      <c r="J2465">
        <f t="shared" si="153"/>
        <v>11474</v>
      </c>
      <c r="K2465" s="189">
        <f t="shared" si="154"/>
        <v>0.45895999999999998</v>
      </c>
      <c r="L2465" s="200">
        <v>11777</v>
      </c>
      <c r="N2465" s="184">
        <v>4703</v>
      </c>
      <c r="O2465" s="190">
        <f t="shared" si="155"/>
        <v>0.78383333333333338</v>
      </c>
      <c r="Q2465" s="1">
        <v>3744.6</v>
      </c>
    </row>
    <row r="2466" spans="2:17" x14ac:dyDescent="0.3">
      <c r="B2466" s="187">
        <v>39551.333333333336</v>
      </c>
      <c r="D2466" s="202">
        <v>873</v>
      </c>
      <c r="E2466" s="178">
        <v>591.01700000000005</v>
      </c>
      <c r="F2466" s="188">
        <f t="shared" si="152"/>
        <v>0.79983354196975343</v>
      </c>
      <c r="G2466" s="200"/>
      <c r="H2466" s="202">
        <v>477</v>
      </c>
      <c r="I2466" s="178">
        <v>21342</v>
      </c>
      <c r="J2466">
        <f t="shared" si="153"/>
        <v>21342</v>
      </c>
      <c r="K2466" s="189">
        <f t="shared" si="154"/>
        <v>0.85367999999999999</v>
      </c>
      <c r="L2466" s="200">
        <v>22091</v>
      </c>
      <c r="N2466" s="184">
        <v>4302.8999999999996</v>
      </c>
      <c r="O2466" s="190">
        <f t="shared" si="155"/>
        <v>0.71714999999999995</v>
      </c>
      <c r="Q2466" s="1">
        <v>3743.7</v>
      </c>
    </row>
    <row r="2467" spans="2:17" x14ac:dyDescent="0.3">
      <c r="B2467" s="187">
        <v>39551.375</v>
      </c>
      <c r="D2467" s="202">
        <v>933</v>
      </c>
      <c r="E2467" s="178">
        <v>670.33600000000001</v>
      </c>
      <c r="F2467" s="188">
        <f t="shared" si="152"/>
        <v>0.90717731840173232</v>
      </c>
      <c r="G2467" s="200"/>
      <c r="H2467" s="202">
        <v>669</v>
      </c>
      <c r="I2467" s="178">
        <v>21846</v>
      </c>
      <c r="J2467">
        <f t="shared" si="153"/>
        <v>21846</v>
      </c>
      <c r="K2467" s="189">
        <f t="shared" si="154"/>
        <v>0.87383999999999995</v>
      </c>
      <c r="L2467" s="200">
        <v>22624</v>
      </c>
      <c r="N2467" s="184">
        <v>4706.8</v>
      </c>
      <c r="O2467" s="190">
        <f t="shared" si="155"/>
        <v>0.78446666666666665</v>
      </c>
      <c r="Q2467" s="1">
        <v>3741.4</v>
      </c>
    </row>
    <row r="2468" spans="2:17" x14ac:dyDescent="0.3">
      <c r="B2468" s="187">
        <v>39551.416666666664</v>
      </c>
      <c r="D2468" s="202">
        <v>967</v>
      </c>
      <c r="E2468" s="178">
        <v>710.76900000000001</v>
      </c>
      <c r="F2468" s="188">
        <f t="shared" si="152"/>
        <v>0.96189599756402888</v>
      </c>
      <c r="G2468" s="200"/>
      <c r="H2468" s="202">
        <v>810</v>
      </c>
      <c r="I2468" s="178">
        <v>21842</v>
      </c>
      <c r="J2468">
        <f t="shared" si="153"/>
        <v>21842</v>
      </c>
      <c r="K2468" s="189">
        <f t="shared" si="154"/>
        <v>0.87368000000000001</v>
      </c>
      <c r="L2468" s="200">
        <v>22620</v>
      </c>
      <c r="N2468" s="184">
        <v>4379.6000000000004</v>
      </c>
      <c r="O2468" s="190">
        <f t="shared" si="155"/>
        <v>0.72993333333333343</v>
      </c>
      <c r="Q2468" s="1">
        <v>3740.7</v>
      </c>
    </row>
    <row r="2469" spans="2:17" x14ac:dyDescent="0.3">
      <c r="B2469" s="187">
        <v>39551.458333333336</v>
      </c>
      <c r="D2469" s="202">
        <v>989</v>
      </c>
      <c r="E2469" s="178">
        <v>736.53300000000002</v>
      </c>
      <c r="F2469" s="188">
        <f t="shared" si="152"/>
        <v>0.99676286497276456</v>
      </c>
      <c r="G2469" s="200"/>
      <c r="H2469" s="202">
        <v>887</v>
      </c>
      <c r="I2469" s="178">
        <v>21627</v>
      </c>
      <c r="J2469">
        <f t="shared" si="153"/>
        <v>21627</v>
      </c>
      <c r="K2469" s="189">
        <f t="shared" si="154"/>
        <v>0.86507999999999996</v>
      </c>
      <c r="L2469" s="200">
        <v>22392</v>
      </c>
      <c r="N2469" s="184">
        <v>3789.4</v>
      </c>
      <c r="O2469" s="190">
        <f t="shared" si="155"/>
        <v>0.63156666666666672</v>
      </c>
      <c r="Q2469" s="1">
        <v>3737.7</v>
      </c>
    </row>
    <row r="2470" spans="2:17" x14ac:dyDescent="0.3">
      <c r="B2470" s="187">
        <v>39551.5</v>
      </c>
      <c r="D2470" s="202">
        <v>993</v>
      </c>
      <c r="E2470" s="178">
        <v>737.28899999999999</v>
      </c>
      <c r="F2470" s="188">
        <f t="shared" si="152"/>
        <v>0.9977859728659878</v>
      </c>
      <c r="G2470" s="200"/>
      <c r="H2470" s="202">
        <v>892</v>
      </c>
      <c r="I2470" s="178">
        <v>21519</v>
      </c>
      <c r="J2470">
        <f t="shared" si="153"/>
        <v>21519</v>
      </c>
      <c r="K2470" s="189">
        <f t="shared" si="154"/>
        <v>0.86075999999999997</v>
      </c>
      <c r="L2470" s="200">
        <v>22277</v>
      </c>
      <c r="N2470" s="184">
        <v>3058.8</v>
      </c>
      <c r="O2470" s="190">
        <f t="shared" si="155"/>
        <v>0.50980000000000003</v>
      </c>
      <c r="Q2470" s="1">
        <v>3737.6</v>
      </c>
    </row>
    <row r="2471" spans="2:17" x14ac:dyDescent="0.3">
      <c r="B2471" s="187">
        <v>39551.541666666664</v>
      </c>
      <c r="D2471" s="202">
        <v>978</v>
      </c>
      <c r="E2471" s="178">
        <v>721.56200000000001</v>
      </c>
      <c r="F2471" s="188">
        <f t="shared" si="152"/>
        <v>0.976502351388842</v>
      </c>
      <c r="G2471" s="200"/>
      <c r="H2471" s="202">
        <v>820</v>
      </c>
      <c r="I2471" s="178">
        <v>21506</v>
      </c>
      <c r="J2471">
        <f t="shared" si="153"/>
        <v>21506</v>
      </c>
      <c r="K2471" s="189">
        <f t="shared" si="154"/>
        <v>0.86024</v>
      </c>
      <c r="L2471" s="200">
        <v>22264</v>
      </c>
      <c r="N2471" s="184">
        <v>1949.2</v>
      </c>
      <c r="O2471" s="190">
        <f t="shared" si="155"/>
        <v>0.32486666666666669</v>
      </c>
      <c r="Q2471" s="1">
        <v>3736.9</v>
      </c>
    </row>
    <row r="2472" spans="2:17" x14ac:dyDescent="0.3">
      <c r="B2472" s="187">
        <v>39551.583333333336</v>
      </c>
      <c r="D2472" s="202">
        <v>943</v>
      </c>
      <c r="E2472" s="178">
        <v>680.06100000000004</v>
      </c>
      <c r="F2472" s="188">
        <f t="shared" si="152"/>
        <v>0.92033832932976967</v>
      </c>
      <c r="G2472" s="200"/>
      <c r="H2472" s="202">
        <v>681</v>
      </c>
      <c r="I2472" s="178">
        <v>21382</v>
      </c>
      <c r="J2472">
        <f t="shared" si="153"/>
        <v>21382</v>
      </c>
      <c r="K2472" s="189">
        <f t="shared" si="154"/>
        <v>0.85528000000000004</v>
      </c>
      <c r="L2472" s="200">
        <v>22133</v>
      </c>
      <c r="N2472" s="184">
        <v>1332.9</v>
      </c>
      <c r="O2472" s="190">
        <f t="shared" si="155"/>
        <v>0.22215000000000001</v>
      </c>
      <c r="Q2472" s="1">
        <v>3736.6</v>
      </c>
    </row>
    <row r="2473" spans="2:17" x14ac:dyDescent="0.3">
      <c r="B2473" s="187">
        <v>39551.625</v>
      </c>
      <c r="D2473" s="202">
        <v>880</v>
      </c>
      <c r="E2473" s="178">
        <v>598.59</v>
      </c>
      <c r="F2473" s="188">
        <f t="shared" si="152"/>
        <v>0.8100822140271341</v>
      </c>
      <c r="G2473" s="200"/>
      <c r="H2473" s="202">
        <v>488</v>
      </c>
      <c r="I2473" s="178">
        <v>20764</v>
      </c>
      <c r="J2473">
        <f t="shared" si="153"/>
        <v>20764</v>
      </c>
      <c r="K2473" s="189">
        <f t="shared" si="154"/>
        <v>0.83055999999999996</v>
      </c>
      <c r="L2473" s="200">
        <v>21480</v>
      </c>
      <c r="N2473" s="184">
        <v>1138.3</v>
      </c>
      <c r="O2473" s="190">
        <f t="shared" si="155"/>
        <v>0.18971666666666667</v>
      </c>
      <c r="Q2473" s="1">
        <v>3735.9</v>
      </c>
    </row>
    <row r="2474" spans="2:17" x14ac:dyDescent="0.3">
      <c r="B2474" s="187">
        <v>39551.666666666664</v>
      </c>
      <c r="D2474" s="202">
        <v>755</v>
      </c>
      <c r="E2474" s="178">
        <v>407.90199999999999</v>
      </c>
      <c r="F2474" s="188">
        <f t="shared" si="152"/>
        <v>0.55202084108671379</v>
      </c>
      <c r="G2474" s="200"/>
      <c r="H2474" s="202">
        <v>262</v>
      </c>
      <c r="I2474" s="178">
        <v>11603</v>
      </c>
      <c r="J2474">
        <f t="shared" si="153"/>
        <v>11603</v>
      </c>
      <c r="K2474" s="189">
        <f t="shared" si="154"/>
        <v>0.46411999999999998</v>
      </c>
      <c r="L2474" s="200">
        <v>11911</v>
      </c>
      <c r="N2474" s="184">
        <v>1114.3</v>
      </c>
      <c r="O2474" s="190">
        <f t="shared" si="155"/>
        <v>0.18571666666666667</v>
      </c>
      <c r="Q2474" s="1">
        <v>3734.8</v>
      </c>
    </row>
    <row r="2475" spans="2:17" x14ac:dyDescent="0.3">
      <c r="B2475" s="187">
        <v>39551.708333333336</v>
      </c>
      <c r="D2475" s="202">
        <v>282</v>
      </c>
      <c r="E2475" s="178">
        <v>0</v>
      </c>
      <c r="F2475" s="188">
        <f t="shared" si="152"/>
        <v>0</v>
      </c>
      <c r="G2475" s="200"/>
      <c r="H2475" s="202">
        <v>52</v>
      </c>
      <c r="I2475" s="178">
        <v>1669</v>
      </c>
      <c r="J2475">
        <f t="shared" si="153"/>
        <v>1669</v>
      </c>
      <c r="K2475" s="189">
        <f t="shared" si="154"/>
        <v>6.676E-2</v>
      </c>
      <c r="L2475" s="200">
        <v>1772.6</v>
      </c>
      <c r="N2475" s="184">
        <v>1182.3</v>
      </c>
      <c r="O2475" s="190">
        <f t="shared" si="155"/>
        <v>0.19705</v>
      </c>
      <c r="Q2475" s="1">
        <v>3729.6</v>
      </c>
    </row>
    <row r="2476" spans="2:17" x14ac:dyDescent="0.3">
      <c r="B2476" s="187">
        <v>39551.75</v>
      </c>
      <c r="D2476" s="202">
        <v>0</v>
      </c>
      <c r="E2476" s="178">
        <v>0</v>
      </c>
      <c r="F2476" s="188">
        <f t="shared" si="152"/>
        <v>0</v>
      </c>
      <c r="G2476" s="200"/>
      <c r="H2476" s="202">
        <v>0</v>
      </c>
      <c r="I2476" s="178">
        <v>-56.506999999999998</v>
      </c>
      <c r="J2476">
        <f t="shared" si="153"/>
        <v>0</v>
      </c>
      <c r="K2476" s="189">
        <f t="shared" si="154"/>
        <v>0</v>
      </c>
      <c r="L2476" s="200">
        <v>0</v>
      </c>
      <c r="N2476" s="184">
        <v>1094.4000000000001</v>
      </c>
      <c r="O2476" s="190">
        <f t="shared" si="155"/>
        <v>0.18240000000000001</v>
      </c>
      <c r="Q2476" s="1">
        <v>3728.1</v>
      </c>
    </row>
    <row r="2477" spans="2:17" x14ac:dyDescent="0.3">
      <c r="B2477" s="187">
        <v>39551.791666666664</v>
      </c>
      <c r="D2477" s="202">
        <v>0</v>
      </c>
      <c r="E2477" s="178">
        <v>0</v>
      </c>
      <c r="F2477" s="188">
        <f t="shared" si="152"/>
        <v>0</v>
      </c>
      <c r="G2477" s="200"/>
      <c r="H2477" s="202">
        <v>0</v>
      </c>
      <c r="I2477" s="178">
        <v>-56.506999999999998</v>
      </c>
      <c r="J2477">
        <f t="shared" si="153"/>
        <v>0</v>
      </c>
      <c r="K2477" s="189">
        <f t="shared" si="154"/>
        <v>0</v>
      </c>
      <c r="L2477" s="200">
        <v>0</v>
      </c>
      <c r="N2477" s="184">
        <v>1487.7</v>
      </c>
      <c r="O2477" s="190">
        <f t="shared" si="155"/>
        <v>0.24795</v>
      </c>
      <c r="Q2477" s="1">
        <v>3727.8</v>
      </c>
    </row>
    <row r="2478" spans="2:17" x14ac:dyDescent="0.3">
      <c r="B2478" s="187">
        <v>39551.833333333336</v>
      </c>
      <c r="D2478" s="202">
        <v>0</v>
      </c>
      <c r="E2478" s="178">
        <v>0</v>
      </c>
      <c r="F2478" s="188">
        <f t="shared" si="152"/>
        <v>0</v>
      </c>
      <c r="G2478" s="200"/>
      <c r="H2478" s="202">
        <v>0</v>
      </c>
      <c r="I2478" s="178">
        <v>-56.506999999999998</v>
      </c>
      <c r="J2478">
        <f t="shared" si="153"/>
        <v>0</v>
      </c>
      <c r="K2478" s="189">
        <f t="shared" si="154"/>
        <v>0</v>
      </c>
      <c r="L2478" s="200">
        <v>0</v>
      </c>
      <c r="N2478" s="184">
        <v>2459.1999999999998</v>
      </c>
      <c r="O2478" s="190">
        <f t="shared" si="155"/>
        <v>0.40986666666666666</v>
      </c>
      <c r="Q2478" s="1">
        <v>3726.3</v>
      </c>
    </row>
    <row r="2479" spans="2:17" x14ac:dyDescent="0.3">
      <c r="B2479" s="187">
        <v>39551.875</v>
      </c>
      <c r="D2479" s="202">
        <v>0</v>
      </c>
      <c r="E2479" s="178">
        <v>0</v>
      </c>
      <c r="F2479" s="188">
        <f t="shared" si="152"/>
        <v>0</v>
      </c>
      <c r="G2479" s="200"/>
      <c r="H2479" s="202">
        <v>0</v>
      </c>
      <c r="I2479" s="178">
        <v>-56.506999999999998</v>
      </c>
      <c r="J2479">
        <f t="shared" si="153"/>
        <v>0</v>
      </c>
      <c r="K2479" s="189">
        <f t="shared" si="154"/>
        <v>0</v>
      </c>
      <c r="L2479" s="200">
        <v>0</v>
      </c>
      <c r="N2479" s="184">
        <v>3310.2</v>
      </c>
      <c r="O2479" s="190">
        <f t="shared" si="155"/>
        <v>0.55169999999999997</v>
      </c>
      <c r="Q2479" s="1">
        <v>3725.9</v>
      </c>
    </row>
    <row r="2480" spans="2:17" x14ac:dyDescent="0.3">
      <c r="B2480" s="187">
        <v>39551.916666666664</v>
      </c>
      <c r="D2480" s="202">
        <v>0</v>
      </c>
      <c r="E2480" s="178">
        <v>0</v>
      </c>
      <c r="F2480" s="188">
        <f t="shared" si="152"/>
        <v>0</v>
      </c>
      <c r="G2480" s="200"/>
      <c r="H2480" s="202">
        <v>0</v>
      </c>
      <c r="I2480" s="178">
        <v>-56.506999999999998</v>
      </c>
      <c r="J2480">
        <f t="shared" si="153"/>
        <v>0</v>
      </c>
      <c r="K2480" s="189">
        <f t="shared" si="154"/>
        <v>0</v>
      </c>
      <c r="L2480" s="200">
        <v>0</v>
      </c>
      <c r="N2480" s="184">
        <v>3909.9</v>
      </c>
      <c r="O2480" s="190">
        <f t="shared" si="155"/>
        <v>0.65165000000000006</v>
      </c>
      <c r="Q2480" s="1">
        <v>3725.9</v>
      </c>
    </row>
    <row r="2481" spans="2:17" x14ac:dyDescent="0.3">
      <c r="B2481" s="187">
        <v>39551.958333333336</v>
      </c>
      <c r="D2481" s="202">
        <v>0</v>
      </c>
      <c r="E2481" s="178">
        <v>0</v>
      </c>
      <c r="F2481" s="188">
        <f t="shared" si="152"/>
        <v>0</v>
      </c>
      <c r="G2481" s="200"/>
      <c r="H2481" s="202">
        <v>0</v>
      </c>
      <c r="I2481" s="178">
        <v>-56.506999999999998</v>
      </c>
      <c r="J2481">
        <f t="shared" si="153"/>
        <v>0</v>
      </c>
      <c r="K2481" s="189">
        <f t="shared" si="154"/>
        <v>0</v>
      </c>
      <c r="L2481" s="200">
        <v>0</v>
      </c>
      <c r="N2481" s="184">
        <v>4419.1000000000004</v>
      </c>
      <c r="O2481" s="190">
        <f t="shared" si="155"/>
        <v>0.73651666666666671</v>
      </c>
      <c r="Q2481" s="1">
        <v>3724</v>
      </c>
    </row>
    <row r="2482" spans="2:17" x14ac:dyDescent="0.3">
      <c r="B2482" s="187">
        <v>39552</v>
      </c>
      <c r="D2482" s="202">
        <v>0</v>
      </c>
      <c r="E2482" s="178">
        <v>0</v>
      </c>
      <c r="F2482" s="188">
        <f t="shared" si="152"/>
        <v>0</v>
      </c>
      <c r="G2482" s="200"/>
      <c r="H2482" s="202">
        <v>0</v>
      </c>
      <c r="I2482" s="178">
        <v>-56.506999999999998</v>
      </c>
      <c r="J2482">
        <f t="shared" si="153"/>
        <v>0</v>
      </c>
      <c r="K2482" s="189">
        <f t="shared" si="154"/>
        <v>0</v>
      </c>
      <c r="L2482" s="200">
        <v>0</v>
      </c>
      <c r="N2482" s="184">
        <v>5072.3</v>
      </c>
      <c r="O2482" s="190">
        <f t="shared" si="155"/>
        <v>0.84538333333333338</v>
      </c>
      <c r="Q2482" s="1">
        <v>3724</v>
      </c>
    </row>
    <row r="2483" spans="2:17" x14ac:dyDescent="0.3">
      <c r="B2483" s="187">
        <v>39552.041666666664</v>
      </c>
      <c r="D2483" s="202">
        <v>0</v>
      </c>
      <c r="E2483" s="178">
        <v>0</v>
      </c>
      <c r="F2483" s="188">
        <f t="shared" si="152"/>
        <v>0</v>
      </c>
      <c r="G2483" s="200"/>
      <c r="H2483" s="202">
        <v>0</v>
      </c>
      <c r="I2483" s="178">
        <v>-56.506999999999998</v>
      </c>
      <c r="J2483">
        <f t="shared" si="153"/>
        <v>0</v>
      </c>
      <c r="K2483" s="189">
        <f t="shared" si="154"/>
        <v>0</v>
      </c>
      <c r="L2483" s="200">
        <v>0</v>
      </c>
      <c r="N2483" s="184">
        <v>5485.3</v>
      </c>
      <c r="O2483" s="190">
        <f t="shared" si="155"/>
        <v>0.91421666666666668</v>
      </c>
      <c r="Q2483" s="1">
        <v>3723.5</v>
      </c>
    </row>
    <row r="2484" spans="2:17" x14ac:dyDescent="0.3">
      <c r="B2484" s="187">
        <v>39552.083333333336</v>
      </c>
      <c r="D2484" s="202">
        <v>0</v>
      </c>
      <c r="E2484" s="178">
        <v>0</v>
      </c>
      <c r="F2484" s="188">
        <f t="shared" si="152"/>
        <v>0</v>
      </c>
      <c r="G2484" s="200"/>
      <c r="H2484" s="202">
        <v>0</v>
      </c>
      <c r="I2484" s="178">
        <v>-56.506999999999998</v>
      </c>
      <c r="J2484">
        <f t="shared" si="153"/>
        <v>0</v>
      </c>
      <c r="K2484" s="189">
        <f t="shared" si="154"/>
        <v>0</v>
      </c>
      <c r="L2484" s="200">
        <v>0</v>
      </c>
      <c r="N2484" s="184">
        <v>5643.1</v>
      </c>
      <c r="O2484" s="190">
        <f t="shared" si="155"/>
        <v>0.94051666666666678</v>
      </c>
      <c r="Q2484" s="1">
        <v>3723.1</v>
      </c>
    </row>
    <row r="2485" spans="2:17" x14ac:dyDescent="0.3">
      <c r="B2485" s="187">
        <v>39552.125</v>
      </c>
      <c r="D2485" s="202">
        <v>0</v>
      </c>
      <c r="E2485" s="178">
        <v>0</v>
      </c>
      <c r="F2485" s="188">
        <f t="shared" si="152"/>
        <v>0</v>
      </c>
      <c r="G2485" s="200"/>
      <c r="H2485" s="202">
        <v>0</v>
      </c>
      <c r="I2485" s="178">
        <v>-56.506999999999998</v>
      </c>
      <c r="J2485">
        <f t="shared" si="153"/>
        <v>0</v>
      </c>
      <c r="K2485" s="189">
        <f t="shared" si="154"/>
        <v>0</v>
      </c>
      <c r="L2485" s="200">
        <v>0</v>
      </c>
      <c r="N2485" s="184">
        <v>5551.2</v>
      </c>
      <c r="O2485" s="190">
        <f t="shared" si="155"/>
        <v>0.92520000000000002</v>
      </c>
      <c r="Q2485" s="1">
        <v>3721.4</v>
      </c>
    </row>
    <row r="2486" spans="2:17" x14ac:dyDescent="0.3">
      <c r="B2486" s="187">
        <v>39552.166666666664</v>
      </c>
      <c r="D2486" s="202">
        <v>0</v>
      </c>
      <c r="E2486" s="178">
        <v>0</v>
      </c>
      <c r="F2486" s="188">
        <f t="shared" si="152"/>
        <v>0</v>
      </c>
      <c r="G2486" s="200"/>
      <c r="H2486" s="202">
        <v>0</v>
      </c>
      <c r="I2486" s="178">
        <v>-56.506999999999998</v>
      </c>
      <c r="J2486">
        <f t="shared" si="153"/>
        <v>0</v>
      </c>
      <c r="K2486" s="189">
        <f t="shared" si="154"/>
        <v>0</v>
      </c>
      <c r="L2486" s="200">
        <v>0</v>
      </c>
      <c r="N2486" s="184">
        <v>5418.1</v>
      </c>
      <c r="O2486" s="190">
        <f t="shared" si="155"/>
        <v>0.90301666666666669</v>
      </c>
      <c r="Q2486" s="1">
        <v>3721.1</v>
      </c>
    </row>
    <row r="2487" spans="2:17" x14ac:dyDescent="0.3">
      <c r="B2487" s="187">
        <v>39552.208333333336</v>
      </c>
      <c r="D2487" s="202">
        <v>0</v>
      </c>
      <c r="E2487" s="178">
        <v>0</v>
      </c>
      <c r="F2487" s="188">
        <f t="shared" si="152"/>
        <v>0</v>
      </c>
      <c r="G2487" s="200"/>
      <c r="H2487" s="202">
        <v>0</v>
      </c>
      <c r="I2487" s="178">
        <v>-56.506999999999998</v>
      </c>
      <c r="J2487">
        <f t="shared" si="153"/>
        <v>0</v>
      </c>
      <c r="K2487" s="189">
        <f t="shared" si="154"/>
        <v>0</v>
      </c>
      <c r="L2487" s="200">
        <v>0</v>
      </c>
      <c r="N2487" s="184">
        <v>5221.5</v>
      </c>
      <c r="O2487" s="190">
        <f t="shared" si="155"/>
        <v>0.87024999999999997</v>
      </c>
      <c r="Q2487" s="1">
        <v>3716.5</v>
      </c>
    </row>
    <row r="2488" spans="2:17" x14ac:dyDescent="0.3">
      <c r="B2488" s="187">
        <v>39552.25</v>
      </c>
      <c r="D2488" s="202">
        <v>325</v>
      </c>
      <c r="E2488" s="178">
        <v>0</v>
      </c>
      <c r="F2488" s="188">
        <f t="shared" si="152"/>
        <v>0</v>
      </c>
      <c r="G2488" s="200"/>
      <c r="H2488" s="202">
        <v>56</v>
      </c>
      <c r="I2488" s="178">
        <v>1793.6</v>
      </c>
      <c r="J2488">
        <f t="shared" si="153"/>
        <v>1793.6</v>
      </c>
      <c r="K2488" s="189">
        <f t="shared" si="154"/>
        <v>7.1744000000000002E-2</v>
      </c>
      <c r="L2488" s="200">
        <v>1898.2</v>
      </c>
      <c r="N2488" s="184">
        <v>4823.6000000000004</v>
      </c>
      <c r="O2488" s="190">
        <f t="shared" si="155"/>
        <v>0.80393333333333339</v>
      </c>
      <c r="Q2488" s="1">
        <v>3715.2</v>
      </c>
    </row>
    <row r="2489" spans="2:17" x14ac:dyDescent="0.3">
      <c r="B2489" s="187">
        <v>39552.291666666664</v>
      </c>
      <c r="D2489" s="202">
        <v>734</v>
      </c>
      <c r="E2489" s="178">
        <v>209.887</v>
      </c>
      <c r="F2489" s="188">
        <f t="shared" si="152"/>
        <v>0.28404371214940627</v>
      </c>
      <c r="G2489" s="200"/>
      <c r="H2489" s="202">
        <v>249</v>
      </c>
      <c r="I2489" s="178">
        <v>11267</v>
      </c>
      <c r="J2489">
        <f t="shared" si="153"/>
        <v>11267</v>
      </c>
      <c r="K2489" s="189">
        <f t="shared" si="154"/>
        <v>0.45068000000000003</v>
      </c>
      <c r="L2489" s="200">
        <v>11563</v>
      </c>
      <c r="N2489" s="184">
        <v>4542.8999999999996</v>
      </c>
      <c r="O2489" s="190">
        <f t="shared" si="155"/>
        <v>0.75714999999999999</v>
      </c>
      <c r="Q2489" s="1">
        <v>3715.2</v>
      </c>
    </row>
    <row r="2490" spans="2:17" x14ac:dyDescent="0.3">
      <c r="B2490" s="187">
        <v>39552.333333333336</v>
      </c>
      <c r="D2490" s="202">
        <v>874</v>
      </c>
      <c r="E2490" s="178">
        <v>592.53599999999994</v>
      </c>
      <c r="F2490" s="188">
        <f t="shared" si="152"/>
        <v>0.80188923097743336</v>
      </c>
      <c r="G2490" s="200"/>
      <c r="H2490" s="202">
        <v>473</v>
      </c>
      <c r="I2490" s="178">
        <v>21004</v>
      </c>
      <c r="J2490">
        <f t="shared" si="153"/>
        <v>21004</v>
      </c>
      <c r="K2490" s="189">
        <f t="shared" si="154"/>
        <v>0.84016000000000002</v>
      </c>
      <c r="L2490" s="200">
        <v>21733</v>
      </c>
      <c r="N2490" s="184">
        <v>3602.6</v>
      </c>
      <c r="O2490" s="190">
        <f t="shared" si="155"/>
        <v>0.60043333333333326</v>
      </c>
      <c r="Q2490" s="1">
        <v>3714.6</v>
      </c>
    </row>
    <row r="2491" spans="2:17" x14ac:dyDescent="0.3">
      <c r="B2491" s="187">
        <v>39552.375</v>
      </c>
      <c r="D2491" s="202">
        <v>938</v>
      </c>
      <c r="E2491" s="178">
        <v>674.97299999999996</v>
      </c>
      <c r="F2491" s="188">
        <f t="shared" si="152"/>
        <v>0.91345265081029869</v>
      </c>
      <c r="G2491" s="200"/>
      <c r="H2491" s="202">
        <v>666</v>
      </c>
      <c r="I2491" s="178">
        <v>21553</v>
      </c>
      <c r="J2491">
        <f t="shared" si="153"/>
        <v>21553</v>
      </c>
      <c r="K2491" s="189">
        <f t="shared" si="154"/>
        <v>0.86212</v>
      </c>
      <c r="L2491" s="200">
        <v>22313</v>
      </c>
      <c r="N2491" s="184">
        <v>3803.2</v>
      </c>
      <c r="O2491" s="190">
        <f t="shared" si="155"/>
        <v>0.63386666666666669</v>
      </c>
      <c r="Q2491" s="1">
        <v>3714.5</v>
      </c>
    </row>
    <row r="2492" spans="2:17" x14ac:dyDescent="0.3">
      <c r="B2492" s="187">
        <v>39552.416666666664</v>
      </c>
      <c r="D2492" s="202">
        <v>971</v>
      </c>
      <c r="E2492" s="178">
        <v>714.34500000000003</v>
      </c>
      <c r="F2492" s="188">
        <f t="shared" si="152"/>
        <v>0.96673546029705326</v>
      </c>
      <c r="G2492" s="200"/>
      <c r="H2492" s="202">
        <v>805</v>
      </c>
      <c r="I2492" s="178">
        <v>21542</v>
      </c>
      <c r="J2492">
        <f t="shared" si="153"/>
        <v>21542</v>
      </c>
      <c r="K2492" s="189">
        <f t="shared" si="154"/>
        <v>0.86168</v>
      </c>
      <c r="L2492" s="200">
        <v>22302</v>
      </c>
      <c r="N2492" s="184">
        <v>3635.9</v>
      </c>
      <c r="O2492" s="190">
        <f t="shared" si="155"/>
        <v>0.60598333333333332</v>
      </c>
      <c r="Q2492" s="1">
        <v>3712.7</v>
      </c>
    </row>
    <row r="2493" spans="2:17" x14ac:dyDescent="0.3">
      <c r="B2493" s="187">
        <v>39552.458333333336</v>
      </c>
      <c r="D2493" s="202">
        <v>990</v>
      </c>
      <c r="E2493" s="178">
        <v>737.30600000000004</v>
      </c>
      <c r="F2493" s="188">
        <f t="shared" si="152"/>
        <v>0.99780897926041223</v>
      </c>
      <c r="G2493" s="200"/>
      <c r="H2493" s="202">
        <v>880</v>
      </c>
      <c r="I2493" s="178">
        <v>21341</v>
      </c>
      <c r="J2493">
        <f t="shared" si="153"/>
        <v>21341</v>
      </c>
      <c r="K2493" s="189">
        <f t="shared" si="154"/>
        <v>0.85363999999999995</v>
      </c>
      <c r="L2493" s="200">
        <v>22089</v>
      </c>
      <c r="N2493" s="184">
        <v>3271.7</v>
      </c>
      <c r="O2493" s="190">
        <f t="shared" si="155"/>
        <v>0.54528333333333334</v>
      </c>
      <c r="Q2493" s="1">
        <v>3712.6</v>
      </c>
    </row>
    <row r="2494" spans="2:17" x14ac:dyDescent="0.3">
      <c r="B2494" s="187">
        <v>39552.5</v>
      </c>
      <c r="D2494" s="202">
        <v>993</v>
      </c>
      <c r="E2494" s="178">
        <v>737.00699999999995</v>
      </c>
      <c r="F2494" s="188">
        <f t="shared" si="152"/>
        <v>0.99740433738200762</v>
      </c>
      <c r="G2494" s="200"/>
      <c r="H2494" s="202">
        <v>883</v>
      </c>
      <c r="I2494" s="178">
        <v>21248</v>
      </c>
      <c r="J2494">
        <f t="shared" si="153"/>
        <v>21248</v>
      </c>
      <c r="K2494" s="189">
        <f t="shared" si="154"/>
        <v>0.84992000000000001</v>
      </c>
      <c r="L2494" s="200">
        <v>21991</v>
      </c>
      <c r="N2494" s="184">
        <v>2546.1</v>
      </c>
      <c r="O2494" s="190">
        <f t="shared" si="155"/>
        <v>0.42435</v>
      </c>
      <c r="Q2494" s="1">
        <v>3712.3</v>
      </c>
    </row>
    <row r="2495" spans="2:17" x14ac:dyDescent="0.3">
      <c r="B2495" s="187">
        <v>39552.541666666664</v>
      </c>
      <c r="D2495" s="202">
        <v>977</v>
      </c>
      <c r="E2495" s="178">
        <v>720.78499999999997</v>
      </c>
      <c r="F2495" s="188">
        <f t="shared" si="152"/>
        <v>0.97545082383191806</v>
      </c>
      <c r="G2495" s="200"/>
      <c r="H2495" s="202">
        <v>812</v>
      </c>
      <c r="I2495" s="178">
        <v>21275</v>
      </c>
      <c r="J2495">
        <f t="shared" si="153"/>
        <v>21275</v>
      </c>
      <c r="K2495" s="189">
        <f t="shared" si="154"/>
        <v>0.85099999999999998</v>
      </c>
      <c r="L2495" s="200">
        <v>22020</v>
      </c>
      <c r="N2495" s="184">
        <v>1614</v>
      </c>
      <c r="O2495" s="190">
        <f t="shared" si="155"/>
        <v>0.26900000000000002</v>
      </c>
      <c r="Q2495" s="1">
        <v>3711.2</v>
      </c>
    </row>
    <row r="2496" spans="2:17" x14ac:dyDescent="0.3">
      <c r="B2496" s="187">
        <v>39552.583333333336</v>
      </c>
      <c r="D2496" s="202">
        <v>921</v>
      </c>
      <c r="E2496" s="178">
        <v>664.21799999999996</v>
      </c>
      <c r="F2496" s="188">
        <f t="shared" si="152"/>
        <v>0.89889772304361071</v>
      </c>
      <c r="G2496" s="200"/>
      <c r="H2496" s="202">
        <v>670</v>
      </c>
      <c r="I2496" s="178">
        <v>21008</v>
      </c>
      <c r="J2496">
        <f t="shared" si="153"/>
        <v>21008</v>
      </c>
      <c r="K2496" s="189">
        <f t="shared" si="154"/>
        <v>0.84031999999999996</v>
      </c>
      <c r="L2496" s="200">
        <v>21737</v>
      </c>
      <c r="N2496" s="184">
        <v>873.9</v>
      </c>
      <c r="O2496" s="190">
        <f t="shared" si="155"/>
        <v>0.14565</v>
      </c>
      <c r="Q2496" s="1">
        <v>3707.5</v>
      </c>
    </row>
    <row r="2497" spans="2:17" x14ac:dyDescent="0.3">
      <c r="B2497" s="187">
        <v>39552.625</v>
      </c>
      <c r="D2497" s="202">
        <v>667</v>
      </c>
      <c r="E2497" s="178">
        <v>448.36399999999998</v>
      </c>
      <c r="F2497" s="188">
        <f t="shared" si="152"/>
        <v>0.60677876645126372</v>
      </c>
      <c r="G2497" s="200"/>
      <c r="H2497" s="202">
        <v>439</v>
      </c>
      <c r="I2497" s="178">
        <v>18285</v>
      </c>
      <c r="J2497">
        <f t="shared" si="153"/>
        <v>18285</v>
      </c>
      <c r="K2497" s="189">
        <f t="shared" si="154"/>
        <v>0.73140000000000005</v>
      </c>
      <c r="L2497" s="200">
        <v>18870</v>
      </c>
      <c r="N2497" s="184">
        <v>439.7</v>
      </c>
      <c r="O2497" s="190">
        <f t="shared" si="155"/>
        <v>7.3283333333333325E-2</v>
      </c>
      <c r="Q2497" s="1">
        <v>3707</v>
      </c>
    </row>
    <row r="2498" spans="2:17" x14ac:dyDescent="0.3">
      <c r="B2498" s="187">
        <v>39552.666666666664</v>
      </c>
      <c r="D2498" s="202">
        <v>631</v>
      </c>
      <c r="E2498" s="178">
        <v>337.00200000000001</v>
      </c>
      <c r="F2498" s="188">
        <f t="shared" si="152"/>
        <v>0.45607064316405593</v>
      </c>
      <c r="G2498" s="200"/>
      <c r="H2498" s="202">
        <v>238</v>
      </c>
      <c r="I2498" s="178">
        <v>10289</v>
      </c>
      <c r="J2498">
        <f t="shared" si="153"/>
        <v>10289</v>
      </c>
      <c r="K2498" s="189">
        <f t="shared" si="154"/>
        <v>0.41155999999999998</v>
      </c>
      <c r="L2498" s="200">
        <v>10555</v>
      </c>
      <c r="N2498" s="184">
        <v>223.4</v>
      </c>
      <c r="O2498" s="190">
        <f t="shared" si="155"/>
        <v>3.7233333333333334E-2</v>
      </c>
      <c r="Q2498" s="1">
        <v>3706.9</v>
      </c>
    </row>
    <row r="2499" spans="2:17" x14ac:dyDescent="0.3">
      <c r="B2499" s="187">
        <v>39552.708333333336</v>
      </c>
      <c r="D2499" s="202">
        <v>310</v>
      </c>
      <c r="E2499" s="178">
        <v>0</v>
      </c>
      <c r="F2499" s="188">
        <f t="shared" si="152"/>
        <v>0</v>
      </c>
      <c r="G2499" s="200"/>
      <c r="H2499" s="202">
        <v>57</v>
      </c>
      <c r="I2499" s="178">
        <v>1805.5</v>
      </c>
      <c r="J2499">
        <f t="shared" si="153"/>
        <v>1805.5</v>
      </c>
      <c r="K2499" s="189">
        <f t="shared" si="154"/>
        <v>7.2220000000000006E-2</v>
      </c>
      <c r="L2499" s="200">
        <v>1910.2</v>
      </c>
      <c r="N2499" s="184">
        <v>140.9</v>
      </c>
      <c r="O2499" s="190">
        <f t="shared" si="155"/>
        <v>2.3483333333333335E-2</v>
      </c>
      <c r="Q2499" s="1">
        <v>3706.1</v>
      </c>
    </row>
    <row r="2500" spans="2:17" x14ac:dyDescent="0.3">
      <c r="B2500" s="187">
        <v>39552.75</v>
      </c>
      <c r="D2500" s="202">
        <v>0</v>
      </c>
      <c r="E2500" s="178">
        <v>0</v>
      </c>
      <c r="F2500" s="188">
        <f t="shared" si="152"/>
        <v>0</v>
      </c>
      <c r="G2500" s="200"/>
      <c r="H2500" s="202">
        <v>0</v>
      </c>
      <c r="I2500" s="178">
        <v>-56.506999999999998</v>
      </c>
      <c r="J2500">
        <f t="shared" si="153"/>
        <v>0</v>
      </c>
      <c r="K2500" s="189">
        <f t="shared" si="154"/>
        <v>0</v>
      </c>
      <c r="L2500" s="200">
        <v>0</v>
      </c>
      <c r="N2500" s="184">
        <v>45.3</v>
      </c>
      <c r="O2500" s="190">
        <f t="shared" si="155"/>
        <v>7.5499999999999994E-3</v>
      </c>
      <c r="Q2500" s="1">
        <v>3705.2</v>
      </c>
    </row>
    <row r="2501" spans="2:17" x14ac:dyDescent="0.3">
      <c r="B2501" s="187">
        <v>39552.791666666664</v>
      </c>
      <c r="D2501" s="202">
        <v>0</v>
      </c>
      <c r="E2501" s="178">
        <v>0</v>
      </c>
      <c r="F2501" s="188">
        <f t="shared" si="152"/>
        <v>0</v>
      </c>
      <c r="G2501" s="200"/>
      <c r="H2501" s="202">
        <v>0</v>
      </c>
      <c r="I2501" s="178">
        <v>-56.506999999999998</v>
      </c>
      <c r="J2501">
        <f t="shared" si="153"/>
        <v>0</v>
      </c>
      <c r="K2501" s="189">
        <f t="shared" si="154"/>
        <v>0</v>
      </c>
      <c r="L2501" s="200">
        <v>0</v>
      </c>
      <c r="N2501" s="184">
        <v>435</v>
      </c>
      <c r="O2501" s="190">
        <f t="shared" si="155"/>
        <v>7.2499999999999995E-2</v>
      </c>
      <c r="Q2501" s="1">
        <v>3704.3</v>
      </c>
    </row>
    <row r="2502" spans="2:17" x14ac:dyDescent="0.3">
      <c r="B2502" s="187">
        <v>39552.833333333336</v>
      </c>
      <c r="D2502" s="202">
        <v>0</v>
      </c>
      <c r="E2502" s="178">
        <v>0</v>
      </c>
      <c r="F2502" s="188">
        <f t="shared" si="152"/>
        <v>0</v>
      </c>
      <c r="G2502" s="200"/>
      <c r="H2502" s="202">
        <v>0</v>
      </c>
      <c r="I2502" s="178">
        <v>-56.506999999999998</v>
      </c>
      <c r="J2502">
        <f t="shared" si="153"/>
        <v>0</v>
      </c>
      <c r="K2502" s="189">
        <f t="shared" si="154"/>
        <v>0</v>
      </c>
      <c r="L2502" s="200">
        <v>0</v>
      </c>
      <c r="N2502" s="184">
        <v>1464.7</v>
      </c>
      <c r="O2502" s="190">
        <f t="shared" si="155"/>
        <v>0.24411666666666668</v>
      </c>
      <c r="Q2502" s="1">
        <v>3702.2</v>
      </c>
    </row>
    <row r="2503" spans="2:17" x14ac:dyDescent="0.3">
      <c r="B2503" s="187">
        <v>39552.875</v>
      </c>
      <c r="D2503" s="202">
        <v>0</v>
      </c>
      <c r="E2503" s="178">
        <v>0</v>
      </c>
      <c r="F2503" s="188">
        <f t="shared" si="152"/>
        <v>0</v>
      </c>
      <c r="G2503" s="200"/>
      <c r="H2503" s="202">
        <v>0</v>
      </c>
      <c r="I2503" s="178">
        <v>-56.506999999999998</v>
      </c>
      <c r="J2503">
        <f t="shared" si="153"/>
        <v>0</v>
      </c>
      <c r="K2503" s="189">
        <f t="shared" si="154"/>
        <v>0</v>
      </c>
      <c r="L2503" s="200">
        <v>0</v>
      </c>
      <c r="N2503" s="184">
        <v>2902</v>
      </c>
      <c r="O2503" s="190">
        <f t="shared" si="155"/>
        <v>0.48366666666666669</v>
      </c>
      <c r="Q2503" s="1">
        <v>3700.7</v>
      </c>
    </row>
    <row r="2504" spans="2:17" x14ac:dyDescent="0.3">
      <c r="B2504" s="187">
        <v>39552.916666666664</v>
      </c>
      <c r="D2504" s="202">
        <v>0</v>
      </c>
      <c r="E2504" s="178">
        <v>0</v>
      </c>
      <c r="F2504" s="188">
        <f t="shared" si="152"/>
        <v>0</v>
      </c>
      <c r="G2504" s="200"/>
      <c r="H2504" s="202">
        <v>0</v>
      </c>
      <c r="I2504" s="178">
        <v>-56.506999999999998</v>
      </c>
      <c r="J2504">
        <f t="shared" si="153"/>
        <v>0</v>
      </c>
      <c r="K2504" s="189">
        <f t="shared" si="154"/>
        <v>0</v>
      </c>
      <c r="L2504" s="200">
        <v>0</v>
      </c>
      <c r="N2504" s="184">
        <v>3644.9</v>
      </c>
      <c r="O2504" s="190">
        <f t="shared" si="155"/>
        <v>0.60748333333333338</v>
      </c>
      <c r="Q2504" s="1">
        <v>3700.6</v>
      </c>
    </row>
    <row r="2505" spans="2:17" x14ac:dyDescent="0.3">
      <c r="B2505" s="187">
        <v>39552.958333333336</v>
      </c>
      <c r="D2505" s="202">
        <v>0</v>
      </c>
      <c r="E2505" s="178">
        <v>0</v>
      </c>
      <c r="F2505" s="188">
        <f t="shared" si="152"/>
        <v>0</v>
      </c>
      <c r="G2505" s="200"/>
      <c r="H2505" s="202">
        <v>0</v>
      </c>
      <c r="I2505" s="178">
        <v>-56.506999999999998</v>
      </c>
      <c r="J2505">
        <f t="shared" si="153"/>
        <v>0</v>
      </c>
      <c r="K2505" s="189">
        <f t="shared" si="154"/>
        <v>0</v>
      </c>
      <c r="L2505" s="200">
        <v>0</v>
      </c>
      <c r="N2505" s="184">
        <v>3873.2</v>
      </c>
      <c r="O2505" s="190">
        <f t="shared" si="155"/>
        <v>0.64553333333333329</v>
      </c>
      <c r="Q2505" s="1">
        <v>3699.9</v>
      </c>
    </row>
    <row r="2506" spans="2:17" x14ac:dyDescent="0.3">
      <c r="B2506" s="187">
        <v>39553</v>
      </c>
      <c r="D2506" s="202">
        <v>0</v>
      </c>
      <c r="E2506" s="178">
        <v>0</v>
      </c>
      <c r="F2506" s="188">
        <f t="shared" si="152"/>
        <v>0</v>
      </c>
      <c r="G2506" s="200"/>
      <c r="H2506" s="202">
        <v>0</v>
      </c>
      <c r="I2506" s="178">
        <v>-56.506999999999998</v>
      </c>
      <c r="J2506">
        <f t="shared" si="153"/>
        <v>0</v>
      </c>
      <c r="K2506" s="189">
        <f t="shared" si="154"/>
        <v>0</v>
      </c>
      <c r="L2506" s="200">
        <v>0</v>
      </c>
      <c r="N2506" s="184">
        <v>4054.5</v>
      </c>
      <c r="O2506" s="190">
        <f t="shared" si="155"/>
        <v>0.67574999999999996</v>
      </c>
      <c r="Q2506" s="1">
        <v>3698.7</v>
      </c>
    </row>
    <row r="2507" spans="2:17" x14ac:dyDescent="0.3">
      <c r="B2507" s="187">
        <v>39553.041666666664</v>
      </c>
      <c r="D2507" s="202">
        <v>0</v>
      </c>
      <c r="E2507" s="178">
        <v>0</v>
      </c>
      <c r="F2507" s="188">
        <f t="shared" ref="F2507:F2570" si="156">E2507/$F$8</f>
        <v>0</v>
      </c>
      <c r="G2507" s="200"/>
      <c r="H2507" s="202">
        <v>0</v>
      </c>
      <c r="I2507" s="178">
        <v>-56.506999999999998</v>
      </c>
      <c r="J2507">
        <f t="shared" ref="J2507:J2570" si="157">IF(I2507&lt;0,0,I2507)</f>
        <v>0</v>
      </c>
      <c r="K2507" s="189">
        <f t="shared" ref="K2507:K2570" si="158">J2507/(1000*$K$8)</f>
        <v>0</v>
      </c>
      <c r="L2507" s="200">
        <v>0</v>
      </c>
      <c r="N2507" s="184">
        <v>4291.2</v>
      </c>
      <c r="O2507" s="190">
        <f t="shared" ref="O2507:O2570" si="159">N2507/$O$8</f>
        <v>0.71519999999999995</v>
      </c>
      <c r="Q2507" s="1">
        <v>3697.5</v>
      </c>
    </row>
    <row r="2508" spans="2:17" x14ac:dyDescent="0.3">
      <c r="B2508" s="187">
        <v>39553.083333333336</v>
      </c>
      <c r="D2508" s="202">
        <v>0</v>
      </c>
      <c r="E2508" s="178">
        <v>0</v>
      </c>
      <c r="F2508" s="188">
        <f t="shared" si="156"/>
        <v>0</v>
      </c>
      <c r="G2508" s="200"/>
      <c r="H2508" s="202">
        <v>0</v>
      </c>
      <c r="I2508" s="178">
        <v>-56.506999999999998</v>
      </c>
      <c r="J2508">
        <f t="shared" si="157"/>
        <v>0</v>
      </c>
      <c r="K2508" s="189">
        <f t="shared" si="158"/>
        <v>0</v>
      </c>
      <c r="L2508" s="200">
        <v>0</v>
      </c>
      <c r="N2508" s="184">
        <v>4629.8</v>
      </c>
      <c r="O2508" s="190">
        <f t="shared" si="159"/>
        <v>0.77163333333333339</v>
      </c>
      <c r="Q2508" s="1">
        <v>3696.6</v>
      </c>
    </row>
    <row r="2509" spans="2:17" x14ac:dyDescent="0.3">
      <c r="B2509" s="187">
        <v>39553.125</v>
      </c>
      <c r="D2509" s="202">
        <v>0</v>
      </c>
      <c r="E2509" s="178">
        <v>0</v>
      </c>
      <c r="F2509" s="188">
        <f t="shared" si="156"/>
        <v>0</v>
      </c>
      <c r="G2509" s="200"/>
      <c r="H2509" s="202">
        <v>0</v>
      </c>
      <c r="I2509" s="178">
        <v>-56.506999999999998</v>
      </c>
      <c r="J2509">
        <f t="shared" si="157"/>
        <v>0</v>
      </c>
      <c r="K2509" s="189">
        <f t="shared" si="158"/>
        <v>0</v>
      </c>
      <c r="L2509" s="200">
        <v>0</v>
      </c>
      <c r="N2509" s="184">
        <v>4803.1000000000004</v>
      </c>
      <c r="O2509" s="190">
        <f t="shared" si="159"/>
        <v>0.80051666666666677</v>
      </c>
      <c r="Q2509" s="1">
        <v>3696.5</v>
      </c>
    </row>
    <row r="2510" spans="2:17" x14ac:dyDescent="0.3">
      <c r="B2510" s="187">
        <v>39553.166666666664</v>
      </c>
      <c r="D2510" s="202">
        <v>0</v>
      </c>
      <c r="E2510" s="178">
        <v>0</v>
      </c>
      <c r="F2510" s="188">
        <f t="shared" si="156"/>
        <v>0</v>
      </c>
      <c r="G2510" s="200"/>
      <c r="H2510" s="202">
        <v>0</v>
      </c>
      <c r="I2510" s="178">
        <v>-56.506999999999998</v>
      </c>
      <c r="J2510">
        <f t="shared" si="157"/>
        <v>0</v>
      </c>
      <c r="K2510" s="189">
        <f t="shared" si="158"/>
        <v>0</v>
      </c>
      <c r="L2510" s="200">
        <v>0</v>
      </c>
      <c r="N2510" s="184">
        <v>4811.8</v>
      </c>
      <c r="O2510" s="190">
        <f t="shared" si="159"/>
        <v>0.80196666666666672</v>
      </c>
      <c r="Q2510" s="1">
        <v>3696.2</v>
      </c>
    </row>
    <row r="2511" spans="2:17" x14ac:dyDescent="0.3">
      <c r="B2511" s="187">
        <v>39553.208333333336</v>
      </c>
      <c r="D2511" s="202">
        <v>0</v>
      </c>
      <c r="E2511" s="178">
        <v>0</v>
      </c>
      <c r="F2511" s="188">
        <f t="shared" si="156"/>
        <v>0</v>
      </c>
      <c r="G2511" s="200"/>
      <c r="H2511" s="202">
        <v>0</v>
      </c>
      <c r="I2511" s="178">
        <v>-56.506999999999998</v>
      </c>
      <c r="J2511">
        <f t="shared" si="157"/>
        <v>0</v>
      </c>
      <c r="K2511" s="189">
        <f t="shared" si="158"/>
        <v>0</v>
      </c>
      <c r="L2511" s="200">
        <v>0</v>
      </c>
      <c r="N2511" s="184">
        <v>4685.1000000000004</v>
      </c>
      <c r="O2511" s="190">
        <f t="shared" si="159"/>
        <v>0.78085000000000004</v>
      </c>
      <c r="Q2511" s="1">
        <v>3694.1</v>
      </c>
    </row>
    <row r="2512" spans="2:17" x14ac:dyDescent="0.3">
      <c r="B2512" s="187">
        <v>39553.25</v>
      </c>
      <c r="D2512" s="202">
        <v>328</v>
      </c>
      <c r="E2512" s="178">
        <v>0</v>
      </c>
      <c r="F2512" s="188">
        <f t="shared" si="156"/>
        <v>0</v>
      </c>
      <c r="G2512" s="200"/>
      <c r="H2512" s="202">
        <v>55</v>
      </c>
      <c r="I2512" s="178">
        <v>1747.4</v>
      </c>
      <c r="J2512">
        <f t="shared" si="157"/>
        <v>1747.4</v>
      </c>
      <c r="K2512" s="189">
        <f t="shared" si="158"/>
        <v>6.9896E-2</v>
      </c>
      <c r="L2512" s="200">
        <v>1851.6</v>
      </c>
      <c r="N2512" s="184">
        <v>4736.3</v>
      </c>
      <c r="O2512" s="190">
        <f t="shared" si="159"/>
        <v>0.78938333333333333</v>
      </c>
      <c r="Q2512" s="1">
        <v>3693.8</v>
      </c>
    </row>
    <row r="2513" spans="2:17" x14ac:dyDescent="0.3">
      <c r="B2513" s="187">
        <v>39553.291666666664</v>
      </c>
      <c r="D2513" s="202">
        <v>749</v>
      </c>
      <c r="E2513" s="178">
        <v>219.27099999999999</v>
      </c>
      <c r="F2513" s="188">
        <f t="shared" si="156"/>
        <v>0.29674324187163786</v>
      </c>
      <c r="G2513" s="200"/>
      <c r="H2513" s="202">
        <v>249</v>
      </c>
      <c r="I2513" s="178">
        <v>11292</v>
      </c>
      <c r="J2513">
        <f t="shared" si="157"/>
        <v>11292</v>
      </c>
      <c r="K2513" s="189">
        <f t="shared" si="158"/>
        <v>0.45168000000000003</v>
      </c>
      <c r="L2513" s="200">
        <v>11589</v>
      </c>
      <c r="N2513" s="184">
        <v>4019.4</v>
      </c>
      <c r="O2513" s="190">
        <f t="shared" si="159"/>
        <v>0.66990000000000005</v>
      </c>
      <c r="Q2513" s="1">
        <v>3691.7</v>
      </c>
    </row>
    <row r="2514" spans="2:17" x14ac:dyDescent="0.3">
      <c r="B2514" s="187">
        <v>39553.333333333336</v>
      </c>
      <c r="D2514" s="202">
        <v>882</v>
      </c>
      <c r="E2514" s="178">
        <v>600.06600000000003</v>
      </c>
      <c r="F2514" s="188">
        <f t="shared" si="156"/>
        <v>0.81207971039009386</v>
      </c>
      <c r="G2514" s="200"/>
      <c r="H2514" s="202">
        <v>473</v>
      </c>
      <c r="I2514" s="178">
        <v>20947</v>
      </c>
      <c r="J2514">
        <f t="shared" si="157"/>
        <v>20947</v>
      </c>
      <c r="K2514" s="189">
        <f t="shared" si="158"/>
        <v>0.83787999999999996</v>
      </c>
      <c r="L2514" s="200">
        <v>21673</v>
      </c>
      <c r="N2514" s="184">
        <v>2319.1999999999998</v>
      </c>
      <c r="O2514" s="190">
        <f t="shared" si="159"/>
        <v>0.38653333333333328</v>
      </c>
      <c r="Q2514" s="1">
        <v>3691.6</v>
      </c>
    </row>
    <row r="2515" spans="2:17" x14ac:dyDescent="0.3">
      <c r="B2515" s="187">
        <v>39553.375</v>
      </c>
      <c r="D2515" s="202">
        <v>944</v>
      </c>
      <c r="E2515" s="178">
        <v>681.26199999999994</v>
      </c>
      <c r="F2515" s="188">
        <f t="shared" si="156"/>
        <v>0.9219636634299827</v>
      </c>
      <c r="G2515" s="200"/>
      <c r="H2515" s="202">
        <v>667</v>
      </c>
      <c r="I2515" s="178">
        <v>21474</v>
      </c>
      <c r="J2515">
        <f t="shared" si="157"/>
        <v>21474</v>
      </c>
      <c r="K2515" s="189">
        <f t="shared" si="158"/>
        <v>0.85895999999999995</v>
      </c>
      <c r="L2515" s="200">
        <v>22230</v>
      </c>
      <c r="N2515" s="184">
        <v>2245.1999999999998</v>
      </c>
      <c r="O2515" s="190">
        <f t="shared" si="159"/>
        <v>0.37419999999999998</v>
      </c>
      <c r="Q2515" s="1">
        <v>3691.4</v>
      </c>
    </row>
    <row r="2516" spans="2:17" x14ac:dyDescent="0.3">
      <c r="B2516" s="187">
        <v>39553.416666666664</v>
      </c>
      <c r="D2516" s="202">
        <v>981</v>
      </c>
      <c r="E2516" s="178">
        <v>723.10699999999997</v>
      </c>
      <c r="F2516" s="188">
        <f t="shared" si="156"/>
        <v>0.97859322664681803</v>
      </c>
      <c r="G2516" s="200"/>
      <c r="H2516" s="202">
        <v>810</v>
      </c>
      <c r="I2516" s="178">
        <v>21486</v>
      </c>
      <c r="J2516">
        <f t="shared" si="157"/>
        <v>21486</v>
      </c>
      <c r="K2516" s="189">
        <f t="shared" si="158"/>
        <v>0.85943999999999998</v>
      </c>
      <c r="L2516" s="200">
        <v>22243</v>
      </c>
      <c r="N2516" s="184">
        <v>2865.1</v>
      </c>
      <c r="O2516" s="190">
        <f t="shared" si="159"/>
        <v>0.47751666666666664</v>
      </c>
      <c r="Q2516" s="1">
        <v>3691</v>
      </c>
    </row>
    <row r="2517" spans="2:17" x14ac:dyDescent="0.3">
      <c r="B2517" s="187">
        <v>39553.458333333336</v>
      </c>
      <c r="D2517" s="202">
        <v>1002</v>
      </c>
      <c r="E2517" s="178">
        <v>736.82600000000002</v>
      </c>
      <c r="F2517" s="188">
        <f t="shared" si="156"/>
        <v>0.99715938694725459</v>
      </c>
      <c r="G2517" s="200"/>
      <c r="H2517" s="202">
        <v>887</v>
      </c>
      <c r="I2517" s="178">
        <v>21337</v>
      </c>
      <c r="J2517">
        <f t="shared" si="157"/>
        <v>21337</v>
      </c>
      <c r="K2517" s="189">
        <f t="shared" si="158"/>
        <v>0.85348000000000002</v>
      </c>
      <c r="L2517" s="200">
        <v>22086</v>
      </c>
      <c r="N2517" s="184">
        <v>2435.6999999999998</v>
      </c>
      <c r="O2517" s="190">
        <f t="shared" si="159"/>
        <v>0.40594999999999998</v>
      </c>
      <c r="Q2517" s="1">
        <v>3688.8</v>
      </c>
    </row>
    <row r="2518" spans="2:17" x14ac:dyDescent="0.3">
      <c r="B2518" s="187">
        <v>39553.5</v>
      </c>
      <c r="D2518" s="202">
        <v>1003</v>
      </c>
      <c r="E2518" s="178">
        <v>736.96</v>
      </c>
      <c r="F2518" s="188">
        <f t="shared" si="156"/>
        <v>0.99734073146801105</v>
      </c>
      <c r="G2518" s="200"/>
      <c r="H2518" s="202">
        <v>889</v>
      </c>
      <c r="I2518" s="178">
        <v>21253</v>
      </c>
      <c r="J2518">
        <f t="shared" si="157"/>
        <v>21253</v>
      </c>
      <c r="K2518" s="189">
        <f t="shared" si="158"/>
        <v>0.85011999999999999</v>
      </c>
      <c r="L2518" s="200">
        <v>21997</v>
      </c>
      <c r="N2518" s="184">
        <v>1099.5999999999999</v>
      </c>
      <c r="O2518" s="190">
        <f t="shared" si="159"/>
        <v>0.18326666666666666</v>
      </c>
      <c r="Q2518" s="1">
        <v>3687.8</v>
      </c>
    </row>
    <row r="2519" spans="2:17" x14ac:dyDescent="0.3">
      <c r="B2519" s="187">
        <v>39553.541666666664</v>
      </c>
      <c r="D2519" s="202">
        <v>988</v>
      </c>
      <c r="E2519" s="178">
        <v>732.64599999999996</v>
      </c>
      <c r="F2519" s="188">
        <f t="shared" si="156"/>
        <v>0.99150252055350674</v>
      </c>
      <c r="G2519" s="200"/>
      <c r="H2519" s="202">
        <v>816</v>
      </c>
      <c r="I2519" s="178">
        <v>21281</v>
      </c>
      <c r="J2519">
        <f t="shared" si="157"/>
        <v>21281</v>
      </c>
      <c r="K2519" s="189">
        <f t="shared" si="158"/>
        <v>0.85124</v>
      </c>
      <c r="L2519" s="200">
        <v>22026</v>
      </c>
      <c r="N2519" s="184">
        <v>170.3</v>
      </c>
      <c r="O2519" s="190">
        <f t="shared" si="159"/>
        <v>2.8383333333333337E-2</v>
      </c>
      <c r="Q2519" s="1">
        <v>3685.2</v>
      </c>
    </row>
    <row r="2520" spans="2:17" x14ac:dyDescent="0.3">
      <c r="B2520" s="187">
        <v>39553.583333333336</v>
      </c>
      <c r="D2520" s="202">
        <v>951</v>
      </c>
      <c r="E2520" s="178">
        <v>689.14700000000005</v>
      </c>
      <c r="F2520" s="188">
        <f t="shared" si="156"/>
        <v>0.93263457049091603</v>
      </c>
      <c r="G2520" s="200"/>
      <c r="H2520" s="202">
        <v>676</v>
      </c>
      <c r="I2520" s="178">
        <v>21194</v>
      </c>
      <c r="J2520">
        <f t="shared" si="157"/>
        <v>21194</v>
      </c>
      <c r="K2520" s="189">
        <f t="shared" si="158"/>
        <v>0.84775999999999996</v>
      </c>
      <c r="L2520" s="200">
        <v>21934</v>
      </c>
      <c r="N2520" s="184">
        <v>0</v>
      </c>
      <c r="O2520" s="190">
        <f t="shared" si="159"/>
        <v>0</v>
      </c>
      <c r="Q2520" s="1">
        <v>3681.8</v>
      </c>
    </row>
    <row r="2521" spans="2:17" x14ac:dyDescent="0.3">
      <c r="B2521" s="187">
        <v>39553.625</v>
      </c>
      <c r="D2521" s="202">
        <v>831</v>
      </c>
      <c r="E2521" s="178">
        <v>565.08299999999997</v>
      </c>
      <c r="F2521" s="188">
        <f t="shared" si="156"/>
        <v>0.76473661061677434</v>
      </c>
      <c r="G2521" s="200"/>
      <c r="H2521" s="202">
        <v>480</v>
      </c>
      <c r="I2521" s="178">
        <v>20441</v>
      </c>
      <c r="J2521">
        <f t="shared" si="157"/>
        <v>20441</v>
      </c>
      <c r="K2521" s="189">
        <f t="shared" si="158"/>
        <v>0.81764000000000003</v>
      </c>
      <c r="L2521" s="200">
        <v>21139</v>
      </c>
      <c r="N2521" s="184">
        <v>0</v>
      </c>
      <c r="O2521" s="190">
        <f t="shared" si="159"/>
        <v>0</v>
      </c>
      <c r="Q2521" s="1">
        <v>3679.4</v>
      </c>
    </row>
    <row r="2522" spans="2:17" x14ac:dyDescent="0.3">
      <c r="B2522" s="187">
        <v>39553.666666666664</v>
      </c>
      <c r="D2522" s="202">
        <v>466</v>
      </c>
      <c r="E2522" s="178">
        <v>241.96700000000001</v>
      </c>
      <c r="F2522" s="188">
        <f t="shared" si="156"/>
        <v>0.32745813174544103</v>
      </c>
      <c r="G2522" s="200"/>
      <c r="H2522" s="202">
        <v>215</v>
      </c>
      <c r="I2522" s="178">
        <v>8905.1</v>
      </c>
      <c r="J2522">
        <f t="shared" si="157"/>
        <v>8905.1</v>
      </c>
      <c r="K2522" s="189">
        <f t="shared" si="158"/>
        <v>0.35620400000000002</v>
      </c>
      <c r="L2522" s="200">
        <v>9132.6</v>
      </c>
      <c r="N2522" s="184">
        <v>32.700000000000003</v>
      </c>
      <c r="O2522" s="190">
        <f t="shared" si="159"/>
        <v>5.4500000000000009E-3</v>
      </c>
      <c r="Q2522" s="1">
        <v>3678.5</v>
      </c>
    </row>
    <row r="2523" spans="2:17" x14ac:dyDescent="0.3">
      <c r="B2523" s="187">
        <v>39553.708333333336</v>
      </c>
      <c r="D2523" s="202">
        <v>167</v>
      </c>
      <c r="E2523" s="178">
        <v>0</v>
      </c>
      <c r="F2523" s="188">
        <f t="shared" si="156"/>
        <v>0</v>
      </c>
      <c r="G2523" s="200"/>
      <c r="H2523" s="202">
        <v>44</v>
      </c>
      <c r="I2523" s="178">
        <v>1288.3</v>
      </c>
      <c r="J2523">
        <f t="shared" si="157"/>
        <v>1288.3</v>
      </c>
      <c r="K2523" s="189">
        <f t="shared" si="158"/>
        <v>5.1532000000000001E-2</v>
      </c>
      <c r="L2523" s="200">
        <v>1389</v>
      </c>
      <c r="N2523" s="184">
        <v>85.6</v>
      </c>
      <c r="O2523" s="190">
        <f t="shared" si="159"/>
        <v>1.4266666666666665E-2</v>
      </c>
      <c r="Q2523" s="1">
        <v>3677.2</v>
      </c>
    </row>
    <row r="2524" spans="2:17" x14ac:dyDescent="0.3">
      <c r="B2524" s="187">
        <v>39553.75</v>
      </c>
      <c r="D2524" s="202">
        <v>0</v>
      </c>
      <c r="E2524" s="178">
        <v>0</v>
      </c>
      <c r="F2524" s="188">
        <f t="shared" si="156"/>
        <v>0</v>
      </c>
      <c r="G2524" s="200"/>
      <c r="H2524" s="202">
        <v>0</v>
      </c>
      <c r="I2524" s="178">
        <v>-56.506999999999998</v>
      </c>
      <c r="J2524">
        <f t="shared" si="157"/>
        <v>0</v>
      </c>
      <c r="K2524" s="189">
        <f t="shared" si="158"/>
        <v>0</v>
      </c>
      <c r="L2524" s="200">
        <v>0</v>
      </c>
      <c r="N2524" s="184">
        <v>507.6</v>
      </c>
      <c r="O2524" s="190">
        <f t="shared" si="159"/>
        <v>8.4600000000000009E-2</v>
      </c>
      <c r="Q2524" s="1">
        <v>3676.4</v>
      </c>
    </row>
    <row r="2525" spans="2:17" x14ac:dyDescent="0.3">
      <c r="B2525" s="187">
        <v>39553.791666666664</v>
      </c>
      <c r="D2525" s="202">
        <v>0</v>
      </c>
      <c r="E2525" s="178">
        <v>0</v>
      </c>
      <c r="F2525" s="188">
        <f t="shared" si="156"/>
        <v>0</v>
      </c>
      <c r="G2525" s="200"/>
      <c r="H2525" s="202">
        <v>0</v>
      </c>
      <c r="I2525" s="178">
        <v>-56.506999999999998</v>
      </c>
      <c r="J2525">
        <f t="shared" si="157"/>
        <v>0</v>
      </c>
      <c r="K2525" s="189">
        <f t="shared" si="158"/>
        <v>0</v>
      </c>
      <c r="L2525" s="200">
        <v>0</v>
      </c>
      <c r="N2525" s="184">
        <v>1329</v>
      </c>
      <c r="O2525" s="190">
        <f t="shared" si="159"/>
        <v>0.2215</v>
      </c>
      <c r="Q2525" s="1">
        <v>3675</v>
      </c>
    </row>
    <row r="2526" spans="2:17" x14ac:dyDescent="0.3">
      <c r="B2526" s="187">
        <v>39553.833333333336</v>
      </c>
      <c r="D2526" s="202">
        <v>0</v>
      </c>
      <c r="E2526" s="178">
        <v>0</v>
      </c>
      <c r="F2526" s="188">
        <f t="shared" si="156"/>
        <v>0</v>
      </c>
      <c r="G2526" s="200"/>
      <c r="H2526" s="202">
        <v>0</v>
      </c>
      <c r="I2526" s="178">
        <v>-56.506999999999998</v>
      </c>
      <c r="J2526">
        <f t="shared" si="157"/>
        <v>0</v>
      </c>
      <c r="K2526" s="189">
        <f t="shared" si="158"/>
        <v>0</v>
      </c>
      <c r="L2526" s="200">
        <v>0</v>
      </c>
      <c r="N2526" s="184">
        <v>2392.1</v>
      </c>
      <c r="O2526" s="190">
        <f t="shared" si="159"/>
        <v>0.39868333333333333</v>
      </c>
      <c r="Q2526" s="1">
        <v>3674.6</v>
      </c>
    </row>
    <row r="2527" spans="2:17" x14ac:dyDescent="0.3">
      <c r="B2527" s="187">
        <v>39553.875</v>
      </c>
      <c r="D2527" s="202">
        <v>0</v>
      </c>
      <c r="E2527" s="178">
        <v>0</v>
      </c>
      <c r="F2527" s="188">
        <f t="shared" si="156"/>
        <v>0</v>
      </c>
      <c r="G2527" s="200"/>
      <c r="H2527" s="202">
        <v>0</v>
      </c>
      <c r="I2527" s="178">
        <v>-56.506999999999998</v>
      </c>
      <c r="J2527">
        <f t="shared" si="157"/>
        <v>0</v>
      </c>
      <c r="K2527" s="189">
        <f t="shared" si="158"/>
        <v>0</v>
      </c>
      <c r="L2527" s="200">
        <v>0</v>
      </c>
      <c r="N2527" s="184">
        <v>3165.4</v>
      </c>
      <c r="O2527" s="190">
        <f t="shared" si="159"/>
        <v>0.52756666666666663</v>
      </c>
      <c r="Q2527" s="1">
        <v>3674.5</v>
      </c>
    </row>
    <row r="2528" spans="2:17" x14ac:dyDescent="0.3">
      <c r="B2528" s="187">
        <v>39553.916666666664</v>
      </c>
      <c r="D2528" s="202">
        <v>0</v>
      </c>
      <c r="E2528" s="178">
        <v>0</v>
      </c>
      <c r="F2528" s="188">
        <f t="shared" si="156"/>
        <v>0</v>
      </c>
      <c r="G2528" s="200"/>
      <c r="H2528" s="202">
        <v>0</v>
      </c>
      <c r="I2528" s="178">
        <v>-56.506999999999998</v>
      </c>
      <c r="J2528">
        <f t="shared" si="157"/>
        <v>0</v>
      </c>
      <c r="K2528" s="189">
        <f t="shared" si="158"/>
        <v>0</v>
      </c>
      <c r="L2528" s="200">
        <v>0</v>
      </c>
      <c r="N2528" s="184">
        <v>3660.8</v>
      </c>
      <c r="O2528" s="190">
        <f t="shared" si="159"/>
        <v>0.61013333333333342</v>
      </c>
      <c r="Q2528" s="1">
        <v>3674.4</v>
      </c>
    </row>
    <row r="2529" spans="2:17" x14ac:dyDescent="0.3">
      <c r="B2529" s="187">
        <v>39553.958333333336</v>
      </c>
      <c r="D2529" s="202">
        <v>0</v>
      </c>
      <c r="E2529" s="178">
        <v>0</v>
      </c>
      <c r="F2529" s="188">
        <f t="shared" si="156"/>
        <v>0</v>
      </c>
      <c r="G2529" s="200"/>
      <c r="H2529" s="202">
        <v>0</v>
      </c>
      <c r="I2529" s="178">
        <v>-56.506999999999998</v>
      </c>
      <c r="J2529">
        <f t="shared" si="157"/>
        <v>0</v>
      </c>
      <c r="K2529" s="189">
        <f t="shared" si="158"/>
        <v>0</v>
      </c>
      <c r="L2529" s="200">
        <v>0</v>
      </c>
      <c r="N2529" s="184">
        <v>3678.5</v>
      </c>
      <c r="O2529" s="190">
        <f t="shared" si="159"/>
        <v>0.61308333333333331</v>
      </c>
      <c r="Q2529" s="1">
        <v>3673.9</v>
      </c>
    </row>
    <row r="2530" spans="2:17" x14ac:dyDescent="0.3">
      <c r="B2530" s="187">
        <v>39554</v>
      </c>
      <c r="D2530" s="202">
        <v>0</v>
      </c>
      <c r="E2530" s="178">
        <v>0</v>
      </c>
      <c r="F2530" s="188">
        <f t="shared" si="156"/>
        <v>0</v>
      </c>
      <c r="G2530" s="200"/>
      <c r="H2530" s="202">
        <v>0</v>
      </c>
      <c r="I2530" s="178">
        <v>-56.506999999999998</v>
      </c>
      <c r="J2530">
        <f t="shared" si="157"/>
        <v>0</v>
      </c>
      <c r="K2530" s="189">
        <f t="shared" si="158"/>
        <v>0</v>
      </c>
      <c r="L2530" s="200">
        <v>0</v>
      </c>
      <c r="N2530" s="184">
        <v>3399.9</v>
      </c>
      <c r="O2530" s="190">
        <f t="shared" si="159"/>
        <v>0.56664999999999999</v>
      </c>
      <c r="Q2530" s="1">
        <v>3672.2</v>
      </c>
    </row>
    <row r="2531" spans="2:17" x14ac:dyDescent="0.3">
      <c r="B2531" s="187">
        <v>39554.041666666664</v>
      </c>
      <c r="D2531" s="202">
        <v>0</v>
      </c>
      <c r="E2531" s="178">
        <v>0</v>
      </c>
      <c r="F2531" s="188">
        <f t="shared" si="156"/>
        <v>0</v>
      </c>
      <c r="G2531" s="200"/>
      <c r="H2531" s="202">
        <v>0</v>
      </c>
      <c r="I2531" s="178">
        <v>-56.506999999999998</v>
      </c>
      <c r="J2531">
        <f t="shared" si="157"/>
        <v>0</v>
      </c>
      <c r="K2531" s="189">
        <f t="shared" si="158"/>
        <v>0</v>
      </c>
      <c r="L2531" s="200">
        <v>0</v>
      </c>
      <c r="N2531" s="184">
        <v>3030.6</v>
      </c>
      <c r="O2531" s="190">
        <f t="shared" si="159"/>
        <v>0.50509999999999999</v>
      </c>
      <c r="Q2531" s="1">
        <v>3672.1</v>
      </c>
    </row>
    <row r="2532" spans="2:17" x14ac:dyDescent="0.3">
      <c r="B2532" s="187">
        <v>39554.083333333336</v>
      </c>
      <c r="D2532" s="202">
        <v>0</v>
      </c>
      <c r="E2532" s="178">
        <v>0</v>
      </c>
      <c r="F2532" s="188">
        <f t="shared" si="156"/>
        <v>0</v>
      </c>
      <c r="G2532" s="200"/>
      <c r="H2532" s="202">
        <v>0</v>
      </c>
      <c r="I2532" s="178">
        <v>-56.506999999999998</v>
      </c>
      <c r="J2532">
        <f t="shared" si="157"/>
        <v>0</v>
      </c>
      <c r="K2532" s="189">
        <f t="shared" si="158"/>
        <v>0</v>
      </c>
      <c r="L2532" s="200">
        <v>0</v>
      </c>
      <c r="N2532" s="184">
        <v>2818.8</v>
      </c>
      <c r="O2532" s="190">
        <f t="shared" si="159"/>
        <v>0.46980000000000005</v>
      </c>
      <c r="Q2532" s="1">
        <v>3671.7</v>
      </c>
    </row>
    <row r="2533" spans="2:17" x14ac:dyDescent="0.3">
      <c r="B2533" s="187">
        <v>39554.125</v>
      </c>
      <c r="D2533" s="202">
        <v>0</v>
      </c>
      <c r="E2533" s="178">
        <v>0</v>
      </c>
      <c r="F2533" s="188">
        <f t="shared" si="156"/>
        <v>0</v>
      </c>
      <c r="G2533" s="200"/>
      <c r="H2533" s="202">
        <v>0</v>
      </c>
      <c r="I2533" s="178">
        <v>-56.506999999999998</v>
      </c>
      <c r="J2533">
        <f t="shared" si="157"/>
        <v>0</v>
      </c>
      <c r="K2533" s="189">
        <f t="shared" si="158"/>
        <v>0</v>
      </c>
      <c r="L2533" s="200">
        <v>0</v>
      </c>
      <c r="N2533" s="184">
        <v>2585.8000000000002</v>
      </c>
      <c r="O2533" s="190">
        <f t="shared" si="159"/>
        <v>0.43096666666666672</v>
      </c>
      <c r="Q2533" s="1">
        <v>3669.2</v>
      </c>
    </row>
    <row r="2534" spans="2:17" x14ac:dyDescent="0.3">
      <c r="B2534" s="187">
        <v>39554.166666666664</v>
      </c>
      <c r="D2534" s="202">
        <v>0</v>
      </c>
      <c r="E2534" s="178">
        <v>0</v>
      </c>
      <c r="F2534" s="188">
        <f t="shared" si="156"/>
        <v>0</v>
      </c>
      <c r="G2534" s="200"/>
      <c r="H2534" s="202">
        <v>0</v>
      </c>
      <c r="I2534" s="178">
        <v>-56.506999999999998</v>
      </c>
      <c r="J2534">
        <f t="shared" si="157"/>
        <v>0</v>
      </c>
      <c r="K2534" s="189">
        <f t="shared" si="158"/>
        <v>0</v>
      </c>
      <c r="L2534" s="200">
        <v>0</v>
      </c>
      <c r="N2534" s="184">
        <v>2512.3000000000002</v>
      </c>
      <c r="O2534" s="190">
        <f t="shared" si="159"/>
        <v>0.41871666666666668</v>
      </c>
      <c r="Q2534" s="1">
        <v>3668.6</v>
      </c>
    </row>
    <row r="2535" spans="2:17" x14ac:dyDescent="0.3">
      <c r="B2535" s="187">
        <v>39554.208333333336</v>
      </c>
      <c r="D2535" s="202">
        <v>0</v>
      </c>
      <c r="E2535" s="178">
        <v>0</v>
      </c>
      <c r="F2535" s="188">
        <f t="shared" si="156"/>
        <v>0</v>
      </c>
      <c r="G2535" s="200"/>
      <c r="H2535" s="202">
        <v>0</v>
      </c>
      <c r="I2535" s="178">
        <v>-56.506999999999998</v>
      </c>
      <c r="J2535">
        <f t="shared" si="157"/>
        <v>0</v>
      </c>
      <c r="K2535" s="189">
        <f t="shared" si="158"/>
        <v>0</v>
      </c>
      <c r="L2535" s="200">
        <v>0</v>
      </c>
      <c r="N2535" s="184">
        <v>2558.5</v>
      </c>
      <c r="O2535" s="190">
        <f t="shared" si="159"/>
        <v>0.42641666666666667</v>
      </c>
      <c r="Q2535" s="1">
        <v>3666.4</v>
      </c>
    </row>
    <row r="2536" spans="2:17" x14ac:dyDescent="0.3">
      <c r="B2536" s="187">
        <v>39554.25</v>
      </c>
      <c r="D2536" s="202">
        <v>332</v>
      </c>
      <c r="E2536" s="178">
        <v>0</v>
      </c>
      <c r="F2536" s="188">
        <f t="shared" si="156"/>
        <v>0</v>
      </c>
      <c r="G2536" s="200"/>
      <c r="H2536" s="202">
        <v>55</v>
      </c>
      <c r="I2536" s="178">
        <v>1727.8</v>
      </c>
      <c r="J2536">
        <f t="shared" si="157"/>
        <v>1727.8</v>
      </c>
      <c r="K2536" s="189">
        <f t="shared" si="158"/>
        <v>6.9111999999999993E-2</v>
      </c>
      <c r="L2536" s="200">
        <v>1831.9</v>
      </c>
      <c r="N2536" s="184">
        <v>2657.7</v>
      </c>
      <c r="O2536" s="190">
        <f t="shared" si="159"/>
        <v>0.44294999999999995</v>
      </c>
      <c r="Q2536" s="1">
        <v>3665.7</v>
      </c>
    </row>
    <row r="2537" spans="2:17" x14ac:dyDescent="0.3">
      <c r="B2537" s="187">
        <v>39554.291666666664</v>
      </c>
      <c r="D2537" s="202">
        <v>757</v>
      </c>
      <c r="E2537" s="178">
        <v>223.86799999999999</v>
      </c>
      <c r="F2537" s="188">
        <f t="shared" si="156"/>
        <v>0.30296444158744124</v>
      </c>
      <c r="G2537" s="200"/>
      <c r="H2537" s="202">
        <v>249</v>
      </c>
      <c r="I2537" s="178">
        <v>11315</v>
      </c>
      <c r="J2537">
        <f t="shared" si="157"/>
        <v>11315</v>
      </c>
      <c r="K2537" s="189">
        <f t="shared" si="158"/>
        <v>0.4526</v>
      </c>
      <c r="L2537" s="200">
        <v>11613</v>
      </c>
      <c r="N2537" s="184">
        <v>2237.3000000000002</v>
      </c>
      <c r="O2537" s="190">
        <f t="shared" si="159"/>
        <v>0.37288333333333334</v>
      </c>
      <c r="Q2537" s="1">
        <v>3665.6</v>
      </c>
    </row>
    <row r="2538" spans="2:17" x14ac:dyDescent="0.3">
      <c r="B2538" s="187">
        <v>39554.333333333336</v>
      </c>
      <c r="D2538" s="202">
        <v>903</v>
      </c>
      <c r="E2538" s="178">
        <v>615.26099999999997</v>
      </c>
      <c r="F2538" s="188">
        <f t="shared" si="156"/>
        <v>0.83264336705348985</v>
      </c>
      <c r="G2538" s="200"/>
      <c r="H2538" s="202">
        <v>478</v>
      </c>
      <c r="I2538" s="178">
        <v>21284</v>
      </c>
      <c r="J2538">
        <f t="shared" si="157"/>
        <v>21284</v>
      </c>
      <c r="K2538" s="189">
        <f t="shared" si="158"/>
        <v>0.85136000000000001</v>
      </c>
      <c r="L2538" s="200">
        <v>22029</v>
      </c>
      <c r="N2538" s="184">
        <v>1140</v>
      </c>
      <c r="O2538" s="190">
        <f t="shared" si="159"/>
        <v>0.19</v>
      </c>
      <c r="Q2538" s="1">
        <v>3663.1</v>
      </c>
    </row>
    <row r="2539" spans="2:17" x14ac:dyDescent="0.3">
      <c r="B2539" s="187">
        <v>39554.375</v>
      </c>
      <c r="D2539" s="202">
        <v>966</v>
      </c>
      <c r="E2539" s="178">
        <v>698.38599999999997</v>
      </c>
      <c r="F2539" s="188">
        <f t="shared" si="156"/>
        <v>0.94513786920188114</v>
      </c>
      <c r="G2539" s="200"/>
      <c r="H2539" s="202">
        <v>676</v>
      </c>
      <c r="I2539" s="178">
        <v>21817</v>
      </c>
      <c r="J2539">
        <f t="shared" si="157"/>
        <v>21817</v>
      </c>
      <c r="K2539" s="189">
        <f t="shared" si="158"/>
        <v>0.87268000000000001</v>
      </c>
      <c r="L2539" s="200">
        <v>22593</v>
      </c>
      <c r="N2539" s="184">
        <v>1325.5</v>
      </c>
      <c r="O2539" s="190">
        <f t="shared" si="159"/>
        <v>0.22091666666666668</v>
      </c>
      <c r="Q2539" s="1">
        <v>3662.4</v>
      </c>
    </row>
    <row r="2540" spans="2:17" x14ac:dyDescent="0.3">
      <c r="B2540" s="187">
        <v>39554.416666666664</v>
      </c>
      <c r="D2540" s="202">
        <v>984</v>
      </c>
      <c r="E2540" s="178">
        <v>726.50599999999997</v>
      </c>
      <c r="F2540" s="188">
        <f t="shared" si="156"/>
        <v>0.98319315221436554</v>
      </c>
      <c r="G2540" s="200"/>
      <c r="H2540" s="202">
        <v>809</v>
      </c>
      <c r="I2540" s="178">
        <v>21540</v>
      </c>
      <c r="J2540">
        <f t="shared" si="157"/>
        <v>21540</v>
      </c>
      <c r="K2540" s="189">
        <f t="shared" si="158"/>
        <v>0.86160000000000003</v>
      </c>
      <c r="L2540" s="200">
        <v>22300</v>
      </c>
      <c r="N2540" s="184">
        <v>1649.2</v>
      </c>
      <c r="O2540" s="190">
        <f t="shared" si="159"/>
        <v>0.27486666666666665</v>
      </c>
      <c r="Q2540" s="1">
        <v>3660.8</v>
      </c>
    </row>
    <row r="2541" spans="2:17" x14ac:dyDescent="0.3">
      <c r="B2541" s="187">
        <v>39554.458333333336</v>
      </c>
      <c r="D2541" s="202">
        <v>995</v>
      </c>
      <c r="E2541" s="178">
        <v>736.56399999999996</v>
      </c>
      <c r="F2541" s="188">
        <f t="shared" si="156"/>
        <v>0.99680481780965591</v>
      </c>
      <c r="G2541" s="200"/>
      <c r="H2541" s="202">
        <v>881</v>
      </c>
      <c r="I2541" s="178">
        <v>21272</v>
      </c>
      <c r="J2541">
        <f t="shared" si="157"/>
        <v>21272</v>
      </c>
      <c r="K2541" s="189">
        <f t="shared" si="158"/>
        <v>0.85087999999999997</v>
      </c>
      <c r="L2541" s="200">
        <v>22017</v>
      </c>
      <c r="N2541" s="184">
        <v>1488.1</v>
      </c>
      <c r="O2541" s="190">
        <f t="shared" si="159"/>
        <v>0.24801666666666666</v>
      </c>
      <c r="Q2541" s="1">
        <v>3660.6</v>
      </c>
    </row>
    <row r="2542" spans="2:17" x14ac:dyDescent="0.3">
      <c r="B2542" s="187">
        <v>39554.5</v>
      </c>
      <c r="D2542" s="202">
        <v>1001</v>
      </c>
      <c r="E2542" s="178">
        <v>736.71100000000001</v>
      </c>
      <c r="F2542" s="188">
        <f t="shared" si="156"/>
        <v>0.99700375545556053</v>
      </c>
      <c r="G2542" s="200"/>
      <c r="H2542" s="202">
        <v>886</v>
      </c>
      <c r="I2542" s="178">
        <v>21244</v>
      </c>
      <c r="J2542">
        <f t="shared" si="157"/>
        <v>21244</v>
      </c>
      <c r="K2542" s="189">
        <f t="shared" si="158"/>
        <v>0.84975999999999996</v>
      </c>
      <c r="L2542" s="200">
        <v>21987</v>
      </c>
      <c r="N2542" s="184">
        <v>771.9</v>
      </c>
      <c r="O2542" s="190">
        <f t="shared" si="159"/>
        <v>0.12864999999999999</v>
      </c>
      <c r="Q2542" s="1">
        <v>3660.2</v>
      </c>
    </row>
    <row r="2543" spans="2:17" x14ac:dyDescent="0.3">
      <c r="B2543" s="187">
        <v>39554.541666666664</v>
      </c>
      <c r="D2543" s="202">
        <v>999</v>
      </c>
      <c r="E2543" s="178">
        <v>736.63099999999997</v>
      </c>
      <c r="F2543" s="188">
        <f t="shared" si="156"/>
        <v>0.9968954900700342</v>
      </c>
      <c r="G2543" s="200"/>
      <c r="H2543" s="202">
        <v>821</v>
      </c>
      <c r="I2543" s="178">
        <v>21478</v>
      </c>
      <c r="J2543">
        <f t="shared" si="157"/>
        <v>21478</v>
      </c>
      <c r="K2543" s="189">
        <f t="shared" si="158"/>
        <v>0.85911999999999999</v>
      </c>
      <c r="L2543" s="200">
        <v>22234</v>
      </c>
      <c r="N2543" s="184">
        <v>724</v>
      </c>
      <c r="O2543" s="190">
        <f t="shared" si="159"/>
        <v>0.12066666666666667</v>
      </c>
      <c r="Q2543" s="1">
        <v>3658.3</v>
      </c>
    </row>
    <row r="2544" spans="2:17" x14ac:dyDescent="0.3">
      <c r="B2544" s="187">
        <v>39554.583333333336</v>
      </c>
      <c r="D2544" s="202">
        <v>971</v>
      </c>
      <c r="E2544" s="178">
        <v>699.553</v>
      </c>
      <c r="F2544" s="188">
        <f t="shared" si="156"/>
        <v>0.94671719051324565</v>
      </c>
      <c r="G2544" s="200"/>
      <c r="H2544" s="202">
        <v>683</v>
      </c>
      <c r="I2544" s="178">
        <v>21490</v>
      </c>
      <c r="J2544">
        <f t="shared" si="157"/>
        <v>21490</v>
      </c>
      <c r="K2544" s="189">
        <f t="shared" si="158"/>
        <v>0.85960000000000003</v>
      </c>
      <c r="L2544" s="200">
        <v>22247</v>
      </c>
      <c r="N2544" s="184">
        <v>1012.7</v>
      </c>
      <c r="O2544" s="190">
        <f t="shared" si="159"/>
        <v>0.16878333333333334</v>
      </c>
      <c r="Q2544" s="1">
        <v>3657.8</v>
      </c>
    </row>
    <row r="2545" spans="2:17" x14ac:dyDescent="0.3">
      <c r="B2545" s="187">
        <v>39554.625</v>
      </c>
      <c r="D2545" s="202">
        <v>913</v>
      </c>
      <c r="E2545" s="178">
        <v>617.596</v>
      </c>
      <c r="F2545" s="188">
        <f t="shared" si="156"/>
        <v>0.83580336299353797</v>
      </c>
      <c r="G2545" s="200"/>
      <c r="H2545" s="202">
        <v>488</v>
      </c>
      <c r="I2545" s="178">
        <v>21004</v>
      </c>
      <c r="J2545">
        <f t="shared" si="157"/>
        <v>21004</v>
      </c>
      <c r="K2545" s="189">
        <f t="shared" si="158"/>
        <v>0.84016000000000002</v>
      </c>
      <c r="L2545" s="200">
        <v>21733</v>
      </c>
      <c r="N2545" s="184">
        <v>1287.5</v>
      </c>
      <c r="O2545" s="190">
        <f t="shared" si="159"/>
        <v>0.21458333333333332</v>
      </c>
      <c r="Q2545" s="1">
        <v>3657.5</v>
      </c>
    </row>
    <row r="2546" spans="2:17" x14ac:dyDescent="0.3">
      <c r="B2546" s="187">
        <v>39554.666666666664</v>
      </c>
      <c r="D2546" s="202">
        <v>787</v>
      </c>
      <c r="E2546" s="178">
        <v>418.02499999999998</v>
      </c>
      <c r="F2546" s="188">
        <f t="shared" si="156"/>
        <v>0.56572047230774436</v>
      </c>
      <c r="G2546" s="200"/>
      <c r="H2546" s="202">
        <v>259</v>
      </c>
      <c r="I2546" s="178">
        <v>11414</v>
      </c>
      <c r="J2546">
        <f t="shared" si="157"/>
        <v>11414</v>
      </c>
      <c r="K2546" s="189">
        <f t="shared" si="158"/>
        <v>0.45656000000000002</v>
      </c>
      <c r="L2546" s="200">
        <v>11715</v>
      </c>
      <c r="N2546" s="184">
        <v>1573.7</v>
      </c>
      <c r="O2546" s="190">
        <f t="shared" si="159"/>
        <v>0.26228333333333337</v>
      </c>
      <c r="Q2546" s="1">
        <v>3655.6</v>
      </c>
    </row>
    <row r="2547" spans="2:17" x14ac:dyDescent="0.3">
      <c r="B2547" s="187">
        <v>39554.708333333336</v>
      </c>
      <c r="D2547" s="202">
        <v>351</v>
      </c>
      <c r="E2547" s="178">
        <v>0</v>
      </c>
      <c r="F2547" s="188">
        <f t="shared" si="156"/>
        <v>0</v>
      </c>
      <c r="G2547" s="200"/>
      <c r="H2547" s="202">
        <v>58</v>
      </c>
      <c r="I2547" s="178">
        <v>1815.8</v>
      </c>
      <c r="J2547">
        <f t="shared" si="157"/>
        <v>1815.8</v>
      </c>
      <c r="K2547" s="189">
        <f t="shared" si="158"/>
        <v>7.2632000000000002E-2</v>
      </c>
      <c r="L2547" s="200">
        <v>1920.6</v>
      </c>
      <c r="N2547" s="184">
        <v>1980.1</v>
      </c>
      <c r="O2547" s="190">
        <f t="shared" si="159"/>
        <v>0.33001666666666662</v>
      </c>
      <c r="Q2547" s="1">
        <v>3651.7</v>
      </c>
    </row>
    <row r="2548" spans="2:17" x14ac:dyDescent="0.3">
      <c r="B2548" s="187">
        <v>39554.75</v>
      </c>
      <c r="D2548" s="202">
        <v>0</v>
      </c>
      <c r="E2548" s="178">
        <v>0</v>
      </c>
      <c r="F2548" s="188">
        <f t="shared" si="156"/>
        <v>0</v>
      </c>
      <c r="G2548" s="200"/>
      <c r="H2548" s="202">
        <v>0</v>
      </c>
      <c r="I2548" s="178">
        <v>-56.506999999999998</v>
      </c>
      <c r="J2548">
        <f t="shared" si="157"/>
        <v>0</v>
      </c>
      <c r="K2548" s="189">
        <f t="shared" si="158"/>
        <v>0</v>
      </c>
      <c r="L2548" s="200">
        <v>0</v>
      </c>
      <c r="N2548" s="184">
        <v>2513</v>
      </c>
      <c r="O2548" s="190">
        <f t="shared" si="159"/>
        <v>0.41883333333333334</v>
      </c>
      <c r="Q2548" s="1">
        <v>3649</v>
      </c>
    </row>
    <row r="2549" spans="2:17" x14ac:dyDescent="0.3">
      <c r="B2549" s="187">
        <v>39554.791666666664</v>
      </c>
      <c r="D2549" s="202">
        <v>0</v>
      </c>
      <c r="E2549" s="178">
        <v>0</v>
      </c>
      <c r="F2549" s="188">
        <f t="shared" si="156"/>
        <v>0</v>
      </c>
      <c r="G2549" s="200"/>
      <c r="H2549" s="202">
        <v>0</v>
      </c>
      <c r="I2549" s="178">
        <v>-56.506999999999998</v>
      </c>
      <c r="J2549">
        <f t="shared" si="157"/>
        <v>0</v>
      </c>
      <c r="K2549" s="189">
        <f t="shared" si="158"/>
        <v>0</v>
      </c>
      <c r="L2549" s="200">
        <v>0</v>
      </c>
      <c r="N2549" s="184">
        <v>3401.6</v>
      </c>
      <c r="O2549" s="190">
        <f t="shared" si="159"/>
        <v>0.56693333333333329</v>
      </c>
      <c r="Q2549" s="1">
        <v>3648.7</v>
      </c>
    </row>
    <row r="2550" spans="2:17" x14ac:dyDescent="0.3">
      <c r="B2550" s="187">
        <v>39554.833333333336</v>
      </c>
      <c r="D2550" s="202">
        <v>0</v>
      </c>
      <c r="E2550" s="178">
        <v>0</v>
      </c>
      <c r="F2550" s="188">
        <f t="shared" si="156"/>
        <v>0</v>
      </c>
      <c r="G2550" s="200"/>
      <c r="H2550" s="202">
        <v>0</v>
      </c>
      <c r="I2550" s="178">
        <v>-56.506999999999998</v>
      </c>
      <c r="J2550">
        <f t="shared" si="157"/>
        <v>0</v>
      </c>
      <c r="K2550" s="189">
        <f t="shared" si="158"/>
        <v>0</v>
      </c>
      <c r="L2550" s="200">
        <v>0</v>
      </c>
      <c r="N2550" s="184">
        <v>3916.7</v>
      </c>
      <c r="O2550" s="190">
        <f t="shared" si="159"/>
        <v>0.65278333333333327</v>
      </c>
      <c r="Q2550" s="1">
        <v>3647.8</v>
      </c>
    </row>
    <row r="2551" spans="2:17" x14ac:dyDescent="0.3">
      <c r="B2551" s="187">
        <v>39554.875</v>
      </c>
      <c r="D2551" s="202">
        <v>0</v>
      </c>
      <c r="E2551" s="178">
        <v>0</v>
      </c>
      <c r="F2551" s="188">
        <f t="shared" si="156"/>
        <v>0</v>
      </c>
      <c r="G2551" s="200"/>
      <c r="H2551" s="202">
        <v>0</v>
      </c>
      <c r="I2551" s="178">
        <v>-56.506999999999998</v>
      </c>
      <c r="J2551">
        <f t="shared" si="157"/>
        <v>0</v>
      </c>
      <c r="K2551" s="189">
        <f t="shared" si="158"/>
        <v>0</v>
      </c>
      <c r="L2551" s="200">
        <v>0</v>
      </c>
      <c r="N2551" s="184">
        <v>4166.5</v>
      </c>
      <c r="O2551" s="190">
        <f t="shared" si="159"/>
        <v>0.69441666666666668</v>
      </c>
      <c r="Q2551" s="1">
        <v>3646.8</v>
      </c>
    </row>
    <row r="2552" spans="2:17" x14ac:dyDescent="0.3">
      <c r="B2552" s="187">
        <v>39554.916666666664</v>
      </c>
      <c r="D2552" s="202">
        <v>0</v>
      </c>
      <c r="E2552" s="178">
        <v>0</v>
      </c>
      <c r="F2552" s="188">
        <f t="shared" si="156"/>
        <v>0</v>
      </c>
      <c r="G2552" s="200"/>
      <c r="H2552" s="202">
        <v>0</v>
      </c>
      <c r="I2552" s="178">
        <v>-56.506999999999998</v>
      </c>
      <c r="J2552">
        <f t="shared" si="157"/>
        <v>0</v>
      </c>
      <c r="K2552" s="189">
        <f t="shared" si="158"/>
        <v>0</v>
      </c>
      <c r="L2552" s="200">
        <v>0</v>
      </c>
      <c r="N2552" s="184">
        <v>4151.8999999999996</v>
      </c>
      <c r="O2552" s="190">
        <f t="shared" si="159"/>
        <v>0.69198333333333328</v>
      </c>
      <c r="Q2552" s="1">
        <v>3646.5</v>
      </c>
    </row>
    <row r="2553" spans="2:17" x14ac:dyDescent="0.3">
      <c r="B2553" s="187">
        <v>39554.958333333336</v>
      </c>
      <c r="D2553" s="202">
        <v>0</v>
      </c>
      <c r="E2553" s="178">
        <v>0</v>
      </c>
      <c r="F2553" s="188">
        <f t="shared" si="156"/>
        <v>0</v>
      </c>
      <c r="G2553" s="200"/>
      <c r="H2553" s="202">
        <v>0</v>
      </c>
      <c r="I2553" s="178">
        <v>-56.506999999999998</v>
      </c>
      <c r="J2553">
        <f t="shared" si="157"/>
        <v>0</v>
      </c>
      <c r="K2553" s="189">
        <f t="shared" si="158"/>
        <v>0</v>
      </c>
      <c r="L2553" s="200">
        <v>0</v>
      </c>
      <c r="N2553" s="184">
        <v>3935.1</v>
      </c>
      <c r="O2553" s="190">
        <f t="shared" si="159"/>
        <v>0.65584999999999993</v>
      </c>
      <c r="Q2553" s="1">
        <v>3644.9</v>
      </c>
    </row>
    <row r="2554" spans="2:17" x14ac:dyDescent="0.3">
      <c r="B2554" s="187">
        <v>39555</v>
      </c>
      <c r="D2554" s="202">
        <v>0</v>
      </c>
      <c r="E2554" s="178">
        <v>0</v>
      </c>
      <c r="F2554" s="188">
        <f t="shared" si="156"/>
        <v>0</v>
      </c>
      <c r="G2554" s="200"/>
      <c r="H2554" s="202">
        <v>0</v>
      </c>
      <c r="I2554" s="178">
        <v>-56.506999999999998</v>
      </c>
      <c r="J2554">
        <f t="shared" si="157"/>
        <v>0</v>
      </c>
      <c r="K2554" s="189">
        <f t="shared" si="158"/>
        <v>0</v>
      </c>
      <c r="L2554" s="200">
        <v>0</v>
      </c>
      <c r="N2554" s="184">
        <v>3873.6</v>
      </c>
      <c r="O2554" s="190">
        <f t="shared" si="159"/>
        <v>0.64559999999999995</v>
      </c>
      <c r="Q2554" s="1">
        <v>3638.3</v>
      </c>
    </row>
    <row r="2555" spans="2:17" x14ac:dyDescent="0.3">
      <c r="B2555" s="187">
        <v>39555.041666666664</v>
      </c>
      <c r="D2555" s="202">
        <v>0</v>
      </c>
      <c r="E2555" s="178">
        <v>0</v>
      </c>
      <c r="F2555" s="188">
        <f t="shared" si="156"/>
        <v>0</v>
      </c>
      <c r="G2555" s="200"/>
      <c r="H2555" s="202">
        <v>0</v>
      </c>
      <c r="I2555" s="178">
        <v>-56.506999999999998</v>
      </c>
      <c r="J2555">
        <f t="shared" si="157"/>
        <v>0</v>
      </c>
      <c r="K2555" s="189">
        <f t="shared" si="158"/>
        <v>0</v>
      </c>
      <c r="L2555" s="200">
        <v>0</v>
      </c>
      <c r="N2555" s="184">
        <v>3826.6</v>
      </c>
      <c r="O2555" s="190">
        <f t="shared" si="159"/>
        <v>0.6377666666666667</v>
      </c>
      <c r="Q2555" s="1">
        <v>3635.9</v>
      </c>
    </row>
    <row r="2556" spans="2:17" x14ac:dyDescent="0.3">
      <c r="B2556" s="187">
        <v>39555.083333333336</v>
      </c>
      <c r="D2556" s="202">
        <v>0</v>
      </c>
      <c r="E2556" s="178">
        <v>0</v>
      </c>
      <c r="F2556" s="188">
        <f t="shared" si="156"/>
        <v>0</v>
      </c>
      <c r="G2556" s="200"/>
      <c r="H2556" s="202">
        <v>0</v>
      </c>
      <c r="I2556" s="178">
        <v>-56.506999999999998</v>
      </c>
      <c r="J2556">
        <f t="shared" si="157"/>
        <v>0</v>
      </c>
      <c r="K2556" s="189">
        <f t="shared" si="158"/>
        <v>0</v>
      </c>
      <c r="L2556" s="200">
        <v>0</v>
      </c>
      <c r="N2556" s="184">
        <v>3974.4</v>
      </c>
      <c r="O2556" s="190">
        <f t="shared" si="159"/>
        <v>0.66239999999999999</v>
      </c>
      <c r="Q2556" s="1">
        <v>3632.8</v>
      </c>
    </row>
    <row r="2557" spans="2:17" x14ac:dyDescent="0.3">
      <c r="B2557" s="187">
        <v>39555.125</v>
      </c>
      <c r="D2557" s="202">
        <v>0</v>
      </c>
      <c r="E2557" s="178">
        <v>0</v>
      </c>
      <c r="F2557" s="188">
        <f t="shared" si="156"/>
        <v>0</v>
      </c>
      <c r="G2557" s="200"/>
      <c r="H2557" s="202">
        <v>0</v>
      </c>
      <c r="I2557" s="178">
        <v>-56.506999999999998</v>
      </c>
      <c r="J2557">
        <f t="shared" si="157"/>
        <v>0</v>
      </c>
      <c r="K2557" s="189">
        <f t="shared" si="158"/>
        <v>0</v>
      </c>
      <c r="L2557" s="200">
        <v>0</v>
      </c>
      <c r="N2557" s="184">
        <v>4241.1000000000004</v>
      </c>
      <c r="O2557" s="190">
        <f t="shared" si="159"/>
        <v>0.70685000000000009</v>
      </c>
      <c r="Q2557" s="1">
        <v>3632.4</v>
      </c>
    </row>
    <row r="2558" spans="2:17" x14ac:dyDescent="0.3">
      <c r="B2558" s="187">
        <v>39555.166666666664</v>
      </c>
      <c r="D2558" s="202">
        <v>0</v>
      </c>
      <c r="E2558" s="178">
        <v>0</v>
      </c>
      <c r="F2558" s="188">
        <f t="shared" si="156"/>
        <v>0</v>
      </c>
      <c r="G2558" s="200"/>
      <c r="H2558" s="202">
        <v>0</v>
      </c>
      <c r="I2558" s="178">
        <v>-56.506999999999998</v>
      </c>
      <c r="J2558">
        <f t="shared" si="157"/>
        <v>0</v>
      </c>
      <c r="K2558" s="189">
        <f t="shared" si="158"/>
        <v>0</v>
      </c>
      <c r="L2558" s="200">
        <v>0</v>
      </c>
      <c r="N2558" s="184">
        <v>4597.8</v>
      </c>
      <c r="O2558" s="190">
        <f t="shared" si="159"/>
        <v>0.76629999999999998</v>
      </c>
      <c r="Q2558" s="1">
        <v>3631.3</v>
      </c>
    </row>
    <row r="2559" spans="2:17" x14ac:dyDescent="0.3">
      <c r="B2559" s="187">
        <v>39555.208333333336</v>
      </c>
      <c r="D2559" s="202">
        <v>0</v>
      </c>
      <c r="E2559" s="178">
        <v>0</v>
      </c>
      <c r="F2559" s="188">
        <f t="shared" si="156"/>
        <v>0</v>
      </c>
      <c r="G2559" s="200"/>
      <c r="H2559" s="202">
        <v>0</v>
      </c>
      <c r="I2559" s="178">
        <v>-56.506999999999998</v>
      </c>
      <c r="J2559">
        <f t="shared" si="157"/>
        <v>0</v>
      </c>
      <c r="K2559" s="189">
        <f t="shared" si="158"/>
        <v>0</v>
      </c>
      <c r="L2559" s="200">
        <v>0</v>
      </c>
      <c r="N2559" s="184">
        <v>4867.3</v>
      </c>
      <c r="O2559" s="190">
        <f t="shared" si="159"/>
        <v>0.8112166666666667</v>
      </c>
      <c r="Q2559" s="1">
        <v>3629.8</v>
      </c>
    </row>
    <row r="2560" spans="2:17" x14ac:dyDescent="0.3">
      <c r="B2560" s="187">
        <v>39555.25</v>
      </c>
      <c r="D2560" s="202">
        <v>285</v>
      </c>
      <c r="E2560" s="178">
        <v>0</v>
      </c>
      <c r="F2560" s="188">
        <f t="shared" si="156"/>
        <v>0</v>
      </c>
      <c r="G2560" s="200"/>
      <c r="H2560" s="202">
        <v>47</v>
      </c>
      <c r="I2560" s="178">
        <v>1516.9</v>
      </c>
      <c r="J2560">
        <f t="shared" si="157"/>
        <v>1516.9</v>
      </c>
      <c r="K2560" s="189">
        <f t="shared" si="158"/>
        <v>6.0676000000000001E-2</v>
      </c>
      <c r="L2560" s="200">
        <v>1619.3</v>
      </c>
      <c r="N2560" s="184">
        <v>4910</v>
      </c>
      <c r="O2560" s="190">
        <f t="shared" si="159"/>
        <v>0.81833333333333336</v>
      </c>
      <c r="Q2560" s="1">
        <v>3627.4</v>
      </c>
    </row>
    <row r="2561" spans="2:17" x14ac:dyDescent="0.3">
      <c r="B2561" s="187">
        <v>39555.291666666664</v>
      </c>
      <c r="D2561" s="202">
        <v>780</v>
      </c>
      <c r="E2561" s="178">
        <v>234.03200000000001</v>
      </c>
      <c r="F2561" s="188">
        <f t="shared" si="156"/>
        <v>0.31671955881855401</v>
      </c>
      <c r="G2561" s="200"/>
      <c r="H2561" s="202">
        <v>251</v>
      </c>
      <c r="I2561" s="178">
        <v>11505</v>
      </c>
      <c r="J2561">
        <f t="shared" si="157"/>
        <v>11505</v>
      </c>
      <c r="K2561" s="189">
        <f t="shared" si="158"/>
        <v>0.4602</v>
      </c>
      <c r="L2561" s="200">
        <v>11809</v>
      </c>
      <c r="N2561" s="184">
        <v>4724.3</v>
      </c>
      <c r="O2561" s="190">
        <f t="shared" si="159"/>
        <v>0.78738333333333332</v>
      </c>
      <c r="Q2561" s="1">
        <v>3625.5</v>
      </c>
    </row>
    <row r="2562" spans="2:17" x14ac:dyDescent="0.3">
      <c r="B2562" s="187">
        <v>39555.333333333336</v>
      </c>
      <c r="D2562" s="202">
        <v>900</v>
      </c>
      <c r="E2562" s="178">
        <v>609.89200000000005</v>
      </c>
      <c r="F2562" s="188">
        <f t="shared" si="156"/>
        <v>0.82537740636735812</v>
      </c>
      <c r="G2562" s="200"/>
      <c r="H2562" s="202">
        <v>474</v>
      </c>
      <c r="I2562" s="178">
        <v>21332</v>
      </c>
      <c r="J2562">
        <f t="shared" si="157"/>
        <v>21332</v>
      </c>
      <c r="K2562" s="189">
        <f t="shared" si="158"/>
        <v>0.85328000000000004</v>
      </c>
      <c r="L2562" s="200">
        <v>22080</v>
      </c>
      <c r="N2562" s="184">
        <v>3334.7</v>
      </c>
      <c r="O2562" s="190">
        <f t="shared" si="159"/>
        <v>0.5557833333333333</v>
      </c>
      <c r="Q2562" s="1">
        <v>3612.4</v>
      </c>
    </row>
    <row r="2563" spans="2:17" x14ac:dyDescent="0.3">
      <c r="B2563" s="187">
        <v>39555.375</v>
      </c>
      <c r="D2563" s="202">
        <v>941</v>
      </c>
      <c r="E2563" s="178">
        <v>676.33399999999995</v>
      </c>
      <c r="F2563" s="188">
        <f t="shared" si="156"/>
        <v>0.91529451568156439</v>
      </c>
      <c r="G2563" s="200"/>
      <c r="H2563" s="202">
        <v>658</v>
      </c>
      <c r="I2563" s="178">
        <v>21461</v>
      </c>
      <c r="J2563">
        <f t="shared" si="157"/>
        <v>21461</v>
      </c>
      <c r="K2563" s="189">
        <f t="shared" si="158"/>
        <v>0.85843999999999998</v>
      </c>
      <c r="L2563" s="200">
        <v>22216</v>
      </c>
      <c r="N2563" s="184">
        <v>3568.9</v>
      </c>
      <c r="O2563" s="190">
        <f t="shared" si="159"/>
        <v>0.59481666666666666</v>
      </c>
      <c r="Q2563" s="1">
        <v>3608.7</v>
      </c>
    </row>
    <row r="2564" spans="2:17" x14ac:dyDescent="0.3">
      <c r="B2564" s="187">
        <v>39555.416666666664</v>
      </c>
      <c r="D2564" s="202">
        <v>973</v>
      </c>
      <c r="E2564" s="178">
        <v>714.85500000000002</v>
      </c>
      <c r="F2564" s="188">
        <f t="shared" si="156"/>
        <v>0.96742565212978326</v>
      </c>
      <c r="G2564" s="200"/>
      <c r="H2564" s="202">
        <v>799</v>
      </c>
      <c r="I2564" s="178">
        <v>21426</v>
      </c>
      <c r="J2564">
        <f t="shared" si="157"/>
        <v>21426</v>
      </c>
      <c r="K2564" s="189">
        <f t="shared" si="158"/>
        <v>0.85704000000000002</v>
      </c>
      <c r="L2564" s="200">
        <v>22179</v>
      </c>
      <c r="N2564" s="184">
        <v>3850.3</v>
      </c>
      <c r="O2564" s="190">
        <f t="shared" si="159"/>
        <v>0.64171666666666671</v>
      </c>
      <c r="Q2564" s="1">
        <v>3608.2</v>
      </c>
    </row>
    <row r="2565" spans="2:17" x14ac:dyDescent="0.3">
      <c r="B2565" s="187">
        <v>39555.458333333336</v>
      </c>
      <c r="D2565" s="202">
        <v>1007</v>
      </c>
      <c r="E2565" s="178">
        <v>736.35500000000002</v>
      </c>
      <c r="F2565" s="188">
        <f t="shared" si="156"/>
        <v>0.9965219744899686</v>
      </c>
      <c r="G2565" s="200"/>
      <c r="H2565" s="202">
        <v>885</v>
      </c>
      <c r="I2565" s="178">
        <v>21446</v>
      </c>
      <c r="J2565">
        <f t="shared" si="157"/>
        <v>21446</v>
      </c>
      <c r="K2565" s="189">
        <f t="shared" si="158"/>
        <v>0.85784000000000005</v>
      </c>
      <c r="L2565" s="200">
        <v>22201</v>
      </c>
      <c r="N2565" s="184">
        <v>3728.1</v>
      </c>
      <c r="O2565" s="190">
        <f t="shared" si="159"/>
        <v>0.62134999999999996</v>
      </c>
      <c r="Q2565" s="1">
        <v>3606.4</v>
      </c>
    </row>
    <row r="2566" spans="2:17" x14ac:dyDescent="0.3">
      <c r="B2566" s="187">
        <v>39555.5</v>
      </c>
      <c r="D2566" s="202">
        <v>1011</v>
      </c>
      <c r="E2566" s="178">
        <v>736.51800000000003</v>
      </c>
      <c r="F2566" s="188">
        <f t="shared" si="156"/>
        <v>0.99674256521297844</v>
      </c>
      <c r="G2566" s="200"/>
      <c r="H2566" s="202">
        <v>889</v>
      </c>
      <c r="I2566" s="178">
        <v>21386</v>
      </c>
      <c r="J2566">
        <f t="shared" si="157"/>
        <v>21386</v>
      </c>
      <c r="K2566" s="189">
        <f t="shared" si="158"/>
        <v>0.85543999999999998</v>
      </c>
      <c r="L2566" s="200">
        <v>22138</v>
      </c>
      <c r="N2566" s="184">
        <v>2197.1</v>
      </c>
      <c r="O2566" s="190">
        <f t="shared" si="159"/>
        <v>0.36618333333333331</v>
      </c>
      <c r="Q2566" s="1">
        <v>3605.2</v>
      </c>
    </row>
    <row r="2567" spans="2:17" x14ac:dyDescent="0.3">
      <c r="B2567" s="187">
        <v>39555.541666666664</v>
      </c>
      <c r="D2567" s="202">
        <v>979</v>
      </c>
      <c r="E2567" s="178">
        <v>722.66099999999994</v>
      </c>
      <c r="F2567" s="188">
        <f t="shared" si="156"/>
        <v>0.97798964712250902</v>
      </c>
      <c r="G2567" s="200"/>
      <c r="H2567" s="202">
        <v>811</v>
      </c>
      <c r="I2567" s="178">
        <v>21333</v>
      </c>
      <c r="J2567">
        <f t="shared" si="157"/>
        <v>21333</v>
      </c>
      <c r="K2567" s="189">
        <f t="shared" si="158"/>
        <v>0.85331999999999997</v>
      </c>
      <c r="L2567" s="200">
        <v>22081</v>
      </c>
      <c r="N2567" s="184">
        <v>968.5</v>
      </c>
      <c r="O2567" s="190">
        <f t="shared" si="159"/>
        <v>0.16141666666666668</v>
      </c>
      <c r="Q2567" s="1">
        <v>3604.8</v>
      </c>
    </row>
    <row r="2568" spans="2:17" x14ac:dyDescent="0.3">
      <c r="B2568" s="187">
        <v>39555.583333333336</v>
      </c>
      <c r="D2568" s="202">
        <v>966</v>
      </c>
      <c r="E2568" s="178">
        <v>697.95299999999997</v>
      </c>
      <c r="F2568" s="188">
        <f t="shared" si="156"/>
        <v>0.94455188280272018</v>
      </c>
      <c r="G2568" s="200"/>
      <c r="H2568" s="202">
        <v>676</v>
      </c>
      <c r="I2568" s="178">
        <v>21445</v>
      </c>
      <c r="J2568">
        <f t="shared" si="157"/>
        <v>21445</v>
      </c>
      <c r="K2568" s="189">
        <f t="shared" si="158"/>
        <v>0.85780000000000001</v>
      </c>
      <c r="L2568" s="200">
        <v>22199</v>
      </c>
      <c r="N2568" s="184">
        <v>398.9</v>
      </c>
      <c r="O2568" s="190">
        <f t="shared" si="159"/>
        <v>6.6483333333333325E-2</v>
      </c>
      <c r="Q2568" s="1">
        <v>3603.2</v>
      </c>
    </row>
    <row r="2569" spans="2:17" x14ac:dyDescent="0.3">
      <c r="B2569" s="187">
        <v>39555.625</v>
      </c>
      <c r="D2569" s="202">
        <v>910</v>
      </c>
      <c r="E2569" s="178">
        <v>618.34199999999998</v>
      </c>
      <c r="F2569" s="188">
        <f t="shared" si="156"/>
        <v>0.83681293771357046</v>
      </c>
      <c r="G2569" s="200"/>
      <c r="H2569" s="202">
        <v>482</v>
      </c>
      <c r="I2569" s="178">
        <v>20963</v>
      </c>
      <c r="J2569">
        <f t="shared" si="157"/>
        <v>20963</v>
      </c>
      <c r="K2569" s="189">
        <f t="shared" si="158"/>
        <v>0.83852000000000004</v>
      </c>
      <c r="L2569" s="200">
        <v>21690</v>
      </c>
      <c r="N2569" s="184">
        <v>112.4</v>
      </c>
      <c r="O2569" s="190">
        <f t="shared" si="159"/>
        <v>1.8733333333333334E-2</v>
      </c>
      <c r="Q2569" s="1">
        <v>3602.8</v>
      </c>
    </row>
    <row r="2570" spans="2:17" x14ac:dyDescent="0.3">
      <c r="B2570" s="187">
        <v>39555.666666666664</v>
      </c>
      <c r="D2570" s="202">
        <v>782</v>
      </c>
      <c r="E2570" s="178">
        <v>417.70699999999999</v>
      </c>
      <c r="F2570" s="188">
        <f t="shared" si="156"/>
        <v>0.56529011740027746</v>
      </c>
      <c r="G2570" s="200"/>
      <c r="H2570" s="202">
        <v>254</v>
      </c>
      <c r="I2570" s="178">
        <v>11219</v>
      </c>
      <c r="J2570">
        <f t="shared" si="157"/>
        <v>11219</v>
      </c>
      <c r="K2570" s="189">
        <f t="shared" si="158"/>
        <v>0.44875999999999999</v>
      </c>
      <c r="L2570" s="200">
        <v>11513</v>
      </c>
      <c r="N2570" s="184">
        <v>0</v>
      </c>
      <c r="O2570" s="190">
        <f t="shared" si="159"/>
        <v>0</v>
      </c>
      <c r="Q2570" s="1">
        <v>3602.6</v>
      </c>
    </row>
    <row r="2571" spans="2:17" x14ac:dyDescent="0.3">
      <c r="B2571" s="187">
        <v>39555.708333333336</v>
      </c>
      <c r="D2571" s="202">
        <v>346</v>
      </c>
      <c r="E2571" s="178">
        <v>0</v>
      </c>
      <c r="F2571" s="188">
        <f t="shared" ref="F2571:F2634" si="160">E2571/$F$8</f>
        <v>0</v>
      </c>
      <c r="G2571" s="200"/>
      <c r="H2571" s="202">
        <v>56</v>
      </c>
      <c r="I2571" s="178">
        <v>1712</v>
      </c>
      <c r="J2571">
        <f t="shared" ref="J2571:J2634" si="161">IF(I2571&lt;0,0,I2571)</f>
        <v>1712</v>
      </c>
      <c r="K2571" s="189">
        <f t="shared" ref="K2571:K2634" si="162">J2571/(1000*$K$8)</f>
        <v>6.8479999999999999E-2</v>
      </c>
      <c r="L2571" s="200">
        <v>1815.9</v>
      </c>
      <c r="N2571" s="184">
        <v>0</v>
      </c>
      <c r="O2571" s="190">
        <f t="shared" ref="O2571:O2634" si="163">N2571/$O$8</f>
        <v>0</v>
      </c>
      <c r="Q2571" s="1">
        <v>3602</v>
      </c>
    </row>
    <row r="2572" spans="2:17" x14ac:dyDescent="0.3">
      <c r="B2572" s="187">
        <v>39555.75</v>
      </c>
      <c r="D2572" s="202">
        <v>0</v>
      </c>
      <c r="E2572" s="178">
        <v>0</v>
      </c>
      <c r="F2572" s="188">
        <f t="shared" si="160"/>
        <v>0</v>
      </c>
      <c r="G2572" s="200"/>
      <c r="H2572" s="202">
        <v>0</v>
      </c>
      <c r="I2572" s="178">
        <v>-56.506999999999998</v>
      </c>
      <c r="J2572">
        <f t="shared" si="161"/>
        <v>0</v>
      </c>
      <c r="K2572" s="189">
        <f t="shared" si="162"/>
        <v>0</v>
      </c>
      <c r="L2572" s="200">
        <v>0</v>
      </c>
      <c r="N2572" s="184">
        <v>0</v>
      </c>
      <c r="O2572" s="190">
        <f t="shared" si="163"/>
        <v>0</v>
      </c>
      <c r="Q2572" s="1">
        <v>3600.2</v>
      </c>
    </row>
    <row r="2573" spans="2:17" x14ac:dyDescent="0.3">
      <c r="B2573" s="187">
        <v>39555.791666666664</v>
      </c>
      <c r="D2573" s="202">
        <v>0</v>
      </c>
      <c r="E2573" s="178">
        <v>0</v>
      </c>
      <c r="F2573" s="188">
        <f t="shared" si="160"/>
        <v>0</v>
      </c>
      <c r="G2573" s="200"/>
      <c r="H2573" s="202">
        <v>0</v>
      </c>
      <c r="I2573" s="178">
        <v>-56.506999999999998</v>
      </c>
      <c r="J2573">
        <f t="shared" si="161"/>
        <v>0</v>
      </c>
      <c r="K2573" s="189">
        <f t="shared" si="162"/>
        <v>0</v>
      </c>
      <c r="L2573" s="200">
        <v>0</v>
      </c>
      <c r="N2573" s="184">
        <v>57.3</v>
      </c>
      <c r="O2573" s="190">
        <f t="shared" si="163"/>
        <v>9.5499999999999995E-3</v>
      </c>
      <c r="Q2573" s="1">
        <v>3599.8</v>
      </c>
    </row>
    <row r="2574" spans="2:17" x14ac:dyDescent="0.3">
      <c r="B2574" s="187">
        <v>39555.833333333336</v>
      </c>
      <c r="D2574" s="202">
        <v>0</v>
      </c>
      <c r="E2574" s="178">
        <v>0</v>
      </c>
      <c r="F2574" s="188">
        <f t="shared" si="160"/>
        <v>0</v>
      </c>
      <c r="G2574" s="200"/>
      <c r="H2574" s="202">
        <v>0</v>
      </c>
      <c r="I2574" s="178">
        <v>-56.506999999999998</v>
      </c>
      <c r="J2574">
        <f t="shared" si="161"/>
        <v>0</v>
      </c>
      <c r="K2574" s="189">
        <f t="shared" si="162"/>
        <v>0</v>
      </c>
      <c r="L2574" s="200">
        <v>0</v>
      </c>
      <c r="N2574" s="184">
        <v>415.1</v>
      </c>
      <c r="O2574" s="190">
        <f t="shared" si="163"/>
        <v>6.9183333333333333E-2</v>
      </c>
      <c r="Q2574" s="1">
        <v>3599.4</v>
      </c>
    </row>
    <row r="2575" spans="2:17" x14ac:dyDescent="0.3">
      <c r="B2575" s="187">
        <v>39555.875</v>
      </c>
      <c r="D2575" s="202">
        <v>0</v>
      </c>
      <c r="E2575" s="178">
        <v>0</v>
      </c>
      <c r="F2575" s="188">
        <f t="shared" si="160"/>
        <v>0</v>
      </c>
      <c r="G2575" s="200"/>
      <c r="H2575" s="202">
        <v>0</v>
      </c>
      <c r="I2575" s="178">
        <v>-56.506999999999998</v>
      </c>
      <c r="J2575">
        <f t="shared" si="161"/>
        <v>0</v>
      </c>
      <c r="K2575" s="189">
        <f t="shared" si="162"/>
        <v>0</v>
      </c>
      <c r="L2575" s="200">
        <v>0</v>
      </c>
      <c r="N2575" s="184">
        <v>680.1</v>
      </c>
      <c r="O2575" s="190">
        <f t="shared" si="163"/>
        <v>0.11335000000000001</v>
      </c>
      <c r="Q2575" s="1">
        <v>3596.7</v>
      </c>
    </row>
    <row r="2576" spans="2:17" x14ac:dyDescent="0.3">
      <c r="B2576" s="187">
        <v>39555.916666666664</v>
      </c>
      <c r="D2576" s="202">
        <v>0</v>
      </c>
      <c r="E2576" s="178">
        <v>0</v>
      </c>
      <c r="F2576" s="188">
        <f t="shared" si="160"/>
        <v>0</v>
      </c>
      <c r="G2576" s="200"/>
      <c r="H2576" s="202">
        <v>0</v>
      </c>
      <c r="I2576" s="178">
        <v>-56.506999999999998</v>
      </c>
      <c r="J2576">
        <f t="shared" si="161"/>
        <v>0</v>
      </c>
      <c r="K2576" s="189">
        <f t="shared" si="162"/>
        <v>0</v>
      </c>
      <c r="L2576" s="200">
        <v>0</v>
      </c>
      <c r="N2576" s="184">
        <v>1034.3</v>
      </c>
      <c r="O2576" s="190">
        <f t="shared" si="163"/>
        <v>0.17238333333333333</v>
      </c>
      <c r="Q2576" s="1">
        <v>3595.2</v>
      </c>
    </row>
    <row r="2577" spans="2:17" x14ac:dyDescent="0.3">
      <c r="B2577" s="187">
        <v>39555.958333333336</v>
      </c>
      <c r="D2577" s="202">
        <v>0</v>
      </c>
      <c r="E2577" s="178">
        <v>0</v>
      </c>
      <c r="F2577" s="188">
        <f t="shared" si="160"/>
        <v>0</v>
      </c>
      <c r="G2577" s="200"/>
      <c r="H2577" s="202">
        <v>0</v>
      </c>
      <c r="I2577" s="178">
        <v>-56.506999999999998</v>
      </c>
      <c r="J2577">
        <f t="shared" si="161"/>
        <v>0</v>
      </c>
      <c r="K2577" s="189">
        <f t="shared" si="162"/>
        <v>0</v>
      </c>
      <c r="L2577" s="200">
        <v>0</v>
      </c>
      <c r="N2577" s="184">
        <v>1797.3</v>
      </c>
      <c r="O2577" s="190">
        <f t="shared" si="163"/>
        <v>0.29954999999999998</v>
      </c>
      <c r="Q2577" s="1">
        <v>3595.1</v>
      </c>
    </row>
    <row r="2578" spans="2:17" x14ac:dyDescent="0.3">
      <c r="B2578" s="187">
        <v>39556</v>
      </c>
      <c r="D2578" s="202">
        <v>0</v>
      </c>
      <c r="E2578" s="178">
        <v>0</v>
      </c>
      <c r="F2578" s="188">
        <f t="shared" si="160"/>
        <v>0</v>
      </c>
      <c r="G2578" s="200"/>
      <c r="H2578" s="202">
        <v>0</v>
      </c>
      <c r="I2578" s="178">
        <v>-56.506999999999998</v>
      </c>
      <c r="J2578">
        <f t="shared" si="161"/>
        <v>0</v>
      </c>
      <c r="K2578" s="189">
        <f t="shared" si="162"/>
        <v>0</v>
      </c>
      <c r="L2578" s="200">
        <v>0</v>
      </c>
      <c r="N2578" s="184">
        <v>3573.3</v>
      </c>
      <c r="O2578" s="190">
        <f t="shared" si="163"/>
        <v>0.59555000000000002</v>
      </c>
      <c r="Q2578" s="1">
        <v>3594.1</v>
      </c>
    </row>
    <row r="2579" spans="2:17" x14ac:dyDescent="0.3">
      <c r="B2579" s="187">
        <v>39556.041666666664</v>
      </c>
      <c r="D2579" s="202">
        <v>0</v>
      </c>
      <c r="E2579" s="178">
        <v>0</v>
      </c>
      <c r="F2579" s="188">
        <f t="shared" si="160"/>
        <v>0</v>
      </c>
      <c r="G2579" s="200"/>
      <c r="H2579" s="202">
        <v>0</v>
      </c>
      <c r="I2579" s="178">
        <v>-56.506999999999998</v>
      </c>
      <c r="J2579">
        <f t="shared" si="161"/>
        <v>0</v>
      </c>
      <c r="K2579" s="189">
        <f t="shared" si="162"/>
        <v>0</v>
      </c>
      <c r="L2579" s="200">
        <v>0</v>
      </c>
      <c r="N2579" s="184">
        <v>4258.8999999999996</v>
      </c>
      <c r="O2579" s="190">
        <f t="shared" si="163"/>
        <v>0.70981666666666665</v>
      </c>
      <c r="Q2579" s="1">
        <v>3594</v>
      </c>
    </row>
    <row r="2580" spans="2:17" x14ac:dyDescent="0.3">
      <c r="B2580" s="187">
        <v>39556.083333333336</v>
      </c>
      <c r="D2580" s="202">
        <v>0</v>
      </c>
      <c r="E2580" s="178">
        <v>0</v>
      </c>
      <c r="F2580" s="188">
        <f t="shared" si="160"/>
        <v>0</v>
      </c>
      <c r="G2580" s="200"/>
      <c r="H2580" s="202">
        <v>0</v>
      </c>
      <c r="I2580" s="178">
        <v>-56.506999999999998</v>
      </c>
      <c r="J2580">
        <f t="shared" si="161"/>
        <v>0</v>
      </c>
      <c r="K2580" s="189">
        <f t="shared" si="162"/>
        <v>0</v>
      </c>
      <c r="L2580" s="200">
        <v>0</v>
      </c>
      <c r="N2580" s="184">
        <v>2150.3000000000002</v>
      </c>
      <c r="O2580" s="190">
        <f t="shared" si="163"/>
        <v>0.35838333333333339</v>
      </c>
      <c r="Q2580" s="1">
        <v>3592.5</v>
      </c>
    </row>
    <row r="2581" spans="2:17" x14ac:dyDescent="0.3">
      <c r="B2581" s="187">
        <v>39556.125</v>
      </c>
      <c r="D2581" s="202">
        <v>0</v>
      </c>
      <c r="E2581" s="178">
        <v>0</v>
      </c>
      <c r="F2581" s="188">
        <f t="shared" si="160"/>
        <v>0</v>
      </c>
      <c r="G2581" s="200"/>
      <c r="H2581" s="202">
        <v>0</v>
      </c>
      <c r="I2581" s="178">
        <v>-56.506999999999998</v>
      </c>
      <c r="J2581">
        <f t="shared" si="161"/>
        <v>0</v>
      </c>
      <c r="K2581" s="189">
        <f t="shared" si="162"/>
        <v>0</v>
      </c>
      <c r="L2581" s="200">
        <v>0</v>
      </c>
      <c r="N2581" s="184">
        <v>1074.5</v>
      </c>
      <c r="O2581" s="190">
        <f t="shared" si="163"/>
        <v>0.17908333333333334</v>
      </c>
      <c r="Q2581" s="1">
        <v>3590.3</v>
      </c>
    </row>
    <row r="2582" spans="2:17" x14ac:dyDescent="0.3">
      <c r="B2582" s="187">
        <v>39556.166666666664</v>
      </c>
      <c r="D2582" s="202">
        <v>0</v>
      </c>
      <c r="E2582" s="178">
        <v>0</v>
      </c>
      <c r="F2582" s="188">
        <f t="shared" si="160"/>
        <v>0</v>
      </c>
      <c r="G2582" s="200"/>
      <c r="H2582" s="202">
        <v>0</v>
      </c>
      <c r="I2582" s="178">
        <v>-56.506999999999998</v>
      </c>
      <c r="J2582">
        <f t="shared" si="161"/>
        <v>0</v>
      </c>
      <c r="K2582" s="189">
        <f t="shared" si="162"/>
        <v>0</v>
      </c>
      <c r="L2582" s="200">
        <v>0</v>
      </c>
      <c r="N2582" s="184">
        <v>1100.5</v>
      </c>
      <c r="O2582" s="190">
        <f t="shared" si="163"/>
        <v>0.18341666666666667</v>
      </c>
      <c r="Q2582" s="1">
        <v>3590.3</v>
      </c>
    </row>
    <row r="2583" spans="2:17" x14ac:dyDescent="0.3">
      <c r="B2583" s="187">
        <v>39556.208333333336</v>
      </c>
      <c r="D2583" s="202">
        <v>0</v>
      </c>
      <c r="E2583" s="178">
        <v>0</v>
      </c>
      <c r="F2583" s="188">
        <f t="shared" si="160"/>
        <v>0</v>
      </c>
      <c r="G2583" s="200"/>
      <c r="H2583" s="202">
        <v>0</v>
      </c>
      <c r="I2583" s="178">
        <v>-56.506999999999998</v>
      </c>
      <c r="J2583">
        <f t="shared" si="161"/>
        <v>0</v>
      </c>
      <c r="K2583" s="189">
        <f t="shared" si="162"/>
        <v>0</v>
      </c>
      <c r="L2583" s="200">
        <v>0</v>
      </c>
      <c r="N2583" s="184">
        <v>1746.5</v>
      </c>
      <c r="O2583" s="190">
        <f t="shared" si="163"/>
        <v>0.29108333333333336</v>
      </c>
      <c r="Q2583" s="1">
        <v>3590</v>
      </c>
    </row>
    <row r="2584" spans="2:17" x14ac:dyDescent="0.3">
      <c r="B2584" s="187">
        <v>39556.25</v>
      </c>
      <c r="D2584" s="202">
        <v>193</v>
      </c>
      <c r="E2584" s="178">
        <v>0</v>
      </c>
      <c r="F2584" s="188">
        <f t="shared" si="160"/>
        <v>0</v>
      </c>
      <c r="G2584" s="200"/>
      <c r="H2584" s="202">
        <v>39</v>
      </c>
      <c r="I2584" s="178">
        <v>1212.5999999999999</v>
      </c>
      <c r="J2584">
        <f t="shared" si="161"/>
        <v>1212.5999999999999</v>
      </c>
      <c r="K2584" s="189">
        <f t="shared" si="162"/>
        <v>4.8503999999999999E-2</v>
      </c>
      <c r="L2584" s="200">
        <v>1312.7</v>
      </c>
      <c r="N2584" s="184">
        <v>2591.5</v>
      </c>
      <c r="O2584" s="190">
        <f t="shared" si="163"/>
        <v>0.43191666666666667</v>
      </c>
      <c r="Q2584" s="1">
        <v>3589.9</v>
      </c>
    </row>
    <row r="2585" spans="2:17" x14ac:dyDescent="0.3">
      <c r="B2585" s="187">
        <v>39556.291666666664</v>
      </c>
      <c r="D2585" s="202">
        <v>725</v>
      </c>
      <c r="E2585" s="178">
        <v>204.56399999999999</v>
      </c>
      <c r="F2585" s="188">
        <f t="shared" si="160"/>
        <v>0.27684000405995196</v>
      </c>
      <c r="G2585" s="200"/>
      <c r="H2585" s="202">
        <v>242</v>
      </c>
      <c r="I2585" s="178">
        <v>11043</v>
      </c>
      <c r="J2585">
        <f t="shared" si="161"/>
        <v>11043</v>
      </c>
      <c r="K2585" s="189">
        <f t="shared" si="162"/>
        <v>0.44172</v>
      </c>
      <c r="L2585" s="200">
        <v>11333</v>
      </c>
      <c r="N2585" s="184">
        <v>2841.2</v>
      </c>
      <c r="O2585" s="190">
        <f t="shared" si="163"/>
        <v>0.47353333333333331</v>
      </c>
      <c r="Q2585" s="1">
        <v>3588.8</v>
      </c>
    </row>
    <row r="2586" spans="2:17" x14ac:dyDescent="0.3">
      <c r="B2586" s="187">
        <v>39556.333333333336</v>
      </c>
      <c r="D2586" s="202">
        <v>888</v>
      </c>
      <c r="E2586" s="178">
        <v>604.91</v>
      </c>
      <c r="F2586" s="188">
        <f t="shared" si="160"/>
        <v>0.81863517948370945</v>
      </c>
      <c r="G2586" s="200"/>
      <c r="H2586" s="202">
        <v>469</v>
      </c>
      <c r="I2586" s="178">
        <v>21183</v>
      </c>
      <c r="J2586">
        <f t="shared" si="161"/>
        <v>21183</v>
      </c>
      <c r="K2586" s="189">
        <f t="shared" si="162"/>
        <v>0.84731999999999996</v>
      </c>
      <c r="L2586" s="200">
        <v>21923</v>
      </c>
      <c r="N2586" s="184">
        <v>1775.4</v>
      </c>
      <c r="O2586" s="190">
        <f t="shared" si="163"/>
        <v>0.2959</v>
      </c>
      <c r="Q2586" s="1">
        <v>3588.7</v>
      </c>
    </row>
    <row r="2587" spans="2:17" x14ac:dyDescent="0.3">
      <c r="B2587" s="187">
        <v>39556.375</v>
      </c>
      <c r="D2587" s="202">
        <v>951</v>
      </c>
      <c r="E2587" s="178">
        <v>688.39400000000001</v>
      </c>
      <c r="F2587" s="188">
        <f t="shared" si="160"/>
        <v>0.93161552254964985</v>
      </c>
      <c r="G2587" s="200"/>
      <c r="H2587" s="202">
        <v>665</v>
      </c>
      <c r="I2587" s="178">
        <v>21658</v>
      </c>
      <c r="J2587">
        <f t="shared" si="161"/>
        <v>21658</v>
      </c>
      <c r="K2587" s="189">
        <f t="shared" si="162"/>
        <v>0.86631999999999998</v>
      </c>
      <c r="L2587" s="200">
        <v>22424</v>
      </c>
      <c r="N2587" s="184">
        <v>1213</v>
      </c>
      <c r="O2587" s="190">
        <f t="shared" si="163"/>
        <v>0.20216666666666666</v>
      </c>
      <c r="Q2587" s="1">
        <v>3587.7</v>
      </c>
    </row>
    <row r="2588" spans="2:17" x14ac:dyDescent="0.3">
      <c r="B2588" s="187">
        <v>39556.416666666664</v>
      </c>
      <c r="D2588" s="202">
        <v>976</v>
      </c>
      <c r="E2588" s="178">
        <v>721.577</v>
      </c>
      <c r="F2588" s="188">
        <f t="shared" si="160"/>
        <v>0.97652265114862813</v>
      </c>
      <c r="G2588" s="200"/>
      <c r="H2588" s="202">
        <v>801</v>
      </c>
      <c r="I2588" s="178">
        <v>21409</v>
      </c>
      <c r="J2588">
        <f t="shared" si="161"/>
        <v>21409</v>
      </c>
      <c r="K2588" s="189">
        <f t="shared" si="162"/>
        <v>0.85636000000000001</v>
      </c>
      <c r="L2588" s="200">
        <v>22162</v>
      </c>
      <c r="N2588" s="184">
        <v>1763.6</v>
      </c>
      <c r="O2588" s="190">
        <f t="shared" si="163"/>
        <v>0.29393333333333332</v>
      </c>
      <c r="Q2588" s="1">
        <v>3586.9</v>
      </c>
    </row>
    <row r="2589" spans="2:17" x14ac:dyDescent="0.3">
      <c r="B2589" s="187">
        <v>39556.458333333336</v>
      </c>
      <c r="D2589" s="202">
        <v>983</v>
      </c>
      <c r="E2589" s="178">
        <v>735.83299999999997</v>
      </c>
      <c r="F2589" s="188">
        <f t="shared" si="160"/>
        <v>0.99581554284940965</v>
      </c>
      <c r="G2589" s="200"/>
      <c r="H2589" s="202">
        <v>868</v>
      </c>
      <c r="I2589" s="178">
        <v>21005</v>
      </c>
      <c r="J2589">
        <f t="shared" si="161"/>
        <v>21005</v>
      </c>
      <c r="K2589" s="189">
        <f t="shared" si="162"/>
        <v>0.84019999999999995</v>
      </c>
      <c r="L2589" s="200">
        <v>21734</v>
      </c>
      <c r="N2589" s="184">
        <v>1489.9</v>
      </c>
      <c r="O2589" s="190">
        <f t="shared" si="163"/>
        <v>0.24831666666666669</v>
      </c>
      <c r="Q2589" s="1">
        <v>3585.7</v>
      </c>
    </row>
    <row r="2590" spans="2:17" x14ac:dyDescent="0.3">
      <c r="B2590" s="187">
        <v>39556.5</v>
      </c>
      <c r="D2590" s="202">
        <v>991</v>
      </c>
      <c r="E2590" s="178">
        <v>736.16099999999994</v>
      </c>
      <c r="F2590" s="188">
        <f t="shared" si="160"/>
        <v>0.9962594309300673</v>
      </c>
      <c r="G2590" s="200"/>
      <c r="H2590" s="202">
        <v>874</v>
      </c>
      <c r="I2590" s="178">
        <v>21030</v>
      </c>
      <c r="J2590">
        <f t="shared" si="161"/>
        <v>21030</v>
      </c>
      <c r="K2590" s="189">
        <f t="shared" si="162"/>
        <v>0.84119999999999995</v>
      </c>
      <c r="L2590" s="200">
        <v>21761</v>
      </c>
      <c r="N2590" s="184">
        <v>556</v>
      </c>
      <c r="O2590" s="190">
        <f t="shared" si="163"/>
        <v>9.2666666666666661E-2</v>
      </c>
      <c r="Q2590" s="1">
        <v>3585.1</v>
      </c>
    </row>
    <row r="2591" spans="2:17" x14ac:dyDescent="0.3">
      <c r="B2591" s="187">
        <v>39556.541666666664</v>
      </c>
      <c r="D2591" s="202">
        <v>978</v>
      </c>
      <c r="E2591" s="178">
        <v>724.36800000000005</v>
      </c>
      <c r="F2591" s="188">
        <f t="shared" si="160"/>
        <v>0.98029975978617601</v>
      </c>
      <c r="G2591" s="200"/>
      <c r="H2591" s="202">
        <v>806</v>
      </c>
      <c r="I2591" s="178">
        <v>21208</v>
      </c>
      <c r="J2591">
        <f t="shared" si="161"/>
        <v>21208</v>
      </c>
      <c r="K2591" s="189">
        <f t="shared" si="162"/>
        <v>0.84831999999999996</v>
      </c>
      <c r="L2591" s="200">
        <v>21949</v>
      </c>
      <c r="N2591" s="184">
        <v>136.1</v>
      </c>
      <c r="O2591" s="190">
        <f t="shared" si="163"/>
        <v>2.2683333333333333E-2</v>
      </c>
      <c r="Q2591" s="1">
        <v>3584.4</v>
      </c>
    </row>
    <row r="2592" spans="2:17" x14ac:dyDescent="0.3">
      <c r="B2592" s="187">
        <v>39556.583333333336</v>
      </c>
      <c r="D2592" s="202">
        <v>684</v>
      </c>
      <c r="E2592" s="178">
        <v>488.19400000000002</v>
      </c>
      <c r="F2592" s="188">
        <f t="shared" si="160"/>
        <v>0.66068139527015601</v>
      </c>
      <c r="G2592" s="200"/>
      <c r="H2592" s="202">
        <v>614</v>
      </c>
      <c r="I2592" s="178">
        <v>19216</v>
      </c>
      <c r="J2592">
        <f t="shared" si="161"/>
        <v>19216</v>
      </c>
      <c r="K2592" s="189">
        <f t="shared" si="162"/>
        <v>0.76863999999999999</v>
      </c>
      <c r="L2592" s="200">
        <v>19848</v>
      </c>
      <c r="N2592" s="184">
        <v>15</v>
      </c>
      <c r="O2592" s="190">
        <f t="shared" si="163"/>
        <v>2.5000000000000001E-3</v>
      </c>
      <c r="Q2592" s="1">
        <v>3579.2</v>
      </c>
    </row>
    <row r="2593" spans="2:17" x14ac:dyDescent="0.3">
      <c r="B2593" s="187">
        <v>39556.625</v>
      </c>
      <c r="D2593" s="202">
        <v>407</v>
      </c>
      <c r="E2593" s="178">
        <v>263.71800000000002</v>
      </c>
      <c r="F2593" s="188">
        <f t="shared" si="160"/>
        <v>0.35689413675271514</v>
      </c>
      <c r="G2593" s="200"/>
      <c r="H2593" s="202">
        <v>332</v>
      </c>
      <c r="I2593" s="178">
        <v>13172</v>
      </c>
      <c r="J2593">
        <f t="shared" si="161"/>
        <v>13172</v>
      </c>
      <c r="K2593" s="189">
        <f t="shared" si="162"/>
        <v>0.52688000000000001</v>
      </c>
      <c r="L2593" s="200">
        <v>13532</v>
      </c>
      <c r="N2593" s="184">
        <v>0</v>
      </c>
      <c r="O2593" s="190">
        <f t="shared" si="163"/>
        <v>0</v>
      </c>
      <c r="Q2593" s="1">
        <v>3575.1</v>
      </c>
    </row>
    <row r="2594" spans="2:17" x14ac:dyDescent="0.3">
      <c r="B2594" s="187">
        <v>39556.666666666664</v>
      </c>
      <c r="D2594" s="202">
        <v>540</v>
      </c>
      <c r="E2594" s="178">
        <v>279.86</v>
      </c>
      <c r="F2594" s="188">
        <f t="shared" si="160"/>
        <v>0.37873938491727854</v>
      </c>
      <c r="G2594" s="200"/>
      <c r="H2594" s="202">
        <v>209</v>
      </c>
      <c r="I2594" s="178">
        <v>8784.7999999999993</v>
      </c>
      <c r="J2594">
        <f t="shared" si="161"/>
        <v>8784.7999999999993</v>
      </c>
      <c r="K2594" s="189">
        <f t="shared" si="162"/>
        <v>0.35139199999999998</v>
      </c>
      <c r="L2594" s="200">
        <v>9009.1</v>
      </c>
      <c r="N2594" s="184">
        <v>0</v>
      </c>
      <c r="O2594" s="190">
        <f t="shared" si="163"/>
        <v>0</v>
      </c>
      <c r="Q2594" s="1">
        <v>3574.5</v>
      </c>
    </row>
    <row r="2595" spans="2:17" x14ac:dyDescent="0.3">
      <c r="B2595" s="187">
        <v>39556.708333333336</v>
      </c>
      <c r="D2595" s="202">
        <v>251</v>
      </c>
      <c r="E2595" s="178">
        <v>0</v>
      </c>
      <c r="F2595" s="188">
        <f t="shared" si="160"/>
        <v>0</v>
      </c>
      <c r="G2595" s="200"/>
      <c r="H2595" s="202">
        <v>44</v>
      </c>
      <c r="I2595" s="178">
        <v>1312.6</v>
      </c>
      <c r="J2595">
        <f t="shared" si="161"/>
        <v>1312.6</v>
      </c>
      <c r="K2595" s="189">
        <f t="shared" si="162"/>
        <v>5.2503999999999995E-2</v>
      </c>
      <c r="L2595" s="200">
        <v>1413.5</v>
      </c>
      <c r="N2595" s="184">
        <v>0</v>
      </c>
      <c r="O2595" s="190">
        <f t="shared" si="163"/>
        <v>0</v>
      </c>
      <c r="Q2595" s="1">
        <v>3573.5</v>
      </c>
    </row>
    <row r="2596" spans="2:17" x14ac:dyDescent="0.3">
      <c r="B2596" s="187">
        <v>39556.75</v>
      </c>
      <c r="D2596" s="202">
        <v>0</v>
      </c>
      <c r="E2596" s="178">
        <v>0</v>
      </c>
      <c r="F2596" s="188">
        <f t="shared" si="160"/>
        <v>0</v>
      </c>
      <c r="G2596" s="200"/>
      <c r="H2596" s="202">
        <v>0</v>
      </c>
      <c r="I2596" s="178">
        <v>-56.506999999999998</v>
      </c>
      <c r="J2596">
        <f t="shared" si="161"/>
        <v>0</v>
      </c>
      <c r="K2596" s="189">
        <f t="shared" si="162"/>
        <v>0</v>
      </c>
      <c r="L2596" s="200">
        <v>0</v>
      </c>
      <c r="N2596" s="184">
        <v>0</v>
      </c>
      <c r="O2596" s="190">
        <f t="shared" si="163"/>
        <v>0</v>
      </c>
      <c r="Q2596" s="1">
        <v>3573.3</v>
      </c>
    </row>
    <row r="2597" spans="2:17" x14ac:dyDescent="0.3">
      <c r="B2597" s="187">
        <v>39556.791666666664</v>
      </c>
      <c r="D2597" s="202">
        <v>0</v>
      </c>
      <c r="E2597" s="178">
        <v>0</v>
      </c>
      <c r="F2597" s="188">
        <f t="shared" si="160"/>
        <v>0</v>
      </c>
      <c r="G2597" s="200"/>
      <c r="H2597" s="202">
        <v>0</v>
      </c>
      <c r="I2597" s="178">
        <v>-56.506999999999998</v>
      </c>
      <c r="J2597">
        <f t="shared" si="161"/>
        <v>0</v>
      </c>
      <c r="K2597" s="189">
        <f t="shared" si="162"/>
        <v>0</v>
      </c>
      <c r="L2597" s="200">
        <v>0</v>
      </c>
      <c r="N2597" s="184">
        <v>392.1</v>
      </c>
      <c r="O2597" s="190">
        <f t="shared" si="163"/>
        <v>6.5350000000000005E-2</v>
      </c>
      <c r="Q2597" s="1">
        <v>3572.5</v>
      </c>
    </row>
    <row r="2598" spans="2:17" x14ac:dyDescent="0.3">
      <c r="B2598" s="187">
        <v>39556.833333333336</v>
      </c>
      <c r="D2598" s="202">
        <v>0</v>
      </c>
      <c r="E2598" s="178">
        <v>0</v>
      </c>
      <c r="F2598" s="188">
        <f t="shared" si="160"/>
        <v>0</v>
      </c>
      <c r="G2598" s="200"/>
      <c r="H2598" s="202">
        <v>0</v>
      </c>
      <c r="I2598" s="178">
        <v>-56.506999999999998</v>
      </c>
      <c r="J2598">
        <f t="shared" si="161"/>
        <v>0</v>
      </c>
      <c r="K2598" s="189">
        <f t="shared" si="162"/>
        <v>0</v>
      </c>
      <c r="L2598" s="200">
        <v>0</v>
      </c>
      <c r="N2598" s="184">
        <v>1037.2</v>
      </c>
      <c r="O2598" s="190">
        <f t="shared" si="163"/>
        <v>0.17286666666666667</v>
      </c>
      <c r="Q2598" s="1">
        <v>3572</v>
      </c>
    </row>
    <row r="2599" spans="2:17" x14ac:dyDescent="0.3">
      <c r="B2599" s="187">
        <v>39556.875</v>
      </c>
      <c r="D2599" s="202">
        <v>0</v>
      </c>
      <c r="E2599" s="178">
        <v>0</v>
      </c>
      <c r="F2599" s="188">
        <f t="shared" si="160"/>
        <v>0</v>
      </c>
      <c r="G2599" s="200"/>
      <c r="H2599" s="202">
        <v>0</v>
      </c>
      <c r="I2599" s="178">
        <v>-56.506999999999998</v>
      </c>
      <c r="J2599">
        <f t="shared" si="161"/>
        <v>0</v>
      </c>
      <c r="K2599" s="189">
        <f t="shared" si="162"/>
        <v>0</v>
      </c>
      <c r="L2599" s="200">
        <v>0</v>
      </c>
      <c r="N2599" s="184">
        <v>1506.3</v>
      </c>
      <c r="O2599" s="190">
        <f t="shared" si="163"/>
        <v>0.25105</v>
      </c>
      <c r="Q2599" s="1">
        <v>3571.5</v>
      </c>
    </row>
    <row r="2600" spans="2:17" x14ac:dyDescent="0.3">
      <c r="B2600" s="187">
        <v>39556.916666666664</v>
      </c>
      <c r="D2600" s="202">
        <v>0</v>
      </c>
      <c r="E2600" s="178">
        <v>0</v>
      </c>
      <c r="F2600" s="188">
        <f t="shared" si="160"/>
        <v>0</v>
      </c>
      <c r="G2600" s="200"/>
      <c r="H2600" s="202">
        <v>0</v>
      </c>
      <c r="I2600" s="178">
        <v>-56.506999999999998</v>
      </c>
      <c r="J2600">
        <f t="shared" si="161"/>
        <v>0</v>
      </c>
      <c r="K2600" s="189">
        <f t="shared" si="162"/>
        <v>0</v>
      </c>
      <c r="L2600" s="200">
        <v>0</v>
      </c>
      <c r="N2600" s="184">
        <v>1756.7</v>
      </c>
      <c r="O2600" s="190">
        <f t="shared" si="163"/>
        <v>0.29278333333333334</v>
      </c>
      <c r="Q2600" s="1">
        <v>3571.3</v>
      </c>
    </row>
    <row r="2601" spans="2:17" x14ac:dyDescent="0.3">
      <c r="B2601" s="187">
        <v>39556.958333333336</v>
      </c>
      <c r="D2601" s="202">
        <v>0</v>
      </c>
      <c r="E2601" s="178">
        <v>0</v>
      </c>
      <c r="F2601" s="188">
        <f t="shared" si="160"/>
        <v>0</v>
      </c>
      <c r="G2601" s="200"/>
      <c r="H2601" s="202">
        <v>0</v>
      </c>
      <c r="I2601" s="178">
        <v>-56.506999999999998</v>
      </c>
      <c r="J2601">
        <f t="shared" si="161"/>
        <v>0</v>
      </c>
      <c r="K2601" s="189">
        <f t="shared" si="162"/>
        <v>0</v>
      </c>
      <c r="L2601" s="200">
        <v>0</v>
      </c>
      <c r="N2601" s="184">
        <v>2693.5</v>
      </c>
      <c r="O2601" s="190">
        <f t="shared" si="163"/>
        <v>0.44891666666666669</v>
      </c>
      <c r="Q2601" s="1">
        <v>3570</v>
      </c>
    </row>
    <row r="2602" spans="2:17" x14ac:dyDescent="0.3">
      <c r="B2602" s="187">
        <v>39557</v>
      </c>
      <c r="D2602" s="202">
        <v>0</v>
      </c>
      <c r="E2602" s="178">
        <v>0</v>
      </c>
      <c r="F2602" s="188">
        <f t="shared" si="160"/>
        <v>0</v>
      </c>
      <c r="G2602" s="200"/>
      <c r="H2602" s="202">
        <v>0</v>
      </c>
      <c r="I2602" s="178">
        <v>-56.506999999999998</v>
      </c>
      <c r="J2602">
        <f t="shared" si="161"/>
        <v>0</v>
      </c>
      <c r="K2602" s="189">
        <f t="shared" si="162"/>
        <v>0</v>
      </c>
      <c r="L2602" s="200">
        <v>0</v>
      </c>
      <c r="N2602" s="184">
        <v>4577.1000000000004</v>
      </c>
      <c r="O2602" s="190">
        <f t="shared" si="163"/>
        <v>0.76285000000000003</v>
      </c>
      <c r="Q2602" s="1">
        <v>3568.9</v>
      </c>
    </row>
    <row r="2603" spans="2:17" x14ac:dyDescent="0.3">
      <c r="B2603" s="187">
        <v>39557.041666666664</v>
      </c>
      <c r="D2603" s="202">
        <v>0</v>
      </c>
      <c r="E2603" s="178">
        <v>0</v>
      </c>
      <c r="F2603" s="188">
        <f t="shared" si="160"/>
        <v>0</v>
      </c>
      <c r="G2603" s="200"/>
      <c r="H2603" s="202">
        <v>0</v>
      </c>
      <c r="I2603" s="178">
        <v>-56.506999999999998</v>
      </c>
      <c r="J2603">
        <f t="shared" si="161"/>
        <v>0</v>
      </c>
      <c r="K2603" s="189">
        <f t="shared" si="162"/>
        <v>0</v>
      </c>
      <c r="L2603" s="200">
        <v>0</v>
      </c>
      <c r="N2603" s="184">
        <v>5675</v>
      </c>
      <c r="O2603" s="190">
        <f t="shared" si="163"/>
        <v>0.9458333333333333</v>
      </c>
      <c r="Q2603" s="1">
        <v>3568.9</v>
      </c>
    </row>
    <row r="2604" spans="2:17" x14ac:dyDescent="0.3">
      <c r="B2604" s="187">
        <v>39557.083333333336</v>
      </c>
      <c r="D2604" s="202">
        <v>0</v>
      </c>
      <c r="E2604" s="178">
        <v>0</v>
      </c>
      <c r="F2604" s="188">
        <f t="shared" si="160"/>
        <v>0</v>
      </c>
      <c r="G2604" s="200"/>
      <c r="H2604" s="202">
        <v>0</v>
      </c>
      <c r="I2604" s="178">
        <v>-56.506999999999998</v>
      </c>
      <c r="J2604">
        <f t="shared" si="161"/>
        <v>0</v>
      </c>
      <c r="K2604" s="189">
        <f t="shared" si="162"/>
        <v>0</v>
      </c>
      <c r="L2604" s="200">
        <v>0</v>
      </c>
      <c r="N2604" s="184">
        <v>5886.6</v>
      </c>
      <c r="O2604" s="190">
        <f t="shared" si="163"/>
        <v>0.98110000000000008</v>
      </c>
      <c r="Q2604" s="1">
        <v>3563.4</v>
      </c>
    </row>
    <row r="2605" spans="2:17" x14ac:dyDescent="0.3">
      <c r="B2605" s="187">
        <v>39557.125</v>
      </c>
      <c r="D2605" s="202">
        <v>0</v>
      </c>
      <c r="E2605" s="178">
        <v>0</v>
      </c>
      <c r="F2605" s="188">
        <f t="shared" si="160"/>
        <v>0</v>
      </c>
      <c r="G2605" s="200"/>
      <c r="H2605" s="202">
        <v>0</v>
      </c>
      <c r="I2605" s="178">
        <v>-56.506999999999998</v>
      </c>
      <c r="J2605">
        <f t="shared" si="161"/>
        <v>0</v>
      </c>
      <c r="K2605" s="189">
        <f t="shared" si="162"/>
        <v>0</v>
      </c>
      <c r="L2605" s="200">
        <v>0</v>
      </c>
      <c r="N2605" s="184">
        <v>5885.5</v>
      </c>
      <c r="O2605" s="190">
        <f t="shared" si="163"/>
        <v>0.98091666666666666</v>
      </c>
      <c r="Q2605" s="1">
        <v>3560.3</v>
      </c>
    </row>
    <row r="2606" spans="2:17" x14ac:dyDescent="0.3">
      <c r="B2606" s="187">
        <v>39557.166666666664</v>
      </c>
      <c r="D2606" s="202">
        <v>0</v>
      </c>
      <c r="E2606" s="178">
        <v>0</v>
      </c>
      <c r="F2606" s="188">
        <f t="shared" si="160"/>
        <v>0</v>
      </c>
      <c r="G2606" s="200"/>
      <c r="H2606" s="202">
        <v>0</v>
      </c>
      <c r="I2606" s="178">
        <v>-56.506999999999998</v>
      </c>
      <c r="J2606">
        <f t="shared" si="161"/>
        <v>0</v>
      </c>
      <c r="K2606" s="189">
        <f t="shared" si="162"/>
        <v>0</v>
      </c>
      <c r="L2606" s="200">
        <v>0</v>
      </c>
      <c r="N2606" s="184">
        <v>5785.4</v>
      </c>
      <c r="O2606" s="190">
        <f t="shared" si="163"/>
        <v>0.96423333333333328</v>
      </c>
      <c r="Q2606" s="1">
        <v>3560.1</v>
      </c>
    </row>
    <row r="2607" spans="2:17" x14ac:dyDescent="0.3">
      <c r="B2607" s="187">
        <v>39557.208333333336</v>
      </c>
      <c r="D2607" s="202">
        <v>0</v>
      </c>
      <c r="E2607" s="178">
        <v>0</v>
      </c>
      <c r="F2607" s="188">
        <f t="shared" si="160"/>
        <v>0</v>
      </c>
      <c r="G2607" s="200"/>
      <c r="H2607" s="202">
        <v>0</v>
      </c>
      <c r="I2607" s="178">
        <v>-56.506999999999998</v>
      </c>
      <c r="J2607">
        <f t="shared" si="161"/>
        <v>0</v>
      </c>
      <c r="K2607" s="189">
        <f t="shared" si="162"/>
        <v>0</v>
      </c>
      <c r="L2607" s="200">
        <v>0</v>
      </c>
      <c r="N2607" s="184">
        <v>5573.1</v>
      </c>
      <c r="O2607" s="190">
        <f t="shared" si="163"/>
        <v>0.92885000000000006</v>
      </c>
      <c r="Q2607" s="1">
        <v>3559.7</v>
      </c>
    </row>
    <row r="2608" spans="2:17" x14ac:dyDescent="0.3">
      <c r="B2608" s="187">
        <v>39557.25</v>
      </c>
      <c r="D2608" s="202">
        <v>276</v>
      </c>
      <c r="E2608" s="178">
        <v>0</v>
      </c>
      <c r="F2608" s="188">
        <f t="shared" si="160"/>
        <v>0</v>
      </c>
      <c r="G2608" s="200"/>
      <c r="H2608" s="202">
        <v>45</v>
      </c>
      <c r="I2608" s="178">
        <v>1395.9</v>
      </c>
      <c r="J2608">
        <f t="shared" si="161"/>
        <v>1395.9</v>
      </c>
      <c r="K2608" s="189">
        <f t="shared" si="162"/>
        <v>5.5836000000000004E-2</v>
      </c>
      <c r="L2608" s="200">
        <v>1497.4</v>
      </c>
      <c r="N2608" s="184">
        <v>5595.6</v>
      </c>
      <c r="O2608" s="190">
        <f t="shared" si="163"/>
        <v>0.9326000000000001</v>
      </c>
      <c r="Q2608" s="1">
        <v>3559.6</v>
      </c>
    </row>
    <row r="2609" spans="2:17" x14ac:dyDescent="0.3">
      <c r="B2609" s="187">
        <v>39557.291666666664</v>
      </c>
      <c r="D2609" s="202">
        <v>763</v>
      </c>
      <c r="E2609" s="178">
        <v>220.18600000000001</v>
      </c>
      <c r="F2609" s="188">
        <f t="shared" si="160"/>
        <v>0.29798152721859461</v>
      </c>
      <c r="G2609" s="200"/>
      <c r="H2609" s="202">
        <v>246</v>
      </c>
      <c r="I2609" s="178">
        <v>11235</v>
      </c>
      <c r="J2609">
        <f t="shared" si="161"/>
        <v>11235</v>
      </c>
      <c r="K2609" s="189">
        <f t="shared" si="162"/>
        <v>0.44940000000000002</v>
      </c>
      <c r="L2609" s="200">
        <v>11530</v>
      </c>
      <c r="N2609" s="184">
        <v>5320</v>
      </c>
      <c r="O2609" s="190">
        <f t="shared" si="163"/>
        <v>0.88666666666666671</v>
      </c>
      <c r="Q2609" s="1">
        <v>3557.8</v>
      </c>
    </row>
    <row r="2610" spans="2:17" x14ac:dyDescent="0.3">
      <c r="B2610" s="187">
        <v>39557.333333333336</v>
      </c>
      <c r="D2610" s="202">
        <v>881</v>
      </c>
      <c r="E2610" s="178">
        <v>593.63499999999999</v>
      </c>
      <c r="F2610" s="188">
        <f t="shared" si="160"/>
        <v>0.8033765267111006</v>
      </c>
      <c r="G2610" s="200"/>
      <c r="H2610" s="202">
        <v>465</v>
      </c>
      <c r="I2610" s="178">
        <v>21097</v>
      </c>
      <c r="J2610">
        <f t="shared" si="161"/>
        <v>21097</v>
      </c>
      <c r="K2610" s="189">
        <f t="shared" si="162"/>
        <v>0.84387999999999996</v>
      </c>
      <c r="L2610" s="200">
        <v>21832</v>
      </c>
      <c r="N2610" s="184">
        <v>3971.4</v>
      </c>
      <c r="O2610" s="190">
        <f t="shared" si="163"/>
        <v>0.66190000000000004</v>
      </c>
      <c r="Q2610" s="1">
        <v>3557.4</v>
      </c>
    </row>
    <row r="2611" spans="2:17" x14ac:dyDescent="0.3">
      <c r="B2611" s="187">
        <v>39557.375</v>
      </c>
      <c r="D2611" s="202">
        <v>939</v>
      </c>
      <c r="E2611" s="178">
        <v>675.75300000000004</v>
      </c>
      <c r="F2611" s="188">
        <f t="shared" si="160"/>
        <v>0.91450823831918004</v>
      </c>
      <c r="G2611" s="200"/>
      <c r="H2611" s="202">
        <v>656</v>
      </c>
      <c r="I2611" s="178">
        <v>21493</v>
      </c>
      <c r="J2611">
        <f t="shared" si="161"/>
        <v>21493</v>
      </c>
      <c r="K2611" s="189">
        <f t="shared" si="162"/>
        <v>0.85972000000000004</v>
      </c>
      <c r="L2611" s="200">
        <v>22251</v>
      </c>
      <c r="N2611" s="184">
        <v>2725.9</v>
      </c>
      <c r="O2611" s="190">
        <f t="shared" si="163"/>
        <v>0.4543166666666667</v>
      </c>
      <c r="Q2611" s="1">
        <v>3555.9</v>
      </c>
    </row>
    <row r="2612" spans="2:17" x14ac:dyDescent="0.3">
      <c r="B2612" s="187">
        <v>39557.416666666664</v>
      </c>
      <c r="D2612" s="202">
        <v>972</v>
      </c>
      <c r="E2612" s="178">
        <v>718.34100000000001</v>
      </c>
      <c r="F2612" s="188">
        <f t="shared" si="160"/>
        <v>0.97214331630409045</v>
      </c>
      <c r="G2612" s="200"/>
      <c r="H2612" s="202">
        <v>795</v>
      </c>
      <c r="I2612" s="178">
        <v>21423</v>
      </c>
      <c r="J2612">
        <f t="shared" si="161"/>
        <v>21423</v>
      </c>
      <c r="K2612" s="189">
        <f t="shared" si="162"/>
        <v>0.85692000000000002</v>
      </c>
      <c r="L2612" s="200">
        <v>22176</v>
      </c>
      <c r="N2612" s="184">
        <v>1125.9000000000001</v>
      </c>
      <c r="O2612" s="190">
        <f t="shared" si="163"/>
        <v>0.18765000000000001</v>
      </c>
      <c r="Q2612" s="1">
        <v>3555.8</v>
      </c>
    </row>
    <row r="2613" spans="2:17" x14ac:dyDescent="0.3">
      <c r="B2613" s="187">
        <v>39557.458333333336</v>
      </c>
      <c r="D2613" s="202">
        <v>990</v>
      </c>
      <c r="E2613" s="178">
        <v>736.02800000000002</v>
      </c>
      <c r="F2613" s="188">
        <f t="shared" si="160"/>
        <v>0.99607943972663004</v>
      </c>
      <c r="G2613" s="200"/>
      <c r="H2613" s="202">
        <v>869</v>
      </c>
      <c r="I2613" s="178">
        <v>21196</v>
      </c>
      <c r="J2613">
        <f t="shared" si="161"/>
        <v>21196</v>
      </c>
      <c r="K2613" s="189">
        <f t="shared" si="162"/>
        <v>0.84784000000000004</v>
      </c>
      <c r="L2613" s="200">
        <v>21936</v>
      </c>
      <c r="N2613" s="184">
        <v>138.19999999999999</v>
      </c>
      <c r="O2613" s="190">
        <f t="shared" si="163"/>
        <v>2.3033333333333333E-2</v>
      </c>
      <c r="Q2613" s="1">
        <v>3555.6</v>
      </c>
    </row>
    <row r="2614" spans="2:17" x14ac:dyDescent="0.3">
      <c r="B2614" s="187">
        <v>39557.5</v>
      </c>
      <c r="D2614" s="202">
        <v>991</v>
      </c>
      <c r="E2614" s="178">
        <v>736.12</v>
      </c>
      <c r="F2614" s="188">
        <f t="shared" si="160"/>
        <v>0.99620394491998521</v>
      </c>
      <c r="G2614" s="200"/>
      <c r="H2614" s="202">
        <v>869</v>
      </c>
      <c r="I2614" s="178">
        <v>21051</v>
      </c>
      <c r="J2614">
        <f t="shared" si="161"/>
        <v>21051</v>
      </c>
      <c r="K2614" s="189">
        <f t="shared" si="162"/>
        <v>0.84204000000000001</v>
      </c>
      <c r="L2614" s="200">
        <v>21783</v>
      </c>
      <c r="N2614" s="184">
        <v>0</v>
      </c>
      <c r="O2614" s="190">
        <f t="shared" si="163"/>
        <v>0</v>
      </c>
      <c r="Q2614" s="1">
        <v>3554.9</v>
      </c>
    </row>
    <row r="2615" spans="2:17" x14ac:dyDescent="0.3">
      <c r="B2615" s="187">
        <v>39557.541666666664</v>
      </c>
      <c r="D2615" s="202">
        <v>975</v>
      </c>
      <c r="E2615" s="178">
        <v>722.16399999999999</v>
      </c>
      <c r="F2615" s="188">
        <f t="shared" si="160"/>
        <v>0.97731704841492717</v>
      </c>
      <c r="G2615" s="200"/>
      <c r="H2615" s="202">
        <v>797</v>
      </c>
      <c r="I2615" s="178">
        <v>21112</v>
      </c>
      <c r="J2615">
        <f t="shared" si="161"/>
        <v>21112</v>
      </c>
      <c r="K2615" s="189">
        <f t="shared" si="162"/>
        <v>0.84448000000000001</v>
      </c>
      <c r="L2615" s="200">
        <v>21847</v>
      </c>
      <c r="N2615" s="184">
        <v>0</v>
      </c>
      <c r="O2615" s="190">
        <f t="shared" si="163"/>
        <v>0</v>
      </c>
      <c r="Q2615" s="1">
        <v>3553.6</v>
      </c>
    </row>
    <row r="2616" spans="2:17" x14ac:dyDescent="0.3">
      <c r="B2616" s="187">
        <v>39557.583333333336</v>
      </c>
      <c r="D2616" s="202">
        <v>928</v>
      </c>
      <c r="E2616" s="178">
        <v>670.33199999999999</v>
      </c>
      <c r="F2616" s="188">
        <f t="shared" si="160"/>
        <v>0.90717190513245594</v>
      </c>
      <c r="G2616" s="200"/>
      <c r="H2616" s="202">
        <v>657</v>
      </c>
      <c r="I2616" s="178">
        <v>20971</v>
      </c>
      <c r="J2616">
        <f t="shared" si="161"/>
        <v>20971</v>
      </c>
      <c r="K2616" s="189">
        <f t="shared" si="162"/>
        <v>0.83884000000000003</v>
      </c>
      <c r="L2616" s="200">
        <v>21698</v>
      </c>
      <c r="N2616" s="184">
        <v>0</v>
      </c>
      <c r="O2616" s="190">
        <f t="shared" si="163"/>
        <v>0</v>
      </c>
      <c r="Q2616" s="1">
        <v>3553</v>
      </c>
    </row>
    <row r="2617" spans="2:17" x14ac:dyDescent="0.3">
      <c r="B2617" s="187">
        <v>39557.625</v>
      </c>
      <c r="D2617" s="202">
        <v>746</v>
      </c>
      <c r="E2617" s="178">
        <v>501.233</v>
      </c>
      <c r="F2617" s="188">
        <f t="shared" si="160"/>
        <v>0.67832729979361917</v>
      </c>
      <c r="G2617" s="200"/>
      <c r="H2617" s="202">
        <v>440</v>
      </c>
      <c r="I2617" s="178">
        <v>19137</v>
      </c>
      <c r="J2617">
        <f t="shared" si="161"/>
        <v>19137</v>
      </c>
      <c r="K2617" s="189">
        <f t="shared" si="162"/>
        <v>0.76548000000000005</v>
      </c>
      <c r="L2617" s="200">
        <v>19765</v>
      </c>
      <c r="N2617" s="184">
        <v>0</v>
      </c>
      <c r="O2617" s="190">
        <f t="shared" si="163"/>
        <v>0</v>
      </c>
      <c r="Q2617" s="1">
        <v>3551.7</v>
      </c>
    </row>
    <row r="2618" spans="2:17" x14ac:dyDescent="0.3">
      <c r="B2618" s="187">
        <v>39557.666666666664</v>
      </c>
      <c r="D2618" s="202">
        <v>404</v>
      </c>
      <c r="E2618" s="178">
        <v>201.976</v>
      </c>
      <c r="F2618" s="188">
        <f t="shared" si="160"/>
        <v>0.27333761883817709</v>
      </c>
      <c r="G2618" s="200"/>
      <c r="H2618" s="202">
        <v>179</v>
      </c>
      <c r="I2618" s="178">
        <v>7457</v>
      </c>
      <c r="J2618">
        <f t="shared" si="161"/>
        <v>7457</v>
      </c>
      <c r="K2618" s="189">
        <f t="shared" si="162"/>
        <v>0.29827999999999999</v>
      </c>
      <c r="L2618" s="200">
        <v>7647.8</v>
      </c>
      <c r="N2618" s="184">
        <v>0</v>
      </c>
      <c r="O2618" s="190">
        <f t="shared" si="163"/>
        <v>0</v>
      </c>
      <c r="Q2618" s="1">
        <v>3549.2</v>
      </c>
    </row>
    <row r="2619" spans="2:17" x14ac:dyDescent="0.3">
      <c r="B2619" s="187">
        <v>39557.708333333336</v>
      </c>
      <c r="D2619" s="202">
        <v>126</v>
      </c>
      <c r="E2619" s="178">
        <v>0</v>
      </c>
      <c r="F2619" s="188">
        <f t="shared" si="160"/>
        <v>0</v>
      </c>
      <c r="G2619" s="200"/>
      <c r="H2619" s="202">
        <v>27</v>
      </c>
      <c r="I2619" s="178">
        <v>731.58</v>
      </c>
      <c r="J2619">
        <f t="shared" si="161"/>
        <v>731.58</v>
      </c>
      <c r="K2619" s="189">
        <f t="shared" si="162"/>
        <v>2.9263200000000003E-2</v>
      </c>
      <c r="L2619" s="200">
        <v>828.64</v>
      </c>
      <c r="N2619" s="184">
        <v>115.2</v>
      </c>
      <c r="O2619" s="190">
        <f t="shared" si="163"/>
        <v>1.9200000000000002E-2</v>
      </c>
      <c r="Q2619" s="1">
        <v>3549.1</v>
      </c>
    </row>
    <row r="2620" spans="2:17" x14ac:dyDescent="0.3">
      <c r="B2620" s="187">
        <v>39557.75</v>
      </c>
      <c r="D2620" s="202">
        <v>0</v>
      </c>
      <c r="E2620" s="178">
        <v>0</v>
      </c>
      <c r="F2620" s="188">
        <f t="shared" si="160"/>
        <v>0</v>
      </c>
      <c r="G2620" s="200"/>
      <c r="H2620" s="202">
        <v>0</v>
      </c>
      <c r="I2620" s="178">
        <v>-56.506999999999998</v>
      </c>
      <c r="J2620">
        <f t="shared" si="161"/>
        <v>0</v>
      </c>
      <c r="K2620" s="189">
        <f t="shared" si="162"/>
        <v>0</v>
      </c>
      <c r="L2620" s="200">
        <v>0</v>
      </c>
      <c r="N2620" s="184">
        <v>439.2</v>
      </c>
      <c r="O2620" s="190">
        <f t="shared" si="163"/>
        <v>7.3200000000000001E-2</v>
      </c>
      <c r="Q2620" s="1">
        <v>3549</v>
      </c>
    </row>
    <row r="2621" spans="2:17" x14ac:dyDescent="0.3">
      <c r="B2621" s="187">
        <v>39557.791666666664</v>
      </c>
      <c r="D2621" s="202">
        <v>0</v>
      </c>
      <c r="E2621" s="178">
        <v>0</v>
      </c>
      <c r="F2621" s="188">
        <f t="shared" si="160"/>
        <v>0</v>
      </c>
      <c r="G2621" s="200"/>
      <c r="H2621" s="202">
        <v>0</v>
      </c>
      <c r="I2621" s="178">
        <v>-56.506999999999998</v>
      </c>
      <c r="J2621">
        <f t="shared" si="161"/>
        <v>0</v>
      </c>
      <c r="K2621" s="189">
        <f t="shared" si="162"/>
        <v>0</v>
      </c>
      <c r="L2621" s="200">
        <v>0</v>
      </c>
      <c r="N2621" s="184">
        <v>930.1</v>
      </c>
      <c r="O2621" s="190">
        <f t="shared" si="163"/>
        <v>0.15501666666666666</v>
      </c>
      <c r="Q2621" s="1">
        <v>3548.8</v>
      </c>
    </row>
    <row r="2622" spans="2:17" x14ac:dyDescent="0.3">
      <c r="B2622" s="187">
        <v>39557.833333333336</v>
      </c>
      <c r="D2622" s="202">
        <v>0</v>
      </c>
      <c r="E2622" s="178">
        <v>0</v>
      </c>
      <c r="F2622" s="188">
        <f t="shared" si="160"/>
        <v>0</v>
      </c>
      <c r="G2622" s="200"/>
      <c r="H2622" s="202">
        <v>0</v>
      </c>
      <c r="I2622" s="178">
        <v>-56.506999999999998</v>
      </c>
      <c r="J2622">
        <f t="shared" si="161"/>
        <v>0</v>
      </c>
      <c r="K2622" s="189">
        <f t="shared" si="162"/>
        <v>0</v>
      </c>
      <c r="L2622" s="200">
        <v>0</v>
      </c>
      <c r="N2622" s="184">
        <v>1922.9</v>
      </c>
      <c r="O2622" s="190">
        <f t="shared" si="163"/>
        <v>0.32048333333333334</v>
      </c>
      <c r="Q2622" s="1">
        <v>3548.2</v>
      </c>
    </row>
    <row r="2623" spans="2:17" x14ac:dyDescent="0.3">
      <c r="B2623" s="187">
        <v>39557.875</v>
      </c>
      <c r="D2623" s="202">
        <v>0</v>
      </c>
      <c r="E2623" s="178">
        <v>0</v>
      </c>
      <c r="F2623" s="188">
        <f t="shared" si="160"/>
        <v>0</v>
      </c>
      <c r="G2623" s="200"/>
      <c r="H2623" s="202">
        <v>0</v>
      </c>
      <c r="I2623" s="178">
        <v>-56.506999999999998</v>
      </c>
      <c r="J2623">
        <f t="shared" si="161"/>
        <v>0</v>
      </c>
      <c r="K2623" s="189">
        <f t="shared" si="162"/>
        <v>0</v>
      </c>
      <c r="L2623" s="200">
        <v>0</v>
      </c>
      <c r="N2623" s="184">
        <v>3127</v>
      </c>
      <c r="O2623" s="190">
        <f t="shared" si="163"/>
        <v>0.52116666666666667</v>
      </c>
      <c r="Q2623" s="1">
        <v>3546.4</v>
      </c>
    </row>
    <row r="2624" spans="2:17" x14ac:dyDescent="0.3">
      <c r="B2624" s="187">
        <v>39557.916666666664</v>
      </c>
      <c r="D2624" s="202">
        <v>0</v>
      </c>
      <c r="E2624" s="178">
        <v>0</v>
      </c>
      <c r="F2624" s="188">
        <f t="shared" si="160"/>
        <v>0</v>
      </c>
      <c r="G2624" s="200"/>
      <c r="H2624" s="202">
        <v>0</v>
      </c>
      <c r="I2624" s="178">
        <v>-56.506999999999998</v>
      </c>
      <c r="J2624">
        <f t="shared" si="161"/>
        <v>0</v>
      </c>
      <c r="K2624" s="189">
        <f t="shared" si="162"/>
        <v>0</v>
      </c>
      <c r="L2624" s="200">
        <v>0</v>
      </c>
      <c r="N2624" s="184">
        <v>3529</v>
      </c>
      <c r="O2624" s="190">
        <f t="shared" si="163"/>
        <v>0.58816666666666662</v>
      </c>
      <c r="Q2624" s="1">
        <v>3546.1</v>
      </c>
    </row>
    <row r="2625" spans="2:17" x14ac:dyDescent="0.3">
      <c r="B2625" s="187">
        <v>39557.958333333336</v>
      </c>
      <c r="D2625" s="202">
        <v>0</v>
      </c>
      <c r="E2625" s="178">
        <v>0</v>
      </c>
      <c r="F2625" s="188">
        <f t="shared" si="160"/>
        <v>0</v>
      </c>
      <c r="G2625" s="200"/>
      <c r="H2625" s="202">
        <v>0</v>
      </c>
      <c r="I2625" s="178">
        <v>-56.506999999999998</v>
      </c>
      <c r="J2625">
        <f t="shared" si="161"/>
        <v>0</v>
      </c>
      <c r="K2625" s="189">
        <f t="shared" si="162"/>
        <v>0</v>
      </c>
      <c r="L2625" s="200">
        <v>0</v>
      </c>
      <c r="N2625" s="184">
        <v>3600.2</v>
      </c>
      <c r="O2625" s="190">
        <f t="shared" si="163"/>
        <v>0.60003333333333331</v>
      </c>
      <c r="Q2625" s="1">
        <v>3545</v>
      </c>
    </row>
    <row r="2626" spans="2:17" x14ac:dyDescent="0.3">
      <c r="B2626" s="187">
        <v>39558</v>
      </c>
      <c r="D2626" s="202">
        <v>0</v>
      </c>
      <c r="E2626" s="178">
        <v>0</v>
      </c>
      <c r="F2626" s="188">
        <f t="shared" si="160"/>
        <v>0</v>
      </c>
      <c r="G2626" s="200"/>
      <c r="H2626" s="202">
        <v>0</v>
      </c>
      <c r="I2626" s="178">
        <v>-56.506999999999998</v>
      </c>
      <c r="J2626">
        <f t="shared" si="161"/>
        <v>0</v>
      </c>
      <c r="K2626" s="189">
        <f t="shared" si="162"/>
        <v>0</v>
      </c>
      <c r="L2626" s="200">
        <v>0</v>
      </c>
      <c r="N2626" s="184">
        <v>3927.6</v>
      </c>
      <c r="O2626" s="190">
        <f t="shared" si="163"/>
        <v>0.65459999999999996</v>
      </c>
      <c r="Q2626" s="1">
        <v>3543.7</v>
      </c>
    </row>
    <row r="2627" spans="2:17" x14ac:dyDescent="0.3">
      <c r="B2627" s="187">
        <v>39558.041666666664</v>
      </c>
      <c r="D2627" s="202">
        <v>0</v>
      </c>
      <c r="E2627" s="178">
        <v>0</v>
      </c>
      <c r="F2627" s="188">
        <f t="shared" si="160"/>
        <v>0</v>
      </c>
      <c r="G2627" s="200"/>
      <c r="H2627" s="202">
        <v>0</v>
      </c>
      <c r="I2627" s="178">
        <v>-56.506999999999998</v>
      </c>
      <c r="J2627">
        <f t="shared" si="161"/>
        <v>0</v>
      </c>
      <c r="K2627" s="189">
        <f t="shared" si="162"/>
        <v>0</v>
      </c>
      <c r="L2627" s="200">
        <v>0</v>
      </c>
      <c r="N2627" s="184">
        <v>4354.3</v>
      </c>
      <c r="O2627" s="190">
        <f t="shared" si="163"/>
        <v>0.72571666666666668</v>
      </c>
      <c r="Q2627" s="1">
        <v>3542.5</v>
      </c>
    </row>
    <row r="2628" spans="2:17" x14ac:dyDescent="0.3">
      <c r="B2628" s="187">
        <v>39558.083333333336</v>
      </c>
      <c r="D2628" s="202">
        <v>0</v>
      </c>
      <c r="E2628" s="178">
        <v>0</v>
      </c>
      <c r="F2628" s="188">
        <f t="shared" si="160"/>
        <v>0</v>
      </c>
      <c r="G2628" s="200"/>
      <c r="H2628" s="202">
        <v>0</v>
      </c>
      <c r="I2628" s="178">
        <v>-56.506999999999998</v>
      </c>
      <c r="J2628">
        <f t="shared" si="161"/>
        <v>0</v>
      </c>
      <c r="K2628" s="189">
        <f t="shared" si="162"/>
        <v>0</v>
      </c>
      <c r="L2628" s="200">
        <v>0</v>
      </c>
      <c r="N2628" s="184">
        <v>4880.5</v>
      </c>
      <c r="O2628" s="190">
        <f t="shared" si="163"/>
        <v>0.81341666666666668</v>
      </c>
      <c r="Q2628" s="1">
        <v>3542.4</v>
      </c>
    </row>
    <row r="2629" spans="2:17" x14ac:dyDescent="0.3">
      <c r="B2629" s="187">
        <v>39558.125</v>
      </c>
      <c r="D2629" s="202">
        <v>0</v>
      </c>
      <c r="E2629" s="178">
        <v>0</v>
      </c>
      <c r="F2629" s="188">
        <f t="shared" si="160"/>
        <v>0</v>
      </c>
      <c r="G2629" s="200"/>
      <c r="H2629" s="202">
        <v>0</v>
      </c>
      <c r="I2629" s="178">
        <v>-56.506999999999998</v>
      </c>
      <c r="J2629">
        <f t="shared" si="161"/>
        <v>0</v>
      </c>
      <c r="K2629" s="189">
        <f t="shared" si="162"/>
        <v>0</v>
      </c>
      <c r="L2629" s="200">
        <v>0</v>
      </c>
      <c r="N2629" s="184">
        <v>5083.7</v>
      </c>
      <c r="O2629" s="190">
        <f t="shared" si="163"/>
        <v>0.84728333333333328</v>
      </c>
      <c r="Q2629" s="1">
        <v>3540.5</v>
      </c>
    </row>
    <row r="2630" spans="2:17" x14ac:dyDescent="0.3">
      <c r="B2630" s="187">
        <v>39558.166666666664</v>
      </c>
      <c r="D2630" s="202">
        <v>0</v>
      </c>
      <c r="E2630" s="178">
        <v>0</v>
      </c>
      <c r="F2630" s="188">
        <f t="shared" si="160"/>
        <v>0</v>
      </c>
      <c r="G2630" s="200"/>
      <c r="H2630" s="202">
        <v>0</v>
      </c>
      <c r="I2630" s="178">
        <v>-56.506999999999998</v>
      </c>
      <c r="J2630">
        <f t="shared" si="161"/>
        <v>0</v>
      </c>
      <c r="K2630" s="189">
        <f t="shared" si="162"/>
        <v>0</v>
      </c>
      <c r="L2630" s="200">
        <v>0</v>
      </c>
      <c r="N2630" s="184">
        <v>5077.8</v>
      </c>
      <c r="O2630" s="190">
        <f t="shared" si="163"/>
        <v>0.84630000000000005</v>
      </c>
      <c r="Q2630" s="1">
        <v>3539.5</v>
      </c>
    </row>
    <row r="2631" spans="2:17" x14ac:dyDescent="0.3">
      <c r="B2631" s="187">
        <v>39558.208333333336</v>
      </c>
      <c r="D2631" s="202">
        <v>0</v>
      </c>
      <c r="E2631" s="178">
        <v>0</v>
      </c>
      <c r="F2631" s="188">
        <f t="shared" si="160"/>
        <v>0</v>
      </c>
      <c r="G2631" s="200"/>
      <c r="H2631" s="202">
        <v>0</v>
      </c>
      <c r="I2631" s="178">
        <v>-56.506999999999998</v>
      </c>
      <c r="J2631">
        <f t="shared" si="161"/>
        <v>0</v>
      </c>
      <c r="K2631" s="189">
        <f t="shared" si="162"/>
        <v>0</v>
      </c>
      <c r="L2631" s="200">
        <v>0</v>
      </c>
      <c r="N2631" s="184">
        <v>4661.5</v>
      </c>
      <c r="O2631" s="190">
        <f t="shared" si="163"/>
        <v>0.7769166666666667</v>
      </c>
      <c r="Q2631" s="1">
        <v>3539.3</v>
      </c>
    </row>
    <row r="2632" spans="2:17" x14ac:dyDescent="0.3">
      <c r="B2632" s="187">
        <v>39558.25</v>
      </c>
      <c r="D2632" s="202">
        <v>269</v>
      </c>
      <c r="E2632" s="178">
        <v>0</v>
      </c>
      <c r="F2632" s="188">
        <f t="shared" si="160"/>
        <v>0</v>
      </c>
      <c r="G2632" s="200"/>
      <c r="H2632" s="202">
        <v>43</v>
      </c>
      <c r="I2632" s="178">
        <v>1314</v>
      </c>
      <c r="J2632">
        <f t="shared" si="161"/>
        <v>1314</v>
      </c>
      <c r="K2632" s="189">
        <f t="shared" si="162"/>
        <v>5.2560000000000003E-2</v>
      </c>
      <c r="L2632" s="200">
        <v>1414.9</v>
      </c>
      <c r="N2632" s="184">
        <v>3778</v>
      </c>
      <c r="O2632" s="190">
        <f t="shared" si="163"/>
        <v>0.62966666666666671</v>
      </c>
      <c r="Q2632" s="1">
        <v>3539.3</v>
      </c>
    </row>
    <row r="2633" spans="2:17" x14ac:dyDescent="0.3">
      <c r="B2633" s="187">
        <v>39558.291666666664</v>
      </c>
      <c r="D2633" s="202">
        <v>751</v>
      </c>
      <c r="E2633" s="178">
        <v>216.07499999999999</v>
      </c>
      <c r="F2633" s="188">
        <f t="shared" si="160"/>
        <v>0.2924180397198633</v>
      </c>
      <c r="G2633" s="200"/>
      <c r="H2633" s="202">
        <v>242</v>
      </c>
      <c r="I2633" s="178">
        <v>11094</v>
      </c>
      <c r="J2633">
        <f t="shared" si="161"/>
        <v>11094</v>
      </c>
      <c r="K2633" s="189">
        <f t="shared" si="162"/>
        <v>0.44375999999999999</v>
      </c>
      <c r="L2633" s="200">
        <v>11385</v>
      </c>
      <c r="N2633" s="184">
        <v>2523.4</v>
      </c>
      <c r="O2633" s="190">
        <f t="shared" si="163"/>
        <v>0.4205666666666667</v>
      </c>
      <c r="Q2633" s="1">
        <v>3538</v>
      </c>
    </row>
    <row r="2634" spans="2:17" x14ac:dyDescent="0.3">
      <c r="B2634" s="187">
        <v>39558.333333333336</v>
      </c>
      <c r="D2634" s="202">
        <v>874</v>
      </c>
      <c r="E2634" s="178">
        <v>591.87699999999995</v>
      </c>
      <c r="F2634" s="188">
        <f t="shared" si="160"/>
        <v>0.80099739486416077</v>
      </c>
      <c r="G2634" s="200"/>
      <c r="H2634" s="202">
        <v>460</v>
      </c>
      <c r="I2634" s="178">
        <v>21070</v>
      </c>
      <c r="J2634">
        <f t="shared" si="161"/>
        <v>21070</v>
      </c>
      <c r="K2634" s="189">
        <f t="shared" si="162"/>
        <v>0.84279999999999999</v>
      </c>
      <c r="L2634" s="200">
        <v>21803</v>
      </c>
      <c r="N2634" s="184">
        <v>1589.6</v>
      </c>
      <c r="O2634" s="190">
        <f t="shared" si="163"/>
        <v>0.2649333333333333</v>
      </c>
      <c r="Q2634" s="1">
        <v>3537.5</v>
      </c>
    </row>
    <row r="2635" spans="2:17" x14ac:dyDescent="0.3">
      <c r="B2635" s="187">
        <v>39558.375</v>
      </c>
      <c r="D2635" s="202">
        <v>933</v>
      </c>
      <c r="E2635" s="178">
        <v>673.86800000000005</v>
      </c>
      <c r="F2635" s="188">
        <f t="shared" ref="F2635:F2698" si="164">E2635/$F$8</f>
        <v>0.91195723517271721</v>
      </c>
      <c r="G2635" s="200"/>
      <c r="H2635" s="202">
        <v>650</v>
      </c>
      <c r="I2635" s="178">
        <v>21503</v>
      </c>
      <c r="J2635">
        <f t="shared" ref="J2635:J2698" si="165">IF(I2635&lt;0,0,I2635)</f>
        <v>21503</v>
      </c>
      <c r="K2635" s="189">
        <f t="shared" ref="K2635:K2698" si="166">J2635/(1000*$K$8)</f>
        <v>0.86012</v>
      </c>
      <c r="L2635" s="200">
        <v>22260</v>
      </c>
      <c r="N2635" s="184">
        <v>1123.5999999999999</v>
      </c>
      <c r="O2635" s="190">
        <f t="shared" ref="O2635:O2698" si="167">N2635/$O$8</f>
        <v>0.18726666666666666</v>
      </c>
      <c r="Q2635" s="1">
        <v>3536.3</v>
      </c>
    </row>
    <row r="2636" spans="2:17" x14ac:dyDescent="0.3">
      <c r="B2636" s="187">
        <v>39558.416666666664</v>
      </c>
      <c r="D2636" s="202">
        <v>967</v>
      </c>
      <c r="E2636" s="178">
        <v>716.14499999999998</v>
      </c>
      <c r="F2636" s="188">
        <f t="shared" si="164"/>
        <v>0.96917143147139428</v>
      </c>
      <c r="G2636" s="200"/>
      <c r="H2636" s="202">
        <v>788</v>
      </c>
      <c r="I2636" s="178">
        <v>21422</v>
      </c>
      <c r="J2636">
        <f t="shared" si="165"/>
        <v>21422</v>
      </c>
      <c r="K2636" s="189">
        <f t="shared" si="166"/>
        <v>0.85687999999999998</v>
      </c>
      <c r="L2636" s="200">
        <v>22176</v>
      </c>
      <c r="N2636" s="184">
        <v>561.79999999999995</v>
      </c>
      <c r="O2636" s="190">
        <f t="shared" si="167"/>
        <v>9.3633333333333332E-2</v>
      </c>
      <c r="Q2636" s="1">
        <v>3534.5</v>
      </c>
    </row>
    <row r="2637" spans="2:17" x14ac:dyDescent="0.3">
      <c r="B2637" s="187">
        <v>39558.458333333336</v>
      </c>
      <c r="D2637" s="202">
        <v>984</v>
      </c>
      <c r="E2637" s="178">
        <v>736.16300000000001</v>
      </c>
      <c r="F2637" s="188">
        <f t="shared" si="164"/>
        <v>0.99626213756470561</v>
      </c>
      <c r="G2637" s="200"/>
      <c r="H2637" s="202">
        <v>862</v>
      </c>
      <c r="I2637" s="178">
        <v>21218</v>
      </c>
      <c r="J2637">
        <f t="shared" si="165"/>
        <v>21218</v>
      </c>
      <c r="K2637" s="189">
        <f t="shared" si="166"/>
        <v>0.84872000000000003</v>
      </c>
      <c r="L2637" s="200">
        <v>21959</v>
      </c>
      <c r="N2637" s="184">
        <v>30.9</v>
      </c>
      <c r="O2637" s="190">
        <f t="shared" si="167"/>
        <v>5.1500000000000001E-3</v>
      </c>
      <c r="Q2637" s="1">
        <v>3532.5</v>
      </c>
    </row>
    <row r="2638" spans="2:17" x14ac:dyDescent="0.3">
      <c r="B2638" s="187">
        <v>39558.5</v>
      </c>
      <c r="D2638" s="202">
        <v>987</v>
      </c>
      <c r="E2638" s="178">
        <v>736.01499999999999</v>
      </c>
      <c r="F2638" s="188">
        <f t="shared" si="164"/>
        <v>0.99606184660148189</v>
      </c>
      <c r="G2638" s="200"/>
      <c r="H2638" s="202">
        <v>863</v>
      </c>
      <c r="I2638" s="178">
        <v>21079</v>
      </c>
      <c r="J2638">
        <f t="shared" si="165"/>
        <v>21079</v>
      </c>
      <c r="K2638" s="189">
        <f t="shared" si="166"/>
        <v>0.84316000000000002</v>
      </c>
      <c r="L2638" s="200">
        <v>21813</v>
      </c>
      <c r="N2638" s="184">
        <v>0</v>
      </c>
      <c r="O2638" s="190">
        <f t="shared" si="167"/>
        <v>0</v>
      </c>
      <c r="Q2638" s="1">
        <v>3532.3</v>
      </c>
    </row>
    <row r="2639" spans="2:17" x14ac:dyDescent="0.3">
      <c r="B2639" s="187">
        <v>39558.541666666664</v>
      </c>
      <c r="D2639" s="202">
        <v>972</v>
      </c>
      <c r="E2639" s="178">
        <v>717.98199999999997</v>
      </c>
      <c r="F2639" s="188">
        <f t="shared" si="164"/>
        <v>0.97165747538654124</v>
      </c>
      <c r="G2639" s="200"/>
      <c r="H2639" s="202">
        <v>791</v>
      </c>
      <c r="I2639" s="178">
        <v>21130</v>
      </c>
      <c r="J2639">
        <f t="shared" si="165"/>
        <v>21130</v>
      </c>
      <c r="K2639" s="189">
        <f t="shared" si="166"/>
        <v>0.84519999999999995</v>
      </c>
      <c r="L2639" s="200">
        <v>21866</v>
      </c>
      <c r="N2639" s="184">
        <v>0</v>
      </c>
      <c r="O2639" s="190">
        <f t="shared" si="167"/>
        <v>0</v>
      </c>
      <c r="Q2639" s="1">
        <v>3532.1</v>
      </c>
    </row>
    <row r="2640" spans="2:17" x14ac:dyDescent="0.3">
      <c r="B2640" s="187">
        <v>39558.583333333336</v>
      </c>
      <c r="D2640" s="202">
        <v>938</v>
      </c>
      <c r="E2640" s="178">
        <v>673.88</v>
      </c>
      <c r="F2640" s="188">
        <f t="shared" si="164"/>
        <v>0.91197347498054615</v>
      </c>
      <c r="G2640" s="200"/>
      <c r="H2640" s="202">
        <v>651</v>
      </c>
      <c r="I2640" s="178">
        <v>21001</v>
      </c>
      <c r="J2640">
        <f t="shared" si="165"/>
        <v>21001</v>
      </c>
      <c r="K2640" s="189">
        <f t="shared" si="166"/>
        <v>0.84004000000000001</v>
      </c>
      <c r="L2640" s="200">
        <v>21730</v>
      </c>
      <c r="N2640" s="184">
        <v>496.4</v>
      </c>
      <c r="O2640" s="190">
        <f t="shared" si="167"/>
        <v>8.2733333333333325E-2</v>
      </c>
      <c r="Q2640" s="1">
        <v>3529.7</v>
      </c>
    </row>
    <row r="2641" spans="2:17" x14ac:dyDescent="0.3">
      <c r="B2641" s="187">
        <v>39558.625</v>
      </c>
      <c r="D2641" s="202">
        <v>877</v>
      </c>
      <c r="E2641" s="178">
        <v>587.79399999999998</v>
      </c>
      <c r="F2641" s="188">
        <f t="shared" si="164"/>
        <v>0.79547180025036368</v>
      </c>
      <c r="G2641" s="200"/>
      <c r="H2641" s="202">
        <v>460</v>
      </c>
      <c r="I2641" s="178">
        <v>20394</v>
      </c>
      <c r="J2641">
        <f t="shared" si="165"/>
        <v>20394</v>
      </c>
      <c r="K2641" s="189">
        <f t="shared" si="166"/>
        <v>0.81576000000000004</v>
      </c>
      <c r="L2641" s="200">
        <v>21090</v>
      </c>
      <c r="N2641" s="184">
        <v>1033.8</v>
      </c>
      <c r="O2641" s="190">
        <f t="shared" si="167"/>
        <v>0.17229999999999998</v>
      </c>
      <c r="Q2641" s="1">
        <v>3529</v>
      </c>
    </row>
    <row r="2642" spans="2:17" x14ac:dyDescent="0.3">
      <c r="B2642" s="187">
        <v>39558.666666666664</v>
      </c>
      <c r="D2642" s="202">
        <v>742</v>
      </c>
      <c r="E2642" s="178">
        <v>383.88</v>
      </c>
      <c r="F2642" s="188">
        <f t="shared" si="164"/>
        <v>0.51951145244781272</v>
      </c>
      <c r="G2642" s="200"/>
      <c r="H2642" s="202">
        <v>237</v>
      </c>
      <c r="I2642" s="178">
        <v>10447</v>
      </c>
      <c r="J2642">
        <f t="shared" si="165"/>
        <v>10447</v>
      </c>
      <c r="K2642" s="189">
        <f t="shared" si="166"/>
        <v>0.41787999999999997</v>
      </c>
      <c r="L2642" s="200">
        <v>10718</v>
      </c>
      <c r="N2642" s="184">
        <v>1276</v>
      </c>
      <c r="O2642" s="190">
        <f t="shared" si="167"/>
        <v>0.21266666666666667</v>
      </c>
      <c r="Q2642" s="1">
        <v>3527.9</v>
      </c>
    </row>
    <row r="2643" spans="2:17" x14ac:dyDescent="0.3">
      <c r="B2643" s="187">
        <v>39558.708333333336</v>
      </c>
      <c r="D2643" s="202">
        <v>262</v>
      </c>
      <c r="E2643" s="178">
        <v>0</v>
      </c>
      <c r="F2643" s="188">
        <f t="shared" si="164"/>
        <v>0</v>
      </c>
      <c r="G2643" s="200"/>
      <c r="H2643" s="202">
        <v>41</v>
      </c>
      <c r="I2643" s="178">
        <v>1203.2</v>
      </c>
      <c r="J2643">
        <f t="shared" si="165"/>
        <v>1203.2</v>
      </c>
      <c r="K2643" s="189">
        <f t="shared" si="166"/>
        <v>4.8128000000000004E-2</v>
      </c>
      <c r="L2643" s="200">
        <v>1303.2</v>
      </c>
      <c r="N2643" s="184">
        <v>1494.9</v>
      </c>
      <c r="O2643" s="190">
        <f t="shared" si="167"/>
        <v>0.24915000000000001</v>
      </c>
      <c r="Q2643" s="1">
        <v>3527.8</v>
      </c>
    </row>
    <row r="2644" spans="2:17" x14ac:dyDescent="0.3">
      <c r="B2644" s="187">
        <v>39558.75</v>
      </c>
      <c r="D2644" s="202">
        <v>0</v>
      </c>
      <c r="E2644" s="178">
        <v>0</v>
      </c>
      <c r="F2644" s="188">
        <f t="shared" si="164"/>
        <v>0</v>
      </c>
      <c r="G2644" s="200"/>
      <c r="H2644" s="202">
        <v>0</v>
      </c>
      <c r="I2644" s="178">
        <v>-56.506999999999998</v>
      </c>
      <c r="J2644">
        <f t="shared" si="165"/>
        <v>0</v>
      </c>
      <c r="K2644" s="189">
        <f t="shared" si="166"/>
        <v>0</v>
      </c>
      <c r="L2644" s="200">
        <v>0</v>
      </c>
      <c r="N2644" s="184">
        <v>2381.4</v>
      </c>
      <c r="O2644" s="190">
        <f t="shared" si="167"/>
        <v>0.39690000000000003</v>
      </c>
      <c r="Q2644" s="1">
        <v>3527.6</v>
      </c>
    </row>
    <row r="2645" spans="2:17" x14ac:dyDescent="0.3">
      <c r="B2645" s="187">
        <v>39558.791666666664</v>
      </c>
      <c r="D2645" s="202">
        <v>0</v>
      </c>
      <c r="E2645" s="178">
        <v>0</v>
      </c>
      <c r="F2645" s="188">
        <f t="shared" si="164"/>
        <v>0</v>
      </c>
      <c r="G2645" s="200"/>
      <c r="H2645" s="202">
        <v>0</v>
      </c>
      <c r="I2645" s="178">
        <v>-56.506999999999998</v>
      </c>
      <c r="J2645">
        <f t="shared" si="165"/>
        <v>0</v>
      </c>
      <c r="K2645" s="189">
        <f t="shared" si="166"/>
        <v>0</v>
      </c>
      <c r="L2645" s="200">
        <v>0</v>
      </c>
      <c r="N2645" s="184">
        <v>3842.6</v>
      </c>
      <c r="O2645" s="190">
        <f t="shared" si="167"/>
        <v>0.6404333333333333</v>
      </c>
      <c r="Q2645" s="1">
        <v>3527.6</v>
      </c>
    </row>
    <row r="2646" spans="2:17" x14ac:dyDescent="0.3">
      <c r="B2646" s="187">
        <v>39558.833333333336</v>
      </c>
      <c r="D2646" s="202">
        <v>0</v>
      </c>
      <c r="E2646" s="178">
        <v>0</v>
      </c>
      <c r="F2646" s="188">
        <f t="shared" si="164"/>
        <v>0</v>
      </c>
      <c r="G2646" s="200"/>
      <c r="H2646" s="202">
        <v>0</v>
      </c>
      <c r="I2646" s="178">
        <v>-56.506999999999998</v>
      </c>
      <c r="J2646">
        <f t="shared" si="165"/>
        <v>0</v>
      </c>
      <c r="K2646" s="189">
        <f t="shared" si="166"/>
        <v>0</v>
      </c>
      <c r="L2646" s="200">
        <v>0</v>
      </c>
      <c r="N2646" s="184">
        <v>3750.5</v>
      </c>
      <c r="O2646" s="190">
        <f t="shared" si="167"/>
        <v>0.62508333333333332</v>
      </c>
      <c r="Q2646" s="1">
        <v>3527.4</v>
      </c>
    </row>
    <row r="2647" spans="2:17" x14ac:dyDescent="0.3">
      <c r="B2647" s="187">
        <v>39558.875</v>
      </c>
      <c r="D2647" s="202">
        <v>0</v>
      </c>
      <c r="E2647" s="178">
        <v>0</v>
      </c>
      <c r="F2647" s="188">
        <f t="shared" si="164"/>
        <v>0</v>
      </c>
      <c r="G2647" s="200"/>
      <c r="H2647" s="202">
        <v>0</v>
      </c>
      <c r="I2647" s="178">
        <v>-56.506999999999998</v>
      </c>
      <c r="J2647">
        <f t="shared" si="165"/>
        <v>0</v>
      </c>
      <c r="K2647" s="189">
        <f t="shared" si="166"/>
        <v>0</v>
      </c>
      <c r="L2647" s="200">
        <v>0</v>
      </c>
      <c r="N2647" s="184">
        <v>2761.2</v>
      </c>
      <c r="O2647" s="190">
        <f t="shared" si="167"/>
        <v>0.46019999999999994</v>
      </c>
      <c r="Q2647" s="1">
        <v>3527.3</v>
      </c>
    </row>
    <row r="2648" spans="2:17" x14ac:dyDescent="0.3">
      <c r="B2648" s="187">
        <v>39558.916666666664</v>
      </c>
      <c r="D2648" s="202">
        <v>0</v>
      </c>
      <c r="E2648" s="178">
        <v>0</v>
      </c>
      <c r="F2648" s="188">
        <f t="shared" si="164"/>
        <v>0</v>
      </c>
      <c r="G2648" s="200"/>
      <c r="H2648" s="202">
        <v>0</v>
      </c>
      <c r="I2648" s="178">
        <v>-56.506999999999998</v>
      </c>
      <c r="J2648">
        <f t="shared" si="165"/>
        <v>0</v>
      </c>
      <c r="K2648" s="189">
        <f t="shared" si="166"/>
        <v>0</v>
      </c>
      <c r="L2648" s="200">
        <v>0</v>
      </c>
      <c r="N2648" s="184">
        <v>1919.3</v>
      </c>
      <c r="O2648" s="190">
        <f t="shared" si="167"/>
        <v>0.31988333333333335</v>
      </c>
      <c r="Q2648" s="1">
        <v>3526.4</v>
      </c>
    </row>
    <row r="2649" spans="2:17" x14ac:dyDescent="0.3">
      <c r="B2649" s="187">
        <v>39558.958333333336</v>
      </c>
      <c r="D2649" s="202">
        <v>0</v>
      </c>
      <c r="E2649" s="178">
        <v>0</v>
      </c>
      <c r="F2649" s="188">
        <f t="shared" si="164"/>
        <v>0</v>
      </c>
      <c r="G2649" s="200"/>
      <c r="H2649" s="202">
        <v>0</v>
      </c>
      <c r="I2649" s="178">
        <v>-56.506999999999998</v>
      </c>
      <c r="J2649">
        <f t="shared" si="165"/>
        <v>0</v>
      </c>
      <c r="K2649" s="189">
        <f t="shared" si="166"/>
        <v>0</v>
      </c>
      <c r="L2649" s="200">
        <v>0</v>
      </c>
      <c r="N2649" s="184">
        <v>2016.6</v>
      </c>
      <c r="O2649" s="190">
        <f t="shared" si="167"/>
        <v>0.33610000000000001</v>
      </c>
      <c r="Q2649" s="1">
        <v>3526.1</v>
      </c>
    </row>
    <row r="2650" spans="2:17" x14ac:dyDescent="0.3">
      <c r="B2650" s="187">
        <v>39559</v>
      </c>
      <c r="D2650" s="202">
        <v>0</v>
      </c>
      <c r="E2650" s="178">
        <v>0</v>
      </c>
      <c r="F2650" s="188">
        <f t="shared" si="164"/>
        <v>0</v>
      </c>
      <c r="G2650" s="200"/>
      <c r="H2650" s="202">
        <v>0</v>
      </c>
      <c r="I2650" s="178">
        <v>-56.506999999999998</v>
      </c>
      <c r="J2650">
        <f t="shared" si="165"/>
        <v>0</v>
      </c>
      <c r="K2650" s="189">
        <f t="shared" si="166"/>
        <v>0</v>
      </c>
      <c r="L2650" s="200">
        <v>0</v>
      </c>
      <c r="N2650" s="184">
        <v>2540.6</v>
      </c>
      <c r="O2650" s="190">
        <f t="shared" si="167"/>
        <v>0.42343333333333333</v>
      </c>
      <c r="Q2650" s="1">
        <v>3525.8</v>
      </c>
    </row>
    <row r="2651" spans="2:17" x14ac:dyDescent="0.3">
      <c r="B2651" s="187">
        <v>39559.041666666664</v>
      </c>
      <c r="D2651" s="202">
        <v>0</v>
      </c>
      <c r="E2651" s="178">
        <v>0</v>
      </c>
      <c r="F2651" s="188">
        <f t="shared" si="164"/>
        <v>0</v>
      </c>
      <c r="G2651" s="200"/>
      <c r="H2651" s="202">
        <v>0</v>
      </c>
      <c r="I2651" s="178">
        <v>-56.506999999999998</v>
      </c>
      <c r="J2651">
        <f t="shared" si="165"/>
        <v>0</v>
      </c>
      <c r="K2651" s="189">
        <f t="shared" si="166"/>
        <v>0</v>
      </c>
      <c r="L2651" s="200">
        <v>0</v>
      </c>
      <c r="N2651" s="184">
        <v>2416.1999999999998</v>
      </c>
      <c r="O2651" s="190">
        <f t="shared" si="167"/>
        <v>0.40269999999999995</v>
      </c>
      <c r="Q2651" s="1">
        <v>3525.8</v>
      </c>
    </row>
    <row r="2652" spans="2:17" x14ac:dyDescent="0.3">
      <c r="B2652" s="187">
        <v>39559.083333333336</v>
      </c>
      <c r="D2652" s="202">
        <v>0</v>
      </c>
      <c r="E2652" s="178">
        <v>0</v>
      </c>
      <c r="F2652" s="188">
        <f t="shared" si="164"/>
        <v>0</v>
      </c>
      <c r="G2652" s="200"/>
      <c r="H2652" s="202">
        <v>0</v>
      </c>
      <c r="I2652" s="178">
        <v>-56.506999999999998</v>
      </c>
      <c r="J2652">
        <f t="shared" si="165"/>
        <v>0</v>
      </c>
      <c r="K2652" s="189">
        <f t="shared" si="166"/>
        <v>0</v>
      </c>
      <c r="L2652" s="200">
        <v>0</v>
      </c>
      <c r="N2652" s="184">
        <v>1932.6</v>
      </c>
      <c r="O2652" s="190">
        <f t="shared" si="167"/>
        <v>0.3221</v>
      </c>
      <c r="Q2652" s="1">
        <v>3525.4</v>
      </c>
    </row>
    <row r="2653" spans="2:17" x14ac:dyDescent="0.3">
      <c r="B2653" s="187">
        <v>39559.125</v>
      </c>
      <c r="D2653" s="202">
        <v>0</v>
      </c>
      <c r="E2653" s="178">
        <v>0</v>
      </c>
      <c r="F2653" s="188">
        <f t="shared" si="164"/>
        <v>0</v>
      </c>
      <c r="G2653" s="200"/>
      <c r="H2653" s="202">
        <v>0</v>
      </c>
      <c r="I2653" s="178">
        <v>-56.506999999999998</v>
      </c>
      <c r="J2653">
        <f t="shared" si="165"/>
        <v>0</v>
      </c>
      <c r="K2653" s="189">
        <f t="shared" si="166"/>
        <v>0</v>
      </c>
      <c r="L2653" s="200">
        <v>0</v>
      </c>
      <c r="N2653" s="184">
        <v>1388.1</v>
      </c>
      <c r="O2653" s="190">
        <f t="shared" si="167"/>
        <v>0.23134999999999997</v>
      </c>
      <c r="Q2653" s="1">
        <v>3525.3</v>
      </c>
    </row>
    <row r="2654" spans="2:17" x14ac:dyDescent="0.3">
      <c r="B2654" s="187">
        <v>39559.166666666664</v>
      </c>
      <c r="D2654" s="202">
        <v>0</v>
      </c>
      <c r="E2654" s="178">
        <v>0</v>
      </c>
      <c r="F2654" s="188">
        <f t="shared" si="164"/>
        <v>0</v>
      </c>
      <c r="G2654" s="200"/>
      <c r="H2654" s="202">
        <v>0</v>
      </c>
      <c r="I2654" s="178">
        <v>-56.506999999999998</v>
      </c>
      <c r="J2654">
        <f t="shared" si="165"/>
        <v>0</v>
      </c>
      <c r="K2654" s="189">
        <f t="shared" si="166"/>
        <v>0</v>
      </c>
      <c r="L2654" s="200">
        <v>0</v>
      </c>
      <c r="N2654" s="184">
        <v>1040.9000000000001</v>
      </c>
      <c r="O2654" s="190">
        <f t="shared" si="167"/>
        <v>0.17348333333333335</v>
      </c>
      <c r="Q2654" s="1">
        <v>3523.3</v>
      </c>
    </row>
    <row r="2655" spans="2:17" x14ac:dyDescent="0.3">
      <c r="B2655" s="187">
        <v>39559.208333333336</v>
      </c>
      <c r="D2655" s="202">
        <v>0</v>
      </c>
      <c r="E2655" s="178">
        <v>0</v>
      </c>
      <c r="F2655" s="188">
        <f t="shared" si="164"/>
        <v>0</v>
      </c>
      <c r="G2655" s="200"/>
      <c r="H2655" s="202">
        <v>0</v>
      </c>
      <c r="I2655" s="178">
        <v>-56.506999999999998</v>
      </c>
      <c r="J2655">
        <f t="shared" si="165"/>
        <v>0</v>
      </c>
      <c r="K2655" s="189">
        <f t="shared" si="166"/>
        <v>0</v>
      </c>
      <c r="L2655" s="200">
        <v>0</v>
      </c>
      <c r="N2655" s="184">
        <v>885.7</v>
      </c>
      <c r="O2655" s="190">
        <f t="shared" si="167"/>
        <v>0.14761666666666667</v>
      </c>
      <c r="Q2655" s="1">
        <v>3522.5</v>
      </c>
    </row>
    <row r="2656" spans="2:17" x14ac:dyDescent="0.3">
      <c r="B2656" s="187">
        <v>39559.25</v>
      </c>
      <c r="D2656" s="202">
        <v>262</v>
      </c>
      <c r="E2656" s="178">
        <v>0</v>
      </c>
      <c r="F2656" s="188">
        <f t="shared" si="164"/>
        <v>0</v>
      </c>
      <c r="G2656" s="200"/>
      <c r="H2656" s="202">
        <v>42</v>
      </c>
      <c r="I2656" s="178">
        <v>1278.0999999999999</v>
      </c>
      <c r="J2656">
        <f t="shared" si="165"/>
        <v>1278.0999999999999</v>
      </c>
      <c r="K2656" s="189">
        <f t="shared" si="166"/>
        <v>5.1123999999999996E-2</v>
      </c>
      <c r="L2656" s="200">
        <v>1378.7</v>
      </c>
      <c r="N2656" s="184">
        <v>709.8</v>
      </c>
      <c r="O2656" s="190">
        <f t="shared" si="167"/>
        <v>0.11829999999999999</v>
      </c>
      <c r="Q2656" s="1">
        <v>3522.4</v>
      </c>
    </row>
    <row r="2657" spans="2:17" x14ac:dyDescent="0.3">
      <c r="B2657" s="187">
        <v>39559.291666666664</v>
      </c>
      <c r="D2657" s="202">
        <v>720</v>
      </c>
      <c r="E2657" s="178">
        <v>200.07499999999999</v>
      </c>
      <c r="F2657" s="188">
        <f t="shared" si="164"/>
        <v>0.27076496261460908</v>
      </c>
      <c r="G2657" s="200"/>
      <c r="H2657" s="202">
        <v>234</v>
      </c>
      <c r="I2657" s="178">
        <v>10754</v>
      </c>
      <c r="J2657">
        <f t="shared" si="165"/>
        <v>10754</v>
      </c>
      <c r="K2657" s="189">
        <f t="shared" si="166"/>
        <v>0.43015999999999999</v>
      </c>
      <c r="L2657" s="200">
        <v>11034</v>
      </c>
      <c r="N2657" s="184">
        <v>482.2</v>
      </c>
      <c r="O2657" s="190">
        <f t="shared" si="167"/>
        <v>8.036666666666667E-2</v>
      </c>
      <c r="Q2657" s="1">
        <v>3522.1</v>
      </c>
    </row>
    <row r="2658" spans="2:17" x14ac:dyDescent="0.3">
      <c r="B2658" s="187">
        <v>39559.333333333336</v>
      </c>
      <c r="D2658" s="202">
        <v>715</v>
      </c>
      <c r="E2658" s="178">
        <v>482.32299999999998</v>
      </c>
      <c r="F2658" s="188">
        <f t="shared" si="164"/>
        <v>0.65273606928984673</v>
      </c>
      <c r="G2658" s="200"/>
      <c r="H2658" s="202">
        <v>426</v>
      </c>
      <c r="I2658" s="178">
        <v>19234</v>
      </c>
      <c r="J2658">
        <f t="shared" si="165"/>
        <v>19234</v>
      </c>
      <c r="K2658" s="189">
        <f t="shared" si="166"/>
        <v>0.76936000000000004</v>
      </c>
      <c r="L2658" s="200">
        <v>19868</v>
      </c>
      <c r="N2658" s="184">
        <v>29.6</v>
      </c>
      <c r="O2658" s="190">
        <f t="shared" si="167"/>
        <v>4.9333333333333338E-3</v>
      </c>
      <c r="Q2658" s="1">
        <v>3521.7</v>
      </c>
    </row>
    <row r="2659" spans="2:17" x14ac:dyDescent="0.3">
      <c r="B2659" s="187">
        <v>39559.375</v>
      </c>
      <c r="D2659" s="202">
        <v>779</v>
      </c>
      <c r="E2659" s="178">
        <v>561.30499999999995</v>
      </c>
      <c r="F2659" s="188">
        <f t="shared" si="164"/>
        <v>0.75962377778529622</v>
      </c>
      <c r="G2659" s="200"/>
      <c r="H2659" s="202">
        <v>600</v>
      </c>
      <c r="I2659" s="178">
        <v>19898</v>
      </c>
      <c r="J2659">
        <f t="shared" si="165"/>
        <v>19898</v>
      </c>
      <c r="K2659" s="189">
        <f t="shared" si="166"/>
        <v>0.79591999999999996</v>
      </c>
      <c r="L2659" s="200">
        <v>20567</v>
      </c>
      <c r="N2659" s="184">
        <v>0</v>
      </c>
      <c r="O2659" s="190">
        <f t="shared" si="167"/>
        <v>0</v>
      </c>
      <c r="Q2659" s="1">
        <v>3519.6</v>
      </c>
    </row>
    <row r="2660" spans="2:17" x14ac:dyDescent="0.3">
      <c r="B2660" s="187">
        <v>39559.416666666664</v>
      </c>
      <c r="D2660" s="202">
        <v>690</v>
      </c>
      <c r="E2660" s="178">
        <v>505.42200000000003</v>
      </c>
      <c r="F2660" s="188">
        <f t="shared" si="164"/>
        <v>0.68399634604323856</v>
      </c>
      <c r="G2660" s="200"/>
      <c r="H2660" s="202">
        <v>695</v>
      </c>
      <c r="I2660" s="178">
        <v>19033</v>
      </c>
      <c r="J2660">
        <f t="shared" si="165"/>
        <v>19033</v>
      </c>
      <c r="K2660" s="189">
        <f t="shared" si="166"/>
        <v>0.76132</v>
      </c>
      <c r="L2660" s="200">
        <v>19655</v>
      </c>
      <c r="N2660" s="184">
        <v>0</v>
      </c>
      <c r="O2660" s="190">
        <f t="shared" si="167"/>
        <v>0</v>
      </c>
      <c r="Q2660" s="1">
        <v>3518.8</v>
      </c>
    </row>
    <row r="2661" spans="2:17" x14ac:dyDescent="0.3">
      <c r="B2661" s="187">
        <v>39559.458333333336</v>
      </c>
      <c r="D2661" s="202">
        <v>720</v>
      </c>
      <c r="E2661" s="178">
        <v>532.99300000000005</v>
      </c>
      <c r="F2661" s="188">
        <f t="shared" si="164"/>
        <v>0.72130865784754894</v>
      </c>
      <c r="G2661" s="200"/>
      <c r="H2661" s="202">
        <v>771</v>
      </c>
      <c r="I2661" s="178">
        <v>19088</v>
      </c>
      <c r="J2661">
        <f t="shared" si="165"/>
        <v>19088</v>
      </c>
      <c r="K2661" s="189">
        <f t="shared" si="166"/>
        <v>0.76351999999999998</v>
      </c>
      <c r="L2661" s="200">
        <v>19714</v>
      </c>
      <c r="N2661" s="184">
        <v>48.8</v>
      </c>
      <c r="O2661" s="190">
        <f t="shared" si="167"/>
        <v>8.1333333333333327E-3</v>
      </c>
      <c r="Q2661" s="1">
        <v>3518.5</v>
      </c>
    </row>
    <row r="2662" spans="2:17" x14ac:dyDescent="0.3">
      <c r="B2662" s="187">
        <v>39559.5</v>
      </c>
      <c r="D2662" s="202">
        <v>651</v>
      </c>
      <c r="E2662" s="178">
        <v>478.60700000000003</v>
      </c>
      <c r="F2662" s="188">
        <f t="shared" si="164"/>
        <v>0.64770714213215153</v>
      </c>
      <c r="G2662" s="200"/>
      <c r="H2662" s="202">
        <v>745</v>
      </c>
      <c r="I2662" s="178">
        <v>18331</v>
      </c>
      <c r="J2662">
        <f t="shared" si="165"/>
        <v>18331</v>
      </c>
      <c r="K2662" s="189">
        <f t="shared" si="166"/>
        <v>0.73324</v>
      </c>
      <c r="L2662" s="200">
        <v>18918</v>
      </c>
      <c r="N2662" s="184">
        <v>506</v>
      </c>
      <c r="O2662" s="190">
        <f t="shared" si="167"/>
        <v>8.433333333333333E-2</v>
      </c>
      <c r="Q2662" s="1">
        <v>3518.2</v>
      </c>
    </row>
    <row r="2663" spans="2:17" x14ac:dyDescent="0.3">
      <c r="B2663" s="187">
        <v>39559.541666666664</v>
      </c>
      <c r="D2663" s="202">
        <v>617</v>
      </c>
      <c r="E2663" s="178">
        <v>441.96199999999999</v>
      </c>
      <c r="F2663" s="188">
        <f t="shared" si="164"/>
        <v>0.59811482897452384</v>
      </c>
      <c r="G2663" s="200"/>
      <c r="H2663" s="202">
        <v>671</v>
      </c>
      <c r="I2663" s="178">
        <v>18009</v>
      </c>
      <c r="J2663">
        <f t="shared" si="165"/>
        <v>18009</v>
      </c>
      <c r="K2663" s="189">
        <f t="shared" si="166"/>
        <v>0.72036</v>
      </c>
      <c r="L2663" s="200">
        <v>18580</v>
      </c>
      <c r="N2663" s="184">
        <v>1446.1</v>
      </c>
      <c r="O2663" s="190">
        <f t="shared" si="167"/>
        <v>0.24101666666666666</v>
      </c>
      <c r="Q2663" s="1">
        <v>3517</v>
      </c>
    </row>
    <row r="2664" spans="2:17" x14ac:dyDescent="0.3">
      <c r="B2664" s="187">
        <v>39559.583333333336</v>
      </c>
      <c r="D2664" s="202">
        <v>254</v>
      </c>
      <c r="E2664" s="178">
        <v>0</v>
      </c>
      <c r="F2664" s="188">
        <f t="shared" si="164"/>
        <v>0</v>
      </c>
      <c r="G2664" s="200"/>
      <c r="H2664" s="202">
        <v>428</v>
      </c>
      <c r="I2664" s="178">
        <v>12269</v>
      </c>
      <c r="J2664">
        <f t="shared" si="165"/>
        <v>12269</v>
      </c>
      <c r="K2664" s="189">
        <f t="shared" si="166"/>
        <v>0.49075999999999997</v>
      </c>
      <c r="L2664" s="200">
        <v>12598</v>
      </c>
      <c r="N2664" s="184">
        <v>2917.4</v>
      </c>
      <c r="O2664" s="190">
        <f t="shared" si="167"/>
        <v>0.48623333333333335</v>
      </c>
      <c r="Q2664" s="1">
        <v>3516.9</v>
      </c>
    </row>
    <row r="2665" spans="2:17" x14ac:dyDescent="0.3">
      <c r="B2665" s="187">
        <v>39559.625</v>
      </c>
      <c r="D2665" s="202">
        <v>40</v>
      </c>
      <c r="E2665" s="178">
        <v>0</v>
      </c>
      <c r="F2665" s="188">
        <f t="shared" si="164"/>
        <v>0</v>
      </c>
      <c r="G2665" s="200"/>
      <c r="H2665" s="202">
        <v>203</v>
      </c>
      <c r="I2665" s="178">
        <v>5051.3999999999996</v>
      </c>
      <c r="J2665">
        <f t="shared" si="165"/>
        <v>5051.3999999999996</v>
      </c>
      <c r="K2665" s="189">
        <f t="shared" si="166"/>
        <v>0.20205599999999999</v>
      </c>
      <c r="L2665" s="200">
        <v>5196</v>
      </c>
      <c r="N2665" s="184">
        <v>3914.8</v>
      </c>
      <c r="O2665" s="190">
        <f t="shared" si="167"/>
        <v>0.65246666666666675</v>
      </c>
      <c r="Q2665" s="1">
        <v>3513.4</v>
      </c>
    </row>
    <row r="2666" spans="2:17" x14ac:dyDescent="0.3">
      <c r="B2666" s="187">
        <v>39559.666666666664</v>
      </c>
      <c r="D2666" s="202">
        <v>78</v>
      </c>
      <c r="E2666" s="178">
        <v>0</v>
      </c>
      <c r="F2666" s="188">
        <f t="shared" si="164"/>
        <v>0</v>
      </c>
      <c r="G2666" s="200"/>
      <c r="H2666" s="202">
        <v>119</v>
      </c>
      <c r="I2666" s="178">
        <v>3356.8</v>
      </c>
      <c r="J2666">
        <f t="shared" si="165"/>
        <v>3356.8</v>
      </c>
      <c r="K2666" s="189">
        <f t="shared" si="166"/>
        <v>0.134272</v>
      </c>
      <c r="L2666" s="200">
        <v>3477.6</v>
      </c>
      <c r="N2666" s="184">
        <v>4467.1000000000004</v>
      </c>
      <c r="O2666" s="190">
        <f t="shared" si="167"/>
        <v>0.74451666666666672</v>
      </c>
      <c r="Q2666" s="1">
        <v>3509.4</v>
      </c>
    </row>
    <row r="2667" spans="2:17" x14ac:dyDescent="0.3">
      <c r="B2667" s="187">
        <v>39559.708333333336</v>
      </c>
      <c r="D2667" s="202">
        <v>37</v>
      </c>
      <c r="E2667" s="178">
        <v>0</v>
      </c>
      <c r="F2667" s="188">
        <f t="shared" si="164"/>
        <v>0</v>
      </c>
      <c r="G2667" s="200"/>
      <c r="H2667" s="202">
        <v>24</v>
      </c>
      <c r="I2667" s="178">
        <v>507.13</v>
      </c>
      <c r="J2667">
        <f t="shared" si="165"/>
        <v>507.13</v>
      </c>
      <c r="K2667" s="189">
        <f t="shared" si="166"/>
        <v>2.02852E-2</v>
      </c>
      <c r="L2667" s="200">
        <v>620.72</v>
      </c>
      <c r="N2667" s="184">
        <v>4646</v>
      </c>
      <c r="O2667" s="190">
        <f t="shared" si="167"/>
        <v>0.77433333333333332</v>
      </c>
      <c r="Q2667" s="1">
        <v>3507.5</v>
      </c>
    </row>
    <row r="2668" spans="2:17" x14ac:dyDescent="0.3">
      <c r="B2668" s="187">
        <v>39559.75</v>
      </c>
      <c r="D2668" s="202">
        <v>0</v>
      </c>
      <c r="E2668" s="178">
        <v>0</v>
      </c>
      <c r="F2668" s="188">
        <f t="shared" si="164"/>
        <v>0</v>
      </c>
      <c r="G2668" s="200"/>
      <c r="H2668" s="202">
        <v>0</v>
      </c>
      <c r="I2668" s="178">
        <v>-56.506999999999998</v>
      </c>
      <c r="J2668">
        <f t="shared" si="165"/>
        <v>0</v>
      </c>
      <c r="K2668" s="189">
        <f t="shared" si="166"/>
        <v>0</v>
      </c>
      <c r="L2668" s="200">
        <v>0</v>
      </c>
      <c r="N2668" s="184">
        <v>4182.5</v>
      </c>
      <c r="O2668" s="190">
        <f t="shared" si="167"/>
        <v>0.69708333333333339</v>
      </c>
      <c r="Q2668" s="1">
        <v>3506.6</v>
      </c>
    </row>
    <row r="2669" spans="2:17" x14ac:dyDescent="0.3">
      <c r="B2669" s="187">
        <v>39559.791666666664</v>
      </c>
      <c r="D2669" s="202">
        <v>0</v>
      </c>
      <c r="E2669" s="178">
        <v>0</v>
      </c>
      <c r="F2669" s="188">
        <f t="shared" si="164"/>
        <v>0</v>
      </c>
      <c r="G2669" s="200"/>
      <c r="H2669" s="202">
        <v>0</v>
      </c>
      <c r="I2669" s="178">
        <v>-56.506999999999998</v>
      </c>
      <c r="J2669">
        <f t="shared" si="165"/>
        <v>0</v>
      </c>
      <c r="K2669" s="189">
        <f t="shared" si="166"/>
        <v>0</v>
      </c>
      <c r="L2669" s="200">
        <v>0</v>
      </c>
      <c r="N2669" s="184">
        <v>4411.6000000000004</v>
      </c>
      <c r="O2669" s="190">
        <f t="shared" si="167"/>
        <v>0.73526666666666673</v>
      </c>
      <c r="Q2669" s="1">
        <v>3505.2</v>
      </c>
    </row>
    <row r="2670" spans="2:17" x14ac:dyDescent="0.3">
      <c r="B2670" s="187">
        <v>39559.833333333336</v>
      </c>
      <c r="D2670" s="202">
        <v>0</v>
      </c>
      <c r="E2670" s="178">
        <v>0</v>
      </c>
      <c r="F2670" s="188">
        <f t="shared" si="164"/>
        <v>0</v>
      </c>
      <c r="G2670" s="200"/>
      <c r="H2670" s="202">
        <v>0</v>
      </c>
      <c r="I2670" s="178">
        <v>-56.506999999999998</v>
      </c>
      <c r="J2670">
        <f t="shared" si="165"/>
        <v>0</v>
      </c>
      <c r="K2670" s="189">
        <f t="shared" si="166"/>
        <v>0</v>
      </c>
      <c r="L2670" s="200">
        <v>0</v>
      </c>
      <c r="N2670" s="184">
        <v>4969.3999999999996</v>
      </c>
      <c r="O2670" s="190">
        <f t="shared" si="167"/>
        <v>0.82823333333333327</v>
      </c>
      <c r="Q2670" s="1">
        <v>3504.1</v>
      </c>
    </row>
    <row r="2671" spans="2:17" x14ac:dyDescent="0.3">
      <c r="B2671" s="187">
        <v>39559.875</v>
      </c>
      <c r="D2671" s="202">
        <v>0</v>
      </c>
      <c r="E2671" s="178">
        <v>0</v>
      </c>
      <c r="F2671" s="188">
        <f t="shared" si="164"/>
        <v>0</v>
      </c>
      <c r="G2671" s="200"/>
      <c r="H2671" s="202">
        <v>0</v>
      </c>
      <c r="I2671" s="178">
        <v>-56.506999999999998</v>
      </c>
      <c r="J2671">
        <f t="shared" si="165"/>
        <v>0</v>
      </c>
      <c r="K2671" s="189">
        <f t="shared" si="166"/>
        <v>0</v>
      </c>
      <c r="L2671" s="200">
        <v>0</v>
      </c>
      <c r="N2671" s="184">
        <v>4518</v>
      </c>
      <c r="O2671" s="190">
        <f t="shared" si="167"/>
        <v>0.753</v>
      </c>
      <c r="Q2671" s="1">
        <v>3503.1</v>
      </c>
    </row>
    <row r="2672" spans="2:17" x14ac:dyDescent="0.3">
      <c r="B2672" s="187">
        <v>39559.916666666664</v>
      </c>
      <c r="D2672" s="202">
        <v>0</v>
      </c>
      <c r="E2672" s="178">
        <v>0</v>
      </c>
      <c r="F2672" s="188">
        <f t="shared" si="164"/>
        <v>0</v>
      </c>
      <c r="G2672" s="200"/>
      <c r="H2672" s="202">
        <v>0</v>
      </c>
      <c r="I2672" s="178">
        <v>-56.506999999999998</v>
      </c>
      <c r="J2672">
        <f t="shared" si="165"/>
        <v>0</v>
      </c>
      <c r="K2672" s="189">
        <f t="shared" si="166"/>
        <v>0</v>
      </c>
      <c r="L2672" s="200">
        <v>0</v>
      </c>
      <c r="N2672" s="184">
        <v>3941.2</v>
      </c>
      <c r="O2672" s="190">
        <f t="shared" si="167"/>
        <v>0.6568666666666666</v>
      </c>
      <c r="Q2672" s="1">
        <v>3502.1</v>
      </c>
    </row>
    <row r="2673" spans="2:17" x14ac:dyDescent="0.3">
      <c r="B2673" s="187">
        <v>39559.958333333336</v>
      </c>
      <c r="D2673" s="202">
        <v>0</v>
      </c>
      <c r="E2673" s="178">
        <v>0</v>
      </c>
      <c r="F2673" s="188">
        <f t="shared" si="164"/>
        <v>0</v>
      </c>
      <c r="G2673" s="200"/>
      <c r="H2673" s="202">
        <v>0</v>
      </c>
      <c r="I2673" s="178">
        <v>-56.506999999999998</v>
      </c>
      <c r="J2673">
        <f t="shared" si="165"/>
        <v>0</v>
      </c>
      <c r="K2673" s="189">
        <f t="shared" si="166"/>
        <v>0</v>
      </c>
      <c r="L2673" s="200">
        <v>0</v>
      </c>
      <c r="N2673" s="184">
        <v>2938.1</v>
      </c>
      <c r="O2673" s="190">
        <f t="shared" si="167"/>
        <v>0.4896833333333333</v>
      </c>
      <c r="Q2673" s="1">
        <v>3501.2</v>
      </c>
    </row>
    <row r="2674" spans="2:17" x14ac:dyDescent="0.3">
      <c r="B2674" s="187">
        <v>39560</v>
      </c>
      <c r="D2674" s="202">
        <v>0</v>
      </c>
      <c r="E2674" s="178">
        <v>0</v>
      </c>
      <c r="F2674" s="188">
        <f t="shared" si="164"/>
        <v>0</v>
      </c>
      <c r="G2674" s="200"/>
      <c r="H2674" s="202">
        <v>0</v>
      </c>
      <c r="I2674" s="178">
        <v>-56.506999999999998</v>
      </c>
      <c r="J2674">
        <f t="shared" si="165"/>
        <v>0</v>
      </c>
      <c r="K2674" s="189">
        <f t="shared" si="166"/>
        <v>0</v>
      </c>
      <c r="L2674" s="200">
        <v>0</v>
      </c>
      <c r="N2674" s="184">
        <v>2129.5</v>
      </c>
      <c r="O2674" s="190">
        <f t="shared" si="167"/>
        <v>0.35491666666666666</v>
      </c>
      <c r="Q2674" s="1">
        <v>3500</v>
      </c>
    </row>
    <row r="2675" spans="2:17" x14ac:dyDescent="0.3">
      <c r="B2675" s="187">
        <v>39560.041666666664</v>
      </c>
      <c r="D2675" s="202">
        <v>0</v>
      </c>
      <c r="E2675" s="178">
        <v>0</v>
      </c>
      <c r="F2675" s="188">
        <f t="shared" si="164"/>
        <v>0</v>
      </c>
      <c r="G2675" s="200"/>
      <c r="H2675" s="202">
        <v>0</v>
      </c>
      <c r="I2675" s="178">
        <v>-56.506999999999998</v>
      </c>
      <c r="J2675">
        <f t="shared" si="165"/>
        <v>0</v>
      </c>
      <c r="K2675" s="189">
        <f t="shared" si="166"/>
        <v>0</v>
      </c>
      <c r="L2675" s="200">
        <v>0</v>
      </c>
      <c r="N2675" s="184">
        <v>1682</v>
      </c>
      <c r="O2675" s="190">
        <f t="shared" si="167"/>
        <v>0.28033333333333332</v>
      </c>
      <c r="Q2675" s="1">
        <v>3498.8</v>
      </c>
    </row>
    <row r="2676" spans="2:17" x14ac:dyDescent="0.3">
      <c r="B2676" s="187">
        <v>39560.083333333336</v>
      </c>
      <c r="D2676" s="202">
        <v>0</v>
      </c>
      <c r="E2676" s="178">
        <v>0</v>
      </c>
      <c r="F2676" s="188">
        <f t="shared" si="164"/>
        <v>0</v>
      </c>
      <c r="G2676" s="200"/>
      <c r="H2676" s="202">
        <v>0</v>
      </c>
      <c r="I2676" s="178">
        <v>-56.506999999999998</v>
      </c>
      <c r="J2676">
        <f t="shared" si="165"/>
        <v>0</v>
      </c>
      <c r="K2676" s="189">
        <f t="shared" si="166"/>
        <v>0</v>
      </c>
      <c r="L2676" s="200">
        <v>0</v>
      </c>
      <c r="N2676" s="184">
        <v>1472.8</v>
      </c>
      <c r="O2676" s="190">
        <f t="shared" si="167"/>
        <v>0.24546666666666667</v>
      </c>
      <c r="Q2676" s="1">
        <v>3495.8</v>
      </c>
    </row>
    <row r="2677" spans="2:17" x14ac:dyDescent="0.3">
      <c r="B2677" s="187">
        <v>39560.125</v>
      </c>
      <c r="D2677" s="202">
        <v>0</v>
      </c>
      <c r="E2677" s="178">
        <v>0</v>
      </c>
      <c r="F2677" s="188">
        <f t="shared" si="164"/>
        <v>0</v>
      </c>
      <c r="G2677" s="200"/>
      <c r="H2677" s="202">
        <v>0</v>
      </c>
      <c r="I2677" s="178">
        <v>-56.506999999999998</v>
      </c>
      <c r="J2677">
        <f t="shared" si="165"/>
        <v>0</v>
      </c>
      <c r="K2677" s="189">
        <f t="shared" si="166"/>
        <v>0</v>
      </c>
      <c r="L2677" s="200">
        <v>0</v>
      </c>
      <c r="N2677" s="184">
        <v>1363</v>
      </c>
      <c r="O2677" s="190">
        <f t="shared" si="167"/>
        <v>0.22716666666666666</v>
      </c>
      <c r="Q2677" s="1">
        <v>3494.8</v>
      </c>
    </row>
    <row r="2678" spans="2:17" x14ac:dyDescent="0.3">
      <c r="B2678" s="187">
        <v>39560.166666666664</v>
      </c>
      <c r="D2678" s="202">
        <v>0</v>
      </c>
      <c r="E2678" s="178">
        <v>0</v>
      </c>
      <c r="F2678" s="188">
        <f t="shared" si="164"/>
        <v>0</v>
      </c>
      <c r="G2678" s="200"/>
      <c r="H2678" s="202">
        <v>0</v>
      </c>
      <c r="I2678" s="178">
        <v>-56.506999999999998</v>
      </c>
      <c r="J2678">
        <f t="shared" si="165"/>
        <v>0</v>
      </c>
      <c r="K2678" s="189">
        <f t="shared" si="166"/>
        <v>0</v>
      </c>
      <c r="L2678" s="200">
        <v>0</v>
      </c>
      <c r="N2678" s="184">
        <v>1132.9000000000001</v>
      </c>
      <c r="O2678" s="190">
        <f t="shared" si="167"/>
        <v>0.18881666666666669</v>
      </c>
      <c r="Q2678" s="1">
        <v>3493.5</v>
      </c>
    </row>
    <row r="2679" spans="2:17" x14ac:dyDescent="0.3">
      <c r="B2679" s="187">
        <v>39560.208333333336</v>
      </c>
      <c r="D2679" s="202">
        <v>0</v>
      </c>
      <c r="E2679" s="178">
        <v>0</v>
      </c>
      <c r="F2679" s="188">
        <f t="shared" si="164"/>
        <v>0</v>
      </c>
      <c r="G2679" s="200"/>
      <c r="H2679" s="202">
        <v>0</v>
      </c>
      <c r="I2679" s="178">
        <v>-56.506999999999998</v>
      </c>
      <c r="J2679">
        <f t="shared" si="165"/>
        <v>0</v>
      </c>
      <c r="K2679" s="189">
        <f t="shared" si="166"/>
        <v>0</v>
      </c>
      <c r="L2679" s="200">
        <v>0</v>
      </c>
      <c r="N2679" s="184">
        <v>760.5</v>
      </c>
      <c r="O2679" s="190">
        <f t="shared" si="167"/>
        <v>0.12675</v>
      </c>
      <c r="Q2679" s="1">
        <v>3492.1</v>
      </c>
    </row>
    <row r="2680" spans="2:17" x14ac:dyDescent="0.3">
      <c r="B2680" s="187">
        <v>39560.25</v>
      </c>
      <c r="D2680" s="202">
        <v>127</v>
      </c>
      <c r="E2680" s="178">
        <v>0</v>
      </c>
      <c r="F2680" s="188">
        <f t="shared" si="164"/>
        <v>0</v>
      </c>
      <c r="G2680" s="200"/>
      <c r="H2680" s="202">
        <v>35</v>
      </c>
      <c r="I2680" s="178">
        <v>997</v>
      </c>
      <c r="J2680">
        <f t="shared" si="165"/>
        <v>997</v>
      </c>
      <c r="K2680" s="189">
        <f t="shared" si="166"/>
        <v>3.9879999999999999E-2</v>
      </c>
      <c r="L2680" s="200">
        <v>1095.7</v>
      </c>
      <c r="N2680" s="184">
        <v>396.6</v>
      </c>
      <c r="O2680" s="190">
        <f t="shared" si="167"/>
        <v>6.6100000000000006E-2</v>
      </c>
      <c r="Q2680" s="1">
        <v>3492</v>
      </c>
    </row>
    <row r="2681" spans="2:17" x14ac:dyDescent="0.3">
      <c r="B2681" s="187">
        <v>39560.291666666664</v>
      </c>
      <c r="D2681" s="202">
        <v>241</v>
      </c>
      <c r="E2681" s="178">
        <v>0</v>
      </c>
      <c r="F2681" s="188">
        <f t="shared" si="164"/>
        <v>0</v>
      </c>
      <c r="G2681" s="200"/>
      <c r="H2681" s="202">
        <v>158</v>
      </c>
      <c r="I2681" s="178">
        <v>5779.5</v>
      </c>
      <c r="J2681">
        <f t="shared" si="165"/>
        <v>5779.5</v>
      </c>
      <c r="K2681" s="189">
        <f t="shared" si="166"/>
        <v>0.23118</v>
      </c>
      <c r="L2681" s="200">
        <v>5936.8</v>
      </c>
      <c r="N2681" s="184">
        <v>0</v>
      </c>
      <c r="O2681" s="190">
        <f t="shared" si="167"/>
        <v>0</v>
      </c>
      <c r="Q2681" s="1">
        <v>3492</v>
      </c>
    </row>
    <row r="2682" spans="2:17" x14ac:dyDescent="0.3">
      <c r="B2682" s="187">
        <v>39560.333333333336</v>
      </c>
      <c r="D2682" s="202">
        <v>88</v>
      </c>
      <c r="E2682" s="178">
        <v>0</v>
      </c>
      <c r="F2682" s="188">
        <f t="shared" si="164"/>
        <v>0</v>
      </c>
      <c r="G2682" s="200"/>
      <c r="H2682" s="202">
        <v>243</v>
      </c>
      <c r="I2682" s="178">
        <v>6763.9</v>
      </c>
      <c r="J2682">
        <f t="shared" si="165"/>
        <v>6763.9</v>
      </c>
      <c r="K2682" s="189">
        <f t="shared" si="166"/>
        <v>0.27055599999999996</v>
      </c>
      <c r="L2682" s="200">
        <v>6940</v>
      </c>
      <c r="N2682" s="184">
        <v>0</v>
      </c>
      <c r="O2682" s="190">
        <f t="shared" si="167"/>
        <v>0</v>
      </c>
      <c r="Q2682" s="1">
        <v>3490</v>
      </c>
    </row>
    <row r="2683" spans="2:17" x14ac:dyDescent="0.3">
      <c r="B2683" s="187">
        <v>39560.375</v>
      </c>
      <c r="D2683" s="202">
        <v>197</v>
      </c>
      <c r="E2683" s="178">
        <v>0</v>
      </c>
      <c r="F2683" s="188">
        <f t="shared" si="164"/>
        <v>0</v>
      </c>
      <c r="G2683" s="200"/>
      <c r="H2683" s="202">
        <v>410</v>
      </c>
      <c r="I2683" s="178">
        <v>11406</v>
      </c>
      <c r="J2683">
        <f t="shared" si="165"/>
        <v>11406</v>
      </c>
      <c r="K2683" s="189">
        <f t="shared" si="166"/>
        <v>0.45623999999999998</v>
      </c>
      <c r="L2683" s="200">
        <v>11707</v>
      </c>
      <c r="N2683" s="184">
        <v>0</v>
      </c>
      <c r="O2683" s="190">
        <f t="shared" si="167"/>
        <v>0</v>
      </c>
      <c r="Q2683" s="1">
        <v>3489.6</v>
      </c>
    </row>
    <row r="2684" spans="2:17" x14ac:dyDescent="0.3">
      <c r="B2684" s="187">
        <v>39560.416666666664</v>
      </c>
      <c r="D2684" s="202">
        <v>161</v>
      </c>
      <c r="E2684" s="178">
        <v>0</v>
      </c>
      <c r="F2684" s="188">
        <f t="shared" si="164"/>
        <v>0</v>
      </c>
      <c r="G2684" s="200"/>
      <c r="H2684" s="202">
        <v>476</v>
      </c>
      <c r="I2684" s="178">
        <v>12170</v>
      </c>
      <c r="J2684">
        <f t="shared" si="165"/>
        <v>12170</v>
      </c>
      <c r="K2684" s="189">
        <f t="shared" si="166"/>
        <v>0.48680000000000001</v>
      </c>
      <c r="L2684" s="200">
        <v>12496</v>
      </c>
      <c r="N2684" s="184">
        <v>0</v>
      </c>
      <c r="O2684" s="190">
        <f t="shared" si="167"/>
        <v>0</v>
      </c>
      <c r="Q2684" s="1">
        <v>3489.1</v>
      </c>
    </row>
    <row r="2685" spans="2:17" x14ac:dyDescent="0.3">
      <c r="B2685" s="187">
        <v>39560.458333333336</v>
      </c>
      <c r="D2685" s="202">
        <v>71</v>
      </c>
      <c r="E2685" s="178">
        <v>0</v>
      </c>
      <c r="F2685" s="188">
        <f t="shared" si="164"/>
        <v>0</v>
      </c>
      <c r="G2685" s="200"/>
      <c r="H2685" s="202">
        <v>420</v>
      </c>
      <c r="I2685" s="178">
        <v>10391</v>
      </c>
      <c r="J2685">
        <f t="shared" si="165"/>
        <v>10391</v>
      </c>
      <c r="K2685" s="189">
        <f t="shared" si="166"/>
        <v>0.41564000000000001</v>
      </c>
      <c r="L2685" s="200">
        <v>10661</v>
      </c>
      <c r="N2685" s="184">
        <v>5.5</v>
      </c>
      <c r="O2685" s="190">
        <f t="shared" si="167"/>
        <v>9.1666666666666665E-4</v>
      </c>
      <c r="Q2685" s="1">
        <v>3488.5</v>
      </c>
    </row>
    <row r="2686" spans="2:17" x14ac:dyDescent="0.3">
      <c r="B2686" s="187">
        <v>39560.5</v>
      </c>
      <c r="D2686" s="202">
        <v>121</v>
      </c>
      <c r="E2686" s="178">
        <v>0</v>
      </c>
      <c r="F2686" s="188">
        <f t="shared" si="164"/>
        <v>0</v>
      </c>
      <c r="G2686" s="200"/>
      <c r="H2686" s="202">
        <v>460</v>
      </c>
      <c r="I2686" s="178">
        <v>11397</v>
      </c>
      <c r="J2686">
        <f t="shared" si="165"/>
        <v>11397</v>
      </c>
      <c r="K2686" s="189">
        <f t="shared" si="166"/>
        <v>0.45588000000000001</v>
      </c>
      <c r="L2686" s="200">
        <v>11697</v>
      </c>
      <c r="N2686" s="184">
        <v>269.60000000000002</v>
      </c>
      <c r="O2686" s="190">
        <f t="shared" si="167"/>
        <v>4.4933333333333339E-2</v>
      </c>
      <c r="Q2686" s="1">
        <v>3488.1</v>
      </c>
    </row>
    <row r="2687" spans="2:17" x14ac:dyDescent="0.3">
      <c r="B2687" s="187">
        <v>39560.541666666664</v>
      </c>
      <c r="D2687" s="202">
        <v>38</v>
      </c>
      <c r="E2687" s="178">
        <v>0</v>
      </c>
      <c r="F2687" s="188">
        <f t="shared" si="164"/>
        <v>0</v>
      </c>
      <c r="G2687" s="200"/>
      <c r="H2687" s="202">
        <v>273</v>
      </c>
      <c r="I2687" s="178">
        <v>6512.4</v>
      </c>
      <c r="J2687">
        <f t="shared" si="165"/>
        <v>6512.4</v>
      </c>
      <c r="K2687" s="189">
        <f t="shared" si="166"/>
        <v>0.26049600000000001</v>
      </c>
      <c r="L2687" s="200">
        <v>6683.5</v>
      </c>
      <c r="N2687" s="184">
        <v>555.5</v>
      </c>
      <c r="O2687" s="190">
        <f t="shared" si="167"/>
        <v>9.2583333333333337E-2</v>
      </c>
      <c r="Q2687" s="1">
        <v>3486.8</v>
      </c>
    </row>
    <row r="2688" spans="2:17" x14ac:dyDescent="0.3">
      <c r="B2688" s="187">
        <v>39560.583333333336</v>
      </c>
      <c r="D2688" s="202">
        <v>309</v>
      </c>
      <c r="E2688" s="178">
        <v>23.650500000000001</v>
      </c>
      <c r="F2688" s="188">
        <f t="shared" si="164"/>
        <v>3.2006631254863485E-2</v>
      </c>
      <c r="G2688" s="200"/>
      <c r="H2688" s="202">
        <v>429</v>
      </c>
      <c r="I2688" s="178">
        <v>12576</v>
      </c>
      <c r="J2688">
        <f t="shared" si="165"/>
        <v>12576</v>
      </c>
      <c r="K2688" s="189">
        <f t="shared" si="166"/>
        <v>0.50304000000000004</v>
      </c>
      <c r="L2688" s="200">
        <v>12915</v>
      </c>
      <c r="N2688" s="184">
        <v>705.5</v>
      </c>
      <c r="O2688" s="190">
        <f t="shared" si="167"/>
        <v>0.11758333333333333</v>
      </c>
      <c r="Q2688" s="1">
        <v>3486.4</v>
      </c>
    </row>
    <row r="2689" spans="2:17" x14ac:dyDescent="0.3">
      <c r="B2689" s="187">
        <v>39560.625</v>
      </c>
      <c r="D2689" s="202">
        <v>292</v>
      </c>
      <c r="E2689" s="178">
        <v>178.48599999999999</v>
      </c>
      <c r="F2689" s="188">
        <f t="shared" si="164"/>
        <v>0.24154819501302568</v>
      </c>
      <c r="G2689" s="200"/>
      <c r="H2689" s="202">
        <v>322</v>
      </c>
      <c r="I2689" s="178">
        <v>11773</v>
      </c>
      <c r="J2689">
        <f t="shared" si="165"/>
        <v>11773</v>
      </c>
      <c r="K2689" s="189">
        <f t="shared" si="166"/>
        <v>0.47092000000000001</v>
      </c>
      <c r="L2689" s="200">
        <v>12086</v>
      </c>
      <c r="N2689" s="184">
        <v>623.4</v>
      </c>
      <c r="O2689" s="190">
        <f t="shared" si="167"/>
        <v>0.10389999999999999</v>
      </c>
      <c r="Q2689" s="1">
        <v>3484.7</v>
      </c>
    </row>
    <row r="2690" spans="2:17" x14ac:dyDescent="0.3">
      <c r="B2690" s="187">
        <v>39560.666666666664</v>
      </c>
      <c r="D2690" s="202">
        <v>126</v>
      </c>
      <c r="E2690" s="178">
        <v>0</v>
      </c>
      <c r="F2690" s="188">
        <f t="shared" si="164"/>
        <v>0</v>
      </c>
      <c r="G2690" s="200"/>
      <c r="H2690" s="202">
        <v>139</v>
      </c>
      <c r="I2690" s="178">
        <v>4493.8999999999996</v>
      </c>
      <c r="J2690">
        <f t="shared" si="165"/>
        <v>4493.8999999999996</v>
      </c>
      <c r="K2690" s="189">
        <f t="shared" si="166"/>
        <v>0.179756</v>
      </c>
      <c r="L2690" s="200">
        <v>4629.8999999999996</v>
      </c>
      <c r="N2690" s="184">
        <v>549</v>
      </c>
      <c r="O2690" s="190">
        <f t="shared" si="167"/>
        <v>9.1499999999999998E-2</v>
      </c>
      <c r="Q2690" s="1">
        <v>3483.4</v>
      </c>
    </row>
    <row r="2691" spans="2:17" x14ac:dyDescent="0.3">
      <c r="B2691" s="187">
        <v>39560.708333333336</v>
      </c>
      <c r="D2691" s="202">
        <v>24</v>
      </c>
      <c r="E2691" s="178">
        <v>0</v>
      </c>
      <c r="F2691" s="188">
        <f t="shared" si="164"/>
        <v>0</v>
      </c>
      <c r="G2691" s="200"/>
      <c r="H2691" s="202">
        <v>22</v>
      </c>
      <c r="I2691" s="178">
        <v>403.39</v>
      </c>
      <c r="J2691">
        <f t="shared" si="165"/>
        <v>403.39</v>
      </c>
      <c r="K2691" s="189">
        <f t="shared" si="166"/>
        <v>1.61356E-2</v>
      </c>
      <c r="L2691" s="200">
        <v>529.04</v>
      </c>
      <c r="N2691" s="184">
        <v>625.79999999999995</v>
      </c>
      <c r="O2691" s="190">
        <f t="shared" si="167"/>
        <v>0.10429999999999999</v>
      </c>
      <c r="Q2691" s="1">
        <v>3481</v>
      </c>
    </row>
    <row r="2692" spans="2:17" x14ac:dyDescent="0.3">
      <c r="B2692" s="187">
        <v>39560.75</v>
      </c>
      <c r="D2692" s="202">
        <v>0</v>
      </c>
      <c r="E2692" s="178">
        <v>0</v>
      </c>
      <c r="F2692" s="188">
        <f t="shared" si="164"/>
        <v>0</v>
      </c>
      <c r="G2692" s="200"/>
      <c r="H2692" s="202">
        <v>0</v>
      </c>
      <c r="I2692" s="178">
        <v>-56.506999999999998</v>
      </c>
      <c r="J2692">
        <f t="shared" si="165"/>
        <v>0</v>
      </c>
      <c r="K2692" s="189">
        <f t="shared" si="166"/>
        <v>0</v>
      </c>
      <c r="L2692" s="200">
        <v>0</v>
      </c>
      <c r="N2692" s="184">
        <v>1221.5</v>
      </c>
      <c r="O2692" s="190">
        <f t="shared" si="167"/>
        <v>0.20358333333333334</v>
      </c>
      <c r="Q2692" s="1">
        <v>3479.8</v>
      </c>
    </row>
    <row r="2693" spans="2:17" x14ac:dyDescent="0.3">
      <c r="B2693" s="187">
        <v>39560.791666666664</v>
      </c>
      <c r="D2693" s="202">
        <v>0</v>
      </c>
      <c r="E2693" s="178">
        <v>0</v>
      </c>
      <c r="F2693" s="188">
        <f t="shared" si="164"/>
        <v>0</v>
      </c>
      <c r="G2693" s="200"/>
      <c r="H2693" s="202">
        <v>0</v>
      </c>
      <c r="I2693" s="178">
        <v>-56.506999999999998</v>
      </c>
      <c r="J2693">
        <f t="shared" si="165"/>
        <v>0</v>
      </c>
      <c r="K2693" s="189">
        <f t="shared" si="166"/>
        <v>0</v>
      </c>
      <c r="L2693" s="200">
        <v>0</v>
      </c>
      <c r="N2693" s="184">
        <v>1332.7</v>
      </c>
      <c r="O2693" s="190">
        <f t="shared" si="167"/>
        <v>0.22211666666666668</v>
      </c>
      <c r="Q2693" s="1">
        <v>3479.7</v>
      </c>
    </row>
    <row r="2694" spans="2:17" x14ac:dyDescent="0.3">
      <c r="B2694" s="187">
        <v>39560.833333333336</v>
      </c>
      <c r="D2694" s="202">
        <v>0</v>
      </c>
      <c r="E2694" s="178">
        <v>0</v>
      </c>
      <c r="F2694" s="188">
        <f t="shared" si="164"/>
        <v>0</v>
      </c>
      <c r="G2694" s="200"/>
      <c r="H2694" s="202">
        <v>0</v>
      </c>
      <c r="I2694" s="178">
        <v>-56.506999999999998</v>
      </c>
      <c r="J2694">
        <f t="shared" si="165"/>
        <v>0</v>
      </c>
      <c r="K2694" s="189">
        <f t="shared" si="166"/>
        <v>0</v>
      </c>
      <c r="L2694" s="200">
        <v>0</v>
      </c>
      <c r="N2694" s="184">
        <v>2691.3</v>
      </c>
      <c r="O2694" s="190">
        <f t="shared" si="167"/>
        <v>0.44855</v>
      </c>
      <c r="Q2694" s="1">
        <v>3479.2</v>
      </c>
    </row>
    <row r="2695" spans="2:17" x14ac:dyDescent="0.3">
      <c r="B2695" s="187">
        <v>39560.875</v>
      </c>
      <c r="D2695" s="202">
        <v>0</v>
      </c>
      <c r="E2695" s="178">
        <v>0</v>
      </c>
      <c r="F2695" s="188">
        <f t="shared" si="164"/>
        <v>0</v>
      </c>
      <c r="G2695" s="200"/>
      <c r="H2695" s="202">
        <v>0</v>
      </c>
      <c r="I2695" s="178">
        <v>-56.506999999999998</v>
      </c>
      <c r="J2695">
        <f t="shared" si="165"/>
        <v>0</v>
      </c>
      <c r="K2695" s="189">
        <f t="shared" si="166"/>
        <v>0</v>
      </c>
      <c r="L2695" s="200">
        <v>0</v>
      </c>
      <c r="N2695" s="184">
        <v>3030</v>
      </c>
      <c r="O2695" s="190">
        <f t="shared" si="167"/>
        <v>0.505</v>
      </c>
      <c r="Q2695" s="1">
        <v>3477.6</v>
      </c>
    </row>
    <row r="2696" spans="2:17" x14ac:dyDescent="0.3">
      <c r="B2696" s="187">
        <v>39560.916666666664</v>
      </c>
      <c r="D2696" s="202">
        <v>0</v>
      </c>
      <c r="E2696" s="178">
        <v>0</v>
      </c>
      <c r="F2696" s="188">
        <f t="shared" si="164"/>
        <v>0</v>
      </c>
      <c r="G2696" s="200"/>
      <c r="H2696" s="202">
        <v>0</v>
      </c>
      <c r="I2696" s="178">
        <v>-56.506999999999998</v>
      </c>
      <c r="J2696">
        <f t="shared" si="165"/>
        <v>0</v>
      </c>
      <c r="K2696" s="189">
        <f t="shared" si="166"/>
        <v>0</v>
      </c>
      <c r="L2696" s="200">
        <v>0</v>
      </c>
      <c r="N2696" s="184">
        <v>1736.3</v>
      </c>
      <c r="O2696" s="190">
        <f t="shared" si="167"/>
        <v>0.28938333333333333</v>
      </c>
      <c r="Q2696" s="1">
        <v>3477.4</v>
      </c>
    </row>
    <row r="2697" spans="2:17" x14ac:dyDescent="0.3">
      <c r="B2697" s="187">
        <v>39560.958333333336</v>
      </c>
      <c r="D2697" s="202">
        <v>0</v>
      </c>
      <c r="E2697" s="178">
        <v>0</v>
      </c>
      <c r="F2697" s="188">
        <f t="shared" si="164"/>
        <v>0</v>
      </c>
      <c r="G2697" s="200"/>
      <c r="H2697" s="202">
        <v>0</v>
      </c>
      <c r="I2697" s="178">
        <v>-56.506999999999998</v>
      </c>
      <c r="J2697">
        <f t="shared" si="165"/>
        <v>0</v>
      </c>
      <c r="K2697" s="189">
        <f t="shared" si="166"/>
        <v>0</v>
      </c>
      <c r="L2697" s="200">
        <v>0</v>
      </c>
      <c r="N2697" s="184">
        <v>889.3</v>
      </c>
      <c r="O2697" s="190">
        <f t="shared" si="167"/>
        <v>0.14821666666666666</v>
      </c>
      <c r="Q2697" s="1">
        <v>3476.8</v>
      </c>
    </row>
    <row r="2698" spans="2:17" x14ac:dyDescent="0.3">
      <c r="B2698" s="187">
        <v>39561</v>
      </c>
      <c r="D2698" s="202">
        <v>0</v>
      </c>
      <c r="E2698" s="178">
        <v>0</v>
      </c>
      <c r="F2698" s="188">
        <f t="shared" si="164"/>
        <v>0</v>
      </c>
      <c r="G2698" s="200"/>
      <c r="H2698" s="202">
        <v>0</v>
      </c>
      <c r="I2698" s="178">
        <v>-56.506999999999998</v>
      </c>
      <c r="J2698">
        <f t="shared" si="165"/>
        <v>0</v>
      </c>
      <c r="K2698" s="189">
        <f t="shared" si="166"/>
        <v>0</v>
      </c>
      <c r="L2698" s="200">
        <v>0</v>
      </c>
      <c r="N2698" s="184">
        <v>687.2</v>
      </c>
      <c r="O2698" s="190">
        <f t="shared" si="167"/>
        <v>0.11453333333333333</v>
      </c>
      <c r="Q2698" s="1">
        <v>3473.9</v>
      </c>
    </row>
    <row r="2699" spans="2:17" x14ac:dyDescent="0.3">
      <c r="B2699" s="187">
        <v>39561.041666666664</v>
      </c>
      <c r="D2699" s="202">
        <v>0</v>
      </c>
      <c r="E2699" s="178">
        <v>0</v>
      </c>
      <c r="F2699" s="188">
        <f t="shared" ref="F2699:F2762" si="168">E2699/$F$8</f>
        <v>0</v>
      </c>
      <c r="G2699" s="200"/>
      <c r="H2699" s="202">
        <v>0</v>
      </c>
      <c r="I2699" s="178">
        <v>-56.506999999999998</v>
      </c>
      <c r="J2699">
        <f t="shared" ref="J2699:J2762" si="169">IF(I2699&lt;0,0,I2699)</f>
        <v>0</v>
      </c>
      <c r="K2699" s="189">
        <f t="shared" ref="K2699:K2762" si="170">J2699/(1000*$K$8)</f>
        <v>0</v>
      </c>
      <c r="L2699" s="200">
        <v>0</v>
      </c>
      <c r="N2699" s="184">
        <v>901.7</v>
      </c>
      <c r="O2699" s="190">
        <f t="shared" ref="O2699:O2762" si="171">N2699/$O$8</f>
        <v>0.15028333333333335</v>
      </c>
      <c r="Q2699" s="1">
        <v>3472.5</v>
      </c>
    </row>
    <row r="2700" spans="2:17" x14ac:dyDescent="0.3">
      <c r="B2700" s="187">
        <v>39561.083333333336</v>
      </c>
      <c r="D2700" s="202">
        <v>0</v>
      </c>
      <c r="E2700" s="178">
        <v>0</v>
      </c>
      <c r="F2700" s="188">
        <f t="shared" si="168"/>
        <v>0</v>
      </c>
      <c r="G2700" s="200"/>
      <c r="H2700" s="202">
        <v>0</v>
      </c>
      <c r="I2700" s="178">
        <v>-56.506999999999998</v>
      </c>
      <c r="J2700">
        <f t="shared" si="169"/>
        <v>0</v>
      </c>
      <c r="K2700" s="189">
        <f t="shared" si="170"/>
        <v>0</v>
      </c>
      <c r="L2700" s="200">
        <v>0</v>
      </c>
      <c r="N2700" s="184">
        <v>482.4</v>
      </c>
      <c r="O2700" s="190">
        <f t="shared" si="171"/>
        <v>8.0399999999999999E-2</v>
      </c>
      <c r="Q2700" s="1">
        <v>3472</v>
      </c>
    </row>
    <row r="2701" spans="2:17" x14ac:dyDescent="0.3">
      <c r="B2701" s="187">
        <v>39561.125</v>
      </c>
      <c r="D2701" s="202">
        <v>0</v>
      </c>
      <c r="E2701" s="178">
        <v>0</v>
      </c>
      <c r="F2701" s="188">
        <f t="shared" si="168"/>
        <v>0</v>
      </c>
      <c r="G2701" s="200"/>
      <c r="H2701" s="202">
        <v>0</v>
      </c>
      <c r="I2701" s="178">
        <v>-56.506999999999998</v>
      </c>
      <c r="J2701">
        <f t="shared" si="169"/>
        <v>0</v>
      </c>
      <c r="K2701" s="189">
        <f t="shared" si="170"/>
        <v>0</v>
      </c>
      <c r="L2701" s="200">
        <v>0</v>
      </c>
      <c r="N2701" s="184">
        <v>312.60000000000002</v>
      </c>
      <c r="O2701" s="190">
        <f t="shared" si="171"/>
        <v>5.21E-2</v>
      </c>
      <c r="Q2701" s="1">
        <v>3470.3</v>
      </c>
    </row>
    <row r="2702" spans="2:17" x14ac:dyDescent="0.3">
      <c r="B2702" s="187">
        <v>39561.166666666664</v>
      </c>
      <c r="D2702" s="202">
        <v>0</v>
      </c>
      <c r="E2702" s="178">
        <v>0</v>
      </c>
      <c r="F2702" s="188">
        <f t="shared" si="168"/>
        <v>0</v>
      </c>
      <c r="G2702" s="200"/>
      <c r="H2702" s="202">
        <v>0</v>
      </c>
      <c r="I2702" s="178">
        <v>-56.506999999999998</v>
      </c>
      <c r="J2702">
        <f t="shared" si="169"/>
        <v>0</v>
      </c>
      <c r="K2702" s="189">
        <f t="shared" si="170"/>
        <v>0</v>
      </c>
      <c r="L2702" s="200">
        <v>0</v>
      </c>
      <c r="N2702" s="184">
        <v>200.3</v>
      </c>
      <c r="O2702" s="190">
        <f t="shared" si="171"/>
        <v>3.3383333333333334E-2</v>
      </c>
      <c r="Q2702" s="1">
        <v>3468.9</v>
      </c>
    </row>
    <row r="2703" spans="2:17" x14ac:dyDescent="0.3">
      <c r="B2703" s="187">
        <v>39561.208333333336</v>
      </c>
      <c r="D2703" s="202">
        <v>0</v>
      </c>
      <c r="E2703" s="178">
        <v>0</v>
      </c>
      <c r="F2703" s="188">
        <f t="shared" si="168"/>
        <v>0</v>
      </c>
      <c r="G2703" s="200"/>
      <c r="H2703" s="202">
        <v>0</v>
      </c>
      <c r="I2703" s="178">
        <v>-56.506999999999998</v>
      </c>
      <c r="J2703">
        <f t="shared" si="169"/>
        <v>0</v>
      </c>
      <c r="K2703" s="189">
        <f t="shared" si="170"/>
        <v>0</v>
      </c>
      <c r="L2703" s="200">
        <v>0</v>
      </c>
      <c r="N2703" s="184">
        <v>81.7</v>
      </c>
      <c r="O2703" s="190">
        <f t="shared" si="171"/>
        <v>1.3616666666666668E-2</v>
      </c>
      <c r="Q2703" s="1">
        <v>3464.8</v>
      </c>
    </row>
    <row r="2704" spans="2:17" x14ac:dyDescent="0.3">
      <c r="B2704" s="187">
        <v>39561.25</v>
      </c>
      <c r="D2704" s="202">
        <v>100</v>
      </c>
      <c r="E2704" s="178">
        <v>0</v>
      </c>
      <c r="F2704" s="188">
        <f t="shared" si="168"/>
        <v>0</v>
      </c>
      <c r="G2704" s="200"/>
      <c r="H2704" s="202">
        <v>34</v>
      </c>
      <c r="I2704" s="178">
        <v>917.88</v>
      </c>
      <c r="J2704">
        <f t="shared" si="169"/>
        <v>917.88</v>
      </c>
      <c r="K2704" s="189">
        <f t="shared" si="170"/>
        <v>3.6715199999999996E-2</v>
      </c>
      <c r="L2704" s="200">
        <v>1016.1</v>
      </c>
      <c r="N2704" s="184">
        <v>0</v>
      </c>
      <c r="O2704" s="190">
        <f t="shared" si="171"/>
        <v>0</v>
      </c>
      <c r="Q2704" s="1">
        <v>3464.8</v>
      </c>
    </row>
    <row r="2705" spans="2:17" x14ac:dyDescent="0.3">
      <c r="B2705" s="187">
        <v>39561.291666666664</v>
      </c>
      <c r="D2705" s="202">
        <v>191</v>
      </c>
      <c r="E2705" s="178">
        <v>0</v>
      </c>
      <c r="F2705" s="188">
        <f t="shared" si="168"/>
        <v>0</v>
      </c>
      <c r="G2705" s="200"/>
      <c r="H2705" s="202">
        <v>152</v>
      </c>
      <c r="I2705" s="178">
        <v>5442.5</v>
      </c>
      <c r="J2705">
        <f t="shared" si="169"/>
        <v>5442.5</v>
      </c>
      <c r="K2705" s="189">
        <f t="shared" si="170"/>
        <v>0.2177</v>
      </c>
      <c r="L2705" s="200">
        <v>5593.8</v>
      </c>
      <c r="N2705" s="184">
        <v>0</v>
      </c>
      <c r="O2705" s="190">
        <f t="shared" si="171"/>
        <v>0</v>
      </c>
      <c r="Q2705" s="1">
        <v>3464.5</v>
      </c>
    </row>
    <row r="2706" spans="2:17" x14ac:dyDescent="0.3">
      <c r="B2706" s="187">
        <v>39561.333333333336</v>
      </c>
      <c r="D2706" s="202">
        <v>515</v>
      </c>
      <c r="E2706" s="178">
        <v>243.59</v>
      </c>
      <c r="F2706" s="188">
        <f t="shared" si="168"/>
        <v>0.32965456575430524</v>
      </c>
      <c r="G2706" s="200"/>
      <c r="H2706" s="202">
        <v>386</v>
      </c>
      <c r="I2706" s="178">
        <v>16142</v>
      </c>
      <c r="J2706">
        <f t="shared" si="169"/>
        <v>16142</v>
      </c>
      <c r="K2706" s="189">
        <f t="shared" si="170"/>
        <v>0.64568000000000003</v>
      </c>
      <c r="L2706" s="200">
        <v>16623</v>
      </c>
      <c r="N2706" s="184">
        <v>0</v>
      </c>
      <c r="O2706" s="190">
        <f t="shared" si="171"/>
        <v>0</v>
      </c>
      <c r="Q2706" s="1">
        <v>3464</v>
      </c>
    </row>
    <row r="2707" spans="2:17" x14ac:dyDescent="0.3">
      <c r="B2707" s="187">
        <v>39561.375</v>
      </c>
      <c r="D2707" s="202">
        <v>628</v>
      </c>
      <c r="E2707" s="178">
        <v>447.73200000000003</v>
      </c>
      <c r="F2707" s="188">
        <f t="shared" si="168"/>
        <v>0.60592346990560619</v>
      </c>
      <c r="G2707" s="200"/>
      <c r="H2707" s="202">
        <v>554</v>
      </c>
      <c r="I2707" s="178">
        <v>18075</v>
      </c>
      <c r="J2707">
        <f t="shared" si="169"/>
        <v>18075</v>
      </c>
      <c r="K2707" s="189">
        <f t="shared" si="170"/>
        <v>0.72299999999999998</v>
      </c>
      <c r="L2707" s="200">
        <v>18649</v>
      </c>
      <c r="N2707" s="184">
        <v>0</v>
      </c>
      <c r="O2707" s="190">
        <f t="shared" si="171"/>
        <v>0</v>
      </c>
      <c r="Q2707" s="1">
        <v>3462.6</v>
      </c>
    </row>
    <row r="2708" spans="2:17" x14ac:dyDescent="0.3">
      <c r="B2708" s="187">
        <v>39561.416666666664</v>
      </c>
      <c r="D2708" s="202">
        <v>635</v>
      </c>
      <c r="E2708" s="178">
        <v>463.20800000000003</v>
      </c>
      <c r="F2708" s="188">
        <f t="shared" si="168"/>
        <v>0.62686740873566338</v>
      </c>
      <c r="G2708" s="200"/>
      <c r="H2708" s="202">
        <v>670</v>
      </c>
      <c r="I2708" s="178">
        <v>18259</v>
      </c>
      <c r="J2708">
        <f t="shared" si="169"/>
        <v>18259</v>
      </c>
      <c r="K2708" s="189">
        <f t="shared" si="170"/>
        <v>0.73036000000000001</v>
      </c>
      <c r="L2708" s="200">
        <v>18842</v>
      </c>
      <c r="N2708" s="184">
        <v>0</v>
      </c>
      <c r="O2708" s="190">
        <f t="shared" si="171"/>
        <v>0</v>
      </c>
      <c r="Q2708" s="1">
        <v>3462.5</v>
      </c>
    </row>
    <row r="2709" spans="2:17" x14ac:dyDescent="0.3">
      <c r="B2709" s="187">
        <v>39561.458333333336</v>
      </c>
      <c r="D2709" s="202">
        <v>442</v>
      </c>
      <c r="E2709" s="178">
        <v>318.99099999999999</v>
      </c>
      <c r="F2709" s="188">
        <f t="shared" si="168"/>
        <v>0.43169604493013503</v>
      </c>
      <c r="G2709" s="200"/>
      <c r="H2709" s="202">
        <v>653</v>
      </c>
      <c r="I2709" s="178">
        <v>16232</v>
      </c>
      <c r="J2709">
        <f t="shared" si="169"/>
        <v>16232</v>
      </c>
      <c r="K2709" s="189">
        <f t="shared" si="170"/>
        <v>0.64927999999999997</v>
      </c>
      <c r="L2709" s="200">
        <v>16717</v>
      </c>
      <c r="N2709" s="184">
        <v>0</v>
      </c>
      <c r="O2709" s="190">
        <f t="shared" si="171"/>
        <v>0</v>
      </c>
      <c r="Q2709" s="1">
        <v>3462.1</v>
      </c>
    </row>
    <row r="2710" spans="2:17" x14ac:dyDescent="0.3">
      <c r="B2710" s="187">
        <v>39561.5</v>
      </c>
      <c r="D2710" s="202">
        <v>374</v>
      </c>
      <c r="E2710" s="178">
        <v>266.54199999999997</v>
      </c>
      <c r="F2710" s="188">
        <f t="shared" si="168"/>
        <v>0.36071590486179245</v>
      </c>
      <c r="G2710" s="200"/>
      <c r="H2710" s="202">
        <v>614</v>
      </c>
      <c r="I2710" s="178">
        <v>15136</v>
      </c>
      <c r="J2710">
        <f t="shared" si="169"/>
        <v>15136</v>
      </c>
      <c r="K2710" s="189">
        <f t="shared" si="170"/>
        <v>0.60543999999999998</v>
      </c>
      <c r="L2710" s="200">
        <v>15572</v>
      </c>
      <c r="N2710" s="184">
        <v>0</v>
      </c>
      <c r="O2710" s="190">
        <f t="shared" si="171"/>
        <v>0</v>
      </c>
      <c r="Q2710" s="1">
        <v>3461.1</v>
      </c>
    </row>
    <row r="2711" spans="2:17" x14ac:dyDescent="0.3">
      <c r="B2711" s="187">
        <v>39561.541666666664</v>
      </c>
      <c r="D2711" s="202">
        <v>341</v>
      </c>
      <c r="E2711" s="178">
        <v>236.43700000000001</v>
      </c>
      <c r="F2711" s="188">
        <f t="shared" si="168"/>
        <v>0.31997428697093755</v>
      </c>
      <c r="G2711" s="200"/>
      <c r="H2711" s="202">
        <v>560</v>
      </c>
      <c r="I2711" s="178">
        <v>14557</v>
      </c>
      <c r="J2711">
        <f t="shared" si="169"/>
        <v>14557</v>
      </c>
      <c r="K2711" s="189">
        <f t="shared" si="170"/>
        <v>0.58228000000000002</v>
      </c>
      <c r="L2711" s="200">
        <v>14968</v>
      </c>
      <c r="N2711" s="184">
        <v>0</v>
      </c>
      <c r="O2711" s="190">
        <f t="shared" si="171"/>
        <v>0</v>
      </c>
      <c r="Q2711" s="1">
        <v>3460.7</v>
      </c>
    </row>
    <row r="2712" spans="2:17" x14ac:dyDescent="0.3">
      <c r="B2712" s="187">
        <v>39561.583333333336</v>
      </c>
      <c r="D2712" s="202">
        <v>542</v>
      </c>
      <c r="E2712" s="178">
        <v>380.11</v>
      </c>
      <c r="F2712" s="188">
        <f t="shared" si="168"/>
        <v>0.51440944615488726</v>
      </c>
      <c r="G2712" s="200"/>
      <c r="H2712" s="202">
        <v>527</v>
      </c>
      <c r="I2712" s="178">
        <v>16493</v>
      </c>
      <c r="J2712">
        <f t="shared" si="169"/>
        <v>16493</v>
      </c>
      <c r="K2712" s="189">
        <f t="shared" si="170"/>
        <v>0.65971999999999997</v>
      </c>
      <c r="L2712" s="200">
        <v>16991</v>
      </c>
      <c r="N2712" s="184">
        <v>84.4</v>
      </c>
      <c r="O2712" s="190">
        <f t="shared" si="171"/>
        <v>1.4066666666666668E-2</v>
      </c>
      <c r="Q2712" s="1">
        <v>3459.7</v>
      </c>
    </row>
    <row r="2713" spans="2:17" x14ac:dyDescent="0.3">
      <c r="B2713" s="187">
        <v>39561.625</v>
      </c>
      <c r="D2713" s="202">
        <v>627</v>
      </c>
      <c r="E2713" s="178">
        <v>413.964</v>
      </c>
      <c r="F2713" s="188">
        <f t="shared" si="168"/>
        <v>0.56022465067496707</v>
      </c>
      <c r="G2713" s="200"/>
      <c r="H2713" s="202">
        <v>392</v>
      </c>
      <c r="I2713" s="178">
        <v>16945</v>
      </c>
      <c r="J2713">
        <f t="shared" si="169"/>
        <v>16945</v>
      </c>
      <c r="K2713" s="189">
        <f t="shared" si="170"/>
        <v>0.67779999999999996</v>
      </c>
      <c r="L2713" s="200">
        <v>17463</v>
      </c>
      <c r="N2713" s="184">
        <v>40.5</v>
      </c>
      <c r="O2713" s="190">
        <f t="shared" si="171"/>
        <v>6.7499999999999999E-3</v>
      </c>
      <c r="Q2713" s="1">
        <v>3458.4</v>
      </c>
    </row>
    <row r="2714" spans="2:17" x14ac:dyDescent="0.3">
      <c r="B2714" s="187">
        <v>39561.666666666664</v>
      </c>
      <c r="D2714" s="202">
        <v>534</v>
      </c>
      <c r="E2714" s="178">
        <v>269.04700000000003</v>
      </c>
      <c r="F2714" s="188">
        <f t="shared" si="168"/>
        <v>0.36410596474608392</v>
      </c>
      <c r="G2714" s="200"/>
      <c r="H2714" s="202">
        <v>199</v>
      </c>
      <c r="I2714" s="178">
        <v>8500.6</v>
      </c>
      <c r="J2714">
        <f t="shared" si="169"/>
        <v>8500.6</v>
      </c>
      <c r="K2714" s="189">
        <f t="shared" si="170"/>
        <v>0.34002399999999999</v>
      </c>
      <c r="L2714" s="200">
        <v>8717.4</v>
      </c>
      <c r="N2714" s="184">
        <v>0</v>
      </c>
      <c r="O2714" s="190">
        <f t="shared" si="171"/>
        <v>0</v>
      </c>
      <c r="Q2714" s="1">
        <v>3458.1</v>
      </c>
    </row>
    <row r="2715" spans="2:17" x14ac:dyDescent="0.3">
      <c r="B2715" s="187">
        <v>39561.708333333336</v>
      </c>
      <c r="D2715" s="202">
        <v>171</v>
      </c>
      <c r="E2715" s="178">
        <v>0</v>
      </c>
      <c r="F2715" s="188">
        <f t="shared" si="168"/>
        <v>0</v>
      </c>
      <c r="G2715" s="200"/>
      <c r="H2715" s="202">
        <v>31</v>
      </c>
      <c r="I2715" s="178">
        <v>829.68</v>
      </c>
      <c r="J2715">
        <f t="shared" si="169"/>
        <v>829.68</v>
      </c>
      <c r="K2715" s="189">
        <f t="shared" si="170"/>
        <v>3.31872E-2</v>
      </c>
      <c r="L2715" s="200">
        <v>927.32</v>
      </c>
      <c r="N2715" s="184">
        <v>0</v>
      </c>
      <c r="O2715" s="190">
        <f t="shared" si="171"/>
        <v>0</v>
      </c>
      <c r="Q2715" s="1">
        <v>3456</v>
      </c>
    </row>
    <row r="2716" spans="2:17" x14ac:dyDescent="0.3">
      <c r="B2716" s="187">
        <v>39561.75</v>
      </c>
      <c r="D2716" s="202">
        <v>0</v>
      </c>
      <c r="E2716" s="178">
        <v>0</v>
      </c>
      <c r="F2716" s="188">
        <f t="shared" si="168"/>
        <v>0</v>
      </c>
      <c r="G2716" s="200"/>
      <c r="H2716" s="202">
        <v>0</v>
      </c>
      <c r="I2716" s="178">
        <v>-56.506999999999998</v>
      </c>
      <c r="J2716">
        <f t="shared" si="169"/>
        <v>0</v>
      </c>
      <c r="K2716" s="189">
        <f t="shared" si="170"/>
        <v>0</v>
      </c>
      <c r="L2716" s="200">
        <v>0</v>
      </c>
      <c r="N2716" s="184">
        <v>0</v>
      </c>
      <c r="O2716" s="190">
        <f t="shared" si="171"/>
        <v>0</v>
      </c>
      <c r="Q2716" s="1">
        <v>3455.5</v>
      </c>
    </row>
    <row r="2717" spans="2:17" x14ac:dyDescent="0.3">
      <c r="B2717" s="187">
        <v>39561.791666666664</v>
      </c>
      <c r="D2717" s="202">
        <v>0</v>
      </c>
      <c r="E2717" s="178">
        <v>0</v>
      </c>
      <c r="F2717" s="188">
        <f t="shared" si="168"/>
        <v>0</v>
      </c>
      <c r="G2717" s="200"/>
      <c r="H2717" s="202">
        <v>0</v>
      </c>
      <c r="I2717" s="178">
        <v>-56.506999999999998</v>
      </c>
      <c r="J2717">
        <f t="shared" si="169"/>
        <v>0</v>
      </c>
      <c r="K2717" s="189">
        <f t="shared" si="170"/>
        <v>0</v>
      </c>
      <c r="L2717" s="200">
        <v>0</v>
      </c>
      <c r="N2717" s="184">
        <v>0</v>
      </c>
      <c r="O2717" s="190">
        <f t="shared" si="171"/>
        <v>0</v>
      </c>
      <c r="Q2717" s="1">
        <v>3455.4</v>
      </c>
    </row>
    <row r="2718" spans="2:17" x14ac:dyDescent="0.3">
      <c r="B2718" s="187">
        <v>39561.833333333336</v>
      </c>
      <c r="D2718" s="202">
        <v>0</v>
      </c>
      <c r="E2718" s="178">
        <v>0</v>
      </c>
      <c r="F2718" s="188">
        <f t="shared" si="168"/>
        <v>0</v>
      </c>
      <c r="G2718" s="200"/>
      <c r="H2718" s="202">
        <v>0</v>
      </c>
      <c r="I2718" s="178">
        <v>-56.506999999999998</v>
      </c>
      <c r="J2718">
        <f t="shared" si="169"/>
        <v>0</v>
      </c>
      <c r="K2718" s="189">
        <f t="shared" si="170"/>
        <v>0</v>
      </c>
      <c r="L2718" s="200">
        <v>0</v>
      </c>
      <c r="N2718" s="184">
        <v>1.4</v>
      </c>
      <c r="O2718" s="190">
        <f t="shared" si="171"/>
        <v>2.3333333333333333E-4</v>
      </c>
      <c r="Q2718" s="1">
        <v>3455</v>
      </c>
    </row>
    <row r="2719" spans="2:17" x14ac:dyDescent="0.3">
      <c r="B2719" s="187">
        <v>39561.875</v>
      </c>
      <c r="D2719" s="202">
        <v>0</v>
      </c>
      <c r="E2719" s="178">
        <v>0</v>
      </c>
      <c r="F2719" s="188">
        <f t="shared" si="168"/>
        <v>0</v>
      </c>
      <c r="G2719" s="200"/>
      <c r="H2719" s="202">
        <v>0</v>
      </c>
      <c r="I2719" s="178">
        <v>-56.506999999999998</v>
      </c>
      <c r="J2719">
        <f t="shared" si="169"/>
        <v>0</v>
      </c>
      <c r="K2719" s="189">
        <f t="shared" si="170"/>
        <v>0</v>
      </c>
      <c r="L2719" s="200">
        <v>0</v>
      </c>
      <c r="N2719" s="184">
        <v>356.5</v>
      </c>
      <c r="O2719" s="190">
        <f t="shared" si="171"/>
        <v>5.9416666666666666E-2</v>
      </c>
      <c r="Q2719" s="1">
        <v>3452.6</v>
      </c>
    </row>
    <row r="2720" spans="2:17" x14ac:dyDescent="0.3">
      <c r="B2720" s="187">
        <v>39561.916666666664</v>
      </c>
      <c r="D2720" s="202">
        <v>0</v>
      </c>
      <c r="E2720" s="178">
        <v>0</v>
      </c>
      <c r="F2720" s="188">
        <f t="shared" si="168"/>
        <v>0</v>
      </c>
      <c r="G2720" s="200"/>
      <c r="H2720" s="202">
        <v>0</v>
      </c>
      <c r="I2720" s="178">
        <v>-56.506999999999998</v>
      </c>
      <c r="J2720">
        <f t="shared" si="169"/>
        <v>0</v>
      </c>
      <c r="K2720" s="189">
        <f t="shared" si="170"/>
        <v>0</v>
      </c>
      <c r="L2720" s="200">
        <v>0</v>
      </c>
      <c r="N2720" s="184">
        <v>1321.2</v>
      </c>
      <c r="O2720" s="190">
        <f t="shared" si="171"/>
        <v>0.22020000000000001</v>
      </c>
      <c r="Q2720" s="1">
        <v>3452.1</v>
      </c>
    </row>
    <row r="2721" spans="2:17" x14ac:dyDescent="0.3">
      <c r="B2721" s="187">
        <v>39561.958333333336</v>
      </c>
      <c r="D2721" s="202">
        <v>0</v>
      </c>
      <c r="E2721" s="178">
        <v>0</v>
      </c>
      <c r="F2721" s="188">
        <f t="shared" si="168"/>
        <v>0</v>
      </c>
      <c r="G2721" s="200"/>
      <c r="H2721" s="202">
        <v>0</v>
      </c>
      <c r="I2721" s="178">
        <v>-56.506999999999998</v>
      </c>
      <c r="J2721">
        <f t="shared" si="169"/>
        <v>0</v>
      </c>
      <c r="K2721" s="189">
        <f t="shared" si="170"/>
        <v>0</v>
      </c>
      <c r="L2721" s="200">
        <v>0</v>
      </c>
      <c r="N2721" s="184">
        <v>865.4</v>
      </c>
      <c r="O2721" s="190">
        <f t="shared" si="171"/>
        <v>0.14423333333333332</v>
      </c>
      <c r="Q2721" s="1">
        <v>3452</v>
      </c>
    </row>
    <row r="2722" spans="2:17" x14ac:dyDescent="0.3">
      <c r="B2722" s="187">
        <v>39562</v>
      </c>
      <c r="D2722" s="202">
        <v>0</v>
      </c>
      <c r="E2722" s="178">
        <v>0</v>
      </c>
      <c r="F2722" s="188">
        <f t="shared" si="168"/>
        <v>0</v>
      </c>
      <c r="G2722" s="200"/>
      <c r="H2722" s="202">
        <v>0</v>
      </c>
      <c r="I2722" s="178">
        <v>-56.506999999999998</v>
      </c>
      <c r="J2722">
        <f t="shared" si="169"/>
        <v>0</v>
      </c>
      <c r="K2722" s="189">
        <f t="shared" si="170"/>
        <v>0</v>
      </c>
      <c r="L2722" s="200">
        <v>0</v>
      </c>
      <c r="N2722" s="184">
        <v>715.6</v>
      </c>
      <c r="O2722" s="190">
        <f t="shared" si="171"/>
        <v>0.11926666666666667</v>
      </c>
      <c r="Q2722" s="1">
        <v>3451</v>
      </c>
    </row>
    <row r="2723" spans="2:17" x14ac:dyDescent="0.3">
      <c r="B2723" s="187">
        <v>39562.041666666664</v>
      </c>
      <c r="D2723" s="202">
        <v>0</v>
      </c>
      <c r="E2723" s="178">
        <v>0</v>
      </c>
      <c r="F2723" s="188">
        <f t="shared" si="168"/>
        <v>0</v>
      </c>
      <c r="G2723" s="200"/>
      <c r="H2723" s="202">
        <v>0</v>
      </c>
      <c r="I2723" s="178">
        <v>-56.506999999999998</v>
      </c>
      <c r="J2723">
        <f t="shared" si="169"/>
        <v>0</v>
      </c>
      <c r="K2723" s="189">
        <f t="shared" si="170"/>
        <v>0</v>
      </c>
      <c r="L2723" s="200">
        <v>0</v>
      </c>
      <c r="N2723" s="184">
        <v>645.79999999999995</v>
      </c>
      <c r="O2723" s="190">
        <f t="shared" si="171"/>
        <v>0.10763333333333333</v>
      </c>
      <c r="Q2723" s="1">
        <v>3450.8</v>
      </c>
    </row>
    <row r="2724" spans="2:17" x14ac:dyDescent="0.3">
      <c r="B2724" s="187">
        <v>39562.083333333336</v>
      </c>
      <c r="D2724" s="202">
        <v>0</v>
      </c>
      <c r="E2724" s="178">
        <v>0</v>
      </c>
      <c r="F2724" s="188">
        <f t="shared" si="168"/>
        <v>0</v>
      </c>
      <c r="G2724" s="200"/>
      <c r="H2724" s="202">
        <v>0</v>
      </c>
      <c r="I2724" s="178">
        <v>-56.506999999999998</v>
      </c>
      <c r="J2724">
        <f t="shared" si="169"/>
        <v>0</v>
      </c>
      <c r="K2724" s="189">
        <f t="shared" si="170"/>
        <v>0</v>
      </c>
      <c r="L2724" s="200">
        <v>0</v>
      </c>
      <c r="N2724" s="184">
        <v>313</v>
      </c>
      <c r="O2724" s="190">
        <f t="shared" si="171"/>
        <v>5.2166666666666667E-2</v>
      </c>
      <c r="Q2724" s="1">
        <v>3449.2</v>
      </c>
    </row>
    <row r="2725" spans="2:17" x14ac:dyDescent="0.3">
      <c r="B2725" s="187">
        <v>39562.125</v>
      </c>
      <c r="D2725" s="202">
        <v>0</v>
      </c>
      <c r="E2725" s="178">
        <v>0</v>
      </c>
      <c r="F2725" s="188">
        <f t="shared" si="168"/>
        <v>0</v>
      </c>
      <c r="G2725" s="200"/>
      <c r="H2725" s="202">
        <v>0</v>
      </c>
      <c r="I2725" s="178">
        <v>-56.506999999999998</v>
      </c>
      <c r="J2725">
        <f t="shared" si="169"/>
        <v>0</v>
      </c>
      <c r="K2725" s="189">
        <f t="shared" si="170"/>
        <v>0</v>
      </c>
      <c r="L2725" s="200">
        <v>0</v>
      </c>
      <c r="N2725" s="184">
        <v>33.200000000000003</v>
      </c>
      <c r="O2725" s="190">
        <f t="shared" si="171"/>
        <v>5.5333333333333337E-3</v>
      </c>
      <c r="Q2725" s="1">
        <v>3449.1</v>
      </c>
    </row>
    <row r="2726" spans="2:17" x14ac:dyDescent="0.3">
      <c r="B2726" s="187">
        <v>39562.166666666664</v>
      </c>
      <c r="D2726" s="202">
        <v>0</v>
      </c>
      <c r="E2726" s="178">
        <v>0</v>
      </c>
      <c r="F2726" s="188">
        <f t="shared" si="168"/>
        <v>0</v>
      </c>
      <c r="G2726" s="200"/>
      <c r="H2726" s="202">
        <v>0</v>
      </c>
      <c r="I2726" s="178">
        <v>-56.506999999999998</v>
      </c>
      <c r="J2726">
        <f t="shared" si="169"/>
        <v>0</v>
      </c>
      <c r="K2726" s="189">
        <f t="shared" si="170"/>
        <v>0</v>
      </c>
      <c r="L2726" s="200">
        <v>0</v>
      </c>
      <c r="N2726" s="184">
        <v>0</v>
      </c>
      <c r="O2726" s="190">
        <f t="shared" si="171"/>
        <v>0</v>
      </c>
      <c r="Q2726" s="1">
        <v>3448.4</v>
      </c>
    </row>
    <row r="2727" spans="2:17" x14ac:dyDescent="0.3">
      <c r="B2727" s="187">
        <v>39562.208333333336</v>
      </c>
      <c r="D2727" s="202">
        <v>0</v>
      </c>
      <c r="E2727" s="178">
        <v>0</v>
      </c>
      <c r="F2727" s="188">
        <f t="shared" si="168"/>
        <v>0</v>
      </c>
      <c r="G2727" s="200"/>
      <c r="H2727" s="202">
        <v>0</v>
      </c>
      <c r="I2727" s="178">
        <v>-56.506999999999998</v>
      </c>
      <c r="J2727">
        <f t="shared" si="169"/>
        <v>0</v>
      </c>
      <c r="K2727" s="189">
        <f t="shared" si="170"/>
        <v>0</v>
      </c>
      <c r="L2727" s="200">
        <v>0</v>
      </c>
      <c r="N2727" s="184">
        <v>0</v>
      </c>
      <c r="O2727" s="190">
        <f t="shared" si="171"/>
        <v>0</v>
      </c>
      <c r="Q2727" s="1">
        <v>3448.2</v>
      </c>
    </row>
    <row r="2728" spans="2:17" x14ac:dyDescent="0.3">
      <c r="B2728" s="187">
        <v>39562.25</v>
      </c>
      <c r="D2728" s="202">
        <v>87</v>
      </c>
      <c r="E2728" s="178">
        <v>0</v>
      </c>
      <c r="F2728" s="188">
        <f t="shared" si="168"/>
        <v>0</v>
      </c>
      <c r="G2728" s="200"/>
      <c r="H2728" s="202">
        <v>30</v>
      </c>
      <c r="I2728" s="178">
        <v>778.81</v>
      </c>
      <c r="J2728">
        <f t="shared" si="169"/>
        <v>778.81</v>
      </c>
      <c r="K2728" s="189">
        <f t="shared" si="170"/>
        <v>3.1152399999999997E-2</v>
      </c>
      <c r="L2728" s="200">
        <v>876.14</v>
      </c>
      <c r="N2728" s="184">
        <v>0</v>
      </c>
      <c r="O2728" s="190">
        <f t="shared" si="171"/>
        <v>0</v>
      </c>
      <c r="Q2728" s="1">
        <v>3446.9</v>
      </c>
    </row>
    <row r="2729" spans="2:17" x14ac:dyDescent="0.3">
      <c r="B2729" s="187">
        <v>39562.291666666664</v>
      </c>
      <c r="D2729" s="202">
        <v>173</v>
      </c>
      <c r="E2729" s="178">
        <v>0</v>
      </c>
      <c r="F2729" s="188">
        <f t="shared" si="168"/>
        <v>0</v>
      </c>
      <c r="G2729" s="200"/>
      <c r="H2729" s="202">
        <v>150</v>
      </c>
      <c r="I2729" s="178">
        <v>5278</v>
      </c>
      <c r="J2729">
        <f t="shared" si="169"/>
        <v>5278</v>
      </c>
      <c r="K2729" s="189">
        <f t="shared" si="170"/>
        <v>0.21112</v>
      </c>
      <c r="L2729" s="200">
        <v>5426.4</v>
      </c>
      <c r="N2729" s="184">
        <v>0</v>
      </c>
      <c r="O2729" s="190">
        <f t="shared" si="171"/>
        <v>0</v>
      </c>
      <c r="Q2729" s="1">
        <v>3444.2</v>
      </c>
    </row>
    <row r="2730" spans="2:17" x14ac:dyDescent="0.3">
      <c r="B2730" s="187">
        <v>39562.333333333336</v>
      </c>
      <c r="D2730" s="202">
        <v>442</v>
      </c>
      <c r="E2730" s="178">
        <v>181.501</v>
      </c>
      <c r="F2730" s="188">
        <f t="shared" si="168"/>
        <v>0.24562844673004705</v>
      </c>
      <c r="G2730" s="200"/>
      <c r="H2730" s="202">
        <v>361</v>
      </c>
      <c r="I2730" s="178">
        <v>14748</v>
      </c>
      <c r="J2730">
        <f t="shared" si="169"/>
        <v>14748</v>
      </c>
      <c r="K2730" s="189">
        <f t="shared" si="170"/>
        <v>0.58992</v>
      </c>
      <c r="L2730" s="200">
        <v>15167</v>
      </c>
      <c r="N2730" s="184">
        <v>0</v>
      </c>
      <c r="O2730" s="190">
        <f t="shared" si="171"/>
        <v>0</v>
      </c>
      <c r="Q2730" s="1">
        <v>3443</v>
      </c>
    </row>
    <row r="2731" spans="2:17" x14ac:dyDescent="0.3">
      <c r="B2731" s="187">
        <v>39562.375</v>
      </c>
      <c r="D2731" s="202">
        <v>667</v>
      </c>
      <c r="E2731" s="178">
        <v>476.221</v>
      </c>
      <c r="F2731" s="188">
        <f t="shared" si="168"/>
        <v>0.64447812700883045</v>
      </c>
      <c r="G2731" s="200"/>
      <c r="H2731" s="202">
        <v>565</v>
      </c>
      <c r="I2731" s="178">
        <v>18419</v>
      </c>
      <c r="J2731">
        <f t="shared" si="169"/>
        <v>18419</v>
      </c>
      <c r="K2731" s="189">
        <f t="shared" si="170"/>
        <v>0.73675999999999997</v>
      </c>
      <c r="L2731" s="200">
        <v>19010</v>
      </c>
      <c r="N2731" s="184">
        <v>60.7</v>
      </c>
      <c r="O2731" s="190">
        <f t="shared" si="171"/>
        <v>1.0116666666666668E-2</v>
      </c>
      <c r="Q2731" s="1">
        <v>3442.6</v>
      </c>
    </row>
    <row r="2732" spans="2:17" x14ac:dyDescent="0.3">
      <c r="B2732" s="187">
        <v>39562.416666666664</v>
      </c>
      <c r="D2732" s="202">
        <v>817</v>
      </c>
      <c r="E2732" s="178">
        <v>600.55999999999995</v>
      </c>
      <c r="F2732" s="188">
        <f t="shared" si="168"/>
        <v>0.81274824914571842</v>
      </c>
      <c r="G2732" s="200"/>
      <c r="H2732" s="202">
        <v>716</v>
      </c>
      <c r="I2732" s="178">
        <v>19435</v>
      </c>
      <c r="J2732">
        <f t="shared" si="169"/>
        <v>19435</v>
      </c>
      <c r="K2732" s="189">
        <f t="shared" si="170"/>
        <v>0.77739999999999998</v>
      </c>
      <c r="L2732" s="200">
        <v>20079</v>
      </c>
      <c r="N2732" s="184">
        <v>250.7</v>
      </c>
      <c r="O2732" s="190">
        <f t="shared" si="171"/>
        <v>4.1783333333333332E-2</v>
      </c>
      <c r="Q2732" s="1">
        <v>3440.6</v>
      </c>
    </row>
    <row r="2733" spans="2:17" x14ac:dyDescent="0.3">
      <c r="B2733" s="187">
        <v>39562.458333333336</v>
      </c>
      <c r="D2733" s="202">
        <v>806</v>
      </c>
      <c r="E2733" s="178">
        <v>597.154</v>
      </c>
      <c r="F2733" s="188">
        <f t="shared" si="168"/>
        <v>0.80813885035693744</v>
      </c>
      <c r="G2733" s="200"/>
      <c r="H2733" s="202">
        <v>778</v>
      </c>
      <c r="I2733" s="178">
        <v>19120</v>
      </c>
      <c r="J2733">
        <f t="shared" si="169"/>
        <v>19120</v>
      </c>
      <c r="K2733" s="189">
        <f t="shared" si="170"/>
        <v>0.76480000000000004</v>
      </c>
      <c r="L2733" s="200">
        <v>19748</v>
      </c>
      <c r="N2733" s="184">
        <v>565.20000000000005</v>
      </c>
      <c r="O2733" s="190">
        <f t="shared" si="171"/>
        <v>9.4200000000000006E-2</v>
      </c>
      <c r="Q2733" s="1">
        <v>3438.6</v>
      </c>
    </row>
    <row r="2734" spans="2:17" x14ac:dyDescent="0.3">
      <c r="B2734" s="187">
        <v>39562.5</v>
      </c>
      <c r="D2734" s="202">
        <v>613</v>
      </c>
      <c r="E2734" s="178">
        <v>447.947</v>
      </c>
      <c r="F2734" s="188">
        <f t="shared" si="168"/>
        <v>0.60621443312920797</v>
      </c>
      <c r="G2734" s="200"/>
      <c r="H2734" s="202">
        <v>712</v>
      </c>
      <c r="I2734" s="178">
        <v>17481</v>
      </c>
      <c r="J2734">
        <f t="shared" si="169"/>
        <v>17481</v>
      </c>
      <c r="K2734" s="189">
        <f t="shared" si="170"/>
        <v>0.69923999999999997</v>
      </c>
      <c r="L2734" s="200">
        <v>18026</v>
      </c>
      <c r="N2734" s="184">
        <v>965.9</v>
      </c>
      <c r="O2734" s="190">
        <f t="shared" si="171"/>
        <v>0.16098333333333334</v>
      </c>
      <c r="Q2734" s="1">
        <v>3438.3</v>
      </c>
    </row>
    <row r="2735" spans="2:17" x14ac:dyDescent="0.3">
      <c r="B2735" s="187">
        <v>39562.541666666664</v>
      </c>
      <c r="D2735" s="202">
        <v>754</v>
      </c>
      <c r="E2735" s="178">
        <v>547.93799999999999</v>
      </c>
      <c r="F2735" s="188">
        <f t="shared" si="168"/>
        <v>0.74153398518117541</v>
      </c>
      <c r="G2735" s="200"/>
      <c r="H2735" s="202">
        <v>708</v>
      </c>
      <c r="I2735" s="178">
        <v>19010</v>
      </c>
      <c r="J2735">
        <f t="shared" si="169"/>
        <v>19010</v>
      </c>
      <c r="K2735" s="189">
        <f t="shared" si="170"/>
        <v>0.76039999999999996</v>
      </c>
      <c r="L2735" s="200">
        <v>19632</v>
      </c>
      <c r="N2735" s="184">
        <v>911.3</v>
      </c>
      <c r="O2735" s="190">
        <f t="shared" si="171"/>
        <v>0.15188333333333331</v>
      </c>
      <c r="Q2735" s="1">
        <v>3436.8</v>
      </c>
    </row>
    <row r="2736" spans="2:17" x14ac:dyDescent="0.3">
      <c r="B2736" s="187">
        <v>39562.583333333336</v>
      </c>
      <c r="D2736" s="202">
        <v>765</v>
      </c>
      <c r="E2736" s="178">
        <v>543.35</v>
      </c>
      <c r="F2736" s="188">
        <f t="shared" si="168"/>
        <v>0.73532496532124381</v>
      </c>
      <c r="G2736" s="200"/>
      <c r="H2736" s="202">
        <v>581</v>
      </c>
      <c r="I2736" s="178">
        <v>18863</v>
      </c>
      <c r="J2736">
        <f t="shared" si="169"/>
        <v>18863</v>
      </c>
      <c r="K2736" s="189">
        <f t="shared" si="170"/>
        <v>0.75451999999999997</v>
      </c>
      <c r="L2736" s="200">
        <v>19477</v>
      </c>
      <c r="N2736" s="184">
        <v>791.7</v>
      </c>
      <c r="O2736" s="190">
        <f t="shared" si="171"/>
        <v>0.13195000000000001</v>
      </c>
      <c r="Q2736" s="1">
        <v>3436.6</v>
      </c>
    </row>
    <row r="2737" spans="2:17" x14ac:dyDescent="0.3">
      <c r="B2737" s="187">
        <v>39562.625</v>
      </c>
      <c r="D2737" s="202">
        <v>671</v>
      </c>
      <c r="E2737" s="178">
        <v>441.62400000000002</v>
      </c>
      <c r="F2737" s="188">
        <f t="shared" si="168"/>
        <v>0.59765740772067533</v>
      </c>
      <c r="G2737" s="200"/>
      <c r="H2737" s="202">
        <v>395</v>
      </c>
      <c r="I2737" s="178">
        <v>17219</v>
      </c>
      <c r="J2737">
        <f t="shared" si="169"/>
        <v>17219</v>
      </c>
      <c r="K2737" s="189">
        <f t="shared" si="170"/>
        <v>0.68876000000000004</v>
      </c>
      <c r="L2737" s="200">
        <v>17751</v>
      </c>
      <c r="N2737" s="184">
        <v>618.29999999999995</v>
      </c>
      <c r="O2737" s="190">
        <f t="shared" si="171"/>
        <v>0.10304999999999999</v>
      </c>
      <c r="Q2737" s="1">
        <v>3436.5</v>
      </c>
    </row>
    <row r="2738" spans="2:17" x14ac:dyDescent="0.3">
      <c r="B2738" s="187">
        <v>39562.666666666664</v>
      </c>
      <c r="D2738" s="202">
        <v>618</v>
      </c>
      <c r="E2738" s="178">
        <v>311.49799999999999</v>
      </c>
      <c r="F2738" s="188">
        <f t="shared" si="168"/>
        <v>0.42155563825828063</v>
      </c>
      <c r="G2738" s="200"/>
      <c r="H2738" s="202">
        <v>207</v>
      </c>
      <c r="I2738" s="178">
        <v>8856.6</v>
      </c>
      <c r="J2738">
        <f t="shared" si="169"/>
        <v>8856.6</v>
      </c>
      <c r="K2738" s="189">
        <f t="shared" si="170"/>
        <v>0.35426400000000002</v>
      </c>
      <c r="L2738" s="200">
        <v>9082.9</v>
      </c>
      <c r="N2738" s="184">
        <v>537.29999999999995</v>
      </c>
      <c r="O2738" s="190">
        <f t="shared" si="171"/>
        <v>8.9549999999999991E-2</v>
      </c>
      <c r="Q2738" s="1">
        <v>3436.1</v>
      </c>
    </row>
    <row r="2739" spans="2:17" x14ac:dyDescent="0.3">
      <c r="B2739" s="187">
        <v>39562.708333333336</v>
      </c>
      <c r="D2739" s="202">
        <v>214</v>
      </c>
      <c r="E2739" s="178">
        <v>0</v>
      </c>
      <c r="F2739" s="188">
        <f t="shared" si="168"/>
        <v>0</v>
      </c>
      <c r="G2739" s="200"/>
      <c r="H2739" s="202">
        <v>33</v>
      </c>
      <c r="I2739" s="178">
        <v>848</v>
      </c>
      <c r="J2739">
        <f t="shared" si="169"/>
        <v>848</v>
      </c>
      <c r="K2739" s="189">
        <f t="shared" si="170"/>
        <v>3.3919999999999999E-2</v>
      </c>
      <c r="L2739" s="200">
        <v>945.76</v>
      </c>
      <c r="N2739" s="184">
        <v>627.5</v>
      </c>
      <c r="O2739" s="190">
        <f t="shared" si="171"/>
        <v>0.10458333333333333</v>
      </c>
      <c r="Q2739" s="1">
        <v>3435.8</v>
      </c>
    </row>
    <row r="2740" spans="2:17" x14ac:dyDescent="0.3">
      <c r="B2740" s="187">
        <v>39562.75</v>
      </c>
      <c r="D2740" s="202">
        <v>0</v>
      </c>
      <c r="E2740" s="178">
        <v>0</v>
      </c>
      <c r="F2740" s="188">
        <f t="shared" si="168"/>
        <v>0</v>
      </c>
      <c r="G2740" s="200"/>
      <c r="H2740" s="202">
        <v>0</v>
      </c>
      <c r="I2740" s="178">
        <v>-56.506999999999998</v>
      </c>
      <c r="J2740">
        <f t="shared" si="169"/>
        <v>0</v>
      </c>
      <c r="K2740" s="189">
        <f t="shared" si="170"/>
        <v>0</v>
      </c>
      <c r="L2740" s="200">
        <v>0</v>
      </c>
      <c r="N2740" s="184">
        <v>1181</v>
      </c>
      <c r="O2740" s="190">
        <f t="shared" si="171"/>
        <v>0.19683333333333333</v>
      </c>
      <c r="Q2740" s="1">
        <v>3434.5</v>
      </c>
    </row>
    <row r="2741" spans="2:17" x14ac:dyDescent="0.3">
      <c r="B2741" s="187">
        <v>39562.791666666664</v>
      </c>
      <c r="D2741" s="202">
        <v>0</v>
      </c>
      <c r="E2741" s="178">
        <v>0</v>
      </c>
      <c r="F2741" s="188">
        <f t="shared" si="168"/>
        <v>0</v>
      </c>
      <c r="G2741" s="200"/>
      <c r="H2741" s="202">
        <v>0</v>
      </c>
      <c r="I2741" s="178">
        <v>-56.506999999999998</v>
      </c>
      <c r="J2741">
        <f t="shared" si="169"/>
        <v>0</v>
      </c>
      <c r="K2741" s="189">
        <f t="shared" si="170"/>
        <v>0</v>
      </c>
      <c r="L2741" s="200">
        <v>0</v>
      </c>
      <c r="N2741" s="184">
        <v>2327.5</v>
      </c>
      <c r="O2741" s="190">
        <f t="shared" si="171"/>
        <v>0.38791666666666669</v>
      </c>
      <c r="Q2741" s="1">
        <v>3433.5</v>
      </c>
    </row>
    <row r="2742" spans="2:17" x14ac:dyDescent="0.3">
      <c r="B2742" s="187">
        <v>39562.833333333336</v>
      </c>
      <c r="D2742" s="202">
        <v>0</v>
      </c>
      <c r="E2742" s="178">
        <v>0</v>
      </c>
      <c r="F2742" s="188">
        <f t="shared" si="168"/>
        <v>0</v>
      </c>
      <c r="G2742" s="200"/>
      <c r="H2742" s="202">
        <v>0</v>
      </c>
      <c r="I2742" s="178">
        <v>-56.506999999999998</v>
      </c>
      <c r="J2742">
        <f t="shared" si="169"/>
        <v>0</v>
      </c>
      <c r="K2742" s="189">
        <f t="shared" si="170"/>
        <v>0</v>
      </c>
      <c r="L2742" s="200">
        <v>0</v>
      </c>
      <c r="N2742" s="184">
        <v>3810.2</v>
      </c>
      <c r="O2742" s="190">
        <f t="shared" si="171"/>
        <v>0.63503333333333334</v>
      </c>
      <c r="Q2742" s="1">
        <v>3432.8</v>
      </c>
    </row>
    <row r="2743" spans="2:17" x14ac:dyDescent="0.3">
      <c r="B2743" s="187">
        <v>39562.875</v>
      </c>
      <c r="D2743" s="202">
        <v>0</v>
      </c>
      <c r="E2743" s="178">
        <v>0</v>
      </c>
      <c r="F2743" s="188">
        <f t="shared" si="168"/>
        <v>0</v>
      </c>
      <c r="G2743" s="200"/>
      <c r="H2743" s="202">
        <v>0</v>
      </c>
      <c r="I2743" s="178">
        <v>-56.506999999999998</v>
      </c>
      <c r="J2743">
        <f t="shared" si="169"/>
        <v>0</v>
      </c>
      <c r="K2743" s="189">
        <f t="shared" si="170"/>
        <v>0</v>
      </c>
      <c r="L2743" s="200">
        <v>0</v>
      </c>
      <c r="N2743" s="184">
        <v>4398.3</v>
      </c>
      <c r="O2743" s="190">
        <f t="shared" si="171"/>
        <v>0.73304999999999998</v>
      </c>
      <c r="Q2743" s="1">
        <v>3432.6</v>
      </c>
    </row>
    <row r="2744" spans="2:17" x14ac:dyDescent="0.3">
      <c r="B2744" s="187">
        <v>39562.916666666664</v>
      </c>
      <c r="D2744" s="202">
        <v>0</v>
      </c>
      <c r="E2744" s="178">
        <v>0</v>
      </c>
      <c r="F2744" s="188">
        <f t="shared" si="168"/>
        <v>0</v>
      </c>
      <c r="G2744" s="200"/>
      <c r="H2744" s="202">
        <v>0</v>
      </c>
      <c r="I2744" s="178">
        <v>-56.506999999999998</v>
      </c>
      <c r="J2744">
        <f t="shared" si="169"/>
        <v>0</v>
      </c>
      <c r="K2744" s="189">
        <f t="shared" si="170"/>
        <v>0</v>
      </c>
      <c r="L2744" s="200">
        <v>0</v>
      </c>
      <c r="N2744" s="184">
        <v>4211.2</v>
      </c>
      <c r="O2744" s="190">
        <f t="shared" si="171"/>
        <v>0.70186666666666664</v>
      </c>
      <c r="Q2744" s="1">
        <v>3431.2</v>
      </c>
    </row>
    <row r="2745" spans="2:17" x14ac:dyDescent="0.3">
      <c r="B2745" s="187">
        <v>39562.958333333336</v>
      </c>
      <c r="D2745" s="202">
        <v>0</v>
      </c>
      <c r="E2745" s="178">
        <v>0</v>
      </c>
      <c r="F2745" s="188">
        <f t="shared" si="168"/>
        <v>0</v>
      </c>
      <c r="G2745" s="200"/>
      <c r="H2745" s="202">
        <v>0</v>
      </c>
      <c r="I2745" s="178">
        <v>-56.506999999999998</v>
      </c>
      <c r="J2745">
        <f t="shared" si="169"/>
        <v>0</v>
      </c>
      <c r="K2745" s="189">
        <f t="shared" si="170"/>
        <v>0</v>
      </c>
      <c r="L2745" s="200">
        <v>0</v>
      </c>
      <c r="N2745" s="184">
        <v>4208.2</v>
      </c>
      <c r="O2745" s="190">
        <f t="shared" si="171"/>
        <v>0.70136666666666658</v>
      </c>
      <c r="Q2745" s="1">
        <v>3428.6</v>
      </c>
    </row>
    <row r="2746" spans="2:17" x14ac:dyDescent="0.3">
      <c r="B2746" s="187">
        <v>39563</v>
      </c>
      <c r="D2746" s="202">
        <v>0</v>
      </c>
      <c r="E2746" s="178">
        <v>0</v>
      </c>
      <c r="F2746" s="188">
        <f t="shared" si="168"/>
        <v>0</v>
      </c>
      <c r="G2746" s="200"/>
      <c r="H2746" s="202">
        <v>0</v>
      </c>
      <c r="I2746" s="178">
        <v>-56.506999999999998</v>
      </c>
      <c r="J2746">
        <f t="shared" si="169"/>
        <v>0</v>
      </c>
      <c r="K2746" s="189">
        <f t="shared" si="170"/>
        <v>0</v>
      </c>
      <c r="L2746" s="200">
        <v>0</v>
      </c>
      <c r="N2746" s="184">
        <v>4068.1</v>
      </c>
      <c r="O2746" s="190">
        <f t="shared" si="171"/>
        <v>0.6780166666666666</v>
      </c>
      <c r="Q2746" s="1">
        <v>3427.5</v>
      </c>
    </row>
    <row r="2747" spans="2:17" x14ac:dyDescent="0.3">
      <c r="B2747" s="187">
        <v>39563.041666666664</v>
      </c>
      <c r="D2747" s="202">
        <v>0</v>
      </c>
      <c r="E2747" s="178">
        <v>0</v>
      </c>
      <c r="F2747" s="188">
        <f t="shared" si="168"/>
        <v>0</v>
      </c>
      <c r="G2747" s="200"/>
      <c r="H2747" s="202">
        <v>0</v>
      </c>
      <c r="I2747" s="178">
        <v>-56.506999999999998</v>
      </c>
      <c r="J2747">
        <f t="shared" si="169"/>
        <v>0</v>
      </c>
      <c r="K2747" s="189">
        <f t="shared" si="170"/>
        <v>0</v>
      </c>
      <c r="L2747" s="200">
        <v>0</v>
      </c>
      <c r="N2747" s="184">
        <v>4407.8</v>
      </c>
      <c r="O2747" s="190">
        <f t="shared" si="171"/>
        <v>0.73463333333333336</v>
      </c>
      <c r="Q2747" s="1">
        <v>3426.8</v>
      </c>
    </row>
    <row r="2748" spans="2:17" x14ac:dyDescent="0.3">
      <c r="B2748" s="187">
        <v>39563.083333333336</v>
      </c>
      <c r="D2748" s="202">
        <v>0</v>
      </c>
      <c r="E2748" s="178">
        <v>0</v>
      </c>
      <c r="F2748" s="188">
        <f t="shared" si="168"/>
        <v>0</v>
      </c>
      <c r="G2748" s="200"/>
      <c r="H2748" s="202">
        <v>0</v>
      </c>
      <c r="I2748" s="178">
        <v>-56.506999999999998</v>
      </c>
      <c r="J2748">
        <f t="shared" si="169"/>
        <v>0</v>
      </c>
      <c r="K2748" s="189">
        <f t="shared" si="170"/>
        <v>0</v>
      </c>
      <c r="L2748" s="200">
        <v>0</v>
      </c>
      <c r="N2748" s="184">
        <v>4834</v>
      </c>
      <c r="O2748" s="190">
        <f t="shared" si="171"/>
        <v>0.80566666666666664</v>
      </c>
      <c r="Q2748" s="1">
        <v>3426.8</v>
      </c>
    </row>
    <row r="2749" spans="2:17" x14ac:dyDescent="0.3">
      <c r="B2749" s="187">
        <v>39563.125</v>
      </c>
      <c r="D2749" s="202">
        <v>0</v>
      </c>
      <c r="E2749" s="178">
        <v>0</v>
      </c>
      <c r="F2749" s="188">
        <f t="shared" si="168"/>
        <v>0</v>
      </c>
      <c r="G2749" s="200"/>
      <c r="H2749" s="202">
        <v>0</v>
      </c>
      <c r="I2749" s="178">
        <v>-56.506999999999998</v>
      </c>
      <c r="J2749">
        <f t="shared" si="169"/>
        <v>0</v>
      </c>
      <c r="K2749" s="189">
        <f t="shared" si="170"/>
        <v>0</v>
      </c>
      <c r="L2749" s="200">
        <v>0</v>
      </c>
      <c r="N2749" s="184">
        <v>5176.3</v>
      </c>
      <c r="O2749" s="190">
        <f t="shared" si="171"/>
        <v>0.86271666666666669</v>
      </c>
      <c r="Q2749" s="1">
        <v>3426.2</v>
      </c>
    </row>
    <row r="2750" spans="2:17" x14ac:dyDescent="0.3">
      <c r="B2750" s="187">
        <v>39563.166666666664</v>
      </c>
      <c r="D2750" s="202">
        <v>0</v>
      </c>
      <c r="E2750" s="178">
        <v>0</v>
      </c>
      <c r="F2750" s="188">
        <f t="shared" si="168"/>
        <v>0</v>
      </c>
      <c r="G2750" s="200"/>
      <c r="H2750" s="202">
        <v>0</v>
      </c>
      <c r="I2750" s="178">
        <v>-56.506999999999998</v>
      </c>
      <c r="J2750">
        <f t="shared" si="169"/>
        <v>0</v>
      </c>
      <c r="K2750" s="189">
        <f t="shared" si="170"/>
        <v>0</v>
      </c>
      <c r="L2750" s="200">
        <v>0</v>
      </c>
      <c r="N2750" s="184">
        <v>5352.6</v>
      </c>
      <c r="O2750" s="190">
        <f t="shared" si="171"/>
        <v>0.89210000000000012</v>
      </c>
      <c r="Q2750" s="1">
        <v>3424.8</v>
      </c>
    </row>
    <row r="2751" spans="2:17" x14ac:dyDescent="0.3">
      <c r="B2751" s="187">
        <v>39563.208333333336</v>
      </c>
      <c r="D2751" s="202">
        <v>0</v>
      </c>
      <c r="E2751" s="178">
        <v>0</v>
      </c>
      <c r="F2751" s="188">
        <f t="shared" si="168"/>
        <v>0</v>
      </c>
      <c r="G2751" s="200"/>
      <c r="H2751" s="202">
        <v>0</v>
      </c>
      <c r="I2751" s="178">
        <v>-56.506999999999998</v>
      </c>
      <c r="J2751">
        <f t="shared" si="169"/>
        <v>0</v>
      </c>
      <c r="K2751" s="189">
        <f t="shared" si="170"/>
        <v>0</v>
      </c>
      <c r="L2751" s="200">
        <v>0</v>
      </c>
      <c r="N2751" s="184">
        <v>5412.4</v>
      </c>
      <c r="O2751" s="190">
        <f t="shared" si="171"/>
        <v>0.90206666666666657</v>
      </c>
      <c r="Q2751" s="1">
        <v>3424.5</v>
      </c>
    </row>
    <row r="2752" spans="2:17" x14ac:dyDescent="0.3">
      <c r="B2752" s="187">
        <v>39563.25</v>
      </c>
      <c r="D2752" s="202">
        <v>81</v>
      </c>
      <c r="E2752" s="178">
        <v>0</v>
      </c>
      <c r="F2752" s="188">
        <f t="shared" si="168"/>
        <v>0</v>
      </c>
      <c r="G2752" s="200"/>
      <c r="H2752" s="202">
        <v>27</v>
      </c>
      <c r="I2752" s="178">
        <v>669.84</v>
      </c>
      <c r="J2752">
        <f t="shared" si="169"/>
        <v>669.84</v>
      </c>
      <c r="K2752" s="189">
        <f t="shared" si="170"/>
        <v>2.6793600000000001E-2</v>
      </c>
      <c r="L2752" s="200">
        <v>766.54</v>
      </c>
      <c r="N2752" s="184">
        <v>4889.3</v>
      </c>
      <c r="O2752" s="190">
        <f t="shared" si="171"/>
        <v>0.8148833333333334</v>
      </c>
      <c r="Q2752" s="1">
        <v>3422</v>
      </c>
    </row>
    <row r="2753" spans="2:17" x14ac:dyDescent="0.3">
      <c r="B2753" s="187">
        <v>39563.291666666664</v>
      </c>
      <c r="D2753" s="202">
        <v>83</v>
      </c>
      <c r="E2753" s="178">
        <v>0</v>
      </c>
      <c r="F2753" s="188">
        <f t="shared" si="168"/>
        <v>0</v>
      </c>
      <c r="G2753" s="200"/>
      <c r="H2753" s="202">
        <v>110</v>
      </c>
      <c r="I2753" s="178">
        <v>3167.9</v>
      </c>
      <c r="J2753">
        <f t="shared" si="169"/>
        <v>3167.9</v>
      </c>
      <c r="K2753" s="189">
        <f t="shared" si="170"/>
        <v>0.126716</v>
      </c>
      <c r="L2753" s="200">
        <v>3286.5</v>
      </c>
      <c r="N2753" s="184">
        <v>4528.3</v>
      </c>
      <c r="O2753" s="190">
        <f t="shared" si="171"/>
        <v>0.7547166666666667</v>
      </c>
      <c r="Q2753" s="1">
        <v>3420.2</v>
      </c>
    </row>
    <row r="2754" spans="2:17" x14ac:dyDescent="0.3">
      <c r="B2754" s="187">
        <v>39563.333333333336</v>
      </c>
      <c r="D2754" s="202">
        <v>197</v>
      </c>
      <c r="E2754" s="178">
        <v>0</v>
      </c>
      <c r="F2754" s="188">
        <f t="shared" si="168"/>
        <v>0</v>
      </c>
      <c r="G2754" s="200"/>
      <c r="H2754" s="202">
        <v>267</v>
      </c>
      <c r="I2754" s="178">
        <v>8947.7999999999993</v>
      </c>
      <c r="J2754">
        <f t="shared" si="169"/>
        <v>8947.7999999999993</v>
      </c>
      <c r="K2754" s="189">
        <f t="shared" si="170"/>
        <v>0.35791199999999995</v>
      </c>
      <c r="L2754" s="200">
        <v>9176.4</v>
      </c>
      <c r="N2754" s="184">
        <v>3595.2</v>
      </c>
      <c r="O2754" s="190">
        <f t="shared" si="171"/>
        <v>0.59919999999999995</v>
      </c>
      <c r="Q2754" s="1">
        <v>3418.8</v>
      </c>
    </row>
    <row r="2755" spans="2:17" x14ac:dyDescent="0.3">
      <c r="B2755" s="187">
        <v>39563.375</v>
      </c>
      <c r="D2755" s="202">
        <v>494</v>
      </c>
      <c r="E2755" s="178">
        <v>290.03300000000002</v>
      </c>
      <c r="F2755" s="188">
        <f t="shared" si="168"/>
        <v>0.39250668200426297</v>
      </c>
      <c r="G2755" s="200"/>
      <c r="H2755" s="202">
        <v>529</v>
      </c>
      <c r="I2755" s="178">
        <v>16502</v>
      </c>
      <c r="J2755">
        <f t="shared" si="169"/>
        <v>16502</v>
      </c>
      <c r="K2755" s="189">
        <f t="shared" si="170"/>
        <v>0.66008</v>
      </c>
      <c r="L2755" s="200">
        <v>17000</v>
      </c>
      <c r="N2755" s="184">
        <v>2401.1</v>
      </c>
      <c r="O2755" s="190">
        <f t="shared" si="171"/>
        <v>0.40018333333333334</v>
      </c>
      <c r="Q2755" s="1">
        <v>3418.4</v>
      </c>
    </row>
    <row r="2756" spans="2:17" x14ac:dyDescent="0.3">
      <c r="B2756" s="187">
        <v>39563.416666666664</v>
      </c>
      <c r="D2756" s="202">
        <v>173</v>
      </c>
      <c r="E2756" s="178">
        <v>0</v>
      </c>
      <c r="F2756" s="188">
        <f t="shared" si="168"/>
        <v>0</v>
      </c>
      <c r="G2756" s="200"/>
      <c r="H2756" s="202">
        <v>421</v>
      </c>
      <c r="I2756" s="178">
        <v>10672</v>
      </c>
      <c r="J2756">
        <f t="shared" si="169"/>
        <v>10672</v>
      </c>
      <c r="K2756" s="189">
        <f t="shared" si="170"/>
        <v>0.42687999999999998</v>
      </c>
      <c r="L2756" s="200">
        <v>10950</v>
      </c>
      <c r="N2756" s="184">
        <v>2283.6999999999998</v>
      </c>
      <c r="O2756" s="190">
        <f t="shared" si="171"/>
        <v>0.38061666666666666</v>
      </c>
      <c r="Q2756" s="1">
        <v>3418</v>
      </c>
    </row>
    <row r="2757" spans="2:17" x14ac:dyDescent="0.3">
      <c r="B2757" s="187">
        <v>39563.458333333336</v>
      </c>
      <c r="D2757" s="202">
        <v>248</v>
      </c>
      <c r="E2757" s="178">
        <v>0</v>
      </c>
      <c r="F2757" s="188">
        <f t="shared" si="168"/>
        <v>0</v>
      </c>
      <c r="G2757" s="200"/>
      <c r="H2757" s="202">
        <v>536</v>
      </c>
      <c r="I2757" s="178">
        <v>13193</v>
      </c>
      <c r="J2757">
        <f t="shared" si="169"/>
        <v>13193</v>
      </c>
      <c r="K2757" s="189">
        <f t="shared" si="170"/>
        <v>0.52771999999999997</v>
      </c>
      <c r="L2757" s="200">
        <v>13554</v>
      </c>
      <c r="N2757" s="184">
        <v>2093.6999999999998</v>
      </c>
      <c r="O2757" s="190">
        <f t="shared" si="171"/>
        <v>0.34894999999999998</v>
      </c>
      <c r="Q2757" s="1">
        <v>3417.5</v>
      </c>
    </row>
    <row r="2758" spans="2:17" x14ac:dyDescent="0.3">
      <c r="B2758" s="187">
        <v>39563.5</v>
      </c>
      <c r="D2758" s="202">
        <v>252</v>
      </c>
      <c r="E2758" s="178">
        <v>0</v>
      </c>
      <c r="F2758" s="188">
        <f t="shared" si="168"/>
        <v>0</v>
      </c>
      <c r="G2758" s="200"/>
      <c r="H2758" s="202">
        <v>558</v>
      </c>
      <c r="I2758" s="178">
        <v>13640</v>
      </c>
      <c r="J2758">
        <f t="shared" si="169"/>
        <v>13640</v>
      </c>
      <c r="K2758" s="189">
        <f t="shared" si="170"/>
        <v>0.54559999999999997</v>
      </c>
      <c r="L2758" s="200">
        <v>14017</v>
      </c>
      <c r="N2758" s="184">
        <v>1539.6</v>
      </c>
      <c r="O2758" s="190">
        <f t="shared" si="171"/>
        <v>0.25659999999999999</v>
      </c>
      <c r="Q2758" s="1">
        <v>3415.7</v>
      </c>
    </row>
    <row r="2759" spans="2:17" x14ac:dyDescent="0.3">
      <c r="B2759" s="187">
        <v>39563.541666666664</v>
      </c>
      <c r="D2759" s="202">
        <v>154</v>
      </c>
      <c r="E2759" s="178">
        <v>0</v>
      </c>
      <c r="F2759" s="188">
        <f t="shared" si="168"/>
        <v>0</v>
      </c>
      <c r="G2759" s="200"/>
      <c r="H2759" s="202">
        <v>463</v>
      </c>
      <c r="I2759" s="178">
        <v>11493</v>
      </c>
      <c r="J2759">
        <f t="shared" si="169"/>
        <v>11493</v>
      </c>
      <c r="K2759" s="189">
        <f t="shared" si="170"/>
        <v>0.45972000000000002</v>
      </c>
      <c r="L2759" s="200">
        <v>11797</v>
      </c>
      <c r="N2759" s="184">
        <v>930.2</v>
      </c>
      <c r="O2759" s="190">
        <f t="shared" si="171"/>
        <v>0.15503333333333333</v>
      </c>
      <c r="Q2759" s="1">
        <v>3415.1</v>
      </c>
    </row>
    <row r="2760" spans="2:17" x14ac:dyDescent="0.3">
      <c r="B2760" s="187">
        <v>39563.583333333336</v>
      </c>
      <c r="D2760" s="202">
        <v>463</v>
      </c>
      <c r="E2760" s="178">
        <v>230.149</v>
      </c>
      <c r="F2760" s="188">
        <f t="shared" si="168"/>
        <v>0.31146462766857264</v>
      </c>
      <c r="G2760" s="200"/>
      <c r="H2760" s="202">
        <v>507</v>
      </c>
      <c r="I2760" s="178">
        <v>15434</v>
      </c>
      <c r="J2760">
        <f t="shared" si="169"/>
        <v>15434</v>
      </c>
      <c r="K2760" s="189">
        <f t="shared" si="170"/>
        <v>0.61736000000000002</v>
      </c>
      <c r="L2760" s="200">
        <v>15884</v>
      </c>
      <c r="N2760" s="184">
        <v>459.8</v>
      </c>
      <c r="O2760" s="190">
        <f t="shared" si="171"/>
        <v>7.6633333333333331E-2</v>
      </c>
      <c r="Q2760" s="1">
        <v>3413.5</v>
      </c>
    </row>
    <row r="2761" spans="2:17" x14ac:dyDescent="0.3">
      <c r="B2761" s="187">
        <v>39563.625</v>
      </c>
      <c r="D2761" s="202">
        <v>468</v>
      </c>
      <c r="E2761" s="178">
        <v>301.53899999999999</v>
      </c>
      <c r="F2761" s="188">
        <f t="shared" si="168"/>
        <v>0.40807795107757894</v>
      </c>
      <c r="G2761" s="200"/>
      <c r="H2761" s="202">
        <v>362</v>
      </c>
      <c r="I2761" s="178">
        <v>14585</v>
      </c>
      <c r="J2761">
        <f t="shared" si="169"/>
        <v>14585</v>
      </c>
      <c r="K2761" s="189">
        <f t="shared" si="170"/>
        <v>0.58340000000000003</v>
      </c>
      <c r="L2761" s="200">
        <v>14997</v>
      </c>
      <c r="N2761" s="184">
        <v>112.7</v>
      </c>
      <c r="O2761" s="190">
        <f t="shared" si="171"/>
        <v>1.8783333333333332E-2</v>
      </c>
      <c r="Q2761" s="1">
        <v>3411.2</v>
      </c>
    </row>
    <row r="2762" spans="2:17" x14ac:dyDescent="0.3">
      <c r="B2762" s="187">
        <v>39563.666666666664</v>
      </c>
      <c r="D2762" s="202">
        <v>134</v>
      </c>
      <c r="E2762" s="178">
        <v>0</v>
      </c>
      <c r="F2762" s="188">
        <f t="shared" si="168"/>
        <v>0</v>
      </c>
      <c r="G2762" s="200"/>
      <c r="H2762" s="202">
        <v>130</v>
      </c>
      <c r="I2762" s="178">
        <v>4355.8999999999996</v>
      </c>
      <c r="J2762">
        <f t="shared" si="169"/>
        <v>4355.8999999999996</v>
      </c>
      <c r="K2762" s="189">
        <f t="shared" si="170"/>
        <v>0.17423599999999997</v>
      </c>
      <c r="L2762" s="200">
        <v>4490</v>
      </c>
      <c r="N2762" s="184">
        <v>0</v>
      </c>
      <c r="O2762" s="190">
        <f t="shared" si="171"/>
        <v>0</v>
      </c>
      <c r="Q2762" s="1">
        <v>3410.3</v>
      </c>
    </row>
    <row r="2763" spans="2:17" x14ac:dyDescent="0.3">
      <c r="B2763" s="187">
        <v>39563.708333333336</v>
      </c>
      <c r="D2763" s="202">
        <v>12</v>
      </c>
      <c r="E2763" s="178">
        <v>0</v>
      </c>
      <c r="F2763" s="188">
        <f t="shared" ref="F2763:F2826" si="172">E2763/$F$8</f>
        <v>0</v>
      </c>
      <c r="G2763" s="200"/>
      <c r="H2763" s="202">
        <v>16</v>
      </c>
      <c r="I2763" s="178">
        <v>185.23</v>
      </c>
      <c r="J2763">
        <f t="shared" ref="J2763:J2826" si="173">IF(I2763&lt;0,0,I2763)</f>
        <v>185.23</v>
      </c>
      <c r="K2763" s="189">
        <f t="shared" ref="K2763:K2826" si="174">J2763/(1000*$K$8)</f>
        <v>7.4091999999999995E-3</v>
      </c>
      <c r="L2763" s="200">
        <v>336.32</v>
      </c>
      <c r="N2763" s="184">
        <v>0</v>
      </c>
      <c r="O2763" s="190">
        <f t="shared" ref="O2763:O2826" si="175">N2763/$O$8</f>
        <v>0</v>
      </c>
      <c r="Q2763" s="1">
        <v>3410.2</v>
      </c>
    </row>
    <row r="2764" spans="2:17" x14ac:dyDescent="0.3">
      <c r="B2764" s="187">
        <v>39563.75</v>
      </c>
      <c r="D2764" s="202">
        <v>0</v>
      </c>
      <c r="E2764" s="178">
        <v>0</v>
      </c>
      <c r="F2764" s="188">
        <f t="shared" si="172"/>
        <v>0</v>
      </c>
      <c r="G2764" s="200"/>
      <c r="H2764" s="202">
        <v>0</v>
      </c>
      <c r="I2764" s="178">
        <v>-56.506999999999998</v>
      </c>
      <c r="J2764">
        <f t="shared" si="173"/>
        <v>0</v>
      </c>
      <c r="K2764" s="189">
        <f t="shared" si="174"/>
        <v>0</v>
      </c>
      <c r="L2764" s="200">
        <v>0</v>
      </c>
      <c r="N2764" s="184">
        <v>0</v>
      </c>
      <c r="O2764" s="190">
        <f t="shared" si="175"/>
        <v>0</v>
      </c>
      <c r="Q2764" s="1">
        <v>3410.1</v>
      </c>
    </row>
    <row r="2765" spans="2:17" x14ac:dyDescent="0.3">
      <c r="B2765" s="187">
        <v>39563.791666666664</v>
      </c>
      <c r="D2765" s="202">
        <v>0</v>
      </c>
      <c r="E2765" s="178">
        <v>0</v>
      </c>
      <c r="F2765" s="188">
        <f t="shared" si="172"/>
        <v>0</v>
      </c>
      <c r="G2765" s="200"/>
      <c r="H2765" s="202">
        <v>0</v>
      </c>
      <c r="I2765" s="178">
        <v>-56.506999999999998</v>
      </c>
      <c r="J2765">
        <f t="shared" si="173"/>
        <v>0</v>
      </c>
      <c r="K2765" s="189">
        <f t="shared" si="174"/>
        <v>0</v>
      </c>
      <c r="L2765" s="200">
        <v>0</v>
      </c>
      <c r="N2765" s="184">
        <v>0</v>
      </c>
      <c r="O2765" s="190">
        <f t="shared" si="175"/>
        <v>0</v>
      </c>
      <c r="Q2765" s="1">
        <v>3409.4</v>
      </c>
    </row>
    <row r="2766" spans="2:17" x14ac:dyDescent="0.3">
      <c r="B2766" s="187">
        <v>39563.833333333336</v>
      </c>
      <c r="D2766" s="202">
        <v>0</v>
      </c>
      <c r="E2766" s="178">
        <v>0</v>
      </c>
      <c r="F2766" s="188">
        <f t="shared" si="172"/>
        <v>0</v>
      </c>
      <c r="G2766" s="200"/>
      <c r="H2766" s="202">
        <v>0</v>
      </c>
      <c r="I2766" s="178">
        <v>-56.506999999999998</v>
      </c>
      <c r="J2766">
        <f t="shared" si="173"/>
        <v>0</v>
      </c>
      <c r="K2766" s="189">
        <f t="shared" si="174"/>
        <v>0</v>
      </c>
      <c r="L2766" s="200">
        <v>0</v>
      </c>
      <c r="N2766" s="184">
        <v>0</v>
      </c>
      <c r="O2766" s="190">
        <f t="shared" si="175"/>
        <v>0</v>
      </c>
      <c r="Q2766" s="1">
        <v>3408.7</v>
      </c>
    </row>
    <row r="2767" spans="2:17" x14ac:dyDescent="0.3">
      <c r="B2767" s="187">
        <v>39563.875</v>
      </c>
      <c r="D2767" s="202">
        <v>0</v>
      </c>
      <c r="E2767" s="178">
        <v>0</v>
      </c>
      <c r="F2767" s="188">
        <f t="shared" si="172"/>
        <v>0</v>
      </c>
      <c r="G2767" s="200"/>
      <c r="H2767" s="202">
        <v>0</v>
      </c>
      <c r="I2767" s="178">
        <v>-56.506999999999998</v>
      </c>
      <c r="J2767">
        <f t="shared" si="173"/>
        <v>0</v>
      </c>
      <c r="K2767" s="189">
        <f t="shared" si="174"/>
        <v>0</v>
      </c>
      <c r="L2767" s="200">
        <v>0</v>
      </c>
      <c r="N2767" s="184">
        <v>0</v>
      </c>
      <c r="O2767" s="190">
        <f t="shared" si="175"/>
        <v>0</v>
      </c>
      <c r="Q2767" s="1">
        <v>3408.2</v>
      </c>
    </row>
    <row r="2768" spans="2:17" x14ac:dyDescent="0.3">
      <c r="B2768" s="187">
        <v>39563.916666666664</v>
      </c>
      <c r="D2768" s="202">
        <v>0</v>
      </c>
      <c r="E2768" s="178">
        <v>0</v>
      </c>
      <c r="F2768" s="188">
        <f t="shared" si="172"/>
        <v>0</v>
      </c>
      <c r="G2768" s="200"/>
      <c r="H2768" s="202">
        <v>0</v>
      </c>
      <c r="I2768" s="178">
        <v>-56.506999999999998</v>
      </c>
      <c r="J2768">
        <f t="shared" si="173"/>
        <v>0</v>
      </c>
      <c r="K2768" s="189">
        <f t="shared" si="174"/>
        <v>0</v>
      </c>
      <c r="L2768" s="200">
        <v>0</v>
      </c>
      <c r="N2768" s="184">
        <v>436.8</v>
      </c>
      <c r="O2768" s="190">
        <f t="shared" si="175"/>
        <v>7.2800000000000004E-2</v>
      </c>
      <c r="Q2768" s="1">
        <v>3406.8</v>
      </c>
    </row>
    <row r="2769" spans="2:17" x14ac:dyDescent="0.3">
      <c r="B2769" s="187">
        <v>39563.958333333336</v>
      </c>
      <c r="D2769" s="202">
        <v>0</v>
      </c>
      <c r="E2769" s="178">
        <v>0</v>
      </c>
      <c r="F2769" s="188">
        <f t="shared" si="172"/>
        <v>0</v>
      </c>
      <c r="G2769" s="200"/>
      <c r="H2769" s="202">
        <v>0</v>
      </c>
      <c r="I2769" s="178">
        <v>-56.506999999999998</v>
      </c>
      <c r="J2769">
        <f t="shared" si="173"/>
        <v>0</v>
      </c>
      <c r="K2769" s="189">
        <f t="shared" si="174"/>
        <v>0</v>
      </c>
      <c r="L2769" s="200">
        <v>0</v>
      </c>
      <c r="N2769" s="184">
        <v>1511.4</v>
      </c>
      <c r="O2769" s="190">
        <f t="shared" si="175"/>
        <v>0.25190000000000001</v>
      </c>
      <c r="Q2769" s="1">
        <v>3402.6</v>
      </c>
    </row>
    <row r="2770" spans="2:17" x14ac:dyDescent="0.3">
      <c r="B2770" s="187">
        <v>39564</v>
      </c>
      <c r="D2770" s="202">
        <v>0</v>
      </c>
      <c r="E2770" s="178">
        <v>0</v>
      </c>
      <c r="F2770" s="188">
        <f t="shared" si="172"/>
        <v>0</v>
      </c>
      <c r="G2770" s="200"/>
      <c r="H2770" s="202">
        <v>0</v>
      </c>
      <c r="I2770" s="178">
        <v>-56.506999999999998</v>
      </c>
      <c r="J2770">
        <f t="shared" si="173"/>
        <v>0</v>
      </c>
      <c r="K2770" s="189">
        <f t="shared" si="174"/>
        <v>0</v>
      </c>
      <c r="L2770" s="200">
        <v>0</v>
      </c>
      <c r="N2770" s="184">
        <v>2332</v>
      </c>
      <c r="O2770" s="190">
        <f t="shared" si="175"/>
        <v>0.38866666666666666</v>
      </c>
      <c r="Q2770" s="1">
        <v>3401.6</v>
      </c>
    </row>
    <row r="2771" spans="2:17" x14ac:dyDescent="0.3">
      <c r="B2771" s="187">
        <v>39564.041666666664</v>
      </c>
      <c r="D2771" s="202">
        <v>0</v>
      </c>
      <c r="E2771" s="178">
        <v>0</v>
      </c>
      <c r="F2771" s="188">
        <f t="shared" si="172"/>
        <v>0</v>
      </c>
      <c r="G2771" s="200"/>
      <c r="H2771" s="202">
        <v>0</v>
      </c>
      <c r="I2771" s="178">
        <v>-56.506999999999998</v>
      </c>
      <c r="J2771">
        <f t="shared" si="173"/>
        <v>0</v>
      </c>
      <c r="K2771" s="189">
        <f t="shared" si="174"/>
        <v>0</v>
      </c>
      <c r="L2771" s="200">
        <v>0</v>
      </c>
      <c r="N2771" s="184">
        <v>2702.5</v>
      </c>
      <c r="O2771" s="190">
        <f t="shared" si="175"/>
        <v>0.45041666666666669</v>
      </c>
      <c r="Q2771" s="1">
        <v>3400.3</v>
      </c>
    </row>
    <row r="2772" spans="2:17" x14ac:dyDescent="0.3">
      <c r="B2772" s="187">
        <v>39564.083333333336</v>
      </c>
      <c r="D2772" s="202">
        <v>0</v>
      </c>
      <c r="E2772" s="178">
        <v>0</v>
      </c>
      <c r="F2772" s="188">
        <f t="shared" si="172"/>
        <v>0</v>
      </c>
      <c r="G2772" s="200"/>
      <c r="H2772" s="202">
        <v>0</v>
      </c>
      <c r="I2772" s="178">
        <v>-56.506999999999998</v>
      </c>
      <c r="J2772">
        <f t="shared" si="173"/>
        <v>0</v>
      </c>
      <c r="K2772" s="189">
        <f t="shared" si="174"/>
        <v>0</v>
      </c>
      <c r="L2772" s="200">
        <v>0</v>
      </c>
      <c r="N2772" s="184">
        <v>2467.5</v>
      </c>
      <c r="O2772" s="190">
        <f t="shared" si="175"/>
        <v>0.41125</v>
      </c>
      <c r="Q2772" s="1">
        <v>3399.9</v>
      </c>
    </row>
    <row r="2773" spans="2:17" x14ac:dyDescent="0.3">
      <c r="B2773" s="187">
        <v>39564.125</v>
      </c>
      <c r="D2773" s="202">
        <v>0</v>
      </c>
      <c r="E2773" s="178">
        <v>0</v>
      </c>
      <c r="F2773" s="188">
        <f t="shared" si="172"/>
        <v>0</v>
      </c>
      <c r="G2773" s="200"/>
      <c r="H2773" s="202">
        <v>0</v>
      </c>
      <c r="I2773" s="178">
        <v>-56.506999999999998</v>
      </c>
      <c r="J2773">
        <f t="shared" si="173"/>
        <v>0</v>
      </c>
      <c r="K2773" s="189">
        <f t="shared" si="174"/>
        <v>0</v>
      </c>
      <c r="L2773" s="200">
        <v>0</v>
      </c>
      <c r="N2773" s="184">
        <v>2001.8</v>
      </c>
      <c r="O2773" s="190">
        <f t="shared" si="175"/>
        <v>0.33363333333333334</v>
      </c>
      <c r="Q2773" s="1">
        <v>3399.3</v>
      </c>
    </row>
    <row r="2774" spans="2:17" x14ac:dyDescent="0.3">
      <c r="B2774" s="187">
        <v>39564.166666666664</v>
      </c>
      <c r="D2774" s="202">
        <v>0</v>
      </c>
      <c r="E2774" s="178">
        <v>0</v>
      </c>
      <c r="F2774" s="188">
        <f t="shared" si="172"/>
        <v>0</v>
      </c>
      <c r="G2774" s="200"/>
      <c r="H2774" s="202">
        <v>0</v>
      </c>
      <c r="I2774" s="178">
        <v>-56.506999999999998</v>
      </c>
      <c r="J2774">
        <f t="shared" si="173"/>
        <v>0</v>
      </c>
      <c r="K2774" s="189">
        <f t="shared" si="174"/>
        <v>0</v>
      </c>
      <c r="L2774" s="200">
        <v>0</v>
      </c>
      <c r="N2774" s="184">
        <v>1635.2</v>
      </c>
      <c r="O2774" s="190">
        <f t="shared" si="175"/>
        <v>0.27253333333333335</v>
      </c>
      <c r="Q2774" s="1">
        <v>3398.5</v>
      </c>
    </row>
    <row r="2775" spans="2:17" x14ac:dyDescent="0.3">
      <c r="B2775" s="187">
        <v>39564.208333333336</v>
      </c>
      <c r="D2775" s="202">
        <v>0</v>
      </c>
      <c r="E2775" s="178">
        <v>0</v>
      </c>
      <c r="F2775" s="188">
        <f t="shared" si="172"/>
        <v>0</v>
      </c>
      <c r="G2775" s="200"/>
      <c r="H2775" s="202">
        <v>0</v>
      </c>
      <c r="I2775" s="178">
        <v>-56.506999999999998</v>
      </c>
      <c r="J2775">
        <f t="shared" si="173"/>
        <v>0</v>
      </c>
      <c r="K2775" s="189">
        <f t="shared" si="174"/>
        <v>0</v>
      </c>
      <c r="L2775" s="200">
        <v>0</v>
      </c>
      <c r="N2775" s="184">
        <v>1513.4</v>
      </c>
      <c r="O2775" s="190">
        <f t="shared" si="175"/>
        <v>0.25223333333333336</v>
      </c>
      <c r="Q2775" s="1">
        <v>3397.6</v>
      </c>
    </row>
    <row r="2776" spans="2:17" x14ac:dyDescent="0.3">
      <c r="B2776" s="187">
        <v>39564.25</v>
      </c>
      <c r="D2776" s="202">
        <v>136</v>
      </c>
      <c r="E2776" s="178">
        <v>0</v>
      </c>
      <c r="F2776" s="188">
        <f t="shared" si="172"/>
        <v>0</v>
      </c>
      <c r="G2776" s="200"/>
      <c r="H2776" s="202">
        <v>32</v>
      </c>
      <c r="I2776" s="178">
        <v>855.65</v>
      </c>
      <c r="J2776">
        <f t="shared" si="173"/>
        <v>855.65</v>
      </c>
      <c r="K2776" s="189">
        <f t="shared" si="174"/>
        <v>3.4225999999999999E-2</v>
      </c>
      <c r="L2776" s="200">
        <v>953.45</v>
      </c>
      <c r="N2776" s="184">
        <v>1659.1</v>
      </c>
      <c r="O2776" s="190">
        <f t="shared" si="175"/>
        <v>0.27651666666666663</v>
      </c>
      <c r="Q2776" s="1">
        <v>3396.5</v>
      </c>
    </row>
    <row r="2777" spans="2:17" x14ac:dyDescent="0.3">
      <c r="B2777" s="187">
        <v>39564.291666666664</v>
      </c>
      <c r="D2777" s="202">
        <v>249</v>
      </c>
      <c r="E2777" s="178">
        <v>0</v>
      </c>
      <c r="F2777" s="188">
        <f t="shared" si="172"/>
        <v>0</v>
      </c>
      <c r="G2777" s="200"/>
      <c r="H2777" s="202">
        <v>155</v>
      </c>
      <c r="I2777" s="178">
        <v>5641</v>
      </c>
      <c r="J2777">
        <f t="shared" si="173"/>
        <v>5641</v>
      </c>
      <c r="K2777" s="189">
        <f t="shared" si="174"/>
        <v>0.22564000000000001</v>
      </c>
      <c r="L2777" s="200">
        <v>5795.8</v>
      </c>
      <c r="N2777" s="184">
        <v>1092.0999999999999</v>
      </c>
      <c r="O2777" s="190">
        <f t="shared" si="175"/>
        <v>0.18201666666666666</v>
      </c>
      <c r="Q2777" s="1">
        <v>3391.9</v>
      </c>
    </row>
    <row r="2778" spans="2:17" x14ac:dyDescent="0.3">
      <c r="B2778" s="187">
        <v>39564.333333333336</v>
      </c>
      <c r="D2778" s="202">
        <v>312</v>
      </c>
      <c r="E2778" s="178">
        <v>128.059</v>
      </c>
      <c r="F2778" s="188">
        <f t="shared" si="172"/>
        <v>0.17330446256385967</v>
      </c>
      <c r="G2778" s="200"/>
      <c r="H2778" s="202">
        <v>327</v>
      </c>
      <c r="I2778" s="178">
        <v>12220</v>
      </c>
      <c r="J2778">
        <f t="shared" si="173"/>
        <v>12220</v>
      </c>
      <c r="K2778" s="189">
        <f t="shared" si="174"/>
        <v>0.48880000000000001</v>
      </c>
      <c r="L2778" s="200">
        <v>12547</v>
      </c>
      <c r="N2778" s="184">
        <v>574.1</v>
      </c>
      <c r="O2778" s="190">
        <f t="shared" si="175"/>
        <v>9.5683333333333342E-2</v>
      </c>
      <c r="Q2778" s="1">
        <v>3391.9</v>
      </c>
    </row>
    <row r="2779" spans="2:17" x14ac:dyDescent="0.3">
      <c r="B2779" s="187">
        <v>39564.375</v>
      </c>
      <c r="D2779" s="202">
        <v>309</v>
      </c>
      <c r="E2779" s="178">
        <v>204.8</v>
      </c>
      <c r="F2779" s="188">
        <f t="shared" si="172"/>
        <v>0.2771593869472545</v>
      </c>
      <c r="G2779" s="200"/>
      <c r="H2779" s="202">
        <v>453</v>
      </c>
      <c r="I2779" s="178">
        <v>13309</v>
      </c>
      <c r="J2779">
        <f t="shared" si="173"/>
        <v>13309</v>
      </c>
      <c r="K2779" s="189">
        <f t="shared" si="174"/>
        <v>0.53236000000000006</v>
      </c>
      <c r="L2779" s="200">
        <v>13674</v>
      </c>
      <c r="N2779" s="184">
        <v>768.9</v>
      </c>
      <c r="O2779" s="190">
        <f t="shared" si="175"/>
        <v>0.12814999999999999</v>
      </c>
      <c r="Q2779" s="1">
        <v>3391.4</v>
      </c>
    </row>
    <row r="2780" spans="2:17" x14ac:dyDescent="0.3">
      <c r="B2780" s="187">
        <v>39564.416666666664</v>
      </c>
      <c r="D2780" s="202">
        <v>448</v>
      </c>
      <c r="E2780" s="178">
        <v>314.74599999999998</v>
      </c>
      <c r="F2780" s="188">
        <f t="shared" si="172"/>
        <v>0.42595121291064725</v>
      </c>
      <c r="G2780" s="200"/>
      <c r="H2780" s="202">
        <v>615</v>
      </c>
      <c r="I2780" s="178">
        <v>16388</v>
      </c>
      <c r="J2780">
        <f t="shared" si="173"/>
        <v>16388</v>
      </c>
      <c r="K2780" s="189">
        <f t="shared" si="174"/>
        <v>0.65551999999999999</v>
      </c>
      <c r="L2780" s="200">
        <v>16880</v>
      </c>
      <c r="N2780" s="184">
        <v>1056.4000000000001</v>
      </c>
      <c r="O2780" s="190">
        <f t="shared" si="175"/>
        <v>0.17606666666666668</v>
      </c>
      <c r="Q2780" s="1">
        <v>3390.8</v>
      </c>
    </row>
    <row r="2781" spans="2:17" x14ac:dyDescent="0.3">
      <c r="B2781" s="187">
        <v>39564.458333333336</v>
      </c>
      <c r="D2781" s="202">
        <v>258</v>
      </c>
      <c r="E2781" s="178">
        <v>0</v>
      </c>
      <c r="F2781" s="188">
        <f t="shared" si="172"/>
        <v>0</v>
      </c>
      <c r="G2781" s="200"/>
      <c r="H2781" s="202">
        <v>558</v>
      </c>
      <c r="I2781" s="178">
        <v>13760</v>
      </c>
      <c r="J2781">
        <f t="shared" si="173"/>
        <v>13760</v>
      </c>
      <c r="K2781" s="189">
        <f t="shared" si="174"/>
        <v>0.5504</v>
      </c>
      <c r="L2781" s="200">
        <v>14141</v>
      </c>
      <c r="N2781" s="184">
        <v>1699.6</v>
      </c>
      <c r="O2781" s="190">
        <f t="shared" si="175"/>
        <v>0.28326666666666667</v>
      </c>
      <c r="Q2781" s="1">
        <v>3389.9</v>
      </c>
    </row>
    <row r="2782" spans="2:17" x14ac:dyDescent="0.3">
      <c r="B2782" s="187">
        <v>39564.5</v>
      </c>
      <c r="D2782" s="202">
        <v>205</v>
      </c>
      <c r="E2782" s="178">
        <v>0</v>
      </c>
      <c r="F2782" s="188">
        <f t="shared" si="172"/>
        <v>0</v>
      </c>
      <c r="G2782" s="200"/>
      <c r="H2782" s="202">
        <v>526</v>
      </c>
      <c r="I2782" s="178">
        <v>12832</v>
      </c>
      <c r="J2782">
        <f t="shared" si="173"/>
        <v>12832</v>
      </c>
      <c r="K2782" s="189">
        <f t="shared" si="174"/>
        <v>0.51327999999999996</v>
      </c>
      <c r="L2782" s="200">
        <v>13180</v>
      </c>
      <c r="N2782" s="184">
        <v>1524.2</v>
      </c>
      <c r="O2782" s="190">
        <f t="shared" si="175"/>
        <v>0.25403333333333333</v>
      </c>
      <c r="Q2782" s="1">
        <v>3388.4</v>
      </c>
    </row>
    <row r="2783" spans="2:17" x14ac:dyDescent="0.3">
      <c r="B2783" s="187">
        <v>39564.541666666664</v>
      </c>
      <c r="D2783" s="202">
        <v>440</v>
      </c>
      <c r="E2783" s="178">
        <v>259.41399999999999</v>
      </c>
      <c r="F2783" s="188">
        <f t="shared" si="172"/>
        <v>0.35106945901140169</v>
      </c>
      <c r="G2783" s="200"/>
      <c r="H2783" s="202">
        <v>601</v>
      </c>
      <c r="I2783" s="178">
        <v>15840</v>
      </c>
      <c r="J2783">
        <f t="shared" si="173"/>
        <v>15840</v>
      </c>
      <c r="K2783" s="189">
        <f t="shared" si="174"/>
        <v>0.63360000000000005</v>
      </c>
      <c r="L2783" s="200">
        <v>16307</v>
      </c>
      <c r="N2783" s="184">
        <v>630.1</v>
      </c>
      <c r="O2783" s="190">
        <f t="shared" si="175"/>
        <v>0.10501666666666667</v>
      </c>
      <c r="Q2783" s="1">
        <v>3387.4</v>
      </c>
    </row>
    <row r="2784" spans="2:17" x14ac:dyDescent="0.3">
      <c r="B2784" s="187">
        <v>39564.583333333336</v>
      </c>
      <c r="D2784" s="202">
        <v>529</v>
      </c>
      <c r="E2784" s="178">
        <v>369.16</v>
      </c>
      <c r="F2784" s="188">
        <f t="shared" si="172"/>
        <v>0.49959062151097883</v>
      </c>
      <c r="G2784" s="200"/>
      <c r="H2784" s="202">
        <v>528</v>
      </c>
      <c r="I2784" s="178">
        <v>16464</v>
      </c>
      <c r="J2784">
        <f t="shared" si="173"/>
        <v>16464</v>
      </c>
      <c r="K2784" s="189">
        <f t="shared" si="174"/>
        <v>0.65856000000000003</v>
      </c>
      <c r="L2784" s="200">
        <v>16960</v>
      </c>
      <c r="N2784" s="184">
        <v>215.2</v>
      </c>
      <c r="O2784" s="190">
        <f t="shared" si="175"/>
        <v>3.5866666666666665E-2</v>
      </c>
      <c r="Q2784" s="1">
        <v>3387.1</v>
      </c>
    </row>
    <row r="2785" spans="2:17" x14ac:dyDescent="0.3">
      <c r="B2785" s="187">
        <v>39564.625</v>
      </c>
      <c r="D2785" s="202">
        <v>346</v>
      </c>
      <c r="E2785" s="178">
        <v>216.84700000000001</v>
      </c>
      <c r="F2785" s="188">
        <f t="shared" si="172"/>
        <v>0.29346280069019187</v>
      </c>
      <c r="G2785" s="200"/>
      <c r="H2785" s="202">
        <v>319</v>
      </c>
      <c r="I2785" s="178">
        <v>11846</v>
      </c>
      <c r="J2785">
        <f t="shared" si="173"/>
        <v>11846</v>
      </c>
      <c r="K2785" s="189">
        <f t="shared" si="174"/>
        <v>0.47383999999999998</v>
      </c>
      <c r="L2785" s="200">
        <v>12161</v>
      </c>
      <c r="N2785" s="184">
        <v>0</v>
      </c>
      <c r="O2785" s="190">
        <f t="shared" si="175"/>
        <v>0</v>
      </c>
      <c r="Q2785" s="1">
        <v>3386.1</v>
      </c>
    </row>
    <row r="2786" spans="2:17" x14ac:dyDescent="0.3">
      <c r="B2786" s="187">
        <v>39564.666666666664</v>
      </c>
      <c r="D2786" s="202">
        <v>319</v>
      </c>
      <c r="E2786" s="178">
        <v>0</v>
      </c>
      <c r="F2786" s="188">
        <f t="shared" si="172"/>
        <v>0</v>
      </c>
      <c r="G2786" s="200"/>
      <c r="H2786" s="202">
        <v>161</v>
      </c>
      <c r="I2786" s="178">
        <v>6125.3</v>
      </c>
      <c r="J2786">
        <f t="shared" si="173"/>
        <v>6125.3</v>
      </c>
      <c r="K2786" s="189">
        <f t="shared" si="174"/>
        <v>0.24501200000000001</v>
      </c>
      <c r="L2786" s="200">
        <v>6288.9</v>
      </c>
      <c r="N2786" s="184">
        <v>0</v>
      </c>
      <c r="O2786" s="190">
        <f t="shared" si="175"/>
        <v>0</v>
      </c>
      <c r="Q2786" s="1">
        <v>3385.8</v>
      </c>
    </row>
    <row r="2787" spans="2:17" x14ac:dyDescent="0.3">
      <c r="B2787" s="187">
        <v>39564.708333333336</v>
      </c>
      <c r="D2787" s="202">
        <v>90</v>
      </c>
      <c r="E2787" s="178">
        <v>0</v>
      </c>
      <c r="F2787" s="188">
        <f t="shared" si="172"/>
        <v>0</v>
      </c>
      <c r="G2787" s="200"/>
      <c r="H2787" s="202">
        <v>24</v>
      </c>
      <c r="I2787" s="178">
        <v>541.19000000000005</v>
      </c>
      <c r="J2787">
        <f t="shared" si="173"/>
        <v>541.19000000000005</v>
      </c>
      <c r="K2787" s="189">
        <f t="shared" si="174"/>
        <v>2.1647600000000003E-2</v>
      </c>
      <c r="L2787" s="200">
        <v>650.82000000000005</v>
      </c>
      <c r="N2787" s="184">
        <v>0</v>
      </c>
      <c r="O2787" s="190">
        <f t="shared" si="175"/>
        <v>0</v>
      </c>
      <c r="Q2787" s="1">
        <v>3385.3</v>
      </c>
    </row>
    <row r="2788" spans="2:17" x14ac:dyDescent="0.3">
      <c r="B2788" s="187">
        <v>39564.75</v>
      </c>
      <c r="D2788" s="202">
        <v>0</v>
      </c>
      <c r="E2788" s="178">
        <v>0</v>
      </c>
      <c r="F2788" s="188">
        <f t="shared" si="172"/>
        <v>0</v>
      </c>
      <c r="G2788" s="200"/>
      <c r="H2788" s="202">
        <v>0</v>
      </c>
      <c r="I2788" s="178">
        <v>-56.506999999999998</v>
      </c>
      <c r="J2788">
        <f t="shared" si="173"/>
        <v>0</v>
      </c>
      <c r="K2788" s="189">
        <f t="shared" si="174"/>
        <v>0</v>
      </c>
      <c r="L2788" s="200">
        <v>0</v>
      </c>
      <c r="N2788" s="184">
        <v>0</v>
      </c>
      <c r="O2788" s="190">
        <f t="shared" si="175"/>
        <v>0</v>
      </c>
      <c r="Q2788" s="1">
        <v>3383.6</v>
      </c>
    </row>
    <row r="2789" spans="2:17" x14ac:dyDescent="0.3">
      <c r="B2789" s="187">
        <v>39564.791666666664</v>
      </c>
      <c r="D2789" s="202">
        <v>0</v>
      </c>
      <c r="E2789" s="178">
        <v>0</v>
      </c>
      <c r="F2789" s="188">
        <f t="shared" si="172"/>
        <v>0</v>
      </c>
      <c r="G2789" s="200"/>
      <c r="H2789" s="202">
        <v>0</v>
      </c>
      <c r="I2789" s="178">
        <v>-56.506999999999998</v>
      </c>
      <c r="J2789">
        <f t="shared" si="173"/>
        <v>0</v>
      </c>
      <c r="K2789" s="189">
        <f t="shared" si="174"/>
        <v>0</v>
      </c>
      <c r="L2789" s="200">
        <v>0</v>
      </c>
      <c r="N2789" s="184">
        <v>0</v>
      </c>
      <c r="O2789" s="190">
        <f t="shared" si="175"/>
        <v>0</v>
      </c>
      <c r="Q2789" s="1">
        <v>3383.6</v>
      </c>
    </row>
    <row r="2790" spans="2:17" x14ac:dyDescent="0.3">
      <c r="B2790" s="187">
        <v>39564.833333333336</v>
      </c>
      <c r="D2790" s="202">
        <v>0</v>
      </c>
      <c r="E2790" s="178">
        <v>0</v>
      </c>
      <c r="F2790" s="188">
        <f t="shared" si="172"/>
        <v>0</v>
      </c>
      <c r="G2790" s="200"/>
      <c r="H2790" s="202">
        <v>0</v>
      </c>
      <c r="I2790" s="178">
        <v>-56.506999999999998</v>
      </c>
      <c r="J2790">
        <f t="shared" si="173"/>
        <v>0</v>
      </c>
      <c r="K2790" s="189">
        <f t="shared" si="174"/>
        <v>0</v>
      </c>
      <c r="L2790" s="200">
        <v>0</v>
      </c>
      <c r="N2790" s="184">
        <v>0</v>
      </c>
      <c r="O2790" s="190">
        <f t="shared" si="175"/>
        <v>0</v>
      </c>
      <c r="Q2790" s="1">
        <v>3382.6</v>
      </c>
    </row>
    <row r="2791" spans="2:17" x14ac:dyDescent="0.3">
      <c r="B2791" s="187">
        <v>39564.875</v>
      </c>
      <c r="D2791" s="202">
        <v>0</v>
      </c>
      <c r="E2791" s="178">
        <v>0</v>
      </c>
      <c r="F2791" s="188">
        <f t="shared" si="172"/>
        <v>0</v>
      </c>
      <c r="G2791" s="200"/>
      <c r="H2791" s="202">
        <v>0</v>
      </c>
      <c r="I2791" s="178">
        <v>-56.506999999999998</v>
      </c>
      <c r="J2791">
        <f t="shared" si="173"/>
        <v>0</v>
      </c>
      <c r="K2791" s="189">
        <f t="shared" si="174"/>
        <v>0</v>
      </c>
      <c r="L2791" s="200">
        <v>0</v>
      </c>
      <c r="N2791" s="184">
        <v>0</v>
      </c>
      <c r="O2791" s="190">
        <f t="shared" si="175"/>
        <v>0</v>
      </c>
      <c r="Q2791" s="1">
        <v>3377.3</v>
      </c>
    </row>
    <row r="2792" spans="2:17" x14ac:dyDescent="0.3">
      <c r="B2792" s="187">
        <v>39564.916666666664</v>
      </c>
      <c r="D2792" s="202">
        <v>0</v>
      </c>
      <c r="E2792" s="178">
        <v>0</v>
      </c>
      <c r="F2792" s="188">
        <f t="shared" si="172"/>
        <v>0</v>
      </c>
      <c r="G2792" s="200"/>
      <c r="H2792" s="202">
        <v>0</v>
      </c>
      <c r="I2792" s="178">
        <v>-56.506999999999998</v>
      </c>
      <c r="J2792">
        <f t="shared" si="173"/>
        <v>0</v>
      </c>
      <c r="K2792" s="189">
        <f t="shared" si="174"/>
        <v>0</v>
      </c>
      <c r="L2792" s="200">
        <v>0</v>
      </c>
      <c r="N2792" s="184">
        <v>0</v>
      </c>
      <c r="O2792" s="190">
        <f t="shared" si="175"/>
        <v>0</v>
      </c>
      <c r="Q2792" s="1">
        <v>3376.2</v>
      </c>
    </row>
    <row r="2793" spans="2:17" x14ac:dyDescent="0.3">
      <c r="B2793" s="187">
        <v>39564.958333333336</v>
      </c>
      <c r="D2793" s="202">
        <v>0</v>
      </c>
      <c r="E2793" s="178">
        <v>0</v>
      </c>
      <c r="F2793" s="188">
        <f t="shared" si="172"/>
        <v>0</v>
      </c>
      <c r="G2793" s="200"/>
      <c r="H2793" s="202">
        <v>0</v>
      </c>
      <c r="I2793" s="178">
        <v>-56.506999999999998</v>
      </c>
      <c r="J2793">
        <f t="shared" si="173"/>
        <v>0</v>
      </c>
      <c r="K2793" s="189">
        <f t="shared" si="174"/>
        <v>0</v>
      </c>
      <c r="L2793" s="200">
        <v>0</v>
      </c>
      <c r="N2793" s="184">
        <v>0</v>
      </c>
      <c r="O2793" s="190">
        <f t="shared" si="175"/>
        <v>0</v>
      </c>
      <c r="Q2793" s="1">
        <v>3376.2</v>
      </c>
    </row>
    <row r="2794" spans="2:17" x14ac:dyDescent="0.3">
      <c r="B2794" s="187">
        <v>39565</v>
      </c>
      <c r="D2794" s="202">
        <v>0</v>
      </c>
      <c r="E2794" s="178">
        <v>0</v>
      </c>
      <c r="F2794" s="188">
        <f t="shared" si="172"/>
        <v>0</v>
      </c>
      <c r="G2794" s="200"/>
      <c r="H2794" s="202">
        <v>0</v>
      </c>
      <c r="I2794" s="178">
        <v>-56.506999999999998</v>
      </c>
      <c r="J2794">
        <f t="shared" si="173"/>
        <v>0</v>
      </c>
      <c r="K2794" s="189">
        <f t="shared" si="174"/>
        <v>0</v>
      </c>
      <c r="L2794" s="200">
        <v>0</v>
      </c>
      <c r="N2794" s="184">
        <v>18</v>
      </c>
      <c r="O2794" s="190">
        <f t="shared" si="175"/>
        <v>3.0000000000000001E-3</v>
      </c>
      <c r="Q2794" s="1">
        <v>3371.9</v>
      </c>
    </row>
    <row r="2795" spans="2:17" x14ac:dyDescent="0.3">
      <c r="B2795" s="187">
        <v>39565.041666666664</v>
      </c>
      <c r="D2795" s="202">
        <v>0</v>
      </c>
      <c r="E2795" s="178">
        <v>0</v>
      </c>
      <c r="F2795" s="188">
        <f t="shared" si="172"/>
        <v>0</v>
      </c>
      <c r="G2795" s="200"/>
      <c r="H2795" s="202">
        <v>0</v>
      </c>
      <c r="I2795" s="178">
        <v>-56.506999999999998</v>
      </c>
      <c r="J2795">
        <f t="shared" si="173"/>
        <v>0</v>
      </c>
      <c r="K2795" s="189">
        <f t="shared" si="174"/>
        <v>0</v>
      </c>
      <c r="L2795" s="200">
        <v>0</v>
      </c>
      <c r="N2795" s="184">
        <v>473.5</v>
      </c>
      <c r="O2795" s="190">
        <f t="shared" si="175"/>
        <v>7.8916666666666663E-2</v>
      </c>
      <c r="Q2795" s="1">
        <v>3371.9</v>
      </c>
    </row>
    <row r="2796" spans="2:17" x14ac:dyDescent="0.3">
      <c r="B2796" s="187">
        <v>39565.083333333336</v>
      </c>
      <c r="D2796" s="202">
        <v>0</v>
      </c>
      <c r="E2796" s="178">
        <v>0</v>
      </c>
      <c r="F2796" s="188">
        <f t="shared" si="172"/>
        <v>0</v>
      </c>
      <c r="G2796" s="200"/>
      <c r="H2796" s="202">
        <v>0</v>
      </c>
      <c r="I2796" s="178">
        <v>-56.506999999999998</v>
      </c>
      <c r="J2796">
        <f t="shared" si="173"/>
        <v>0</v>
      </c>
      <c r="K2796" s="189">
        <f t="shared" si="174"/>
        <v>0</v>
      </c>
      <c r="L2796" s="200">
        <v>0</v>
      </c>
      <c r="N2796" s="184">
        <v>935.4</v>
      </c>
      <c r="O2796" s="190">
        <f t="shared" si="175"/>
        <v>0.15589999999999998</v>
      </c>
      <c r="Q2796" s="1">
        <v>3371.8</v>
      </c>
    </row>
    <row r="2797" spans="2:17" x14ac:dyDescent="0.3">
      <c r="B2797" s="187">
        <v>39565.125</v>
      </c>
      <c r="D2797" s="202">
        <v>0</v>
      </c>
      <c r="E2797" s="178">
        <v>0</v>
      </c>
      <c r="F2797" s="188">
        <f t="shared" si="172"/>
        <v>0</v>
      </c>
      <c r="G2797" s="200"/>
      <c r="H2797" s="202">
        <v>0</v>
      </c>
      <c r="I2797" s="178">
        <v>-56.506999999999998</v>
      </c>
      <c r="J2797">
        <f t="shared" si="173"/>
        <v>0</v>
      </c>
      <c r="K2797" s="189">
        <f t="shared" si="174"/>
        <v>0</v>
      </c>
      <c r="L2797" s="200">
        <v>0</v>
      </c>
      <c r="N2797" s="184">
        <v>1032.0999999999999</v>
      </c>
      <c r="O2797" s="190">
        <f t="shared" si="175"/>
        <v>0.17201666666666665</v>
      </c>
      <c r="Q2797" s="1">
        <v>3371.1</v>
      </c>
    </row>
    <row r="2798" spans="2:17" x14ac:dyDescent="0.3">
      <c r="B2798" s="187">
        <v>39565.166666666664</v>
      </c>
      <c r="D2798" s="202">
        <v>0</v>
      </c>
      <c r="E2798" s="178">
        <v>0</v>
      </c>
      <c r="F2798" s="188">
        <f t="shared" si="172"/>
        <v>0</v>
      </c>
      <c r="G2798" s="200"/>
      <c r="H2798" s="202">
        <v>0</v>
      </c>
      <c r="I2798" s="178">
        <v>-56.506999999999998</v>
      </c>
      <c r="J2798">
        <f t="shared" si="173"/>
        <v>0</v>
      </c>
      <c r="K2798" s="189">
        <f t="shared" si="174"/>
        <v>0</v>
      </c>
      <c r="L2798" s="200">
        <v>0</v>
      </c>
      <c r="N2798" s="184">
        <v>1186.4000000000001</v>
      </c>
      <c r="O2798" s="190">
        <f t="shared" si="175"/>
        <v>0.19773333333333334</v>
      </c>
      <c r="Q2798" s="1">
        <v>3371</v>
      </c>
    </row>
    <row r="2799" spans="2:17" x14ac:dyDescent="0.3">
      <c r="B2799" s="187">
        <v>39565.208333333336</v>
      </c>
      <c r="D2799" s="202">
        <v>0</v>
      </c>
      <c r="E2799" s="178">
        <v>0</v>
      </c>
      <c r="F2799" s="188">
        <f t="shared" si="172"/>
        <v>0</v>
      </c>
      <c r="G2799" s="200"/>
      <c r="H2799" s="202">
        <v>0</v>
      </c>
      <c r="I2799" s="178">
        <v>-56.506999999999998</v>
      </c>
      <c r="J2799">
        <f t="shared" si="173"/>
        <v>0</v>
      </c>
      <c r="K2799" s="189">
        <f t="shared" si="174"/>
        <v>0</v>
      </c>
      <c r="L2799" s="200">
        <v>0</v>
      </c>
      <c r="N2799" s="184">
        <v>2287.5</v>
      </c>
      <c r="O2799" s="190">
        <f t="shared" si="175"/>
        <v>0.38124999999999998</v>
      </c>
      <c r="Q2799" s="1">
        <v>3370.9</v>
      </c>
    </row>
    <row r="2800" spans="2:17" x14ac:dyDescent="0.3">
      <c r="B2800" s="187">
        <v>39565.25</v>
      </c>
      <c r="D2800" s="202">
        <v>196</v>
      </c>
      <c r="E2800" s="178">
        <v>0</v>
      </c>
      <c r="F2800" s="188">
        <f t="shared" si="172"/>
        <v>0</v>
      </c>
      <c r="G2800" s="200"/>
      <c r="H2800" s="202">
        <v>35</v>
      </c>
      <c r="I2800" s="178">
        <v>996.7</v>
      </c>
      <c r="J2800">
        <f t="shared" si="173"/>
        <v>996.7</v>
      </c>
      <c r="K2800" s="189">
        <f t="shared" si="174"/>
        <v>3.9868000000000001E-2</v>
      </c>
      <c r="L2800" s="200">
        <v>1095.4000000000001</v>
      </c>
      <c r="N2800" s="184">
        <v>2946.5</v>
      </c>
      <c r="O2800" s="190">
        <f t="shared" si="175"/>
        <v>0.49108333333333332</v>
      </c>
      <c r="Q2800" s="1">
        <v>3369.9</v>
      </c>
    </row>
    <row r="2801" spans="2:17" x14ac:dyDescent="0.3">
      <c r="B2801" s="187">
        <v>39565.291666666664</v>
      </c>
      <c r="D2801" s="202">
        <v>622</v>
      </c>
      <c r="E2801" s="178">
        <v>137.14500000000001</v>
      </c>
      <c r="F2801" s="188">
        <f t="shared" si="172"/>
        <v>0.18560070372500595</v>
      </c>
      <c r="G2801" s="200"/>
      <c r="H2801" s="202">
        <v>217</v>
      </c>
      <c r="I2801" s="178">
        <v>9596.6</v>
      </c>
      <c r="J2801">
        <f t="shared" si="173"/>
        <v>9596.6</v>
      </c>
      <c r="K2801" s="189">
        <f t="shared" si="174"/>
        <v>0.38386400000000004</v>
      </c>
      <c r="L2801" s="200">
        <v>9843.1</v>
      </c>
      <c r="N2801" s="184">
        <v>3489.1</v>
      </c>
      <c r="O2801" s="190">
        <f t="shared" si="175"/>
        <v>0.58151666666666668</v>
      </c>
      <c r="Q2801" s="1">
        <v>3368.6</v>
      </c>
    </row>
    <row r="2802" spans="2:17" x14ac:dyDescent="0.3">
      <c r="B2802" s="187">
        <v>39565.333333333336</v>
      </c>
      <c r="D2802" s="202">
        <v>813</v>
      </c>
      <c r="E2802" s="178">
        <v>543.25300000000004</v>
      </c>
      <c r="F2802" s="188">
        <f t="shared" si="172"/>
        <v>0.73519369354129316</v>
      </c>
      <c r="G2802" s="200"/>
      <c r="H2802" s="202">
        <v>429</v>
      </c>
      <c r="I2802" s="178">
        <v>19361</v>
      </c>
      <c r="J2802">
        <f t="shared" si="173"/>
        <v>19361</v>
      </c>
      <c r="K2802" s="189">
        <f t="shared" si="174"/>
        <v>0.77444000000000002</v>
      </c>
      <c r="L2802" s="200">
        <v>20001</v>
      </c>
      <c r="N2802" s="184">
        <v>2173.1999999999998</v>
      </c>
      <c r="O2802" s="190">
        <f t="shared" si="175"/>
        <v>0.36219999999999997</v>
      </c>
      <c r="Q2802" s="1">
        <v>3368.1</v>
      </c>
    </row>
    <row r="2803" spans="2:17" x14ac:dyDescent="0.3">
      <c r="B2803" s="187">
        <v>39565.375</v>
      </c>
      <c r="D2803" s="202">
        <v>890</v>
      </c>
      <c r="E2803" s="178">
        <v>636.73500000000001</v>
      </c>
      <c r="F2803" s="188">
        <f t="shared" si="172"/>
        <v>0.86170450316337932</v>
      </c>
      <c r="G2803" s="200"/>
      <c r="H2803" s="202">
        <v>614</v>
      </c>
      <c r="I2803" s="178">
        <v>20259</v>
      </c>
      <c r="J2803">
        <f t="shared" si="173"/>
        <v>20259</v>
      </c>
      <c r="K2803" s="189">
        <f t="shared" si="174"/>
        <v>0.81035999999999997</v>
      </c>
      <c r="L2803" s="200">
        <v>20947</v>
      </c>
      <c r="N2803" s="184">
        <v>2159</v>
      </c>
      <c r="O2803" s="190">
        <f t="shared" si="175"/>
        <v>0.35983333333333334</v>
      </c>
      <c r="Q2803" s="1">
        <v>3365.4</v>
      </c>
    </row>
    <row r="2804" spans="2:17" x14ac:dyDescent="0.3">
      <c r="B2804" s="187">
        <v>39565.416666666664</v>
      </c>
      <c r="D2804" s="202">
        <v>930</v>
      </c>
      <c r="E2804" s="178">
        <v>681.91099999999994</v>
      </c>
      <c r="F2804" s="188">
        <f t="shared" si="172"/>
        <v>0.92284196637006455</v>
      </c>
      <c r="G2804" s="200"/>
      <c r="H2804" s="202">
        <v>748</v>
      </c>
      <c r="I2804" s="178">
        <v>20205</v>
      </c>
      <c r="J2804">
        <f t="shared" si="173"/>
        <v>20205</v>
      </c>
      <c r="K2804" s="189">
        <f t="shared" si="174"/>
        <v>0.80820000000000003</v>
      </c>
      <c r="L2804" s="200">
        <v>20890</v>
      </c>
      <c r="N2804" s="184">
        <v>2177</v>
      </c>
      <c r="O2804" s="190">
        <f t="shared" si="175"/>
        <v>0.36283333333333334</v>
      </c>
      <c r="Q2804" s="1">
        <v>3362.1</v>
      </c>
    </row>
    <row r="2805" spans="2:17" x14ac:dyDescent="0.3">
      <c r="B2805" s="187">
        <v>39565.458333333336</v>
      </c>
      <c r="D2805" s="202">
        <v>947</v>
      </c>
      <c r="E2805" s="178">
        <v>703.40800000000002</v>
      </c>
      <c r="F2805" s="188">
        <f t="shared" si="172"/>
        <v>0.95193422877829292</v>
      </c>
      <c r="G2805" s="200"/>
      <c r="H2805" s="202">
        <v>818</v>
      </c>
      <c r="I2805" s="178">
        <v>19952</v>
      </c>
      <c r="J2805">
        <f t="shared" si="173"/>
        <v>19952</v>
      </c>
      <c r="K2805" s="189">
        <f t="shared" si="174"/>
        <v>0.79808000000000001</v>
      </c>
      <c r="L2805" s="200">
        <v>20623</v>
      </c>
      <c r="N2805" s="184">
        <v>1850.3</v>
      </c>
      <c r="O2805" s="190">
        <f t="shared" si="175"/>
        <v>0.30838333333333334</v>
      </c>
      <c r="Q2805" s="1">
        <v>3361.6</v>
      </c>
    </row>
    <row r="2806" spans="2:17" x14ac:dyDescent="0.3">
      <c r="B2806" s="187">
        <v>39565.5</v>
      </c>
      <c r="D2806" s="202">
        <v>934</v>
      </c>
      <c r="E2806" s="178">
        <v>696.00400000000002</v>
      </c>
      <c r="F2806" s="188">
        <f t="shared" si="172"/>
        <v>0.94191426734783645</v>
      </c>
      <c r="G2806" s="200"/>
      <c r="H2806" s="202">
        <v>810</v>
      </c>
      <c r="I2806" s="178">
        <v>19647</v>
      </c>
      <c r="J2806">
        <f t="shared" si="173"/>
        <v>19647</v>
      </c>
      <c r="K2806" s="189">
        <f t="shared" si="174"/>
        <v>0.78588000000000002</v>
      </c>
      <c r="L2806" s="200">
        <v>20302</v>
      </c>
      <c r="N2806" s="184">
        <v>996.2</v>
      </c>
      <c r="O2806" s="190">
        <f t="shared" si="175"/>
        <v>0.16603333333333334</v>
      </c>
      <c r="Q2806" s="1">
        <v>3359.3</v>
      </c>
    </row>
    <row r="2807" spans="2:17" x14ac:dyDescent="0.3">
      <c r="B2807" s="187">
        <v>39565.541666666664</v>
      </c>
      <c r="D2807" s="202">
        <v>884</v>
      </c>
      <c r="E2807" s="178">
        <v>648.43600000000004</v>
      </c>
      <c r="F2807" s="188">
        <f t="shared" si="172"/>
        <v>0.87753966911391557</v>
      </c>
      <c r="G2807" s="200"/>
      <c r="H2807" s="202">
        <v>734</v>
      </c>
      <c r="I2807" s="178">
        <v>19588</v>
      </c>
      <c r="J2807">
        <f t="shared" si="173"/>
        <v>19588</v>
      </c>
      <c r="K2807" s="189">
        <f t="shared" si="174"/>
        <v>0.78351999999999999</v>
      </c>
      <c r="L2807" s="200">
        <v>20240</v>
      </c>
      <c r="N2807" s="184">
        <v>273.60000000000002</v>
      </c>
      <c r="O2807" s="190">
        <f t="shared" si="175"/>
        <v>4.5600000000000002E-2</v>
      </c>
      <c r="Q2807" s="1">
        <v>3356.9</v>
      </c>
    </row>
    <row r="2808" spans="2:17" x14ac:dyDescent="0.3">
      <c r="B2808" s="187">
        <v>39565.583333333336</v>
      </c>
      <c r="D2808" s="202">
        <v>675</v>
      </c>
      <c r="E2808" s="178">
        <v>477.88900000000001</v>
      </c>
      <c r="F2808" s="188">
        <f t="shared" si="172"/>
        <v>0.6467354602970532</v>
      </c>
      <c r="G2808" s="200"/>
      <c r="H2808" s="202">
        <v>563</v>
      </c>
      <c r="I2808" s="178">
        <v>18096</v>
      </c>
      <c r="J2808">
        <f t="shared" si="173"/>
        <v>18096</v>
      </c>
      <c r="K2808" s="189">
        <f t="shared" si="174"/>
        <v>0.72384000000000004</v>
      </c>
      <c r="L2808" s="200">
        <v>18671</v>
      </c>
      <c r="N2808" s="184">
        <v>0</v>
      </c>
      <c r="O2808" s="190">
        <f t="shared" si="175"/>
        <v>0</v>
      </c>
      <c r="Q2808" s="1">
        <v>3355.6</v>
      </c>
    </row>
    <row r="2809" spans="2:17" x14ac:dyDescent="0.3">
      <c r="B2809" s="187">
        <v>39565.625</v>
      </c>
      <c r="D2809" s="202">
        <v>756</v>
      </c>
      <c r="E2809" s="178">
        <v>499.72500000000002</v>
      </c>
      <c r="F2809" s="188">
        <f t="shared" si="172"/>
        <v>0.67628649727644896</v>
      </c>
      <c r="G2809" s="200"/>
      <c r="H2809" s="202">
        <v>411</v>
      </c>
      <c r="I2809" s="178">
        <v>17905</v>
      </c>
      <c r="J2809">
        <f t="shared" si="173"/>
        <v>17905</v>
      </c>
      <c r="K2809" s="189">
        <f t="shared" si="174"/>
        <v>0.71619999999999995</v>
      </c>
      <c r="L2809" s="200">
        <v>18470</v>
      </c>
      <c r="N2809" s="184">
        <v>0</v>
      </c>
      <c r="O2809" s="190">
        <f t="shared" si="175"/>
        <v>0</v>
      </c>
      <c r="Q2809" s="1">
        <v>3354.5</v>
      </c>
    </row>
    <row r="2810" spans="2:17" x14ac:dyDescent="0.3">
      <c r="B2810" s="187">
        <v>39565.666666666664</v>
      </c>
      <c r="D2810" s="202">
        <v>672</v>
      </c>
      <c r="E2810" s="178">
        <v>337</v>
      </c>
      <c r="F2810" s="188">
        <f t="shared" si="172"/>
        <v>0.45606793652941774</v>
      </c>
      <c r="G2810" s="200"/>
      <c r="H2810" s="202">
        <v>206</v>
      </c>
      <c r="I2810" s="178">
        <v>8875.6</v>
      </c>
      <c r="J2810">
        <f t="shared" si="173"/>
        <v>8875.6</v>
      </c>
      <c r="K2810" s="189">
        <f t="shared" si="174"/>
        <v>0.35502400000000001</v>
      </c>
      <c r="L2810" s="200">
        <v>9102.2999999999993</v>
      </c>
      <c r="N2810" s="184">
        <v>0</v>
      </c>
      <c r="O2810" s="190">
        <f t="shared" si="175"/>
        <v>0</v>
      </c>
      <c r="Q2810" s="1">
        <v>3354.2</v>
      </c>
    </row>
    <row r="2811" spans="2:17" x14ac:dyDescent="0.3">
      <c r="B2811" s="187">
        <v>39565.708333333336</v>
      </c>
      <c r="D2811" s="202">
        <v>186</v>
      </c>
      <c r="E2811" s="178">
        <v>0</v>
      </c>
      <c r="F2811" s="188">
        <f t="shared" si="172"/>
        <v>0</v>
      </c>
      <c r="G2811" s="200"/>
      <c r="H2811" s="202">
        <v>27</v>
      </c>
      <c r="I2811" s="178">
        <v>624.9</v>
      </c>
      <c r="J2811">
        <f t="shared" si="173"/>
        <v>624.9</v>
      </c>
      <c r="K2811" s="189">
        <f t="shared" si="174"/>
        <v>2.4995999999999997E-2</v>
      </c>
      <c r="L2811" s="200">
        <v>724.8</v>
      </c>
      <c r="N2811" s="184">
        <v>0</v>
      </c>
      <c r="O2811" s="190">
        <f t="shared" si="175"/>
        <v>0</v>
      </c>
      <c r="Q2811" s="1">
        <v>3352.2</v>
      </c>
    </row>
    <row r="2812" spans="2:17" x14ac:dyDescent="0.3">
      <c r="B2812" s="187">
        <v>39565.75</v>
      </c>
      <c r="D2812" s="202">
        <v>0</v>
      </c>
      <c r="E2812" s="178">
        <v>0</v>
      </c>
      <c r="F2812" s="188">
        <f t="shared" si="172"/>
        <v>0</v>
      </c>
      <c r="G2812" s="200"/>
      <c r="H2812" s="202">
        <v>0</v>
      </c>
      <c r="I2812" s="178">
        <v>-56.506999999999998</v>
      </c>
      <c r="J2812">
        <f t="shared" si="173"/>
        <v>0</v>
      </c>
      <c r="K2812" s="189">
        <f t="shared" si="174"/>
        <v>0</v>
      </c>
      <c r="L2812" s="200">
        <v>0</v>
      </c>
      <c r="N2812" s="184">
        <v>200.6</v>
      </c>
      <c r="O2812" s="190">
        <f t="shared" si="175"/>
        <v>3.3433333333333336E-2</v>
      </c>
      <c r="Q2812" s="1">
        <v>3348.6</v>
      </c>
    </row>
    <row r="2813" spans="2:17" x14ac:dyDescent="0.3">
      <c r="B2813" s="187">
        <v>39565.791666666664</v>
      </c>
      <c r="D2813" s="202">
        <v>0</v>
      </c>
      <c r="E2813" s="178">
        <v>0</v>
      </c>
      <c r="F2813" s="188">
        <f t="shared" si="172"/>
        <v>0</v>
      </c>
      <c r="G2813" s="200"/>
      <c r="H2813" s="202">
        <v>0</v>
      </c>
      <c r="I2813" s="178">
        <v>-56.506999999999998</v>
      </c>
      <c r="J2813">
        <f t="shared" si="173"/>
        <v>0</v>
      </c>
      <c r="K2813" s="189">
        <f t="shared" si="174"/>
        <v>0</v>
      </c>
      <c r="L2813" s="200">
        <v>0</v>
      </c>
      <c r="N2813" s="184">
        <v>457.4</v>
      </c>
      <c r="O2813" s="190">
        <f t="shared" si="175"/>
        <v>7.6233333333333334E-2</v>
      </c>
      <c r="Q2813" s="1">
        <v>3348.2</v>
      </c>
    </row>
    <row r="2814" spans="2:17" x14ac:dyDescent="0.3">
      <c r="B2814" s="187">
        <v>39565.833333333336</v>
      </c>
      <c r="D2814" s="202">
        <v>0</v>
      </c>
      <c r="E2814" s="178">
        <v>0</v>
      </c>
      <c r="F2814" s="188">
        <f t="shared" si="172"/>
        <v>0</v>
      </c>
      <c r="G2814" s="200"/>
      <c r="H2814" s="202">
        <v>0</v>
      </c>
      <c r="I2814" s="178">
        <v>-56.506999999999998</v>
      </c>
      <c r="J2814">
        <f t="shared" si="173"/>
        <v>0</v>
      </c>
      <c r="K2814" s="189">
        <f t="shared" si="174"/>
        <v>0</v>
      </c>
      <c r="L2814" s="200">
        <v>0</v>
      </c>
      <c r="N2814" s="184">
        <v>849.5</v>
      </c>
      <c r="O2814" s="190">
        <f t="shared" si="175"/>
        <v>0.14158333333333334</v>
      </c>
      <c r="Q2814" s="1">
        <v>3347.8</v>
      </c>
    </row>
    <row r="2815" spans="2:17" x14ac:dyDescent="0.3">
      <c r="B2815" s="187">
        <v>39565.875</v>
      </c>
      <c r="D2815" s="202">
        <v>0</v>
      </c>
      <c r="E2815" s="178">
        <v>0</v>
      </c>
      <c r="F2815" s="188">
        <f t="shared" si="172"/>
        <v>0</v>
      </c>
      <c r="G2815" s="200"/>
      <c r="H2815" s="202">
        <v>0</v>
      </c>
      <c r="I2815" s="178">
        <v>-56.506999999999998</v>
      </c>
      <c r="J2815">
        <f t="shared" si="173"/>
        <v>0</v>
      </c>
      <c r="K2815" s="189">
        <f t="shared" si="174"/>
        <v>0</v>
      </c>
      <c r="L2815" s="200">
        <v>0</v>
      </c>
      <c r="N2815" s="184">
        <v>1109.7</v>
      </c>
      <c r="O2815" s="190">
        <f t="shared" si="175"/>
        <v>0.18495</v>
      </c>
      <c r="Q2815" s="1">
        <v>3346.8</v>
      </c>
    </row>
    <row r="2816" spans="2:17" x14ac:dyDescent="0.3">
      <c r="B2816" s="187">
        <v>39565.916666666664</v>
      </c>
      <c r="D2816" s="202">
        <v>0</v>
      </c>
      <c r="E2816" s="178">
        <v>0</v>
      </c>
      <c r="F2816" s="188">
        <f t="shared" si="172"/>
        <v>0</v>
      </c>
      <c r="G2816" s="200"/>
      <c r="H2816" s="202">
        <v>0</v>
      </c>
      <c r="I2816" s="178">
        <v>-56.506999999999998</v>
      </c>
      <c r="J2816">
        <f t="shared" si="173"/>
        <v>0</v>
      </c>
      <c r="K2816" s="189">
        <f t="shared" si="174"/>
        <v>0</v>
      </c>
      <c r="L2816" s="200">
        <v>0</v>
      </c>
      <c r="N2816" s="184">
        <v>1081.5999999999999</v>
      </c>
      <c r="O2816" s="190">
        <f t="shared" si="175"/>
        <v>0.18026666666666666</v>
      </c>
      <c r="Q2816" s="1">
        <v>3346.5</v>
      </c>
    </row>
    <row r="2817" spans="2:17" x14ac:dyDescent="0.3">
      <c r="B2817" s="187">
        <v>39565.958333333336</v>
      </c>
      <c r="D2817" s="202">
        <v>0</v>
      </c>
      <c r="E2817" s="178">
        <v>0</v>
      </c>
      <c r="F2817" s="188">
        <f t="shared" si="172"/>
        <v>0</v>
      </c>
      <c r="G2817" s="200"/>
      <c r="H2817" s="202">
        <v>0</v>
      </c>
      <c r="I2817" s="178">
        <v>-56.506999999999998</v>
      </c>
      <c r="J2817">
        <f t="shared" si="173"/>
        <v>0</v>
      </c>
      <c r="K2817" s="189">
        <f t="shared" si="174"/>
        <v>0</v>
      </c>
      <c r="L2817" s="200">
        <v>0</v>
      </c>
      <c r="N2817" s="184">
        <v>991.9</v>
      </c>
      <c r="O2817" s="190">
        <f t="shared" si="175"/>
        <v>0.16531666666666667</v>
      </c>
      <c r="Q2817" s="1">
        <v>3346.2</v>
      </c>
    </row>
    <row r="2818" spans="2:17" x14ac:dyDescent="0.3">
      <c r="B2818" s="187">
        <v>39566</v>
      </c>
      <c r="D2818" s="202">
        <v>0</v>
      </c>
      <c r="E2818" s="178">
        <v>0</v>
      </c>
      <c r="F2818" s="188">
        <f t="shared" si="172"/>
        <v>0</v>
      </c>
      <c r="G2818" s="200"/>
      <c r="H2818" s="202">
        <v>0</v>
      </c>
      <c r="I2818" s="178">
        <v>-56.506999999999998</v>
      </c>
      <c r="J2818">
        <f t="shared" si="173"/>
        <v>0</v>
      </c>
      <c r="K2818" s="189">
        <f t="shared" si="174"/>
        <v>0</v>
      </c>
      <c r="L2818" s="200">
        <v>0</v>
      </c>
      <c r="N2818" s="184">
        <v>748.8</v>
      </c>
      <c r="O2818" s="190">
        <f t="shared" si="175"/>
        <v>0.12479999999999999</v>
      </c>
      <c r="Q2818" s="1">
        <v>3345.9</v>
      </c>
    </row>
    <row r="2819" spans="2:17" x14ac:dyDescent="0.3">
      <c r="B2819" s="187">
        <v>39566.041666666664</v>
      </c>
      <c r="D2819" s="202">
        <v>0</v>
      </c>
      <c r="E2819" s="178">
        <v>0</v>
      </c>
      <c r="F2819" s="188">
        <f t="shared" si="172"/>
        <v>0</v>
      </c>
      <c r="G2819" s="200"/>
      <c r="H2819" s="202">
        <v>0</v>
      </c>
      <c r="I2819" s="178">
        <v>-56.506999999999998</v>
      </c>
      <c r="J2819">
        <f t="shared" si="173"/>
        <v>0</v>
      </c>
      <c r="K2819" s="189">
        <f t="shared" si="174"/>
        <v>0</v>
      </c>
      <c r="L2819" s="200">
        <v>0</v>
      </c>
      <c r="N2819" s="184">
        <v>455.2</v>
      </c>
      <c r="O2819" s="190">
        <f t="shared" si="175"/>
        <v>7.5866666666666666E-2</v>
      </c>
      <c r="Q2819" s="1">
        <v>3345.5</v>
      </c>
    </row>
    <row r="2820" spans="2:17" x14ac:dyDescent="0.3">
      <c r="B2820" s="187">
        <v>39566.083333333336</v>
      </c>
      <c r="D2820" s="202">
        <v>0</v>
      </c>
      <c r="E2820" s="178">
        <v>0</v>
      </c>
      <c r="F2820" s="188">
        <f t="shared" si="172"/>
        <v>0</v>
      </c>
      <c r="G2820" s="200"/>
      <c r="H2820" s="202">
        <v>0</v>
      </c>
      <c r="I2820" s="178">
        <v>-56.506999999999998</v>
      </c>
      <c r="J2820">
        <f t="shared" si="173"/>
        <v>0</v>
      </c>
      <c r="K2820" s="189">
        <f t="shared" si="174"/>
        <v>0</v>
      </c>
      <c r="L2820" s="200">
        <v>0</v>
      </c>
      <c r="N2820" s="184">
        <v>264.39999999999998</v>
      </c>
      <c r="O2820" s="190">
        <f t="shared" si="175"/>
        <v>4.4066666666666664E-2</v>
      </c>
      <c r="Q2820" s="1">
        <v>3345.5</v>
      </c>
    </row>
    <row r="2821" spans="2:17" x14ac:dyDescent="0.3">
      <c r="B2821" s="187">
        <v>39566.125</v>
      </c>
      <c r="D2821" s="202">
        <v>0</v>
      </c>
      <c r="E2821" s="178">
        <v>0</v>
      </c>
      <c r="F2821" s="188">
        <f t="shared" si="172"/>
        <v>0</v>
      </c>
      <c r="G2821" s="200"/>
      <c r="H2821" s="202">
        <v>0</v>
      </c>
      <c r="I2821" s="178">
        <v>-56.506999999999998</v>
      </c>
      <c r="J2821">
        <f t="shared" si="173"/>
        <v>0</v>
      </c>
      <c r="K2821" s="189">
        <f t="shared" si="174"/>
        <v>0</v>
      </c>
      <c r="L2821" s="200">
        <v>0</v>
      </c>
      <c r="N2821" s="184">
        <v>342.4</v>
      </c>
      <c r="O2821" s="190">
        <f t="shared" si="175"/>
        <v>5.7066666666666661E-2</v>
      </c>
      <c r="Q2821" s="1">
        <v>3345.4</v>
      </c>
    </row>
    <row r="2822" spans="2:17" x14ac:dyDescent="0.3">
      <c r="B2822" s="187">
        <v>39566.166666666664</v>
      </c>
      <c r="D2822" s="202">
        <v>0</v>
      </c>
      <c r="E2822" s="178">
        <v>0</v>
      </c>
      <c r="F2822" s="188">
        <f t="shared" si="172"/>
        <v>0</v>
      </c>
      <c r="G2822" s="200"/>
      <c r="H2822" s="202">
        <v>0</v>
      </c>
      <c r="I2822" s="178">
        <v>-56.506999999999998</v>
      </c>
      <c r="J2822">
        <f t="shared" si="173"/>
        <v>0</v>
      </c>
      <c r="K2822" s="189">
        <f t="shared" si="174"/>
        <v>0</v>
      </c>
      <c r="L2822" s="200">
        <v>0</v>
      </c>
      <c r="N2822" s="184">
        <v>350.5</v>
      </c>
      <c r="O2822" s="190">
        <f t="shared" si="175"/>
        <v>5.8416666666666665E-2</v>
      </c>
      <c r="Q2822" s="1">
        <v>3344.8</v>
      </c>
    </row>
    <row r="2823" spans="2:17" x14ac:dyDescent="0.3">
      <c r="B2823" s="187">
        <v>39566.208333333336</v>
      </c>
      <c r="D2823" s="202">
        <v>0</v>
      </c>
      <c r="E2823" s="178">
        <v>0</v>
      </c>
      <c r="F2823" s="188">
        <f t="shared" si="172"/>
        <v>0</v>
      </c>
      <c r="G2823" s="200"/>
      <c r="H2823" s="202">
        <v>0</v>
      </c>
      <c r="I2823" s="178">
        <v>-56.506999999999998</v>
      </c>
      <c r="J2823">
        <f t="shared" si="173"/>
        <v>0</v>
      </c>
      <c r="K2823" s="189">
        <f t="shared" si="174"/>
        <v>0</v>
      </c>
      <c r="L2823" s="200">
        <v>0</v>
      </c>
      <c r="N2823" s="184">
        <v>165.9</v>
      </c>
      <c r="O2823" s="190">
        <f t="shared" si="175"/>
        <v>2.7650000000000001E-2</v>
      </c>
      <c r="Q2823" s="1">
        <v>3342.5</v>
      </c>
    </row>
    <row r="2824" spans="2:17" x14ac:dyDescent="0.3">
      <c r="B2824" s="187">
        <v>39566.25</v>
      </c>
      <c r="D2824" s="202">
        <v>229</v>
      </c>
      <c r="E2824" s="178">
        <v>0</v>
      </c>
      <c r="F2824" s="188">
        <f t="shared" si="172"/>
        <v>0</v>
      </c>
      <c r="G2824" s="200"/>
      <c r="H2824" s="202">
        <v>35</v>
      </c>
      <c r="I2824" s="178">
        <v>959.1</v>
      </c>
      <c r="J2824">
        <f t="shared" si="173"/>
        <v>959.1</v>
      </c>
      <c r="K2824" s="189">
        <f t="shared" si="174"/>
        <v>3.8364000000000002E-2</v>
      </c>
      <c r="L2824" s="200">
        <v>1057.5</v>
      </c>
      <c r="N2824" s="184">
        <v>0</v>
      </c>
      <c r="O2824" s="190">
        <f t="shared" si="175"/>
        <v>0</v>
      </c>
      <c r="Q2824" s="1">
        <v>3340.6</v>
      </c>
    </row>
    <row r="2825" spans="2:17" x14ac:dyDescent="0.3">
      <c r="B2825" s="187">
        <v>39566.291666666664</v>
      </c>
      <c r="D2825" s="202">
        <v>688</v>
      </c>
      <c r="E2825" s="178">
        <v>175.65799999999999</v>
      </c>
      <c r="F2825" s="188">
        <f t="shared" si="172"/>
        <v>0.23772101363467199</v>
      </c>
      <c r="G2825" s="200"/>
      <c r="H2825" s="202">
        <v>218</v>
      </c>
      <c r="I2825" s="178">
        <v>9700.1</v>
      </c>
      <c r="J2825">
        <f t="shared" si="173"/>
        <v>9700.1</v>
      </c>
      <c r="K2825" s="189">
        <f t="shared" si="174"/>
        <v>0.38800400000000002</v>
      </c>
      <c r="L2825" s="200">
        <v>9949.5</v>
      </c>
      <c r="N2825" s="184">
        <v>0</v>
      </c>
      <c r="O2825" s="190">
        <f t="shared" si="175"/>
        <v>0</v>
      </c>
      <c r="Q2825" s="1">
        <v>3338.3</v>
      </c>
    </row>
    <row r="2826" spans="2:17" x14ac:dyDescent="0.3">
      <c r="B2826" s="187">
        <v>39566.333333333336</v>
      </c>
      <c r="D2826" s="202">
        <v>829</v>
      </c>
      <c r="E2826" s="178">
        <v>558.29700000000003</v>
      </c>
      <c r="F2826" s="188">
        <f t="shared" si="172"/>
        <v>0.75555299928950848</v>
      </c>
      <c r="G2826" s="200"/>
      <c r="H2826" s="202">
        <v>426</v>
      </c>
      <c r="I2826" s="178">
        <v>19216</v>
      </c>
      <c r="J2826">
        <f t="shared" si="173"/>
        <v>19216</v>
      </c>
      <c r="K2826" s="189">
        <f t="shared" si="174"/>
        <v>0.76863999999999999</v>
      </c>
      <c r="L2826" s="200">
        <v>19848</v>
      </c>
      <c r="N2826" s="184">
        <v>79.3</v>
      </c>
      <c r="O2826" s="190">
        <f t="shared" si="175"/>
        <v>1.3216666666666666E-2</v>
      </c>
      <c r="Q2826" s="1">
        <v>3337.6</v>
      </c>
    </row>
    <row r="2827" spans="2:17" x14ac:dyDescent="0.3">
      <c r="B2827" s="187">
        <v>39566.375</v>
      </c>
      <c r="D2827" s="202">
        <v>880</v>
      </c>
      <c r="E2827" s="178">
        <v>634.65200000000004</v>
      </c>
      <c r="F2827" s="188">
        <f t="shared" ref="F2827:F2890" si="176">E2827/$F$8</f>
        <v>0.85888554318773902</v>
      </c>
      <c r="G2827" s="200"/>
      <c r="H2827" s="202">
        <v>604</v>
      </c>
      <c r="I2827" s="178">
        <v>19858</v>
      </c>
      <c r="J2827">
        <f t="shared" ref="J2827:J2890" si="177">IF(I2827&lt;0,0,I2827)</f>
        <v>19858</v>
      </c>
      <c r="K2827" s="189">
        <f t="shared" ref="K2827:K2890" si="178">J2827/(1000*$K$8)</f>
        <v>0.79432000000000003</v>
      </c>
      <c r="L2827" s="200">
        <v>20524</v>
      </c>
      <c r="N2827" s="184">
        <v>34.700000000000003</v>
      </c>
      <c r="O2827" s="190">
        <f t="shared" ref="O2827:O2890" si="179">N2827/$O$8</f>
        <v>5.7833333333333339E-3</v>
      </c>
      <c r="Q2827" s="1">
        <v>3334.7</v>
      </c>
    </row>
    <row r="2828" spans="2:17" x14ac:dyDescent="0.3">
      <c r="B2828" s="187">
        <v>39566.416666666664</v>
      </c>
      <c r="D2828" s="202">
        <v>929</v>
      </c>
      <c r="E2828" s="178">
        <v>686.82500000000005</v>
      </c>
      <c r="F2828" s="188">
        <f t="shared" si="176"/>
        <v>0.92949216767601595</v>
      </c>
      <c r="G2828" s="200"/>
      <c r="H2828" s="202">
        <v>741</v>
      </c>
      <c r="I2828" s="178">
        <v>19960</v>
      </c>
      <c r="J2828">
        <f t="shared" si="177"/>
        <v>19960</v>
      </c>
      <c r="K2828" s="189">
        <f t="shared" si="178"/>
        <v>0.7984</v>
      </c>
      <c r="L2828" s="200">
        <v>20632</v>
      </c>
      <c r="N2828" s="184">
        <v>0</v>
      </c>
      <c r="O2828" s="190">
        <f t="shared" si="179"/>
        <v>0</v>
      </c>
      <c r="Q2828" s="1">
        <v>3334.3</v>
      </c>
    </row>
    <row r="2829" spans="2:17" x14ac:dyDescent="0.3">
      <c r="B2829" s="187">
        <v>39566.458333333336</v>
      </c>
      <c r="D2829" s="202">
        <v>944</v>
      </c>
      <c r="E2829" s="178">
        <v>705.75400000000002</v>
      </c>
      <c r="F2829" s="188">
        <f t="shared" si="176"/>
        <v>0.95510911120885078</v>
      </c>
      <c r="G2829" s="200"/>
      <c r="H2829" s="202">
        <v>808</v>
      </c>
      <c r="I2829" s="178">
        <v>19687</v>
      </c>
      <c r="J2829">
        <f t="shared" si="177"/>
        <v>19687</v>
      </c>
      <c r="K2829" s="189">
        <f t="shared" si="178"/>
        <v>0.78747999999999996</v>
      </c>
      <c r="L2829" s="200">
        <v>20344</v>
      </c>
      <c r="N2829" s="184">
        <v>0</v>
      </c>
      <c r="O2829" s="190">
        <f t="shared" si="179"/>
        <v>0</v>
      </c>
      <c r="Q2829" s="1">
        <v>3334.2</v>
      </c>
    </row>
    <row r="2830" spans="2:17" x14ac:dyDescent="0.3">
      <c r="B2830" s="187">
        <v>39566.5</v>
      </c>
      <c r="D2830" s="202">
        <v>879</v>
      </c>
      <c r="E2830" s="178">
        <v>655.72500000000002</v>
      </c>
      <c r="F2830" s="188">
        <f t="shared" si="176"/>
        <v>0.88740399905267797</v>
      </c>
      <c r="G2830" s="200"/>
      <c r="H2830" s="202">
        <v>792</v>
      </c>
      <c r="I2830" s="178">
        <v>19226</v>
      </c>
      <c r="J2830">
        <f t="shared" si="177"/>
        <v>19226</v>
      </c>
      <c r="K2830" s="189">
        <f t="shared" si="178"/>
        <v>0.76903999999999995</v>
      </c>
      <c r="L2830" s="200">
        <v>19859</v>
      </c>
      <c r="N2830" s="184">
        <v>0</v>
      </c>
      <c r="O2830" s="190">
        <f t="shared" si="179"/>
        <v>0</v>
      </c>
      <c r="Q2830" s="1">
        <v>3331.5</v>
      </c>
    </row>
    <row r="2831" spans="2:17" x14ac:dyDescent="0.3">
      <c r="B2831" s="187">
        <v>39566.541666666664</v>
      </c>
      <c r="D2831" s="202">
        <v>646</v>
      </c>
      <c r="E2831" s="178">
        <v>467.21499999999997</v>
      </c>
      <c r="F2831" s="188">
        <f t="shared" si="176"/>
        <v>0.63229015123321042</v>
      </c>
      <c r="G2831" s="200"/>
      <c r="H2831" s="202">
        <v>650</v>
      </c>
      <c r="I2831" s="178">
        <v>17479</v>
      </c>
      <c r="J2831">
        <f t="shared" si="177"/>
        <v>17479</v>
      </c>
      <c r="K2831" s="189">
        <f t="shared" si="178"/>
        <v>0.69916</v>
      </c>
      <c r="L2831" s="200">
        <v>18023</v>
      </c>
      <c r="N2831" s="184">
        <v>56.4</v>
      </c>
      <c r="O2831" s="190">
        <f t="shared" si="179"/>
        <v>9.4000000000000004E-3</v>
      </c>
      <c r="Q2831" s="1">
        <v>3331.2</v>
      </c>
    </row>
    <row r="2832" spans="2:17" x14ac:dyDescent="0.3">
      <c r="B2832" s="187">
        <v>39566.583333333336</v>
      </c>
      <c r="D2832" s="202">
        <v>411</v>
      </c>
      <c r="E2832" s="178">
        <v>280.589</v>
      </c>
      <c r="F2832" s="188">
        <f t="shared" si="176"/>
        <v>0.37972595324288666</v>
      </c>
      <c r="G2832" s="200"/>
      <c r="H2832" s="202">
        <v>470</v>
      </c>
      <c r="I2832" s="178">
        <v>14414</v>
      </c>
      <c r="J2832">
        <f t="shared" si="177"/>
        <v>14414</v>
      </c>
      <c r="K2832" s="189">
        <f t="shared" si="178"/>
        <v>0.57655999999999996</v>
      </c>
      <c r="L2832" s="200">
        <v>14819</v>
      </c>
      <c r="N2832" s="184">
        <v>272.10000000000002</v>
      </c>
      <c r="O2832" s="190">
        <f t="shared" si="179"/>
        <v>4.5350000000000001E-2</v>
      </c>
      <c r="Q2832" s="1">
        <v>3329.9</v>
      </c>
    </row>
    <row r="2833" spans="2:17" x14ac:dyDescent="0.3">
      <c r="B2833" s="187">
        <v>39566.625</v>
      </c>
      <c r="D2833" s="202">
        <v>385</v>
      </c>
      <c r="E2833" s="178">
        <v>241.626</v>
      </c>
      <c r="F2833" s="188">
        <f t="shared" si="176"/>
        <v>0.32699665053963528</v>
      </c>
      <c r="G2833" s="200"/>
      <c r="H2833" s="202">
        <v>319</v>
      </c>
      <c r="I2833" s="178">
        <v>12536</v>
      </c>
      <c r="J2833">
        <f t="shared" si="177"/>
        <v>12536</v>
      </c>
      <c r="K2833" s="189">
        <f t="shared" si="178"/>
        <v>0.50144</v>
      </c>
      <c r="L2833" s="200">
        <v>12874</v>
      </c>
      <c r="N2833" s="184">
        <v>263.89999999999998</v>
      </c>
      <c r="O2833" s="190">
        <f t="shared" si="179"/>
        <v>4.3983333333333333E-2</v>
      </c>
      <c r="Q2833" s="1">
        <v>3327.7</v>
      </c>
    </row>
    <row r="2834" spans="2:17" x14ac:dyDescent="0.3">
      <c r="B2834" s="187">
        <v>39566.666666666664</v>
      </c>
      <c r="D2834" s="202">
        <v>403</v>
      </c>
      <c r="E2834" s="178">
        <v>191.059</v>
      </c>
      <c r="F2834" s="188">
        <f t="shared" si="176"/>
        <v>0.2585634536657983</v>
      </c>
      <c r="G2834" s="200"/>
      <c r="H2834" s="202">
        <v>166</v>
      </c>
      <c r="I2834" s="178">
        <v>6521.7</v>
      </c>
      <c r="J2834">
        <f t="shared" si="177"/>
        <v>6521.7</v>
      </c>
      <c r="K2834" s="189">
        <f t="shared" si="178"/>
        <v>0.26086799999999999</v>
      </c>
      <c r="L2834" s="200">
        <v>6692.9</v>
      </c>
      <c r="N2834" s="184">
        <v>168.1</v>
      </c>
      <c r="O2834" s="190">
        <f t="shared" si="179"/>
        <v>2.8016666666666665E-2</v>
      </c>
      <c r="Q2834" s="1">
        <v>3327.7</v>
      </c>
    </row>
    <row r="2835" spans="2:17" x14ac:dyDescent="0.3">
      <c r="B2835" s="187">
        <v>39566.708333333336</v>
      </c>
      <c r="D2835" s="202">
        <v>127</v>
      </c>
      <c r="E2835" s="178">
        <v>0</v>
      </c>
      <c r="F2835" s="188">
        <f t="shared" si="176"/>
        <v>0</v>
      </c>
      <c r="G2835" s="200"/>
      <c r="H2835" s="202">
        <v>22</v>
      </c>
      <c r="I2835" s="178">
        <v>467.64</v>
      </c>
      <c r="J2835">
        <f t="shared" si="177"/>
        <v>467.64</v>
      </c>
      <c r="K2835" s="189">
        <f t="shared" si="178"/>
        <v>1.8705599999999999E-2</v>
      </c>
      <c r="L2835" s="200">
        <v>585.82000000000005</v>
      </c>
      <c r="N2835" s="184">
        <v>234.4</v>
      </c>
      <c r="O2835" s="190">
        <f t="shared" si="179"/>
        <v>3.9066666666666666E-2</v>
      </c>
      <c r="Q2835" s="1">
        <v>3327.4</v>
      </c>
    </row>
    <row r="2836" spans="2:17" x14ac:dyDescent="0.3">
      <c r="B2836" s="187">
        <v>39566.75</v>
      </c>
      <c r="D2836" s="202">
        <v>0</v>
      </c>
      <c r="E2836" s="178">
        <v>0</v>
      </c>
      <c r="F2836" s="188">
        <f t="shared" si="176"/>
        <v>0</v>
      </c>
      <c r="G2836" s="200"/>
      <c r="H2836" s="202">
        <v>0</v>
      </c>
      <c r="I2836" s="178">
        <v>-56.506999999999998</v>
      </c>
      <c r="J2836">
        <f t="shared" si="177"/>
        <v>0</v>
      </c>
      <c r="K2836" s="189">
        <f t="shared" si="178"/>
        <v>0</v>
      </c>
      <c r="L2836" s="200">
        <v>0</v>
      </c>
      <c r="N2836" s="184">
        <v>888.7</v>
      </c>
      <c r="O2836" s="190">
        <f t="shared" si="179"/>
        <v>0.14811666666666667</v>
      </c>
      <c r="Q2836" s="1">
        <v>3326.8</v>
      </c>
    </row>
    <row r="2837" spans="2:17" x14ac:dyDescent="0.3">
      <c r="B2837" s="187">
        <v>39566.791666666664</v>
      </c>
      <c r="D2837" s="202">
        <v>0</v>
      </c>
      <c r="E2837" s="178">
        <v>0</v>
      </c>
      <c r="F2837" s="188">
        <f t="shared" si="176"/>
        <v>0</v>
      </c>
      <c r="G2837" s="200"/>
      <c r="H2837" s="202">
        <v>0</v>
      </c>
      <c r="I2837" s="178">
        <v>-56.506999999999998</v>
      </c>
      <c r="J2837">
        <f t="shared" si="177"/>
        <v>0</v>
      </c>
      <c r="K2837" s="189">
        <f t="shared" si="178"/>
        <v>0</v>
      </c>
      <c r="L2837" s="200">
        <v>0</v>
      </c>
      <c r="N2837" s="184">
        <v>1569.2</v>
      </c>
      <c r="O2837" s="190">
        <f t="shared" si="179"/>
        <v>0.26153333333333334</v>
      </c>
      <c r="Q2837" s="1">
        <v>3325.4</v>
      </c>
    </row>
    <row r="2838" spans="2:17" x14ac:dyDescent="0.3">
      <c r="B2838" s="187">
        <v>39566.833333333336</v>
      </c>
      <c r="D2838" s="202">
        <v>0</v>
      </c>
      <c r="E2838" s="178">
        <v>0</v>
      </c>
      <c r="F2838" s="188">
        <f t="shared" si="176"/>
        <v>0</v>
      </c>
      <c r="G2838" s="200"/>
      <c r="H2838" s="202">
        <v>0</v>
      </c>
      <c r="I2838" s="178">
        <v>-56.506999999999998</v>
      </c>
      <c r="J2838">
        <f t="shared" si="177"/>
        <v>0</v>
      </c>
      <c r="K2838" s="189">
        <f t="shared" si="178"/>
        <v>0</v>
      </c>
      <c r="L2838" s="200">
        <v>0</v>
      </c>
      <c r="N2838" s="184">
        <v>2527.5</v>
      </c>
      <c r="O2838" s="190">
        <f t="shared" si="179"/>
        <v>0.42125000000000001</v>
      </c>
      <c r="Q2838" s="1">
        <v>3324.6</v>
      </c>
    </row>
    <row r="2839" spans="2:17" x14ac:dyDescent="0.3">
      <c r="B2839" s="187">
        <v>39566.875</v>
      </c>
      <c r="D2839" s="202">
        <v>0</v>
      </c>
      <c r="E2839" s="178">
        <v>0</v>
      </c>
      <c r="F2839" s="188">
        <f t="shared" si="176"/>
        <v>0</v>
      </c>
      <c r="G2839" s="200"/>
      <c r="H2839" s="202">
        <v>0</v>
      </c>
      <c r="I2839" s="178">
        <v>-56.506999999999998</v>
      </c>
      <c r="J2839">
        <f t="shared" si="177"/>
        <v>0</v>
      </c>
      <c r="K2839" s="189">
        <f t="shared" si="178"/>
        <v>0</v>
      </c>
      <c r="L2839" s="200">
        <v>0</v>
      </c>
      <c r="N2839" s="184">
        <v>3371</v>
      </c>
      <c r="O2839" s="190">
        <f t="shared" si="179"/>
        <v>0.5618333333333333</v>
      </c>
      <c r="Q2839" s="1">
        <v>3324</v>
      </c>
    </row>
    <row r="2840" spans="2:17" x14ac:dyDescent="0.3">
      <c r="B2840" s="187">
        <v>39566.916666666664</v>
      </c>
      <c r="D2840" s="202">
        <v>0</v>
      </c>
      <c r="E2840" s="178">
        <v>0</v>
      </c>
      <c r="F2840" s="188">
        <f t="shared" si="176"/>
        <v>0</v>
      </c>
      <c r="G2840" s="200"/>
      <c r="H2840" s="202">
        <v>0</v>
      </c>
      <c r="I2840" s="178">
        <v>-56.506999999999998</v>
      </c>
      <c r="J2840">
        <f t="shared" si="177"/>
        <v>0</v>
      </c>
      <c r="K2840" s="189">
        <f t="shared" si="178"/>
        <v>0</v>
      </c>
      <c r="L2840" s="200">
        <v>0</v>
      </c>
      <c r="N2840" s="184">
        <v>3696.5</v>
      </c>
      <c r="O2840" s="190">
        <f t="shared" si="179"/>
        <v>0.61608333333333332</v>
      </c>
      <c r="Q2840" s="1">
        <v>3323.9</v>
      </c>
    </row>
    <row r="2841" spans="2:17" x14ac:dyDescent="0.3">
      <c r="B2841" s="187">
        <v>39566.958333333336</v>
      </c>
      <c r="D2841" s="202">
        <v>0</v>
      </c>
      <c r="E2841" s="178">
        <v>0</v>
      </c>
      <c r="F2841" s="188">
        <f t="shared" si="176"/>
        <v>0</v>
      </c>
      <c r="G2841" s="200"/>
      <c r="H2841" s="202">
        <v>0</v>
      </c>
      <c r="I2841" s="178">
        <v>-56.506999999999998</v>
      </c>
      <c r="J2841">
        <f t="shared" si="177"/>
        <v>0</v>
      </c>
      <c r="K2841" s="189">
        <f t="shared" si="178"/>
        <v>0</v>
      </c>
      <c r="L2841" s="200">
        <v>0</v>
      </c>
      <c r="N2841" s="184">
        <v>3906.5</v>
      </c>
      <c r="O2841" s="190">
        <f t="shared" si="179"/>
        <v>0.65108333333333335</v>
      </c>
      <c r="Q2841" s="1">
        <v>3323.1</v>
      </c>
    </row>
    <row r="2842" spans="2:17" x14ac:dyDescent="0.3">
      <c r="B2842" s="187">
        <v>39567</v>
      </c>
      <c r="D2842" s="202">
        <v>0</v>
      </c>
      <c r="E2842" s="178">
        <v>0</v>
      </c>
      <c r="F2842" s="188">
        <f t="shared" si="176"/>
        <v>0</v>
      </c>
      <c r="G2842" s="200"/>
      <c r="H2842" s="202">
        <v>0</v>
      </c>
      <c r="I2842" s="178">
        <v>-56.506999999999998</v>
      </c>
      <c r="J2842">
        <f t="shared" si="177"/>
        <v>0</v>
      </c>
      <c r="K2842" s="189">
        <f t="shared" si="178"/>
        <v>0</v>
      </c>
      <c r="L2842" s="200">
        <v>0</v>
      </c>
      <c r="N2842" s="184">
        <v>4410.7</v>
      </c>
      <c r="O2842" s="190">
        <f t="shared" si="179"/>
        <v>0.73511666666666664</v>
      </c>
      <c r="Q2842" s="1">
        <v>3322.2</v>
      </c>
    </row>
    <row r="2843" spans="2:17" x14ac:dyDescent="0.3">
      <c r="B2843" s="187">
        <v>39567.041666666664</v>
      </c>
      <c r="D2843" s="202">
        <v>0</v>
      </c>
      <c r="E2843" s="178">
        <v>0</v>
      </c>
      <c r="F2843" s="188">
        <f t="shared" si="176"/>
        <v>0</v>
      </c>
      <c r="G2843" s="200"/>
      <c r="H2843" s="202">
        <v>0</v>
      </c>
      <c r="I2843" s="178">
        <v>-56.506999999999998</v>
      </c>
      <c r="J2843">
        <f t="shared" si="177"/>
        <v>0</v>
      </c>
      <c r="K2843" s="189">
        <f t="shared" si="178"/>
        <v>0</v>
      </c>
      <c r="L2843" s="200">
        <v>0</v>
      </c>
      <c r="N2843" s="184">
        <v>4306.2</v>
      </c>
      <c r="O2843" s="190">
        <f t="shared" si="179"/>
        <v>0.7177</v>
      </c>
      <c r="Q2843" s="1">
        <v>3321.9</v>
      </c>
    </row>
    <row r="2844" spans="2:17" x14ac:dyDescent="0.3">
      <c r="B2844" s="187">
        <v>39567.083333333336</v>
      </c>
      <c r="D2844" s="202">
        <v>0</v>
      </c>
      <c r="E2844" s="178">
        <v>0</v>
      </c>
      <c r="F2844" s="188">
        <f t="shared" si="176"/>
        <v>0</v>
      </c>
      <c r="G2844" s="200"/>
      <c r="H2844" s="202">
        <v>0</v>
      </c>
      <c r="I2844" s="178">
        <v>-56.506999999999998</v>
      </c>
      <c r="J2844">
        <f t="shared" si="177"/>
        <v>0</v>
      </c>
      <c r="K2844" s="189">
        <f t="shared" si="178"/>
        <v>0</v>
      </c>
      <c r="L2844" s="200">
        <v>0</v>
      </c>
      <c r="N2844" s="184">
        <v>3489.6</v>
      </c>
      <c r="O2844" s="190">
        <f t="shared" si="179"/>
        <v>0.58160000000000001</v>
      </c>
      <c r="Q2844" s="1">
        <v>3319.8</v>
      </c>
    </row>
    <row r="2845" spans="2:17" x14ac:dyDescent="0.3">
      <c r="B2845" s="187">
        <v>39567.125</v>
      </c>
      <c r="D2845" s="202">
        <v>0</v>
      </c>
      <c r="E2845" s="178">
        <v>0</v>
      </c>
      <c r="F2845" s="188">
        <f t="shared" si="176"/>
        <v>0</v>
      </c>
      <c r="G2845" s="200"/>
      <c r="H2845" s="202">
        <v>0</v>
      </c>
      <c r="I2845" s="178">
        <v>-56.506999999999998</v>
      </c>
      <c r="J2845">
        <f t="shared" si="177"/>
        <v>0</v>
      </c>
      <c r="K2845" s="189">
        <f t="shared" si="178"/>
        <v>0</v>
      </c>
      <c r="L2845" s="200">
        <v>0</v>
      </c>
      <c r="N2845" s="184">
        <v>2648.3</v>
      </c>
      <c r="O2845" s="190">
        <f t="shared" si="179"/>
        <v>0.44138333333333335</v>
      </c>
      <c r="Q2845" s="1">
        <v>3315.9</v>
      </c>
    </row>
    <row r="2846" spans="2:17" x14ac:dyDescent="0.3">
      <c r="B2846" s="187">
        <v>39567.166666666664</v>
      </c>
      <c r="D2846" s="202">
        <v>0</v>
      </c>
      <c r="E2846" s="178">
        <v>0</v>
      </c>
      <c r="F2846" s="188">
        <f t="shared" si="176"/>
        <v>0</v>
      </c>
      <c r="G2846" s="200"/>
      <c r="H2846" s="202">
        <v>0</v>
      </c>
      <c r="I2846" s="178">
        <v>-56.506999999999998</v>
      </c>
      <c r="J2846">
        <f t="shared" si="177"/>
        <v>0</v>
      </c>
      <c r="K2846" s="189">
        <f t="shared" si="178"/>
        <v>0</v>
      </c>
      <c r="L2846" s="200">
        <v>0</v>
      </c>
      <c r="N2846" s="184">
        <v>1951.4</v>
      </c>
      <c r="O2846" s="190">
        <f t="shared" si="179"/>
        <v>0.32523333333333337</v>
      </c>
      <c r="Q2846" s="1">
        <v>3315.2</v>
      </c>
    </row>
    <row r="2847" spans="2:17" x14ac:dyDescent="0.3">
      <c r="B2847" s="187">
        <v>39567.208333333336</v>
      </c>
      <c r="D2847" s="202">
        <v>0</v>
      </c>
      <c r="E2847" s="178">
        <v>0</v>
      </c>
      <c r="F2847" s="188">
        <f t="shared" si="176"/>
        <v>0</v>
      </c>
      <c r="G2847" s="200"/>
      <c r="H2847" s="202">
        <v>0</v>
      </c>
      <c r="I2847" s="178">
        <v>-56.506999999999998</v>
      </c>
      <c r="J2847">
        <f t="shared" si="177"/>
        <v>0</v>
      </c>
      <c r="K2847" s="189">
        <f t="shared" si="178"/>
        <v>0</v>
      </c>
      <c r="L2847" s="200">
        <v>0</v>
      </c>
      <c r="N2847" s="184">
        <v>1616.2</v>
      </c>
      <c r="O2847" s="190">
        <f t="shared" si="179"/>
        <v>0.2693666666666667</v>
      </c>
      <c r="Q2847" s="1">
        <v>3312.3</v>
      </c>
    </row>
    <row r="2848" spans="2:17" x14ac:dyDescent="0.3">
      <c r="B2848" s="187">
        <v>39567.25</v>
      </c>
      <c r="D2848" s="202">
        <v>228</v>
      </c>
      <c r="E2848" s="178">
        <v>0</v>
      </c>
      <c r="F2848" s="188">
        <f t="shared" si="176"/>
        <v>0</v>
      </c>
      <c r="G2848" s="200"/>
      <c r="H2848" s="202">
        <v>34</v>
      </c>
      <c r="I2848" s="178">
        <v>914.91</v>
      </c>
      <c r="J2848">
        <f t="shared" si="177"/>
        <v>914.91</v>
      </c>
      <c r="K2848" s="189">
        <f t="shared" si="178"/>
        <v>3.6596400000000001E-2</v>
      </c>
      <c r="L2848" s="200">
        <v>1013.1</v>
      </c>
      <c r="N2848" s="184">
        <v>1277.0999999999999</v>
      </c>
      <c r="O2848" s="190">
        <f t="shared" si="179"/>
        <v>0.21284999999999998</v>
      </c>
      <c r="Q2848" s="1">
        <v>3311</v>
      </c>
    </row>
    <row r="2849" spans="2:17" x14ac:dyDescent="0.3">
      <c r="B2849" s="187">
        <v>39567.291666666664</v>
      </c>
      <c r="D2849" s="202">
        <v>605</v>
      </c>
      <c r="E2849" s="178">
        <v>127.979</v>
      </c>
      <c r="F2849" s="188">
        <f t="shared" si="176"/>
        <v>0.1731961971783334</v>
      </c>
      <c r="G2849" s="200"/>
      <c r="H2849" s="202">
        <v>206</v>
      </c>
      <c r="I2849" s="178">
        <v>8994</v>
      </c>
      <c r="J2849">
        <f t="shared" si="177"/>
        <v>8994</v>
      </c>
      <c r="K2849" s="189">
        <f t="shared" si="178"/>
        <v>0.35976000000000002</v>
      </c>
      <c r="L2849" s="200">
        <v>9223.9</v>
      </c>
      <c r="N2849" s="184">
        <v>1157</v>
      </c>
      <c r="O2849" s="190">
        <f t="shared" si="179"/>
        <v>0.19283333333333333</v>
      </c>
      <c r="Q2849" s="1">
        <v>3310.5</v>
      </c>
    </row>
    <row r="2850" spans="2:17" x14ac:dyDescent="0.3">
      <c r="B2850" s="187">
        <v>39567.333333333336</v>
      </c>
      <c r="D2850" s="202">
        <v>455</v>
      </c>
      <c r="E2850" s="178">
        <v>294.97199999999998</v>
      </c>
      <c r="F2850" s="188">
        <f t="shared" si="176"/>
        <v>0.39919071624319113</v>
      </c>
      <c r="G2850" s="200"/>
      <c r="H2850" s="202">
        <v>350</v>
      </c>
      <c r="I2850" s="178">
        <v>14199</v>
      </c>
      <c r="J2850">
        <f t="shared" si="177"/>
        <v>14199</v>
      </c>
      <c r="K2850" s="189">
        <f t="shared" si="178"/>
        <v>0.56796000000000002</v>
      </c>
      <c r="L2850" s="200">
        <v>14597</v>
      </c>
      <c r="N2850" s="184">
        <v>390.2</v>
      </c>
      <c r="O2850" s="190">
        <f t="shared" si="179"/>
        <v>6.5033333333333332E-2</v>
      </c>
      <c r="Q2850" s="1">
        <v>3310.2</v>
      </c>
    </row>
    <row r="2851" spans="2:17" x14ac:dyDescent="0.3">
      <c r="B2851" s="187">
        <v>39567.375</v>
      </c>
      <c r="D2851" s="202">
        <v>406</v>
      </c>
      <c r="E2851" s="178">
        <v>279.52600000000001</v>
      </c>
      <c r="F2851" s="188">
        <f t="shared" si="176"/>
        <v>0.37828737693270631</v>
      </c>
      <c r="G2851" s="200"/>
      <c r="H2851" s="202">
        <v>473</v>
      </c>
      <c r="I2851" s="178">
        <v>14658</v>
      </c>
      <c r="J2851">
        <f t="shared" si="177"/>
        <v>14658</v>
      </c>
      <c r="K2851" s="189">
        <f t="shared" si="178"/>
        <v>0.58631999999999995</v>
      </c>
      <c r="L2851" s="200">
        <v>15073</v>
      </c>
      <c r="N2851" s="184">
        <v>145.4</v>
      </c>
      <c r="O2851" s="190">
        <f t="shared" si="179"/>
        <v>2.4233333333333336E-2</v>
      </c>
      <c r="Q2851" s="1">
        <v>3309.7</v>
      </c>
    </row>
    <row r="2852" spans="2:17" x14ac:dyDescent="0.3">
      <c r="B2852" s="187">
        <v>39567.416666666664</v>
      </c>
      <c r="D2852" s="202">
        <v>555</v>
      </c>
      <c r="E2852" s="178">
        <v>399.30099999999999</v>
      </c>
      <c r="F2852" s="188">
        <f t="shared" si="176"/>
        <v>0.54038095882532056</v>
      </c>
      <c r="G2852" s="200"/>
      <c r="H2852" s="202">
        <v>622</v>
      </c>
      <c r="I2852" s="178">
        <v>16687</v>
      </c>
      <c r="J2852">
        <f t="shared" si="177"/>
        <v>16687</v>
      </c>
      <c r="K2852" s="189">
        <f t="shared" si="178"/>
        <v>0.66747999999999996</v>
      </c>
      <c r="L2852" s="200">
        <v>17193</v>
      </c>
      <c r="N2852" s="184">
        <v>79.900000000000006</v>
      </c>
      <c r="O2852" s="190">
        <f t="shared" si="179"/>
        <v>1.3316666666666668E-2</v>
      </c>
      <c r="Q2852" s="1">
        <v>3309.6</v>
      </c>
    </row>
    <row r="2853" spans="2:17" x14ac:dyDescent="0.3">
      <c r="B2853" s="187">
        <v>39567.458333333336</v>
      </c>
      <c r="D2853" s="202">
        <v>715</v>
      </c>
      <c r="E2853" s="178">
        <v>525.13199999999995</v>
      </c>
      <c r="F2853" s="188">
        <f t="shared" si="176"/>
        <v>0.71067023040227351</v>
      </c>
      <c r="G2853" s="200"/>
      <c r="H2853" s="202">
        <v>732</v>
      </c>
      <c r="I2853" s="178">
        <v>17914</v>
      </c>
      <c r="J2853">
        <f t="shared" si="177"/>
        <v>17914</v>
      </c>
      <c r="K2853" s="189">
        <f t="shared" si="178"/>
        <v>0.71655999999999997</v>
      </c>
      <c r="L2853" s="200">
        <v>18480</v>
      </c>
      <c r="N2853" s="184">
        <v>695.1</v>
      </c>
      <c r="O2853" s="190">
        <f t="shared" si="179"/>
        <v>0.11585000000000001</v>
      </c>
      <c r="Q2853" s="1">
        <v>3309.5</v>
      </c>
    </row>
    <row r="2854" spans="2:17" x14ac:dyDescent="0.3">
      <c r="B2854" s="187">
        <v>39567.5</v>
      </c>
      <c r="D2854" s="202">
        <v>699</v>
      </c>
      <c r="E2854" s="178">
        <v>511.63600000000002</v>
      </c>
      <c r="F2854" s="188">
        <f t="shared" si="176"/>
        <v>0.69240585986399172</v>
      </c>
      <c r="G2854" s="200"/>
      <c r="H2854" s="202">
        <v>723</v>
      </c>
      <c r="I2854" s="178">
        <v>17615</v>
      </c>
      <c r="J2854">
        <f t="shared" si="177"/>
        <v>17615</v>
      </c>
      <c r="K2854" s="189">
        <f t="shared" si="178"/>
        <v>0.7046</v>
      </c>
      <c r="L2854" s="200">
        <v>18166</v>
      </c>
      <c r="N2854" s="184">
        <v>1313.9</v>
      </c>
      <c r="O2854" s="190">
        <f t="shared" si="179"/>
        <v>0.21898333333333334</v>
      </c>
      <c r="Q2854" s="1">
        <v>3309.5</v>
      </c>
    </row>
    <row r="2855" spans="2:17" x14ac:dyDescent="0.3">
      <c r="B2855" s="187">
        <v>39567.541666666664</v>
      </c>
      <c r="D2855" s="202">
        <v>715</v>
      </c>
      <c r="E2855" s="178">
        <v>514.91700000000003</v>
      </c>
      <c r="F2855" s="188">
        <f t="shared" si="176"/>
        <v>0.69684609398788788</v>
      </c>
      <c r="G2855" s="200"/>
      <c r="H2855" s="202">
        <v>665</v>
      </c>
      <c r="I2855" s="178">
        <v>17854</v>
      </c>
      <c r="J2855">
        <f t="shared" si="177"/>
        <v>17854</v>
      </c>
      <c r="K2855" s="189">
        <f t="shared" si="178"/>
        <v>0.71416000000000002</v>
      </c>
      <c r="L2855" s="200">
        <v>18417</v>
      </c>
      <c r="N2855" s="184">
        <v>1557.4</v>
      </c>
      <c r="O2855" s="190">
        <f t="shared" si="179"/>
        <v>0.25956666666666667</v>
      </c>
      <c r="Q2855" s="1">
        <v>3308.9</v>
      </c>
    </row>
    <row r="2856" spans="2:17" x14ac:dyDescent="0.3">
      <c r="B2856" s="187">
        <v>39567.583333333336</v>
      </c>
      <c r="D2856" s="202">
        <v>700</v>
      </c>
      <c r="E2856" s="178">
        <v>489.96300000000002</v>
      </c>
      <c r="F2856" s="188">
        <f t="shared" si="176"/>
        <v>0.66307541360760569</v>
      </c>
      <c r="G2856" s="200"/>
      <c r="H2856" s="202">
        <v>545</v>
      </c>
      <c r="I2856" s="178">
        <v>17751</v>
      </c>
      <c r="J2856">
        <f t="shared" si="177"/>
        <v>17751</v>
      </c>
      <c r="K2856" s="189">
        <f t="shared" si="178"/>
        <v>0.71004</v>
      </c>
      <c r="L2856" s="200">
        <v>18308</v>
      </c>
      <c r="N2856" s="184">
        <v>1994.7</v>
      </c>
      <c r="O2856" s="190">
        <f t="shared" si="179"/>
        <v>0.33245000000000002</v>
      </c>
      <c r="Q2856" s="1">
        <v>3308.3</v>
      </c>
    </row>
    <row r="2857" spans="2:17" x14ac:dyDescent="0.3">
      <c r="B2857" s="187">
        <v>39567.625</v>
      </c>
      <c r="D2857" s="202">
        <v>563</v>
      </c>
      <c r="E2857" s="178">
        <v>358.637</v>
      </c>
      <c r="F2857" s="188">
        <f t="shared" si="176"/>
        <v>0.48534966336231689</v>
      </c>
      <c r="G2857" s="200"/>
      <c r="H2857" s="202">
        <v>355</v>
      </c>
      <c r="I2857" s="178">
        <v>15055</v>
      </c>
      <c r="J2857">
        <f t="shared" si="177"/>
        <v>15055</v>
      </c>
      <c r="K2857" s="189">
        <f t="shared" si="178"/>
        <v>0.60219999999999996</v>
      </c>
      <c r="L2857" s="200">
        <v>15488</v>
      </c>
      <c r="N2857" s="184">
        <v>2455</v>
      </c>
      <c r="O2857" s="190">
        <f t="shared" si="179"/>
        <v>0.40916666666666668</v>
      </c>
      <c r="Q2857" s="1">
        <v>3307.9</v>
      </c>
    </row>
    <row r="2858" spans="2:17" x14ac:dyDescent="0.3">
      <c r="B2858" s="187">
        <v>39567.666666666664</v>
      </c>
      <c r="D2858" s="202">
        <v>503</v>
      </c>
      <c r="E2858" s="178">
        <v>238.416</v>
      </c>
      <c r="F2858" s="188">
        <f t="shared" si="176"/>
        <v>0.32265250194539369</v>
      </c>
      <c r="G2858" s="200"/>
      <c r="H2858" s="202">
        <v>177</v>
      </c>
      <c r="I2858" s="178">
        <v>7272.4</v>
      </c>
      <c r="J2858">
        <f t="shared" si="177"/>
        <v>7272.4</v>
      </c>
      <c r="K2858" s="189">
        <f t="shared" si="178"/>
        <v>0.29089599999999999</v>
      </c>
      <c r="L2858" s="200">
        <v>7458.9</v>
      </c>
      <c r="N2858" s="184">
        <v>2649.4</v>
      </c>
      <c r="O2858" s="190">
        <f t="shared" si="179"/>
        <v>0.44156666666666666</v>
      </c>
      <c r="Q2858" s="1">
        <v>3307.1</v>
      </c>
    </row>
    <row r="2859" spans="2:17" x14ac:dyDescent="0.3">
      <c r="B2859" s="187">
        <v>39567.708333333336</v>
      </c>
      <c r="D2859" s="202">
        <v>151</v>
      </c>
      <c r="E2859" s="178">
        <v>0</v>
      </c>
      <c r="F2859" s="188">
        <f t="shared" si="176"/>
        <v>0</v>
      </c>
      <c r="G2859" s="200"/>
      <c r="H2859" s="202">
        <v>23</v>
      </c>
      <c r="I2859" s="178">
        <v>473.62</v>
      </c>
      <c r="J2859">
        <f t="shared" si="177"/>
        <v>473.62</v>
      </c>
      <c r="K2859" s="189">
        <f t="shared" si="178"/>
        <v>1.8944800000000001E-2</v>
      </c>
      <c r="L2859" s="200">
        <v>591.1</v>
      </c>
      <c r="N2859" s="184">
        <v>2460.3000000000002</v>
      </c>
      <c r="O2859" s="190">
        <f t="shared" si="179"/>
        <v>0.41005000000000003</v>
      </c>
      <c r="Q2859" s="1">
        <v>3306.8</v>
      </c>
    </row>
    <row r="2860" spans="2:17" x14ac:dyDescent="0.3">
      <c r="B2860" s="187">
        <v>39567.75</v>
      </c>
      <c r="D2860" s="202">
        <v>0</v>
      </c>
      <c r="E2860" s="178">
        <v>0</v>
      </c>
      <c r="F2860" s="188">
        <f t="shared" si="176"/>
        <v>0</v>
      </c>
      <c r="G2860" s="200"/>
      <c r="H2860" s="202">
        <v>0</v>
      </c>
      <c r="I2860" s="178">
        <v>-56.506999999999998</v>
      </c>
      <c r="J2860">
        <f t="shared" si="177"/>
        <v>0</v>
      </c>
      <c r="K2860" s="189">
        <f t="shared" si="178"/>
        <v>0</v>
      </c>
      <c r="L2860" s="200">
        <v>0</v>
      </c>
      <c r="N2860" s="184">
        <v>2322.8000000000002</v>
      </c>
      <c r="O2860" s="190">
        <f t="shared" si="179"/>
        <v>0.38713333333333338</v>
      </c>
      <c r="Q2860" s="1">
        <v>3304.9</v>
      </c>
    </row>
    <row r="2861" spans="2:17" x14ac:dyDescent="0.3">
      <c r="B2861" s="187">
        <v>39567.791666666664</v>
      </c>
      <c r="D2861" s="202">
        <v>0</v>
      </c>
      <c r="E2861" s="178">
        <v>0</v>
      </c>
      <c r="F2861" s="188">
        <f t="shared" si="176"/>
        <v>0</v>
      </c>
      <c r="G2861" s="200"/>
      <c r="H2861" s="202">
        <v>0</v>
      </c>
      <c r="I2861" s="178">
        <v>-56.506999999999998</v>
      </c>
      <c r="J2861">
        <f t="shared" si="177"/>
        <v>0</v>
      </c>
      <c r="K2861" s="189">
        <f t="shared" si="178"/>
        <v>0</v>
      </c>
      <c r="L2861" s="200">
        <v>0</v>
      </c>
      <c r="N2861" s="184">
        <v>1673.3</v>
      </c>
      <c r="O2861" s="190">
        <f t="shared" si="179"/>
        <v>0.27888333333333332</v>
      </c>
      <c r="Q2861" s="1">
        <v>3304.6</v>
      </c>
    </row>
    <row r="2862" spans="2:17" x14ac:dyDescent="0.3">
      <c r="B2862" s="187">
        <v>39567.833333333336</v>
      </c>
      <c r="D2862" s="202">
        <v>0</v>
      </c>
      <c r="E2862" s="178">
        <v>0</v>
      </c>
      <c r="F2862" s="188">
        <f t="shared" si="176"/>
        <v>0</v>
      </c>
      <c r="G2862" s="200"/>
      <c r="H2862" s="202">
        <v>0</v>
      </c>
      <c r="I2862" s="178">
        <v>-56.506999999999998</v>
      </c>
      <c r="J2862">
        <f t="shared" si="177"/>
        <v>0</v>
      </c>
      <c r="K2862" s="189">
        <f t="shared" si="178"/>
        <v>0</v>
      </c>
      <c r="L2862" s="200">
        <v>0</v>
      </c>
      <c r="N2862" s="184">
        <v>612.1</v>
      </c>
      <c r="O2862" s="190">
        <f t="shared" si="179"/>
        <v>0.10201666666666667</v>
      </c>
      <c r="Q2862" s="1">
        <v>3304</v>
      </c>
    </row>
    <row r="2863" spans="2:17" x14ac:dyDescent="0.3">
      <c r="B2863" s="187">
        <v>39567.875</v>
      </c>
      <c r="D2863" s="202">
        <v>0</v>
      </c>
      <c r="E2863" s="178">
        <v>0</v>
      </c>
      <c r="F2863" s="188">
        <f t="shared" si="176"/>
        <v>0</v>
      </c>
      <c r="G2863" s="200"/>
      <c r="H2863" s="202">
        <v>0</v>
      </c>
      <c r="I2863" s="178">
        <v>-56.506999999999998</v>
      </c>
      <c r="J2863">
        <f t="shared" si="177"/>
        <v>0</v>
      </c>
      <c r="K2863" s="189">
        <f t="shared" si="178"/>
        <v>0</v>
      </c>
      <c r="L2863" s="200">
        <v>0</v>
      </c>
      <c r="N2863" s="184">
        <v>2422.9</v>
      </c>
      <c r="O2863" s="190">
        <f t="shared" si="179"/>
        <v>0.40381666666666666</v>
      </c>
      <c r="Q2863" s="1">
        <v>3303.9</v>
      </c>
    </row>
    <row r="2864" spans="2:17" x14ac:dyDescent="0.3">
      <c r="B2864" s="187">
        <v>39567.916666666664</v>
      </c>
      <c r="D2864" s="202">
        <v>0</v>
      </c>
      <c r="E2864" s="178">
        <v>0</v>
      </c>
      <c r="F2864" s="188">
        <f t="shared" si="176"/>
        <v>0</v>
      </c>
      <c r="G2864" s="200"/>
      <c r="H2864" s="202">
        <v>0</v>
      </c>
      <c r="I2864" s="178">
        <v>-56.506999999999998</v>
      </c>
      <c r="J2864">
        <f t="shared" si="177"/>
        <v>0</v>
      </c>
      <c r="K2864" s="189">
        <f t="shared" si="178"/>
        <v>0</v>
      </c>
      <c r="L2864" s="200">
        <v>0</v>
      </c>
      <c r="N2864" s="184">
        <v>5815.6</v>
      </c>
      <c r="O2864" s="190">
        <f t="shared" si="179"/>
        <v>0.96926666666666672</v>
      </c>
      <c r="Q2864" s="1">
        <v>3301.1</v>
      </c>
    </row>
    <row r="2865" spans="2:17" x14ac:dyDescent="0.3">
      <c r="B2865" s="187">
        <v>39567.958333333336</v>
      </c>
      <c r="D2865" s="202">
        <v>0</v>
      </c>
      <c r="E2865" s="178">
        <v>0</v>
      </c>
      <c r="F2865" s="188">
        <f t="shared" si="176"/>
        <v>0</v>
      </c>
      <c r="G2865" s="200"/>
      <c r="H2865" s="202">
        <v>0</v>
      </c>
      <c r="I2865" s="178">
        <v>-56.506999999999998</v>
      </c>
      <c r="J2865">
        <f t="shared" si="177"/>
        <v>0</v>
      </c>
      <c r="K2865" s="189">
        <f t="shared" si="178"/>
        <v>0</v>
      </c>
      <c r="L2865" s="200">
        <v>0</v>
      </c>
      <c r="N2865" s="184">
        <v>5954.2</v>
      </c>
      <c r="O2865" s="190">
        <f t="shared" si="179"/>
        <v>0.99236666666666662</v>
      </c>
      <c r="Q2865" s="1">
        <v>3297.9</v>
      </c>
    </row>
    <row r="2866" spans="2:17" x14ac:dyDescent="0.3">
      <c r="B2866" s="187">
        <v>39568</v>
      </c>
      <c r="D2866" s="202">
        <v>0</v>
      </c>
      <c r="E2866" s="178">
        <v>0</v>
      </c>
      <c r="F2866" s="188">
        <f t="shared" si="176"/>
        <v>0</v>
      </c>
      <c r="G2866" s="200"/>
      <c r="H2866" s="202">
        <v>0</v>
      </c>
      <c r="I2866" s="178">
        <v>-56.506999999999998</v>
      </c>
      <c r="J2866">
        <f t="shared" si="177"/>
        <v>0</v>
      </c>
      <c r="K2866" s="189">
        <f t="shared" si="178"/>
        <v>0</v>
      </c>
      <c r="L2866" s="200">
        <v>0</v>
      </c>
      <c r="N2866" s="184">
        <v>5767.2</v>
      </c>
      <c r="O2866" s="190">
        <f t="shared" si="179"/>
        <v>0.96119999999999994</v>
      </c>
      <c r="Q2866" s="1">
        <v>3293.8</v>
      </c>
    </row>
    <row r="2867" spans="2:17" x14ac:dyDescent="0.3">
      <c r="B2867" s="187">
        <v>39568.041666666664</v>
      </c>
      <c r="D2867" s="202">
        <v>0</v>
      </c>
      <c r="E2867" s="178">
        <v>0</v>
      </c>
      <c r="F2867" s="188">
        <f t="shared" si="176"/>
        <v>0</v>
      </c>
      <c r="G2867" s="200"/>
      <c r="H2867" s="202">
        <v>0</v>
      </c>
      <c r="I2867" s="178">
        <v>-56.506999999999998</v>
      </c>
      <c r="J2867">
        <f t="shared" si="177"/>
        <v>0</v>
      </c>
      <c r="K2867" s="189">
        <f t="shared" si="178"/>
        <v>0</v>
      </c>
      <c r="L2867" s="200">
        <v>0</v>
      </c>
      <c r="N2867" s="184">
        <v>4964.2</v>
      </c>
      <c r="O2867" s="190">
        <f t="shared" si="179"/>
        <v>0.82736666666666658</v>
      </c>
      <c r="Q2867" s="1">
        <v>3293.7</v>
      </c>
    </row>
    <row r="2868" spans="2:17" x14ac:dyDescent="0.3">
      <c r="B2868" s="187">
        <v>39568.083333333336</v>
      </c>
      <c r="D2868" s="202">
        <v>0</v>
      </c>
      <c r="E2868" s="178">
        <v>0</v>
      </c>
      <c r="F2868" s="188">
        <f t="shared" si="176"/>
        <v>0</v>
      </c>
      <c r="G2868" s="200"/>
      <c r="H2868" s="202">
        <v>0</v>
      </c>
      <c r="I2868" s="178">
        <v>-56.506999999999998</v>
      </c>
      <c r="J2868">
        <f t="shared" si="177"/>
        <v>0</v>
      </c>
      <c r="K2868" s="189">
        <f t="shared" si="178"/>
        <v>0</v>
      </c>
      <c r="L2868" s="200">
        <v>0</v>
      </c>
      <c r="N2868" s="184">
        <v>3307.1</v>
      </c>
      <c r="O2868" s="190">
        <f t="shared" si="179"/>
        <v>0.55118333333333336</v>
      </c>
      <c r="Q2868" s="1">
        <v>3293.6</v>
      </c>
    </row>
    <row r="2869" spans="2:17" x14ac:dyDescent="0.3">
      <c r="B2869" s="187">
        <v>39568.125</v>
      </c>
      <c r="D2869" s="202">
        <v>0</v>
      </c>
      <c r="E2869" s="178">
        <v>0</v>
      </c>
      <c r="F2869" s="188">
        <f t="shared" si="176"/>
        <v>0</v>
      </c>
      <c r="G2869" s="200"/>
      <c r="H2869" s="202">
        <v>0</v>
      </c>
      <c r="I2869" s="178">
        <v>-56.506999999999998</v>
      </c>
      <c r="J2869">
        <f t="shared" si="177"/>
        <v>0</v>
      </c>
      <c r="K2869" s="189">
        <f t="shared" si="178"/>
        <v>0</v>
      </c>
      <c r="L2869" s="200">
        <v>0</v>
      </c>
      <c r="N2869" s="184">
        <v>1955.6</v>
      </c>
      <c r="O2869" s="190">
        <f t="shared" si="179"/>
        <v>0.3259333333333333</v>
      </c>
      <c r="Q2869" s="1">
        <v>3293.1</v>
      </c>
    </row>
    <row r="2870" spans="2:17" x14ac:dyDescent="0.3">
      <c r="B2870" s="187">
        <v>39568.166666666664</v>
      </c>
      <c r="D2870" s="202">
        <v>0</v>
      </c>
      <c r="E2870" s="178">
        <v>0</v>
      </c>
      <c r="F2870" s="188">
        <f t="shared" si="176"/>
        <v>0</v>
      </c>
      <c r="G2870" s="200"/>
      <c r="H2870" s="202">
        <v>0</v>
      </c>
      <c r="I2870" s="178">
        <v>-56.506999999999998</v>
      </c>
      <c r="J2870">
        <f t="shared" si="177"/>
        <v>0</v>
      </c>
      <c r="K2870" s="189">
        <f t="shared" si="178"/>
        <v>0</v>
      </c>
      <c r="L2870" s="200">
        <v>0</v>
      </c>
      <c r="N2870" s="184">
        <v>1397</v>
      </c>
      <c r="O2870" s="190">
        <f t="shared" si="179"/>
        <v>0.23283333333333334</v>
      </c>
      <c r="Q2870" s="1">
        <v>3290.8</v>
      </c>
    </row>
    <row r="2871" spans="2:17" x14ac:dyDescent="0.3">
      <c r="B2871" s="187">
        <v>39568.208333333336</v>
      </c>
      <c r="D2871" s="202">
        <v>0</v>
      </c>
      <c r="E2871" s="178">
        <v>0</v>
      </c>
      <c r="F2871" s="188">
        <f t="shared" si="176"/>
        <v>0</v>
      </c>
      <c r="G2871" s="200"/>
      <c r="H2871" s="202">
        <v>0</v>
      </c>
      <c r="I2871" s="178">
        <v>-56.506999999999998</v>
      </c>
      <c r="J2871">
        <f t="shared" si="177"/>
        <v>0</v>
      </c>
      <c r="K2871" s="189">
        <f t="shared" si="178"/>
        <v>0</v>
      </c>
      <c r="L2871" s="200">
        <v>0</v>
      </c>
      <c r="N2871" s="184">
        <v>1471.1</v>
      </c>
      <c r="O2871" s="190">
        <f t="shared" si="179"/>
        <v>0.24518333333333331</v>
      </c>
      <c r="Q2871" s="1">
        <v>3290.2</v>
      </c>
    </row>
    <row r="2872" spans="2:17" x14ac:dyDescent="0.3">
      <c r="B2872" s="187">
        <v>39568.25</v>
      </c>
      <c r="D2872" s="202">
        <v>220</v>
      </c>
      <c r="E2872" s="178">
        <v>0</v>
      </c>
      <c r="F2872" s="188">
        <f t="shared" si="176"/>
        <v>0</v>
      </c>
      <c r="G2872" s="200"/>
      <c r="H2872" s="202">
        <v>33</v>
      </c>
      <c r="I2872" s="178">
        <v>867.26</v>
      </c>
      <c r="J2872">
        <f t="shared" si="177"/>
        <v>867.26</v>
      </c>
      <c r="K2872" s="189">
        <f t="shared" si="178"/>
        <v>3.4690399999999996E-2</v>
      </c>
      <c r="L2872" s="200">
        <v>965.12</v>
      </c>
      <c r="N2872" s="184">
        <v>2347.6999999999998</v>
      </c>
      <c r="O2872" s="190">
        <f t="shared" si="179"/>
        <v>0.39128333333333332</v>
      </c>
      <c r="Q2872" s="1">
        <v>3289.1</v>
      </c>
    </row>
    <row r="2873" spans="2:17" x14ac:dyDescent="0.3">
      <c r="B2873" s="187">
        <v>39568.291666666664</v>
      </c>
      <c r="D2873" s="202">
        <v>636</v>
      </c>
      <c r="E2873" s="178">
        <v>141.255</v>
      </c>
      <c r="F2873" s="188">
        <f t="shared" si="176"/>
        <v>0.19116283790641811</v>
      </c>
      <c r="G2873" s="200"/>
      <c r="H2873" s="202">
        <v>206</v>
      </c>
      <c r="I2873" s="178">
        <v>9171</v>
      </c>
      <c r="J2873">
        <f t="shared" si="177"/>
        <v>9171</v>
      </c>
      <c r="K2873" s="189">
        <f t="shared" si="178"/>
        <v>0.36684</v>
      </c>
      <c r="L2873" s="200">
        <v>9405.7000000000007</v>
      </c>
      <c r="N2873" s="184">
        <v>2607.1</v>
      </c>
      <c r="O2873" s="190">
        <f t="shared" si="179"/>
        <v>0.43451666666666666</v>
      </c>
      <c r="Q2873" s="1">
        <v>3286.8</v>
      </c>
    </row>
    <row r="2874" spans="2:17" x14ac:dyDescent="0.3">
      <c r="B2874" s="187">
        <v>39568.333333333336</v>
      </c>
      <c r="D2874" s="202">
        <v>665</v>
      </c>
      <c r="E2874" s="178">
        <v>436.11900000000003</v>
      </c>
      <c r="F2874" s="188">
        <f t="shared" si="176"/>
        <v>0.59020739587914883</v>
      </c>
      <c r="G2874" s="200"/>
      <c r="H2874" s="202">
        <v>384</v>
      </c>
      <c r="I2874" s="178">
        <v>17291</v>
      </c>
      <c r="J2874">
        <f t="shared" si="177"/>
        <v>17291</v>
      </c>
      <c r="K2874" s="189">
        <f t="shared" si="178"/>
        <v>0.69164000000000003</v>
      </c>
      <c r="L2874" s="200">
        <v>17826</v>
      </c>
      <c r="N2874" s="184">
        <v>2349.5</v>
      </c>
      <c r="O2874" s="190">
        <f t="shared" si="179"/>
        <v>0.39158333333333334</v>
      </c>
      <c r="Q2874" s="1">
        <v>3286.5</v>
      </c>
    </row>
    <row r="2875" spans="2:17" x14ac:dyDescent="0.3">
      <c r="B2875" s="187">
        <v>39568.375</v>
      </c>
      <c r="D2875" s="202">
        <v>522</v>
      </c>
      <c r="E2875" s="178">
        <v>360.36099999999999</v>
      </c>
      <c r="F2875" s="188">
        <f t="shared" si="176"/>
        <v>0.48768278242040802</v>
      </c>
      <c r="G2875" s="200"/>
      <c r="H2875" s="202">
        <v>501</v>
      </c>
      <c r="I2875" s="178">
        <v>16064</v>
      </c>
      <c r="J2875">
        <f t="shared" si="177"/>
        <v>16064</v>
      </c>
      <c r="K2875" s="189">
        <f t="shared" si="178"/>
        <v>0.64256000000000002</v>
      </c>
      <c r="L2875" s="200">
        <v>16542</v>
      </c>
      <c r="N2875" s="184">
        <v>2819.8</v>
      </c>
      <c r="O2875" s="190">
        <f t="shared" si="179"/>
        <v>0.4699666666666667</v>
      </c>
      <c r="Q2875" s="1">
        <v>3284.5</v>
      </c>
    </row>
    <row r="2876" spans="2:17" x14ac:dyDescent="0.3">
      <c r="B2876" s="187">
        <v>39568.416666666664</v>
      </c>
      <c r="D2876" s="202">
        <v>287</v>
      </c>
      <c r="E2876" s="178">
        <v>190.50700000000001</v>
      </c>
      <c r="F2876" s="188">
        <f t="shared" si="176"/>
        <v>0.25781642250566705</v>
      </c>
      <c r="G2876" s="200"/>
      <c r="H2876" s="202">
        <v>522</v>
      </c>
      <c r="I2876" s="178">
        <v>13743</v>
      </c>
      <c r="J2876">
        <f t="shared" si="177"/>
        <v>13743</v>
      </c>
      <c r="K2876" s="189">
        <f t="shared" si="178"/>
        <v>0.54971999999999999</v>
      </c>
      <c r="L2876" s="200">
        <v>14124</v>
      </c>
      <c r="N2876" s="184">
        <v>2240.1</v>
      </c>
      <c r="O2876" s="190">
        <f t="shared" si="179"/>
        <v>0.37334999999999996</v>
      </c>
      <c r="Q2876" s="1">
        <v>3283.9</v>
      </c>
    </row>
    <row r="2877" spans="2:17" x14ac:dyDescent="0.3">
      <c r="B2877" s="187">
        <v>39568.458333333336</v>
      </c>
      <c r="D2877" s="202">
        <v>480</v>
      </c>
      <c r="E2877" s="178">
        <v>342.28800000000001</v>
      </c>
      <c r="F2877" s="188">
        <f t="shared" si="176"/>
        <v>0.46322427851270431</v>
      </c>
      <c r="G2877" s="200"/>
      <c r="H2877" s="202">
        <v>646</v>
      </c>
      <c r="I2877" s="178">
        <v>16119</v>
      </c>
      <c r="J2877">
        <f t="shared" si="177"/>
        <v>16119</v>
      </c>
      <c r="K2877" s="189">
        <f t="shared" si="178"/>
        <v>0.64476</v>
      </c>
      <c r="L2877" s="200">
        <v>16599</v>
      </c>
      <c r="N2877" s="184">
        <v>1527</v>
      </c>
      <c r="O2877" s="190">
        <f t="shared" si="179"/>
        <v>0.2545</v>
      </c>
      <c r="Q2877" s="1">
        <v>3283.5</v>
      </c>
    </row>
    <row r="2878" spans="2:17" x14ac:dyDescent="0.3">
      <c r="B2878" s="187">
        <v>39568.5</v>
      </c>
      <c r="D2878" s="202">
        <v>491</v>
      </c>
      <c r="E2878" s="178">
        <v>351.44799999999998</v>
      </c>
      <c r="F2878" s="188">
        <f t="shared" si="176"/>
        <v>0.47562066515546231</v>
      </c>
      <c r="G2878" s="200"/>
      <c r="H2878" s="202">
        <v>642</v>
      </c>
      <c r="I2878" s="178">
        <v>15988</v>
      </c>
      <c r="J2878">
        <f t="shared" si="177"/>
        <v>15988</v>
      </c>
      <c r="K2878" s="189">
        <f t="shared" si="178"/>
        <v>0.63951999999999998</v>
      </c>
      <c r="L2878" s="200">
        <v>16462</v>
      </c>
      <c r="N2878" s="184">
        <v>1105.8</v>
      </c>
      <c r="O2878" s="190">
        <f t="shared" si="179"/>
        <v>0.18429999999999999</v>
      </c>
      <c r="Q2878" s="1">
        <v>3282.6</v>
      </c>
    </row>
    <row r="2879" spans="2:17" x14ac:dyDescent="0.3">
      <c r="B2879" s="187">
        <v>39568.541666666664</v>
      </c>
      <c r="D2879" s="202">
        <v>167</v>
      </c>
      <c r="E2879" s="178">
        <v>0</v>
      </c>
      <c r="F2879" s="188">
        <f t="shared" si="176"/>
        <v>0</v>
      </c>
      <c r="G2879" s="200"/>
      <c r="H2879" s="202">
        <v>442</v>
      </c>
      <c r="I2879" s="178">
        <v>11217</v>
      </c>
      <c r="J2879">
        <f t="shared" si="177"/>
        <v>11217</v>
      </c>
      <c r="K2879" s="189">
        <f t="shared" si="178"/>
        <v>0.44868000000000002</v>
      </c>
      <c r="L2879" s="200">
        <v>11512</v>
      </c>
      <c r="N2879" s="184">
        <v>849.3</v>
      </c>
      <c r="O2879" s="190">
        <f t="shared" si="179"/>
        <v>0.14154999999999998</v>
      </c>
      <c r="Q2879" s="1">
        <v>3280.9</v>
      </c>
    </row>
    <row r="2880" spans="2:17" x14ac:dyDescent="0.3">
      <c r="B2880" s="187">
        <v>39568.583333333336</v>
      </c>
      <c r="D2880" s="202">
        <v>58</v>
      </c>
      <c r="E2880" s="178">
        <v>0</v>
      </c>
      <c r="F2880" s="188">
        <f t="shared" si="176"/>
        <v>0</v>
      </c>
      <c r="G2880" s="200"/>
      <c r="H2880" s="202">
        <v>262</v>
      </c>
      <c r="I2880" s="178">
        <v>6248.5</v>
      </c>
      <c r="J2880">
        <f t="shared" si="177"/>
        <v>6248.5</v>
      </c>
      <c r="K2880" s="189">
        <f t="shared" si="178"/>
        <v>0.24994</v>
      </c>
      <c r="L2880" s="200">
        <v>6414.5</v>
      </c>
      <c r="N2880" s="184">
        <v>995.5</v>
      </c>
      <c r="O2880" s="190">
        <f t="shared" si="179"/>
        <v>0.16591666666666666</v>
      </c>
      <c r="Q2880" s="1">
        <v>3279.5</v>
      </c>
    </row>
    <row r="2881" spans="2:17" x14ac:dyDescent="0.3">
      <c r="B2881" s="187">
        <v>39568.625</v>
      </c>
      <c r="D2881" s="202">
        <v>406</v>
      </c>
      <c r="E2881" s="178">
        <v>82.129599999999996</v>
      </c>
      <c r="F2881" s="188">
        <f t="shared" si="176"/>
        <v>0.11114741008898062</v>
      </c>
      <c r="G2881" s="200"/>
      <c r="H2881" s="202">
        <v>318</v>
      </c>
      <c r="I2881" s="178">
        <v>12132</v>
      </c>
      <c r="J2881">
        <f t="shared" si="177"/>
        <v>12132</v>
      </c>
      <c r="K2881" s="189">
        <f t="shared" si="178"/>
        <v>0.48527999999999999</v>
      </c>
      <c r="L2881" s="200">
        <v>12456</v>
      </c>
      <c r="N2881" s="184">
        <v>1255.9000000000001</v>
      </c>
      <c r="O2881" s="190">
        <f t="shared" si="179"/>
        <v>0.20931666666666668</v>
      </c>
      <c r="Q2881" s="1">
        <v>3278.9</v>
      </c>
    </row>
    <row r="2882" spans="2:17" x14ac:dyDescent="0.3">
      <c r="B2882" s="187">
        <v>39568.666666666664</v>
      </c>
      <c r="D2882" s="202">
        <v>603</v>
      </c>
      <c r="E2882" s="178">
        <v>291.74599999999998</v>
      </c>
      <c r="F2882" s="188">
        <f t="shared" si="176"/>
        <v>0.39482491457184421</v>
      </c>
      <c r="G2882" s="200"/>
      <c r="H2882" s="202">
        <v>190</v>
      </c>
      <c r="I2882" s="178">
        <v>8172.6</v>
      </c>
      <c r="J2882">
        <f t="shared" si="177"/>
        <v>8172.6</v>
      </c>
      <c r="K2882" s="189">
        <f t="shared" si="178"/>
        <v>0.32690400000000003</v>
      </c>
      <c r="L2882" s="200">
        <v>8381.1</v>
      </c>
      <c r="N2882" s="184">
        <v>1369.3</v>
      </c>
      <c r="O2882" s="190">
        <f t="shared" si="179"/>
        <v>0.22821666666666665</v>
      </c>
      <c r="Q2882" s="1">
        <v>3278.3</v>
      </c>
    </row>
    <row r="2883" spans="2:17" x14ac:dyDescent="0.3">
      <c r="B2883" s="187">
        <v>39568.708333333336</v>
      </c>
      <c r="D2883" s="202">
        <v>157</v>
      </c>
      <c r="E2883" s="178">
        <v>0</v>
      </c>
      <c r="F2883" s="188">
        <f t="shared" si="176"/>
        <v>0</v>
      </c>
      <c r="G2883" s="200"/>
      <c r="H2883" s="202">
        <v>22</v>
      </c>
      <c r="I2883" s="178">
        <v>438.78</v>
      </c>
      <c r="J2883">
        <f t="shared" si="177"/>
        <v>438.78</v>
      </c>
      <c r="K2883" s="189">
        <f t="shared" si="178"/>
        <v>1.7551199999999999E-2</v>
      </c>
      <c r="L2883" s="200">
        <v>560.30999999999995</v>
      </c>
      <c r="N2883" s="184">
        <v>1718.9</v>
      </c>
      <c r="O2883" s="190">
        <f t="shared" si="179"/>
        <v>0.28648333333333337</v>
      </c>
      <c r="Q2883" s="1">
        <v>3277.9</v>
      </c>
    </row>
    <row r="2884" spans="2:17" x14ac:dyDescent="0.3">
      <c r="B2884" s="187">
        <v>39568.75</v>
      </c>
      <c r="D2884" s="202">
        <v>0</v>
      </c>
      <c r="E2884" s="178">
        <v>0</v>
      </c>
      <c r="F2884" s="188">
        <f t="shared" si="176"/>
        <v>0</v>
      </c>
      <c r="G2884" s="200"/>
      <c r="H2884" s="202">
        <v>0</v>
      </c>
      <c r="I2884" s="178">
        <v>-56.506999999999998</v>
      </c>
      <c r="J2884">
        <f t="shared" si="177"/>
        <v>0</v>
      </c>
      <c r="K2884" s="189">
        <f t="shared" si="178"/>
        <v>0</v>
      </c>
      <c r="L2884" s="200">
        <v>0</v>
      </c>
      <c r="N2884" s="184">
        <v>2195</v>
      </c>
      <c r="O2884" s="190">
        <f t="shared" si="179"/>
        <v>0.36583333333333334</v>
      </c>
      <c r="Q2884" s="1">
        <v>3275.9</v>
      </c>
    </row>
    <row r="2885" spans="2:17" x14ac:dyDescent="0.3">
      <c r="B2885" s="187">
        <v>39568.791666666664</v>
      </c>
      <c r="D2885" s="202">
        <v>0</v>
      </c>
      <c r="E2885" s="178">
        <v>0</v>
      </c>
      <c r="F2885" s="188">
        <f t="shared" si="176"/>
        <v>0</v>
      </c>
      <c r="G2885" s="200"/>
      <c r="H2885" s="202">
        <v>0</v>
      </c>
      <c r="I2885" s="178">
        <v>-56.506999999999998</v>
      </c>
      <c r="J2885">
        <f t="shared" si="177"/>
        <v>0</v>
      </c>
      <c r="K2885" s="189">
        <f t="shared" si="178"/>
        <v>0</v>
      </c>
      <c r="L2885" s="200">
        <v>0</v>
      </c>
      <c r="N2885" s="184">
        <v>1824.9</v>
      </c>
      <c r="O2885" s="190">
        <f t="shared" si="179"/>
        <v>0.30415000000000003</v>
      </c>
      <c r="Q2885" s="1">
        <v>3274</v>
      </c>
    </row>
    <row r="2886" spans="2:17" x14ac:dyDescent="0.3">
      <c r="B2886" s="187">
        <v>39568.833333333336</v>
      </c>
      <c r="D2886" s="202">
        <v>0</v>
      </c>
      <c r="E2886" s="178">
        <v>0</v>
      </c>
      <c r="F2886" s="188">
        <f t="shared" si="176"/>
        <v>0</v>
      </c>
      <c r="G2886" s="200"/>
      <c r="H2886" s="202">
        <v>0</v>
      </c>
      <c r="I2886" s="178">
        <v>-56.506999999999998</v>
      </c>
      <c r="J2886">
        <f t="shared" si="177"/>
        <v>0</v>
      </c>
      <c r="K2886" s="189">
        <f t="shared" si="178"/>
        <v>0</v>
      </c>
      <c r="L2886" s="200">
        <v>0</v>
      </c>
      <c r="N2886" s="184">
        <v>1640.2</v>
      </c>
      <c r="O2886" s="190">
        <f t="shared" si="179"/>
        <v>0.27336666666666665</v>
      </c>
      <c r="Q2886" s="1">
        <v>3272.7</v>
      </c>
    </row>
    <row r="2887" spans="2:17" x14ac:dyDescent="0.3">
      <c r="B2887" s="187">
        <v>39568.875</v>
      </c>
      <c r="D2887" s="202">
        <v>0</v>
      </c>
      <c r="E2887" s="178">
        <v>0</v>
      </c>
      <c r="F2887" s="188">
        <f t="shared" si="176"/>
        <v>0</v>
      </c>
      <c r="G2887" s="200"/>
      <c r="H2887" s="202">
        <v>0</v>
      </c>
      <c r="I2887" s="178">
        <v>-56.506999999999998</v>
      </c>
      <c r="J2887">
        <f t="shared" si="177"/>
        <v>0</v>
      </c>
      <c r="K2887" s="189">
        <f t="shared" si="178"/>
        <v>0</v>
      </c>
      <c r="L2887" s="200">
        <v>0</v>
      </c>
      <c r="N2887" s="184">
        <v>1845.9</v>
      </c>
      <c r="O2887" s="190">
        <f t="shared" si="179"/>
        <v>0.30765000000000003</v>
      </c>
      <c r="Q2887" s="1">
        <v>3271.7</v>
      </c>
    </row>
    <row r="2888" spans="2:17" x14ac:dyDescent="0.3">
      <c r="B2888" s="187">
        <v>39568.916666666664</v>
      </c>
      <c r="D2888" s="202">
        <v>0</v>
      </c>
      <c r="E2888" s="178">
        <v>0</v>
      </c>
      <c r="F2888" s="188">
        <f t="shared" si="176"/>
        <v>0</v>
      </c>
      <c r="G2888" s="200"/>
      <c r="H2888" s="202">
        <v>0</v>
      </c>
      <c r="I2888" s="178">
        <v>-56.506999999999998</v>
      </c>
      <c r="J2888">
        <f t="shared" si="177"/>
        <v>0</v>
      </c>
      <c r="K2888" s="189">
        <f t="shared" si="178"/>
        <v>0</v>
      </c>
      <c r="L2888" s="200">
        <v>0</v>
      </c>
      <c r="N2888" s="184">
        <v>2845.4</v>
      </c>
      <c r="O2888" s="190">
        <f t="shared" si="179"/>
        <v>0.47423333333333334</v>
      </c>
      <c r="Q2888" s="1">
        <v>3271</v>
      </c>
    </row>
    <row r="2889" spans="2:17" x14ac:dyDescent="0.3">
      <c r="B2889" s="187">
        <v>39568.958333333336</v>
      </c>
      <c r="D2889" s="202">
        <v>0</v>
      </c>
      <c r="E2889" s="178">
        <v>0</v>
      </c>
      <c r="F2889" s="188">
        <f t="shared" si="176"/>
        <v>0</v>
      </c>
      <c r="G2889" s="200"/>
      <c r="H2889" s="202">
        <v>0</v>
      </c>
      <c r="I2889" s="178">
        <v>-56.506999999999998</v>
      </c>
      <c r="J2889">
        <f t="shared" si="177"/>
        <v>0</v>
      </c>
      <c r="K2889" s="189">
        <f t="shared" si="178"/>
        <v>0</v>
      </c>
      <c r="L2889" s="200">
        <v>0</v>
      </c>
      <c r="N2889" s="184">
        <v>3424.5</v>
      </c>
      <c r="O2889" s="190">
        <f t="shared" si="179"/>
        <v>0.57074999999999998</v>
      </c>
      <c r="Q2889" s="1">
        <v>3268.4</v>
      </c>
    </row>
    <row r="2890" spans="2:17" x14ac:dyDescent="0.3">
      <c r="B2890" s="187">
        <v>43221</v>
      </c>
      <c r="D2890" s="202">
        <v>0</v>
      </c>
      <c r="E2890" s="178">
        <v>0</v>
      </c>
      <c r="F2890" s="188">
        <f t="shared" si="176"/>
        <v>0</v>
      </c>
      <c r="G2890" s="200"/>
      <c r="H2890" s="202">
        <v>0</v>
      </c>
      <c r="I2890" s="178">
        <v>-56.506999999999998</v>
      </c>
      <c r="J2890">
        <f t="shared" si="177"/>
        <v>0</v>
      </c>
      <c r="K2890" s="189">
        <f t="shared" si="178"/>
        <v>0</v>
      </c>
      <c r="L2890" s="200">
        <v>0</v>
      </c>
      <c r="N2890" s="184">
        <v>2708.7</v>
      </c>
      <c r="O2890" s="190">
        <f t="shared" si="179"/>
        <v>0.45144999999999996</v>
      </c>
      <c r="Q2890" s="1">
        <v>3267.1</v>
      </c>
    </row>
    <row r="2891" spans="2:17" x14ac:dyDescent="0.3">
      <c r="B2891" s="187">
        <v>43221.041666666664</v>
      </c>
      <c r="D2891" s="202">
        <v>0</v>
      </c>
      <c r="E2891" s="178">
        <v>0</v>
      </c>
      <c r="F2891" s="188">
        <f t="shared" ref="F2891:F2954" si="180">E2891/$F$8</f>
        <v>0</v>
      </c>
      <c r="G2891" s="200"/>
      <c r="H2891" s="202">
        <v>0</v>
      </c>
      <c r="I2891" s="178">
        <v>-56.506999999999998</v>
      </c>
      <c r="J2891">
        <f t="shared" ref="J2891:J2954" si="181">IF(I2891&lt;0,0,I2891)</f>
        <v>0</v>
      </c>
      <c r="K2891" s="189">
        <f t="shared" ref="K2891:K2954" si="182">J2891/(1000*$K$8)</f>
        <v>0</v>
      </c>
      <c r="L2891" s="200">
        <v>0</v>
      </c>
      <c r="N2891" s="184">
        <v>4139.2</v>
      </c>
      <c r="O2891" s="190">
        <f t="shared" ref="O2891:O2954" si="183">N2891/$O$8</f>
        <v>0.68986666666666663</v>
      </c>
      <c r="Q2891" s="1">
        <v>3267.1</v>
      </c>
    </row>
    <row r="2892" spans="2:17" x14ac:dyDescent="0.3">
      <c r="B2892" s="187">
        <v>43221.083333333336</v>
      </c>
      <c r="D2892" s="202">
        <v>0</v>
      </c>
      <c r="E2892" s="178">
        <v>0</v>
      </c>
      <c r="F2892" s="188">
        <f t="shared" si="180"/>
        <v>0</v>
      </c>
      <c r="G2892" s="200"/>
      <c r="H2892" s="202">
        <v>0</v>
      </c>
      <c r="I2892" s="178">
        <v>-56.506999999999998</v>
      </c>
      <c r="J2892">
        <f t="shared" si="181"/>
        <v>0</v>
      </c>
      <c r="K2892" s="189">
        <f t="shared" si="182"/>
        <v>0</v>
      </c>
      <c r="L2892" s="200">
        <v>0</v>
      </c>
      <c r="N2892" s="184">
        <v>4751.6000000000004</v>
      </c>
      <c r="O2892" s="190">
        <f t="shared" si="183"/>
        <v>0.79193333333333338</v>
      </c>
      <c r="Q2892" s="1">
        <v>3266.8</v>
      </c>
    </row>
    <row r="2893" spans="2:17" x14ac:dyDescent="0.3">
      <c r="B2893" s="187">
        <v>43221.125</v>
      </c>
      <c r="D2893" s="202">
        <v>0</v>
      </c>
      <c r="E2893" s="178">
        <v>0</v>
      </c>
      <c r="F2893" s="188">
        <f t="shared" si="180"/>
        <v>0</v>
      </c>
      <c r="G2893" s="200"/>
      <c r="H2893" s="202">
        <v>0</v>
      </c>
      <c r="I2893" s="178">
        <v>-56.506999999999998</v>
      </c>
      <c r="J2893">
        <f t="shared" si="181"/>
        <v>0</v>
      </c>
      <c r="K2893" s="189">
        <f t="shared" si="182"/>
        <v>0</v>
      </c>
      <c r="L2893" s="200">
        <v>0</v>
      </c>
      <c r="N2893" s="184">
        <v>3906.6</v>
      </c>
      <c r="O2893" s="190">
        <f t="shared" si="183"/>
        <v>0.65110000000000001</v>
      </c>
      <c r="Q2893" s="1">
        <v>3266.4</v>
      </c>
    </row>
    <row r="2894" spans="2:17" x14ac:dyDescent="0.3">
      <c r="B2894" s="187">
        <v>43221.166666666664</v>
      </c>
      <c r="D2894" s="202">
        <v>0</v>
      </c>
      <c r="E2894" s="178">
        <v>0</v>
      </c>
      <c r="F2894" s="188">
        <f t="shared" si="180"/>
        <v>0</v>
      </c>
      <c r="G2894" s="200"/>
      <c r="H2894" s="202">
        <v>0</v>
      </c>
      <c r="I2894" s="178">
        <v>-56.506999999999998</v>
      </c>
      <c r="J2894">
        <f t="shared" si="181"/>
        <v>0</v>
      </c>
      <c r="K2894" s="189">
        <f t="shared" si="182"/>
        <v>0</v>
      </c>
      <c r="L2894" s="200">
        <v>0</v>
      </c>
      <c r="N2894" s="184">
        <v>3187.9</v>
      </c>
      <c r="O2894" s="190">
        <f t="shared" si="183"/>
        <v>0.53131666666666666</v>
      </c>
      <c r="Q2894" s="1">
        <v>3266.3</v>
      </c>
    </row>
    <row r="2895" spans="2:17" x14ac:dyDescent="0.3">
      <c r="B2895" s="187">
        <v>43221.208333333336</v>
      </c>
      <c r="D2895" s="202">
        <v>0</v>
      </c>
      <c r="E2895" s="178">
        <v>0</v>
      </c>
      <c r="F2895" s="188">
        <f t="shared" si="180"/>
        <v>0</v>
      </c>
      <c r="G2895" s="200"/>
      <c r="H2895" s="202">
        <v>0</v>
      </c>
      <c r="I2895" s="178">
        <v>-56.506999999999998</v>
      </c>
      <c r="J2895">
        <f t="shared" si="181"/>
        <v>0</v>
      </c>
      <c r="K2895" s="189">
        <f t="shared" si="182"/>
        <v>0</v>
      </c>
      <c r="L2895" s="200">
        <v>0</v>
      </c>
      <c r="N2895" s="184">
        <v>2447.3000000000002</v>
      </c>
      <c r="O2895" s="190">
        <f t="shared" si="183"/>
        <v>0.40788333333333338</v>
      </c>
      <c r="Q2895" s="1">
        <v>3266</v>
      </c>
    </row>
    <row r="2896" spans="2:17" x14ac:dyDescent="0.3">
      <c r="B2896" s="187">
        <v>43221.25</v>
      </c>
      <c r="D2896" s="202">
        <v>20</v>
      </c>
      <c r="E2896" s="178">
        <v>0</v>
      </c>
      <c r="F2896" s="188">
        <f t="shared" si="180"/>
        <v>0</v>
      </c>
      <c r="G2896" s="200"/>
      <c r="H2896" s="202">
        <v>13</v>
      </c>
      <c r="I2896" s="178">
        <v>153.41999999999999</v>
      </c>
      <c r="J2896">
        <f t="shared" si="181"/>
        <v>153.41999999999999</v>
      </c>
      <c r="K2896" s="189">
        <f t="shared" si="182"/>
        <v>6.1367999999999995E-3</v>
      </c>
      <c r="L2896" s="200">
        <v>308.23</v>
      </c>
      <c r="N2896" s="184">
        <v>2015.6</v>
      </c>
      <c r="O2896" s="190">
        <f t="shared" si="183"/>
        <v>0.33593333333333331</v>
      </c>
      <c r="Q2896" s="1">
        <v>3264.3</v>
      </c>
    </row>
    <row r="2897" spans="2:17" x14ac:dyDescent="0.3">
      <c r="B2897" s="187">
        <v>43221.291666666664</v>
      </c>
      <c r="D2897" s="202">
        <v>433</v>
      </c>
      <c r="E2897" s="178">
        <v>31.388999999999999</v>
      </c>
      <c r="F2897" s="188">
        <f t="shared" si="180"/>
        <v>4.2479277328551612E-2</v>
      </c>
      <c r="G2897" s="200"/>
      <c r="H2897" s="202">
        <v>178</v>
      </c>
      <c r="I2897" s="178">
        <v>7439.9</v>
      </c>
      <c r="J2897">
        <f t="shared" si="181"/>
        <v>7439.9</v>
      </c>
      <c r="K2897" s="189">
        <f t="shared" si="182"/>
        <v>0.29759599999999997</v>
      </c>
      <c r="L2897" s="200">
        <v>7630.3</v>
      </c>
      <c r="N2897" s="184">
        <v>1322.9</v>
      </c>
      <c r="O2897" s="190">
        <f t="shared" si="183"/>
        <v>0.22048333333333334</v>
      </c>
      <c r="Q2897" s="1">
        <v>3259.8</v>
      </c>
    </row>
    <row r="2898" spans="2:17" x14ac:dyDescent="0.3">
      <c r="B2898" s="187">
        <v>43221.333333333336</v>
      </c>
      <c r="D2898" s="202">
        <v>521</v>
      </c>
      <c r="E2898" s="178">
        <v>338.73399999999998</v>
      </c>
      <c r="F2898" s="188">
        <f t="shared" si="180"/>
        <v>0.45841458876069968</v>
      </c>
      <c r="G2898" s="200"/>
      <c r="H2898" s="202">
        <v>360</v>
      </c>
      <c r="I2898" s="178">
        <v>15142</v>
      </c>
      <c r="J2898">
        <f t="shared" si="181"/>
        <v>15142</v>
      </c>
      <c r="K2898" s="189">
        <f t="shared" si="182"/>
        <v>0.60568</v>
      </c>
      <c r="L2898" s="200">
        <v>15578</v>
      </c>
      <c r="N2898" s="184">
        <v>592.29999999999995</v>
      </c>
      <c r="O2898" s="190">
        <f t="shared" si="183"/>
        <v>9.8716666666666661E-2</v>
      </c>
      <c r="Q2898" s="1">
        <v>3259.8</v>
      </c>
    </row>
    <row r="2899" spans="2:17" x14ac:dyDescent="0.3">
      <c r="B2899" s="187">
        <v>43221.375</v>
      </c>
      <c r="D2899" s="202">
        <v>476</v>
      </c>
      <c r="E2899" s="178">
        <v>329.524</v>
      </c>
      <c r="F2899" s="188">
        <f t="shared" si="180"/>
        <v>0.44595053625198772</v>
      </c>
      <c r="G2899" s="200"/>
      <c r="H2899" s="202">
        <v>492</v>
      </c>
      <c r="I2899" s="178">
        <v>15501</v>
      </c>
      <c r="J2899">
        <f t="shared" si="181"/>
        <v>15501</v>
      </c>
      <c r="K2899" s="189">
        <f t="shared" si="182"/>
        <v>0.62004000000000004</v>
      </c>
      <c r="L2899" s="200">
        <v>15953</v>
      </c>
      <c r="N2899" s="184">
        <v>443.1</v>
      </c>
      <c r="O2899" s="190">
        <f t="shared" si="183"/>
        <v>7.3849999999999999E-2</v>
      </c>
      <c r="Q2899" s="1">
        <v>3256.3</v>
      </c>
    </row>
    <row r="2900" spans="2:17" x14ac:dyDescent="0.3">
      <c r="B2900" s="187">
        <v>43221.416666666664</v>
      </c>
      <c r="D2900" s="202">
        <v>789</v>
      </c>
      <c r="E2900" s="178">
        <v>574.82600000000002</v>
      </c>
      <c r="F2900" s="188">
        <f t="shared" si="180"/>
        <v>0.77792198125655521</v>
      </c>
      <c r="G2900" s="200"/>
      <c r="H2900" s="202">
        <v>698</v>
      </c>
      <c r="I2900" s="178">
        <v>18955</v>
      </c>
      <c r="J2900">
        <f t="shared" si="181"/>
        <v>18955</v>
      </c>
      <c r="K2900" s="189">
        <f t="shared" si="182"/>
        <v>0.75819999999999999</v>
      </c>
      <c r="L2900" s="200">
        <v>19574</v>
      </c>
      <c r="N2900" s="184">
        <v>693.2</v>
      </c>
      <c r="O2900" s="190">
        <f t="shared" si="183"/>
        <v>0.11553333333333334</v>
      </c>
      <c r="Q2900" s="1">
        <v>3255.3</v>
      </c>
    </row>
    <row r="2901" spans="2:17" x14ac:dyDescent="0.3">
      <c r="B2901" s="187">
        <v>43221.458333333336</v>
      </c>
      <c r="D2901" s="202">
        <v>529</v>
      </c>
      <c r="E2901" s="178">
        <v>378.87700000000001</v>
      </c>
      <c r="F2901" s="188">
        <f t="shared" si="180"/>
        <v>0.51274080590046356</v>
      </c>
      <c r="G2901" s="200"/>
      <c r="H2901" s="202">
        <v>671</v>
      </c>
      <c r="I2901" s="178">
        <v>16649</v>
      </c>
      <c r="J2901">
        <f t="shared" si="181"/>
        <v>16649</v>
      </c>
      <c r="K2901" s="189">
        <f t="shared" si="182"/>
        <v>0.66596</v>
      </c>
      <c r="L2901" s="200">
        <v>17154</v>
      </c>
      <c r="N2901" s="184">
        <v>1869.1</v>
      </c>
      <c r="O2901" s="190">
        <f t="shared" si="183"/>
        <v>0.31151666666666666</v>
      </c>
      <c r="Q2901" s="1">
        <v>3251.3</v>
      </c>
    </row>
    <row r="2902" spans="2:17" x14ac:dyDescent="0.3">
      <c r="B2902" s="187">
        <v>43221.5</v>
      </c>
      <c r="D2902" s="202">
        <v>483</v>
      </c>
      <c r="E2902" s="178">
        <v>342.89</v>
      </c>
      <c r="F2902" s="188">
        <f t="shared" si="180"/>
        <v>0.46403897553878948</v>
      </c>
      <c r="G2902" s="200"/>
      <c r="H2902" s="202">
        <v>645</v>
      </c>
      <c r="I2902" s="178">
        <v>15973</v>
      </c>
      <c r="J2902">
        <f t="shared" si="181"/>
        <v>15973</v>
      </c>
      <c r="K2902" s="189">
        <f t="shared" si="182"/>
        <v>0.63892000000000004</v>
      </c>
      <c r="L2902" s="200">
        <v>16446</v>
      </c>
      <c r="N2902" s="184">
        <v>2427.4</v>
      </c>
      <c r="O2902" s="190">
        <f t="shared" si="183"/>
        <v>0.40456666666666669</v>
      </c>
      <c r="Q2902" s="1">
        <v>3251</v>
      </c>
    </row>
    <row r="2903" spans="2:17" x14ac:dyDescent="0.3">
      <c r="B2903" s="187">
        <v>43221.541666666664</v>
      </c>
      <c r="D2903" s="202">
        <v>408</v>
      </c>
      <c r="E2903" s="178">
        <v>280.399</v>
      </c>
      <c r="F2903" s="188">
        <f t="shared" si="180"/>
        <v>0.37946882295226175</v>
      </c>
      <c r="G2903" s="200"/>
      <c r="H2903" s="202">
        <v>553</v>
      </c>
      <c r="I2903" s="178">
        <v>14811</v>
      </c>
      <c r="J2903">
        <f t="shared" si="181"/>
        <v>14811</v>
      </c>
      <c r="K2903" s="189">
        <f t="shared" si="182"/>
        <v>0.59243999999999997</v>
      </c>
      <c r="L2903" s="200">
        <v>15233</v>
      </c>
      <c r="N2903" s="184">
        <v>2173.8000000000002</v>
      </c>
      <c r="O2903" s="190">
        <f t="shared" si="183"/>
        <v>0.36230000000000001</v>
      </c>
      <c r="Q2903" s="1">
        <v>3251</v>
      </c>
    </row>
    <row r="2904" spans="2:17" x14ac:dyDescent="0.3">
      <c r="B2904" s="187">
        <v>43221.583333333336</v>
      </c>
      <c r="D2904" s="202">
        <v>378</v>
      </c>
      <c r="E2904" s="178">
        <v>250.31299999999999</v>
      </c>
      <c r="F2904" s="188">
        <f t="shared" si="180"/>
        <v>0.33875291809046926</v>
      </c>
      <c r="G2904" s="200"/>
      <c r="H2904" s="202">
        <v>463</v>
      </c>
      <c r="I2904" s="178">
        <v>13824</v>
      </c>
      <c r="J2904">
        <f t="shared" si="181"/>
        <v>13824</v>
      </c>
      <c r="K2904" s="189">
        <f t="shared" si="182"/>
        <v>0.55296000000000001</v>
      </c>
      <c r="L2904" s="200">
        <v>14208</v>
      </c>
      <c r="N2904" s="184">
        <v>2518.6</v>
      </c>
      <c r="O2904" s="190">
        <f t="shared" si="183"/>
        <v>0.41976666666666668</v>
      </c>
      <c r="Q2904" s="1">
        <v>3250.3</v>
      </c>
    </row>
    <row r="2905" spans="2:17" x14ac:dyDescent="0.3">
      <c r="B2905" s="187">
        <v>43221.625</v>
      </c>
      <c r="D2905" s="202">
        <v>355</v>
      </c>
      <c r="E2905" s="178">
        <v>212.976</v>
      </c>
      <c r="F2905" s="188">
        <f t="shared" si="180"/>
        <v>0.28822410934803938</v>
      </c>
      <c r="G2905" s="200"/>
      <c r="H2905" s="202">
        <v>322</v>
      </c>
      <c r="I2905" s="178">
        <v>12046</v>
      </c>
      <c r="J2905">
        <f t="shared" si="181"/>
        <v>12046</v>
      </c>
      <c r="K2905" s="189">
        <f t="shared" si="182"/>
        <v>0.48183999999999999</v>
      </c>
      <c r="L2905" s="200">
        <v>12367</v>
      </c>
      <c r="N2905" s="184">
        <v>3473.9</v>
      </c>
      <c r="O2905" s="190">
        <f t="shared" si="183"/>
        <v>0.57898333333333329</v>
      </c>
      <c r="Q2905" s="1">
        <v>3248.2</v>
      </c>
    </row>
    <row r="2906" spans="2:17" x14ac:dyDescent="0.3">
      <c r="B2906" s="187">
        <v>43221.666666666664</v>
      </c>
      <c r="D2906" s="202">
        <v>182</v>
      </c>
      <c r="E2906" s="178">
        <v>0</v>
      </c>
      <c r="F2906" s="188">
        <f t="shared" si="180"/>
        <v>0</v>
      </c>
      <c r="G2906" s="200"/>
      <c r="H2906" s="202">
        <v>128</v>
      </c>
      <c r="I2906" s="178">
        <v>4292.2</v>
      </c>
      <c r="J2906">
        <f t="shared" si="181"/>
        <v>4292.2</v>
      </c>
      <c r="K2906" s="189">
        <f t="shared" si="182"/>
        <v>0.17168799999999998</v>
      </c>
      <c r="L2906" s="200">
        <v>4425.3999999999996</v>
      </c>
      <c r="N2906" s="184">
        <v>4817.5</v>
      </c>
      <c r="O2906" s="190">
        <f t="shared" si="183"/>
        <v>0.80291666666666661</v>
      </c>
      <c r="Q2906" s="1">
        <v>3247.2</v>
      </c>
    </row>
    <row r="2907" spans="2:17" x14ac:dyDescent="0.3">
      <c r="B2907" s="187">
        <v>43221.708333333336</v>
      </c>
      <c r="D2907" s="202">
        <v>115</v>
      </c>
      <c r="E2907" s="178">
        <v>0</v>
      </c>
      <c r="F2907" s="188">
        <f t="shared" si="180"/>
        <v>0</v>
      </c>
      <c r="G2907" s="200"/>
      <c r="H2907" s="202">
        <v>22</v>
      </c>
      <c r="I2907" s="178">
        <v>441.09</v>
      </c>
      <c r="J2907">
        <f t="shared" si="181"/>
        <v>441.09</v>
      </c>
      <c r="K2907" s="189">
        <f t="shared" si="182"/>
        <v>1.7643599999999999E-2</v>
      </c>
      <c r="L2907" s="200">
        <v>562.35</v>
      </c>
      <c r="N2907" s="184">
        <v>5159.3</v>
      </c>
      <c r="O2907" s="190">
        <f t="shared" si="183"/>
        <v>0.85988333333333333</v>
      </c>
      <c r="Q2907" s="1">
        <v>3245.7</v>
      </c>
    </row>
    <row r="2908" spans="2:17" x14ac:dyDescent="0.3">
      <c r="B2908" s="187">
        <v>43221.75</v>
      </c>
      <c r="D2908" s="202">
        <v>0</v>
      </c>
      <c r="E2908" s="178">
        <v>0</v>
      </c>
      <c r="F2908" s="188">
        <f t="shared" si="180"/>
        <v>0</v>
      </c>
      <c r="G2908" s="200"/>
      <c r="H2908" s="202">
        <v>0</v>
      </c>
      <c r="I2908" s="178">
        <v>-56.506999999999998</v>
      </c>
      <c r="J2908">
        <f t="shared" si="181"/>
        <v>0</v>
      </c>
      <c r="K2908" s="189">
        <f t="shared" si="182"/>
        <v>0</v>
      </c>
      <c r="L2908" s="200">
        <v>0</v>
      </c>
      <c r="N2908" s="184">
        <v>5072.1000000000004</v>
      </c>
      <c r="O2908" s="190">
        <f t="shared" si="183"/>
        <v>0.84535000000000005</v>
      </c>
      <c r="Q2908" s="1">
        <v>3245.5</v>
      </c>
    </row>
    <row r="2909" spans="2:17" x14ac:dyDescent="0.3">
      <c r="B2909" s="187">
        <v>43221.791666666664</v>
      </c>
      <c r="D2909" s="202">
        <v>0</v>
      </c>
      <c r="E2909" s="178">
        <v>0</v>
      </c>
      <c r="F2909" s="188">
        <f t="shared" si="180"/>
        <v>0</v>
      </c>
      <c r="G2909" s="200"/>
      <c r="H2909" s="202">
        <v>0</v>
      </c>
      <c r="I2909" s="178">
        <v>-56.506999999999998</v>
      </c>
      <c r="J2909">
        <f t="shared" si="181"/>
        <v>0</v>
      </c>
      <c r="K2909" s="189">
        <f t="shared" si="182"/>
        <v>0</v>
      </c>
      <c r="L2909" s="200">
        <v>0</v>
      </c>
      <c r="N2909" s="184">
        <v>5075.3</v>
      </c>
      <c r="O2909" s="190">
        <f t="shared" si="183"/>
        <v>0.84588333333333332</v>
      </c>
      <c r="Q2909" s="1">
        <v>3245.3</v>
      </c>
    </row>
    <row r="2910" spans="2:17" x14ac:dyDescent="0.3">
      <c r="B2910" s="187">
        <v>43221.833333333336</v>
      </c>
      <c r="D2910" s="202">
        <v>0</v>
      </c>
      <c r="E2910" s="178">
        <v>0</v>
      </c>
      <c r="F2910" s="188">
        <f t="shared" si="180"/>
        <v>0</v>
      </c>
      <c r="G2910" s="200"/>
      <c r="H2910" s="202">
        <v>0</v>
      </c>
      <c r="I2910" s="178">
        <v>-56.506999999999998</v>
      </c>
      <c r="J2910">
        <f t="shared" si="181"/>
        <v>0</v>
      </c>
      <c r="K2910" s="189">
        <f t="shared" si="182"/>
        <v>0</v>
      </c>
      <c r="L2910" s="200">
        <v>0</v>
      </c>
      <c r="N2910" s="184">
        <v>5303.1</v>
      </c>
      <c r="O2910" s="190">
        <f t="shared" si="183"/>
        <v>0.88385000000000002</v>
      </c>
      <c r="Q2910" s="1">
        <v>3245.2</v>
      </c>
    </row>
    <row r="2911" spans="2:17" x14ac:dyDescent="0.3">
      <c r="B2911" s="187">
        <v>43221.875</v>
      </c>
      <c r="D2911" s="202">
        <v>0</v>
      </c>
      <c r="E2911" s="178">
        <v>0</v>
      </c>
      <c r="F2911" s="188">
        <f t="shared" si="180"/>
        <v>0</v>
      </c>
      <c r="G2911" s="200"/>
      <c r="H2911" s="202">
        <v>0</v>
      </c>
      <c r="I2911" s="178">
        <v>-56.506999999999998</v>
      </c>
      <c r="J2911">
        <f t="shared" si="181"/>
        <v>0</v>
      </c>
      <c r="K2911" s="189">
        <f t="shared" si="182"/>
        <v>0</v>
      </c>
      <c r="L2911" s="200">
        <v>0</v>
      </c>
      <c r="N2911" s="184">
        <v>5243.9</v>
      </c>
      <c r="O2911" s="190">
        <f t="shared" si="183"/>
        <v>0.87398333333333322</v>
      </c>
      <c r="Q2911" s="1">
        <v>3245</v>
      </c>
    </row>
    <row r="2912" spans="2:17" x14ac:dyDescent="0.3">
      <c r="B2912" s="187">
        <v>43221.916666666664</v>
      </c>
      <c r="D2912" s="202">
        <v>0</v>
      </c>
      <c r="E2912" s="178">
        <v>0</v>
      </c>
      <c r="F2912" s="188">
        <f t="shared" si="180"/>
        <v>0</v>
      </c>
      <c r="G2912" s="200"/>
      <c r="H2912" s="202">
        <v>0</v>
      </c>
      <c r="I2912" s="178">
        <v>-56.506999999999998</v>
      </c>
      <c r="J2912">
        <f t="shared" si="181"/>
        <v>0</v>
      </c>
      <c r="K2912" s="189">
        <f t="shared" si="182"/>
        <v>0</v>
      </c>
      <c r="L2912" s="200">
        <v>0</v>
      </c>
      <c r="N2912" s="184">
        <v>5067.3</v>
      </c>
      <c r="O2912" s="190">
        <f t="shared" si="183"/>
        <v>0.84455000000000002</v>
      </c>
      <c r="Q2912" s="1">
        <v>3240.7</v>
      </c>
    </row>
    <row r="2913" spans="2:17" x14ac:dyDescent="0.3">
      <c r="B2913" s="187">
        <v>43221.958333333336</v>
      </c>
      <c r="D2913" s="202">
        <v>0</v>
      </c>
      <c r="E2913" s="178">
        <v>0</v>
      </c>
      <c r="F2913" s="188">
        <f t="shared" si="180"/>
        <v>0</v>
      </c>
      <c r="G2913" s="200"/>
      <c r="H2913" s="202">
        <v>0</v>
      </c>
      <c r="I2913" s="178">
        <v>-56.506999999999998</v>
      </c>
      <c r="J2913">
        <f t="shared" si="181"/>
        <v>0</v>
      </c>
      <c r="K2913" s="189">
        <f t="shared" si="182"/>
        <v>0</v>
      </c>
      <c r="L2913" s="200">
        <v>0</v>
      </c>
      <c r="N2913" s="184">
        <v>5331.2</v>
      </c>
      <c r="O2913" s="190">
        <f t="shared" si="183"/>
        <v>0.88853333333333329</v>
      </c>
      <c r="Q2913" s="1">
        <v>3239.6</v>
      </c>
    </row>
    <row r="2914" spans="2:17" x14ac:dyDescent="0.3">
      <c r="B2914" s="187">
        <v>43222</v>
      </c>
      <c r="D2914" s="202">
        <v>0</v>
      </c>
      <c r="E2914" s="178">
        <v>0</v>
      </c>
      <c r="F2914" s="188">
        <f t="shared" si="180"/>
        <v>0</v>
      </c>
      <c r="G2914" s="200"/>
      <c r="H2914" s="202">
        <v>0</v>
      </c>
      <c r="I2914" s="178">
        <v>-56.506999999999998</v>
      </c>
      <c r="J2914">
        <f t="shared" si="181"/>
        <v>0</v>
      </c>
      <c r="K2914" s="189">
        <f t="shared" si="182"/>
        <v>0</v>
      </c>
      <c r="L2914" s="200">
        <v>0</v>
      </c>
      <c r="N2914" s="184">
        <v>5676</v>
      </c>
      <c r="O2914" s="190">
        <f t="shared" si="183"/>
        <v>0.94599999999999995</v>
      </c>
      <c r="Q2914" s="1">
        <v>3238.8</v>
      </c>
    </row>
    <row r="2915" spans="2:17" x14ac:dyDescent="0.3">
      <c r="B2915" s="187">
        <v>43222.041666666664</v>
      </c>
      <c r="D2915" s="202">
        <v>0</v>
      </c>
      <c r="E2915" s="178">
        <v>0</v>
      </c>
      <c r="F2915" s="188">
        <f t="shared" si="180"/>
        <v>0</v>
      </c>
      <c r="G2915" s="200"/>
      <c r="H2915" s="202">
        <v>0</v>
      </c>
      <c r="I2915" s="178">
        <v>-56.506999999999998</v>
      </c>
      <c r="J2915">
        <f t="shared" si="181"/>
        <v>0</v>
      </c>
      <c r="K2915" s="189">
        <f t="shared" si="182"/>
        <v>0</v>
      </c>
      <c r="L2915" s="200">
        <v>0</v>
      </c>
      <c r="N2915" s="184">
        <v>5521.6</v>
      </c>
      <c r="O2915" s="190">
        <f t="shared" si="183"/>
        <v>0.92026666666666668</v>
      </c>
      <c r="Q2915" s="1">
        <v>3237.9</v>
      </c>
    </row>
    <row r="2916" spans="2:17" x14ac:dyDescent="0.3">
      <c r="B2916" s="187">
        <v>43222.083333333336</v>
      </c>
      <c r="D2916" s="202">
        <v>0</v>
      </c>
      <c r="E2916" s="178">
        <v>0</v>
      </c>
      <c r="F2916" s="188">
        <f t="shared" si="180"/>
        <v>0</v>
      </c>
      <c r="G2916" s="200"/>
      <c r="H2916" s="202">
        <v>0</v>
      </c>
      <c r="I2916" s="178">
        <v>-56.506999999999998</v>
      </c>
      <c r="J2916">
        <f t="shared" si="181"/>
        <v>0</v>
      </c>
      <c r="K2916" s="189">
        <f t="shared" si="182"/>
        <v>0</v>
      </c>
      <c r="L2916" s="200">
        <v>0</v>
      </c>
      <c r="N2916" s="184">
        <v>4832.8999999999996</v>
      </c>
      <c r="O2916" s="190">
        <f t="shared" si="183"/>
        <v>0.80548333333333322</v>
      </c>
      <c r="Q2916" s="1">
        <v>3236.6</v>
      </c>
    </row>
    <row r="2917" spans="2:17" x14ac:dyDescent="0.3">
      <c r="B2917" s="187">
        <v>43222.125</v>
      </c>
      <c r="D2917" s="202">
        <v>0</v>
      </c>
      <c r="E2917" s="178">
        <v>0</v>
      </c>
      <c r="F2917" s="188">
        <f t="shared" si="180"/>
        <v>0</v>
      </c>
      <c r="G2917" s="200"/>
      <c r="H2917" s="202">
        <v>0</v>
      </c>
      <c r="I2917" s="178">
        <v>-56.506999999999998</v>
      </c>
      <c r="J2917">
        <f t="shared" si="181"/>
        <v>0</v>
      </c>
      <c r="K2917" s="189">
        <f t="shared" si="182"/>
        <v>0</v>
      </c>
      <c r="L2917" s="200">
        <v>0</v>
      </c>
      <c r="N2917" s="184">
        <v>3785.2</v>
      </c>
      <c r="O2917" s="190">
        <f t="shared" si="183"/>
        <v>0.63086666666666669</v>
      </c>
      <c r="Q2917" s="1">
        <v>3235.9</v>
      </c>
    </row>
    <row r="2918" spans="2:17" x14ac:dyDescent="0.3">
      <c r="B2918" s="187">
        <v>43222.166666666664</v>
      </c>
      <c r="D2918" s="202">
        <v>0</v>
      </c>
      <c r="E2918" s="178">
        <v>0</v>
      </c>
      <c r="F2918" s="188">
        <f t="shared" si="180"/>
        <v>0</v>
      </c>
      <c r="G2918" s="200"/>
      <c r="H2918" s="202">
        <v>0</v>
      </c>
      <c r="I2918" s="178">
        <v>-56.506999999999998</v>
      </c>
      <c r="J2918">
        <f t="shared" si="181"/>
        <v>0</v>
      </c>
      <c r="K2918" s="189">
        <f t="shared" si="182"/>
        <v>0</v>
      </c>
      <c r="L2918" s="200">
        <v>0</v>
      </c>
      <c r="N2918" s="184">
        <v>2617.4</v>
      </c>
      <c r="O2918" s="190">
        <f t="shared" si="183"/>
        <v>0.43623333333333336</v>
      </c>
      <c r="Q2918" s="1">
        <v>3235.8</v>
      </c>
    </row>
    <row r="2919" spans="2:17" x14ac:dyDescent="0.3">
      <c r="B2919" s="187">
        <v>43222.208333333336</v>
      </c>
      <c r="D2919" s="202">
        <v>0</v>
      </c>
      <c r="E2919" s="178">
        <v>0</v>
      </c>
      <c r="F2919" s="188">
        <f t="shared" si="180"/>
        <v>0</v>
      </c>
      <c r="G2919" s="200"/>
      <c r="H2919" s="202">
        <v>0</v>
      </c>
      <c r="I2919" s="178">
        <v>-56.506999999999998</v>
      </c>
      <c r="J2919">
        <f t="shared" si="181"/>
        <v>0</v>
      </c>
      <c r="K2919" s="189">
        <f t="shared" si="182"/>
        <v>0</v>
      </c>
      <c r="L2919" s="200">
        <v>0</v>
      </c>
      <c r="N2919" s="184">
        <v>1851</v>
      </c>
      <c r="O2919" s="190">
        <f t="shared" si="183"/>
        <v>0.3085</v>
      </c>
      <c r="Q2919" s="1">
        <v>3234.9</v>
      </c>
    </row>
    <row r="2920" spans="2:17" x14ac:dyDescent="0.3">
      <c r="B2920" s="187">
        <v>43222.25</v>
      </c>
      <c r="D2920" s="202">
        <v>67</v>
      </c>
      <c r="E2920" s="178">
        <v>0</v>
      </c>
      <c r="F2920" s="188">
        <f t="shared" si="180"/>
        <v>0</v>
      </c>
      <c r="G2920" s="200"/>
      <c r="H2920" s="202">
        <v>18</v>
      </c>
      <c r="I2920" s="178">
        <v>371.79</v>
      </c>
      <c r="J2920">
        <f t="shared" si="181"/>
        <v>371.79</v>
      </c>
      <c r="K2920" s="189">
        <f t="shared" si="182"/>
        <v>1.48716E-2</v>
      </c>
      <c r="L2920" s="200">
        <v>501.13</v>
      </c>
      <c r="N2920" s="184">
        <v>1247.3</v>
      </c>
      <c r="O2920" s="190">
        <f t="shared" si="183"/>
        <v>0.20788333333333334</v>
      </c>
      <c r="Q2920" s="1">
        <v>3232.7</v>
      </c>
    </row>
    <row r="2921" spans="2:17" x14ac:dyDescent="0.3">
      <c r="B2921" s="187">
        <v>43222.291666666664</v>
      </c>
      <c r="D2921" s="202">
        <v>518</v>
      </c>
      <c r="E2921" s="178">
        <v>77.558700000000002</v>
      </c>
      <c r="F2921" s="188">
        <f t="shared" si="180"/>
        <v>0.1049615319552052</v>
      </c>
      <c r="G2921" s="200"/>
      <c r="H2921" s="202">
        <v>184</v>
      </c>
      <c r="I2921" s="178">
        <v>7930.6</v>
      </c>
      <c r="J2921">
        <f t="shared" si="181"/>
        <v>7930.6</v>
      </c>
      <c r="K2921" s="189">
        <f t="shared" si="182"/>
        <v>0.31722400000000001</v>
      </c>
      <c r="L2921" s="200">
        <v>8132.9</v>
      </c>
      <c r="N2921" s="184">
        <v>783.3</v>
      </c>
      <c r="O2921" s="190">
        <f t="shared" si="183"/>
        <v>0.13055</v>
      </c>
      <c r="Q2921" s="1">
        <v>3232.6</v>
      </c>
    </row>
    <row r="2922" spans="2:17" x14ac:dyDescent="0.3">
      <c r="B2922" s="187">
        <v>43222.333333333336</v>
      </c>
      <c r="D2922" s="202">
        <v>361</v>
      </c>
      <c r="E2922" s="178">
        <v>227.23599999999999</v>
      </c>
      <c r="F2922" s="188">
        <f t="shared" si="180"/>
        <v>0.30752241431809724</v>
      </c>
      <c r="G2922" s="200"/>
      <c r="H2922" s="202">
        <v>340</v>
      </c>
      <c r="I2922" s="178">
        <v>12909</v>
      </c>
      <c r="J2922">
        <f t="shared" si="181"/>
        <v>12909</v>
      </c>
      <c r="K2922" s="189">
        <f t="shared" si="182"/>
        <v>0.51636000000000004</v>
      </c>
      <c r="L2922" s="200">
        <v>13260</v>
      </c>
      <c r="N2922" s="184">
        <v>492.6</v>
      </c>
      <c r="O2922" s="190">
        <f t="shared" si="183"/>
        <v>8.2100000000000006E-2</v>
      </c>
      <c r="Q2922" s="1">
        <v>3232.3</v>
      </c>
    </row>
    <row r="2923" spans="2:17" x14ac:dyDescent="0.3">
      <c r="B2923" s="187">
        <v>43222.375</v>
      </c>
      <c r="D2923" s="202">
        <v>716</v>
      </c>
      <c r="E2923" s="178">
        <v>508.44499999999999</v>
      </c>
      <c r="F2923" s="188">
        <f t="shared" si="180"/>
        <v>0.68808742429881253</v>
      </c>
      <c r="G2923" s="200"/>
      <c r="H2923" s="202">
        <v>560</v>
      </c>
      <c r="I2923" s="178">
        <v>18595</v>
      </c>
      <c r="J2923">
        <f t="shared" si="181"/>
        <v>18595</v>
      </c>
      <c r="K2923" s="189">
        <f t="shared" si="182"/>
        <v>0.74380000000000002</v>
      </c>
      <c r="L2923" s="200">
        <v>19195</v>
      </c>
      <c r="N2923" s="184">
        <v>481.5</v>
      </c>
      <c r="O2923" s="190">
        <f t="shared" si="183"/>
        <v>8.0250000000000002E-2</v>
      </c>
      <c r="Q2923" s="1">
        <v>3231.4</v>
      </c>
    </row>
    <row r="2924" spans="2:17" x14ac:dyDescent="0.3">
      <c r="B2924" s="187">
        <v>43222.416666666664</v>
      </c>
      <c r="D2924" s="202">
        <v>875</v>
      </c>
      <c r="E2924" s="178">
        <v>641.26</v>
      </c>
      <c r="F2924" s="188">
        <f t="shared" si="180"/>
        <v>0.86782826403220903</v>
      </c>
      <c r="G2924" s="200"/>
      <c r="H2924" s="202">
        <v>712</v>
      </c>
      <c r="I2924" s="178">
        <v>19442</v>
      </c>
      <c r="J2924">
        <f t="shared" si="181"/>
        <v>19442</v>
      </c>
      <c r="K2924" s="189">
        <f t="shared" si="182"/>
        <v>0.77768000000000004</v>
      </c>
      <c r="L2924" s="200">
        <v>20086</v>
      </c>
      <c r="N2924" s="184">
        <v>453.6</v>
      </c>
      <c r="O2924" s="190">
        <f t="shared" si="183"/>
        <v>7.5600000000000001E-2</v>
      </c>
      <c r="Q2924" s="1">
        <v>3230.5</v>
      </c>
    </row>
    <row r="2925" spans="2:17" x14ac:dyDescent="0.3">
      <c r="B2925" s="187">
        <v>43222.458333333336</v>
      </c>
      <c r="D2925" s="202">
        <v>872</v>
      </c>
      <c r="E2925" s="178">
        <v>643.67999999999995</v>
      </c>
      <c r="F2925" s="188">
        <f t="shared" si="180"/>
        <v>0.87110329194437863</v>
      </c>
      <c r="G2925" s="200"/>
      <c r="H2925" s="202">
        <v>778</v>
      </c>
      <c r="I2925" s="178">
        <v>19294</v>
      </c>
      <c r="J2925">
        <f t="shared" si="181"/>
        <v>19294</v>
      </c>
      <c r="K2925" s="189">
        <f t="shared" si="182"/>
        <v>0.77176</v>
      </c>
      <c r="L2925" s="200">
        <v>19930</v>
      </c>
      <c r="N2925" s="184">
        <v>1051.9000000000001</v>
      </c>
      <c r="O2925" s="190">
        <f t="shared" si="183"/>
        <v>0.17531666666666668</v>
      </c>
      <c r="Q2925" s="1">
        <v>3227.7</v>
      </c>
    </row>
    <row r="2926" spans="2:17" x14ac:dyDescent="0.3">
      <c r="B2926" s="187">
        <v>43222.5</v>
      </c>
      <c r="D2926" s="202">
        <v>774</v>
      </c>
      <c r="E2926" s="178">
        <v>565.72299999999996</v>
      </c>
      <c r="F2926" s="188">
        <f t="shared" si="180"/>
        <v>0.76560273370098453</v>
      </c>
      <c r="G2926" s="200"/>
      <c r="H2926" s="202">
        <v>755</v>
      </c>
      <c r="I2926" s="178">
        <v>18689</v>
      </c>
      <c r="J2926">
        <f t="shared" si="181"/>
        <v>18689</v>
      </c>
      <c r="K2926" s="189">
        <f t="shared" si="182"/>
        <v>0.74756</v>
      </c>
      <c r="L2926" s="200">
        <v>19294</v>
      </c>
      <c r="N2926" s="184">
        <v>2253.5</v>
      </c>
      <c r="O2926" s="190">
        <f t="shared" si="183"/>
        <v>0.37558333333333332</v>
      </c>
      <c r="Q2926" s="1">
        <v>3226.4</v>
      </c>
    </row>
    <row r="2927" spans="2:17" x14ac:dyDescent="0.3">
      <c r="B2927" s="187">
        <v>43222.541666666664</v>
      </c>
      <c r="D2927" s="202">
        <v>311</v>
      </c>
      <c r="E2927" s="178">
        <v>204.83699999999999</v>
      </c>
      <c r="F2927" s="188">
        <f t="shared" si="180"/>
        <v>0.27720945968806038</v>
      </c>
      <c r="G2927" s="200"/>
      <c r="H2927" s="202">
        <v>503</v>
      </c>
      <c r="I2927" s="178">
        <v>13245</v>
      </c>
      <c r="J2927">
        <f t="shared" si="181"/>
        <v>13245</v>
      </c>
      <c r="K2927" s="189">
        <f t="shared" si="182"/>
        <v>0.52980000000000005</v>
      </c>
      <c r="L2927" s="200">
        <v>13607</v>
      </c>
      <c r="N2927" s="184">
        <v>3665.6</v>
      </c>
      <c r="O2927" s="190">
        <f t="shared" si="183"/>
        <v>0.61093333333333333</v>
      </c>
      <c r="Q2927" s="1">
        <v>3225.3</v>
      </c>
    </row>
    <row r="2928" spans="2:17" x14ac:dyDescent="0.3">
      <c r="B2928" s="187">
        <v>43222.583333333336</v>
      </c>
      <c r="D2928" s="202">
        <v>135</v>
      </c>
      <c r="E2928" s="178">
        <v>0</v>
      </c>
      <c r="F2928" s="188">
        <f t="shared" si="180"/>
        <v>0</v>
      </c>
      <c r="G2928" s="200"/>
      <c r="H2928" s="202">
        <v>332</v>
      </c>
      <c r="I2928" s="178">
        <v>8905.2000000000007</v>
      </c>
      <c r="J2928">
        <f t="shared" si="181"/>
        <v>8905.2000000000007</v>
      </c>
      <c r="K2928" s="189">
        <f t="shared" si="182"/>
        <v>0.35620800000000002</v>
      </c>
      <c r="L2928" s="200">
        <v>9132.7000000000007</v>
      </c>
      <c r="N2928" s="184">
        <v>3532.1</v>
      </c>
      <c r="O2928" s="190">
        <f t="shared" si="183"/>
        <v>0.58868333333333334</v>
      </c>
      <c r="Q2928" s="1">
        <v>3224.6</v>
      </c>
    </row>
    <row r="2929" spans="2:17" x14ac:dyDescent="0.3">
      <c r="B2929" s="187">
        <v>43222.625</v>
      </c>
      <c r="D2929" s="202">
        <v>42</v>
      </c>
      <c r="E2929" s="178">
        <v>0</v>
      </c>
      <c r="F2929" s="188">
        <f t="shared" si="180"/>
        <v>0</v>
      </c>
      <c r="G2929" s="200"/>
      <c r="H2929" s="202">
        <v>185</v>
      </c>
      <c r="I2929" s="178">
        <v>4862.6000000000004</v>
      </c>
      <c r="J2929">
        <f t="shared" si="181"/>
        <v>4862.6000000000004</v>
      </c>
      <c r="K2929" s="189">
        <f t="shared" si="182"/>
        <v>0.19450400000000001</v>
      </c>
      <c r="L2929" s="200">
        <v>5004.1000000000004</v>
      </c>
      <c r="N2929" s="184">
        <v>3472</v>
      </c>
      <c r="O2929" s="190">
        <f t="shared" si="183"/>
        <v>0.57866666666666666</v>
      </c>
      <c r="Q2929" s="1">
        <v>3224</v>
      </c>
    </row>
    <row r="2930" spans="2:17" x14ac:dyDescent="0.3">
      <c r="B2930" s="187">
        <v>43222.666666666664</v>
      </c>
      <c r="D2930" s="202">
        <v>65</v>
      </c>
      <c r="E2930" s="178">
        <v>0</v>
      </c>
      <c r="F2930" s="188">
        <f t="shared" si="180"/>
        <v>0</v>
      </c>
      <c r="G2930" s="200"/>
      <c r="H2930" s="202">
        <v>93</v>
      </c>
      <c r="I2930" s="178">
        <v>2541</v>
      </c>
      <c r="J2930">
        <f t="shared" si="181"/>
        <v>2541</v>
      </c>
      <c r="K2930" s="189">
        <f t="shared" si="182"/>
        <v>0.10163999999999999</v>
      </c>
      <c r="L2930" s="200">
        <v>2652.5</v>
      </c>
      <c r="N2930" s="184">
        <v>3266</v>
      </c>
      <c r="O2930" s="190">
        <f t="shared" si="183"/>
        <v>0.54433333333333334</v>
      </c>
      <c r="Q2930" s="1">
        <v>3222.9</v>
      </c>
    </row>
    <row r="2931" spans="2:17" x14ac:dyDescent="0.3">
      <c r="B2931" s="187">
        <v>43222.708333333336</v>
      </c>
      <c r="D2931" s="202">
        <v>8</v>
      </c>
      <c r="E2931" s="178">
        <v>0</v>
      </c>
      <c r="F2931" s="188">
        <f t="shared" si="180"/>
        <v>0</v>
      </c>
      <c r="G2931" s="200"/>
      <c r="H2931" s="202">
        <v>12</v>
      </c>
      <c r="I2931" s="178">
        <v>87.471000000000004</v>
      </c>
      <c r="J2931">
        <f t="shared" si="181"/>
        <v>87.471000000000004</v>
      </c>
      <c r="K2931" s="189">
        <f t="shared" si="182"/>
        <v>3.49884E-3</v>
      </c>
      <c r="L2931" s="200">
        <v>249.99</v>
      </c>
      <c r="N2931" s="184">
        <v>3446.9</v>
      </c>
      <c r="O2931" s="190">
        <f t="shared" si="183"/>
        <v>0.57448333333333335</v>
      </c>
      <c r="Q2931" s="1">
        <v>3222.8</v>
      </c>
    </row>
    <row r="2932" spans="2:17" x14ac:dyDescent="0.3">
      <c r="B2932" s="187">
        <v>43222.75</v>
      </c>
      <c r="D2932" s="202">
        <v>0</v>
      </c>
      <c r="E2932" s="178">
        <v>0</v>
      </c>
      <c r="F2932" s="188">
        <f t="shared" si="180"/>
        <v>0</v>
      </c>
      <c r="G2932" s="200"/>
      <c r="H2932" s="202">
        <v>0</v>
      </c>
      <c r="I2932" s="178">
        <v>-56.506999999999998</v>
      </c>
      <c r="J2932">
        <f t="shared" si="181"/>
        <v>0</v>
      </c>
      <c r="K2932" s="189">
        <f t="shared" si="182"/>
        <v>0</v>
      </c>
      <c r="L2932" s="200">
        <v>0</v>
      </c>
      <c r="N2932" s="184">
        <v>2575.6</v>
      </c>
      <c r="O2932" s="190">
        <f t="shared" si="183"/>
        <v>0.42926666666666663</v>
      </c>
      <c r="Q2932" s="1">
        <v>3222.5</v>
      </c>
    </row>
    <row r="2933" spans="2:17" x14ac:dyDescent="0.3">
      <c r="B2933" s="187">
        <v>43222.791666666664</v>
      </c>
      <c r="D2933" s="202">
        <v>0</v>
      </c>
      <c r="E2933" s="178">
        <v>0</v>
      </c>
      <c r="F2933" s="188">
        <f t="shared" si="180"/>
        <v>0</v>
      </c>
      <c r="G2933" s="200"/>
      <c r="H2933" s="202">
        <v>0</v>
      </c>
      <c r="I2933" s="178">
        <v>-56.506999999999998</v>
      </c>
      <c r="J2933">
        <f t="shared" si="181"/>
        <v>0</v>
      </c>
      <c r="K2933" s="189">
        <f t="shared" si="182"/>
        <v>0</v>
      </c>
      <c r="L2933" s="200">
        <v>0</v>
      </c>
      <c r="N2933" s="184">
        <v>3743.7</v>
      </c>
      <c r="O2933" s="190">
        <f t="shared" si="183"/>
        <v>0.62395</v>
      </c>
      <c r="Q2933" s="1">
        <v>3222.4</v>
      </c>
    </row>
    <row r="2934" spans="2:17" x14ac:dyDescent="0.3">
      <c r="B2934" s="187">
        <v>43222.833333333336</v>
      </c>
      <c r="D2934" s="202">
        <v>0</v>
      </c>
      <c r="E2934" s="178">
        <v>0</v>
      </c>
      <c r="F2934" s="188">
        <f t="shared" si="180"/>
        <v>0</v>
      </c>
      <c r="G2934" s="200"/>
      <c r="H2934" s="202">
        <v>0</v>
      </c>
      <c r="I2934" s="178">
        <v>-56.506999999999998</v>
      </c>
      <c r="J2934">
        <f t="shared" si="181"/>
        <v>0</v>
      </c>
      <c r="K2934" s="189">
        <f t="shared" si="182"/>
        <v>0</v>
      </c>
      <c r="L2934" s="200">
        <v>0</v>
      </c>
      <c r="N2934" s="184">
        <v>4739.8999999999996</v>
      </c>
      <c r="O2934" s="190">
        <f t="shared" si="183"/>
        <v>0.78998333333333326</v>
      </c>
      <c r="Q2934" s="1">
        <v>3221.3</v>
      </c>
    </row>
    <row r="2935" spans="2:17" x14ac:dyDescent="0.3">
      <c r="B2935" s="187">
        <v>43222.875</v>
      </c>
      <c r="D2935" s="202">
        <v>0</v>
      </c>
      <c r="E2935" s="178">
        <v>0</v>
      </c>
      <c r="F2935" s="188">
        <f t="shared" si="180"/>
        <v>0</v>
      </c>
      <c r="G2935" s="200"/>
      <c r="H2935" s="202">
        <v>0</v>
      </c>
      <c r="I2935" s="178">
        <v>-56.506999999999998</v>
      </c>
      <c r="J2935">
        <f t="shared" si="181"/>
        <v>0</v>
      </c>
      <c r="K2935" s="189">
        <f t="shared" si="182"/>
        <v>0</v>
      </c>
      <c r="L2935" s="200">
        <v>0</v>
      </c>
      <c r="N2935" s="184">
        <v>5357.8</v>
      </c>
      <c r="O2935" s="190">
        <f t="shared" si="183"/>
        <v>0.89296666666666669</v>
      </c>
      <c r="Q2935" s="1">
        <v>3220.7</v>
      </c>
    </row>
    <row r="2936" spans="2:17" x14ac:dyDescent="0.3">
      <c r="B2936" s="187">
        <v>43222.916666666664</v>
      </c>
      <c r="D2936" s="202">
        <v>0</v>
      </c>
      <c r="E2936" s="178">
        <v>0</v>
      </c>
      <c r="F2936" s="188">
        <f t="shared" si="180"/>
        <v>0</v>
      </c>
      <c r="G2936" s="200"/>
      <c r="H2936" s="202">
        <v>0</v>
      </c>
      <c r="I2936" s="178">
        <v>-56.506999999999998</v>
      </c>
      <c r="J2936">
        <f t="shared" si="181"/>
        <v>0</v>
      </c>
      <c r="K2936" s="189">
        <f t="shared" si="182"/>
        <v>0</v>
      </c>
      <c r="L2936" s="200">
        <v>0</v>
      </c>
      <c r="N2936" s="184">
        <v>5806.5</v>
      </c>
      <c r="O2936" s="190">
        <f t="shared" si="183"/>
        <v>0.96775</v>
      </c>
      <c r="Q2936" s="1">
        <v>3220.6</v>
      </c>
    </row>
    <row r="2937" spans="2:17" x14ac:dyDescent="0.3">
      <c r="B2937" s="187">
        <v>43222.958333333336</v>
      </c>
      <c r="D2937" s="202">
        <v>0</v>
      </c>
      <c r="E2937" s="178">
        <v>0</v>
      </c>
      <c r="F2937" s="188">
        <f t="shared" si="180"/>
        <v>0</v>
      </c>
      <c r="G2937" s="200"/>
      <c r="H2937" s="202">
        <v>0</v>
      </c>
      <c r="I2937" s="178">
        <v>-56.506999999999998</v>
      </c>
      <c r="J2937">
        <f t="shared" si="181"/>
        <v>0</v>
      </c>
      <c r="K2937" s="189">
        <f t="shared" si="182"/>
        <v>0</v>
      </c>
      <c r="L2937" s="200">
        <v>0</v>
      </c>
      <c r="N2937" s="184">
        <v>5757.8</v>
      </c>
      <c r="O2937" s="190">
        <f t="shared" si="183"/>
        <v>0.95963333333333334</v>
      </c>
      <c r="Q2937" s="1">
        <v>3214.3</v>
      </c>
    </row>
    <row r="2938" spans="2:17" x14ac:dyDescent="0.3">
      <c r="B2938" s="187">
        <v>43223</v>
      </c>
      <c r="D2938" s="202">
        <v>0</v>
      </c>
      <c r="E2938" s="178">
        <v>0</v>
      </c>
      <c r="F2938" s="188">
        <f t="shared" si="180"/>
        <v>0</v>
      </c>
      <c r="G2938" s="200"/>
      <c r="H2938" s="202">
        <v>0</v>
      </c>
      <c r="I2938" s="178">
        <v>-56.506999999999998</v>
      </c>
      <c r="J2938">
        <f t="shared" si="181"/>
        <v>0</v>
      </c>
      <c r="K2938" s="189">
        <f t="shared" si="182"/>
        <v>0</v>
      </c>
      <c r="L2938" s="200">
        <v>0</v>
      </c>
      <c r="N2938" s="184">
        <v>5811.2</v>
      </c>
      <c r="O2938" s="190">
        <f t="shared" si="183"/>
        <v>0.96853333333333336</v>
      </c>
      <c r="Q2938" s="1">
        <v>3213.5</v>
      </c>
    </row>
    <row r="2939" spans="2:17" x14ac:dyDescent="0.3">
      <c r="B2939" s="187">
        <v>43223.041666666664</v>
      </c>
      <c r="D2939" s="202">
        <v>0</v>
      </c>
      <c r="E2939" s="178">
        <v>0</v>
      </c>
      <c r="F2939" s="188">
        <f t="shared" si="180"/>
        <v>0</v>
      </c>
      <c r="G2939" s="200"/>
      <c r="H2939" s="202">
        <v>0</v>
      </c>
      <c r="I2939" s="178">
        <v>-56.506999999999998</v>
      </c>
      <c r="J2939">
        <f t="shared" si="181"/>
        <v>0</v>
      </c>
      <c r="K2939" s="189">
        <f t="shared" si="182"/>
        <v>0</v>
      </c>
      <c r="L2939" s="200">
        <v>0</v>
      </c>
      <c r="N2939" s="184">
        <v>5907.4</v>
      </c>
      <c r="O2939" s="190">
        <f t="shared" si="183"/>
        <v>0.98456666666666659</v>
      </c>
      <c r="Q2939" s="1">
        <v>3213.2</v>
      </c>
    </row>
    <row r="2940" spans="2:17" x14ac:dyDescent="0.3">
      <c r="B2940" s="187">
        <v>43223.083333333336</v>
      </c>
      <c r="D2940" s="202">
        <v>0</v>
      </c>
      <c r="E2940" s="178">
        <v>0</v>
      </c>
      <c r="F2940" s="188">
        <f t="shared" si="180"/>
        <v>0</v>
      </c>
      <c r="G2940" s="200"/>
      <c r="H2940" s="202">
        <v>0</v>
      </c>
      <c r="I2940" s="178">
        <v>-56.506999999999998</v>
      </c>
      <c r="J2940">
        <f t="shared" si="181"/>
        <v>0</v>
      </c>
      <c r="K2940" s="189">
        <f t="shared" si="182"/>
        <v>0</v>
      </c>
      <c r="L2940" s="200">
        <v>0</v>
      </c>
      <c r="N2940" s="184">
        <v>5913.1</v>
      </c>
      <c r="O2940" s="190">
        <f t="shared" si="183"/>
        <v>0.98551666666666671</v>
      </c>
      <c r="Q2940" s="1">
        <v>3213.1</v>
      </c>
    </row>
    <row r="2941" spans="2:17" x14ac:dyDescent="0.3">
      <c r="B2941" s="187">
        <v>43223.125</v>
      </c>
      <c r="D2941" s="202">
        <v>0</v>
      </c>
      <c r="E2941" s="178">
        <v>0</v>
      </c>
      <c r="F2941" s="188">
        <f t="shared" si="180"/>
        <v>0</v>
      </c>
      <c r="G2941" s="200"/>
      <c r="H2941" s="202">
        <v>0</v>
      </c>
      <c r="I2941" s="178">
        <v>-56.506999999999998</v>
      </c>
      <c r="J2941">
        <f t="shared" si="181"/>
        <v>0</v>
      </c>
      <c r="K2941" s="189">
        <f t="shared" si="182"/>
        <v>0</v>
      </c>
      <c r="L2941" s="200">
        <v>0</v>
      </c>
      <c r="N2941" s="184">
        <v>5940.4</v>
      </c>
      <c r="O2941" s="190">
        <f t="shared" si="183"/>
        <v>0.99006666666666665</v>
      </c>
      <c r="Q2941" s="1">
        <v>3213.1</v>
      </c>
    </row>
    <row r="2942" spans="2:17" x14ac:dyDescent="0.3">
      <c r="B2942" s="187">
        <v>43223.166666666664</v>
      </c>
      <c r="D2942" s="202">
        <v>0</v>
      </c>
      <c r="E2942" s="178">
        <v>0</v>
      </c>
      <c r="F2942" s="188">
        <f t="shared" si="180"/>
        <v>0</v>
      </c>
      <c r="G2942" s="200"/>
      <c r="H2942" s="202">
        <v>0</v>
      </c>
      <c r="I2942" s="178">
        <v>-56.506999999999998</v>
      </c>
      <c r="J2942">
        <f t="shared" si="181"/>
        <v>0</v>
      </c>
      <c r="K2942" s="189">
        <f t="shared" si="182"/>
        <v>0</v>
      </c>
      <c r="L2942" s="200">
        <v>0</v>
      </c>
      <c r="N2942" s="184">
        <v>5933.5</v>
      </c>
      <c r="O2942" s="190">
        <f t="shared" si="183"/>
        <v>0.98891666666666667</v>
      </c>
      <c r="Q2942" s="1">
        <v>3211.9</v>
      </c>
    </row>
    <row r="2943" spans="2:17" x14ac:dyDescent="0.3">
      <c r="B2943" s="187">
        <v>43223.208333333336</v>
      </c>
      <c r="D2943" s="202">
        <v>0</v>
      </c>
      <c r="E2943" s="178">
        <v>0</v>
      </c>
      <c r="F2943" s="188">
        <f t="shared" si="180"/>
        <v>0</v>
      </c>
      <c r="G2943" s="200"/>
      <c r="H2943" s="202">
        <v>0</v>
      </c>
      <c r="I2943" s="178">
        <v>-56.506999999999998</v>
      </c>
      <c r="J2943">
        <f t="shared" si="181"/>
        <v>0</v>
      </c>
      <c r="K2943" s="189">
        <f t="shared" si="182"/>
        <v>0</v>
      </c>
      <c r="L2943" s="200">
        <v>0</v>
      </c>
      <c r="N2943" s="184">
        <v>5966.3</v>
      </c>
      <c r="O2943" s="190">
        <f t="shared" si="183"/>
        <v>0.9943833333333334</v>
      </c>
      <c r="Q2943" s="1">
        <v>3211.8</v>
      </c>
    </row>
    <row r="2944" spans="2:17" x14ac:dyDescent="0.3">
      <c r="B2944" s="187">
        <v>43223.25</v>
      </c>
      <c r="D2944" s="202">
        <v>138</v>
      </c>
      <c r="E2944" s="178">
        <v>0</v>
      </c>
      <c r="F2944" s="188">
        <f t="shared" si="180"/>
        <v>0</v>
      </c>
      <c r="G2944" s="200"/>
      <c r="H2944" s="202">
        <v>22</v>
      </c>
      <c r="I2944" s="178">
        <v>517.94000000000005</v>
      </c>
      <c r="J2944">
        <f t="shared" si="181"/>
        <v>517.94000000000005</v>
      </c>
      <c r="K2944" s="189">
        <f t="shared" si="182"/>
        <v>2.0717600000000003E-2</v>
      </c>
      <c r="L2944" s="200">
        <v>630.27</v>
      </c>
      <c r="N2944" s="184">
        <v>5962.3</v>
      </c>
      <c r="O2944" s="190">
        <f t="shared" si="183"/>
        <v>0.99371666666666669</v>
      </c>
      <c r="Q2944" s="1">
        <v>3211.3</v>
      </c>
    </row>
    <row r="2945" spans="2:17" x14ac:dyDescent="0.3">
      <c r="B2945" s="187">
        <v>43223.291666666664</v>
      </c>
      <c r="D2945" s="202">
        <v>694</v>
      </c>
      <c r="E2945" s="178">
        <v>162.851</v>
      </c>
      <c r="F2945" s="188">
        <f t="shared" si="180"/>
        <v>0.22038907872923505</v>
      </c>
      <c r="G2945" s="200"/>
      <c r="H2945" s="202">
        <v>200</v>
      </c>
      <c r="I2945" s="178">
        <v>9086</v>
      </c>
      <c r="J2945">
        <f t="shared" si="181"/>
        <v>9086</v>
      </c>
      <c r="K2945" s="189">
        <f t="shared" si="182"/>
        <v>0.36343999999999999</v>
      </c>
      <c r="L2945" s="200">
        <v>9318.4</v>
      </c>
      <c r="N2945" s="184">
        <v>5955.7</v>
      </c>
      <c r="O2945" s="190">
        <f t="shared" si="183"/>
        <v>0.99261666666666659</v>
      </c>
      <c r="Q2945" s="1">
        <v>3209.4</v>
      </c>
    </row>
    <row r="2946" spans="2:17" x14ac:dyDescent="0.3">
      <c r="B2946" s="187">
        <v>43223.333333333336</v>
      </c>
      <c r="D2946" s="202">
        <v>846</v>
      </c>
      <c r="E2946" s="178">
        <v>552.26700000000005</v>
      </c>
      <c r="F2946" s="188">
        <f t="shared" si="180"/>
        <v>0.74739249585546585</v>
      </c>
      <c r="G2946" s="200"/>
      <c r="H2946" s="202">
        <v>422</v>
      </c>
      <c r="I2946" s="178">
        <v>19713</v>
      </c>
      <c r="J2946">
        <f t="shared" si="181"/>
        <v>19713</v>
      </c>
      <c r="K2946" s="189">
        <f t="shared" si="182"/>
        <v>0.78852</v>
      </c>
      <c r="L2946" s="200">
        <v>20371</v>
      </c>
      <c r="N2946" s="184">
        <v>5998.3</v>
      </c>
      <c r="O2946" s="190">
        <f t="shared" si="183"/>
        <v>0.9997166666666667</v>
      </c>
      <c r="Q2946" s="1">
        <v>3209</v>
      </c>
    </row>
    <row r="2947" spans="2:17" x14ac:dyDescent="0.3">
      <c r="B2947" s="187">
        <v>43223.375</v>
      </c>
      <c r="D2947" s="202">
        <v>906</v>
      </c>
      <c r="E2947" s="178">
        <v>637.89300000000003</v>
      </c>
      <c r="F2947" s="188">
        <f t="shared" si="180"/>
        <v>0.86327164461887207</v>
      </c>
      <c r="G2947" s="200"/>
      <c r="H2947" s="202">
        <v>600</v>
      </c>
      <c r="I2947" s="178">
        <v>20584</v>
      </c>
      <c r="J2947">
        <f t="shared" si="181"/>
        <v>20584</v>
      </c>
      <c r="K2947" s="189">
        <f t="shared" si="182"/>
        <v>0.82335999999999998</v>
      </c>
      <c r="L2947" s="200">
        <v>21290</v>
      </c>
      <c r="N2947" s="184">
        <v>5998.2</v>
      </c>
      <c r="O2947" s="190">
        <f t="shared" si="183"/>
        <v>0.99969999999999992</v>
      </c>
      <c r="Q2947" s="1">
        <v>3208.8</v>
      </c>
    </row>
    <row r="2948" spans="2:17" x14ac:dyDescent="0.3">
      <c r="B2948" s="187">
        <v>43223.416666666664</v>
      </c>
      <c r="D2948" s="202">
        <v>941</v>
      </c>
      <c r="E2948" s="178">
        <v>681.11199999999997</v>
      </c>
      <c r="F2948" s="188">
        <f t="shared" si="180"/>
        <v>0.92176066583212102</v>
      </c>
      <c r="G2948" s="200"/>
      <c r="H2948" s="202">
        <v>733</v>
      </c>
      <c r="I2948" s="178">
        <v>20530</v>
      </c>
      <c r="J2948">
        <f t="shared" si="181"/>
        <v>20530</v>
      </c>
      <c r="K2948" s="189">
        <f t="shared" si="182"/>
        <v>0.82120000000000004</v>
      </c>
      <c r="L2948" s="200">
        <v>21233</v>
      </c>
      <c r="N2948" s="184">
        <v>5971.3</v>
      </c>
      <c r="O2948" s="190">
        <f t="shared" si="183"/>
        <v>0.99521666666666675</v>
      </c>
      <c r="Q2948" s="1">
        <v>3206.9</v>
      </c>
    </row>
    <row r="2949" spans="2:17" x14ac:dyDescent="0.3">
      <c r="B2949" s="187">
        <v>43223.458333333336</v>
      </c>
      <c r="D2949" s="202">
        <v>957</v>
      </c>
      <c r="E2949" s="178">
        <v>702.22400000000005</v>
      </c>
      <c r="F2949" s="188">
        <f t="shared" si="180"/>
        <v>0.95033190107250409</v>
      </c>
      <c r="G2949" s="200"/>
      <c r="H2949" s="202">
        <v>805</v>
      </c>
      <c r="I2949" s="178">
        <v>20432</v>
      </c>
      <c r="J2949">
        <f t="shared" si="181"/>
        <v>20432</v>
      </c>
      <c r="K2949" s="189">
        <f t="shared" si="182"/>
        <v>0.81728000000000001</v>
      </c>
      <c r="L2949" s="200">
        <v>21130</v>
      </c>
      <c r="N2949" s="184">
        <v>5737.7</v>
      </c>
      <c r="O2949" s="190">
        <f t="shared" si="183"/>
        <v>0.95628333333333326</v>
      </c>
      <c r="Q2949" s="1">
        <v>3206.8</v>
      </c>
    </row>
    <row r="2950" spans="2:17" x14ac:dyDescent="0.3">
      <c r="B2950" s="187">
        <v>43223.5</v>
      </c>
      <c r="D2950" s="202">
        <v>957</v>
      </c>
      <c r="E2950" s="178">
        <v>702.798</v>
      </c>
      <c r="F2950" s="188">
        <f t="shared" si="180"/>
        <v>0.95110870521365498</v>
      </c>
      <c r="G2950" s="200"/>
      <c r="H2950" s="202">
        <v>805</v>
      </c>
      <c r="I2950" s="178">
        <v>20319</v>
      </c>
      <c r="J2950">
        <f t="shared" si="181"/>
        <v>20319</v>
      </c>
      <c r="K2950" s="189">
        <f t="shared" si="182"/>
        <v>0.81276000000000004</v>
      </c>
      <c r="L2950" s="200">
        <v>21011</v>
      </c>
      <c r="N2950" s="184">
        <v>5132.7</v>
      </c>
      <c r="O2950" s="190">
        <f t="shared" si="183"/>
        <v>0.85544999999999993</v>
      </c>
      <c r="Q2950" s="1">
        <v>3205.6</v>
      </c>
    </row>
    <row r="2951" spans="2:17" x14ac:dyDescent="0.3">
      <c r="B2951" s="187">
        <v>43223.541666666664</v>
      </c>
      <c r="D2951" s="202">
        <v>941</v>
      </c>
      <c r="E2951" s="178">
        <v>680.68899999999996</v>
      </c>
      <c r="F2951" s="188">
        <f t="shared" si="180"/>
        <v>0.9211882126061508</v>
      </c>
      <c r="G2951" s="200"/>
      <c r="H2951" s="202">
        <v>735</v>
      </c>
      <c r="I2951" s="178">
        <v>20482</v>
      </c>
      <c r="J2951">
        <f t="shared" si="181"/>
        <v>20482</v>
      </c>
      <c r="K2951" s="189">
        <f t="shared" si="182"/>
        <v>0.81928000000000001</v>
      </c>
      <c r="L2951" s="200">
        <v>21183</v>
      </c>
      <c r="N2951" s="184">
        <v>4311.1000000000004</v>
      </c>
      <c r="O2951" s="190">
        <f t="shared" si="183"/>
        <v>0.71851666666666669</v>
      </c>
      <c r="Q2951" s="1">
        <v>3205.5</v>
      </c>
    </row>
    <row r="2952" spans="2:17" x14ac:dyDescent="0.3">
      <c r="B2952" s="187">
        <v>43223.583333333336</v>
      </c>
      <c r="D2952" s="202">
        <v>895</v>
      </c>
      <c r="E2952" s="178">
        <v>630.04200000000003</v>
      </c>
      <c r="F2952" s="188">
        <f t="shared" si="180"/>
        <v>0.85264675034678761</v>
      </c>
      <c r="G2952" s="200"/>
      <c r="H2952" s="202">
        <v>596</v>
      </c>
      <c r="I2952" s="178">
        <v>20389</v>
      </c>
      <c r="J2952">
        <f t="shared" si="181"/>
        <v>20389</v>
      </c>
      <c r="K2952" s="189">
        <f t="shared" si="182"/>
        <v>0.81555999999999995</v>
      </c>
      <c r="L2952" s="200">
        <v>21085</v>
      </c>
      <c r="N2952" s="184">
        <v>3560.1</v>
      </c>
      <c r="O2952" s="190">
        <f t="shared" si="183"/>
        <v>0.59334999999999993</v>
      </c>
      <c r="Q2952" s="1">
        <v>3204.8</v>
      </c>
    </row>
    <row r="2953" spans="2:17" x14ac:dyDescent="0.3">
      <c r="B2953" s="187">
        <v>43223.625</v>
      </c>
      <c r="D2953" s="202">
        <v>818</v>
      </c>
      <c r="E2953" s="178">
        <v>528.101</v>
      </c>
      <c r="F2953" s="188">
        <f t="shared" si="180"/>
        <v>0.71468822952261735</v>
      </c>
      <c r="G2953" s="200"/>
      <c r="H2953" s="202">
        <v>412</v>
      </c>
      <c r="I2953" s="178">
        <v>18698</v>
      </c>
      <c r="J2953">
        <f t="shared" si="181"/>
        <v>18698</v>
      </c>
      <c r="K2953" s="189">
        <f t="shared" si="182"/>
        <v>0.74792000000000003</v>
      </c>
      <c r="L2953" s="200">
        <v>19303</v>
      </c>
      <c r="N2953" s="184">
        <v>3128.8</v>
      </c>
      <c r="O2953" s="190">
        <f t="shared" si="183"/>
        <v>0.52146666666666674</v>
      </c>
      <c r="Q2953" s="1">
        <v>3204.6</v>
      </c>
    </row>
    <row r="2954" spans="2:17" x14ac:dyDescent="0.3">
      <c r="B2954" s="187">
        <v>43223.666666666664</v>
      </c>
      <c r="D2954" s="202">
        <v>537</v>
      </c>
      <c r="E2954" s="178">
        <v>249.68899999999999</v>
      </c>
      <c r="F2954" s="188">
        <f t="shared" si="180"/>
        <v>0.33790844808336434</v>
      </c>
      <c r="G2954" s="200"/>
      <c r="H2954" s="202">
        <v>185</v>
      </c>
      <c r="I2954" s="178">
        <v>7859.6</v>
      </c>
      <c r="J2954">
        <f t="shared" si="181"/>
        <v>7859.6</v>
      </c>
      <c r="K2954" s="189">
        <f t="shared" si="182"/>
        <v>0.314384</v>
      </c>
      <c r="L2954" s="200">
        <v>8060.2</v>
      </c>
      <c r="N2954" s="184">
        <v>3220.7</v>
      </c>
      <c r="O2954" s="190">
        <f t="shared" si="183"/>
        <v>0.53678333333333328</v>
      </c>
      <c r="Q2954" s="1">
        <v>3204.5</v>
      </c>
    </row>
    <row r="2955" spans="2:17" x14ac:dyDescent="0.3">
      <c r="B2955" s="187">
        <v>43223.708333333336</v>
      </c>
      <c r="D2955" s="202">
        <v>120</v>
      </c>
      <c r="E2955" s="178">
        <v>0</v>
      </c>
      <c r="F2955" s="188">
        <f t="shared" ref="F2955:F3018" si="184">E2955/$F$8</f>
        <v>0</v>
      </c>
      <c r="G2955" s="200"/>
      <c r="H2955" s="202">
        <v>21</v>
      </c>
      <c r="I2955" s="178">
        <v>391.99</v>
      </c>
      <c r="J2955">
        <f t="shared" ref="J2955:J3018" si="185">IF(I2955&lt;0,0,I2955)</f>
        <v>391.99</v>
      </c>
      <c r="K2955" s="189">
        <f t="shared" ref="K2955:K3018" si="186">J2955/(1000*$K$8)</f>
        <v>1.5679600000000002E-2</v>
      </c>
      <c r="L2955" s="200">
        <v>518.97</v>
      </c>
      <c r="N2955" s="184">
        <v>3688.8</v>
      </c>
      <c r="O2955" s="190">
        <f t="shared" ref="O2955:O3018" si="187">N2955/$O$8</f>
        <v>0.61480000000000001</v>
      </c>
      <c r="Q2955" s="1">
        <v>3202.7</v>
      </c>
    </row>
    <row r="2956" spans="2:17" x14ac:dyDescent="0.3">
      <c r="B2956" s="187">
        <v>43223.75</v>
      </c>
      <c r="D2956" s="202">
        <v>0</v>
      </c>
      <c r="E2956" s="178">
        <v>0</v>
      </c>
      <c r="F2956" s="188">
        <f t="shared" si="184"/>
        <v>0</v>
      </c>
      <c r="G2956" s="200"/>
      <c r="H2956" s="202">
        <v>0</v>
      </c>
      <c r="I2956" s="178">
        <v>-56.506999999999998</v>
      </c>
      <c r="J2956">
        <f t="shared" si="185"/>
        <v>0</v>
      </c>
      <c r="K2956" s="189">
        <f t="shared" si="186"/>
        <v>0</v>
      </c>
      <c r="L2956" s="200">
        <v>0</v>
      </c>
      <c r="N2956" s="184">
        <v>3540.5</v>
      </c>
      <c r="O2956" s="190">
        <f t="shared" si="187"/>
        <v>0.59008333333333329</v>
      </c>
      <c r="Q2956" s="1">
        <v>3202.5</v>
      </c>
    </row>
    <row r="2957" spans="2:17" x14ac:dyDescent="0.3">
      <c r="B2957" s="187">
        <v>43223.791666666664</v>
      </c>
      <c r="D2957" s="202">
        <v>0</v>
      </c>
      <c r="E2957" s="178">
        <v>0</v>
      </c>
      <c r="F2957" s="188">
        <f t="shared" si="184"/>
        <v>0</v>
      </c>
      <c r="G2957" s="200"/>
      <c r="H2957" s="202">
        <v>0</v>
      </c>
      <c r="I2957" s="178">
        <v>-56.506999999999998</v>
      </c>
      <c r="J2957">
        <f t="shared" si="185"/>
        <v>0</v>
      </c>
      <c r="K2957" s="189">
        <f t="shared" si="186"/>
        <v>0</v>
      </c>
      <c r="L2957" s="200">
        <v>0</v>
      </c>
      <c r="N2957" s="184">
        <v>4056.4</v>
      </c>
      <c r="O2957" s="190">
        <f t="shared" si="187"/>
        <v>0.6760666666666667</v>
      </c>
      <c r="Q2957" s="1">
        <v>3202.3</v>
      </c>
    </row>
    <row r="2958" spans="2:17" x14ac:dyDescent="0.3">
      <c r="B2958" s="187">
        <v>43223.833333333336</v>
      </c>
      <c r="D2958" s="202">
        <v>0</v>
      </c>
      <c r="E2958" s="178">
        <v>0</v>
      </c>
      <c r="F2958" s="188">
        <f t="shared" si="184"/>
        <v>0</v>
      </c>
      <c r="G2958" s="200"/>
      <c r="H2958" s="202">
        <v>0</v>
      </c>
      <c r="I2958" s="178">
        <v>-56.506999999999998</v>
      </c>
      <c r="J2958">
        <f t="shared" si="185"/>
        <v>0</v>
      </c>
      <c r="K2958" s="189">
        <f t="shared" si="186"/>
        <v>0</v>
      </c>
      <c r="L2958" s="200">
        <v>0</v>
      </c>
      <c r="N2958" s="184">
        <v>4568.8999999999996</v>
      </c>
      <c r="O2958" s="190">
        <f t="shared" si="187"/>
        <v>0.76148333333333329</v>
      </c>
      <c r="Q2958" s="1">
        <v>3202</v>
      </c>
    </row>
    <row r="2959" spans="2:17" x14ac:dyDescent="0.3">
      <c r="B2959" s="187">
        <v>43223.875</v>
      </c>
      <c r="D2959" s="202">
        <v>0</v>
      </c>
      <c r="E2959" s="178">
        <v>0</v>
      </c>
      <c r="F2959" s="188">
        <f t="shared" si="184"/>
        <v>0</v>
      </c>
      <c r="G2959" s="200"/>
      <c r="H2959" s="202">
        <v>0</v>
      </c>
      <c r="I2959" s="178">
        <v>-56.506999999999998</v>
      </c>
      <c r="J2959">
        <f t="shared" si="185"/>
        <v>0</v>
      </c>
      <c r="K2959" s="189">
        <f t="shared" si="186"/>
        <v>0</v>
      </c>
      <c r="L2959" s="200">
        <v>0</v>
      </c>
      <c r="N2959" s="184">
        <v>4752.7</v>
      </c>
      <c r="O2959" s="190">
        <f t="shared" si="187"/>
        <v>0.79211666666666669</v>
      </c>
      <c r="Q2959" s="1">
        <v>3201.7</v>
      </c>
    </row>
    <row r="2960" spans="2:17" x14ac:dyDescent="0.3">
      <c r="B2960" s="187">
        <v>43223.916666666664</v>
      </c>
      <c r="D2960" s="202">
        <v>0</v>
      </c>
      <c r="E2960" s="178">
        <v>0</v>
      </c>
      <c r="F2960" s="188">
        <f t="shared" si="184"/>
        <v>0</v>
      </c>
      <c r="G2960" s="200"/>
      <c r="H2960" s="202">
        <v>0</v>
      </c>
      <c r="I2960" s="178">
        <v>-56.506999999999998</v>
      </c>
      <c r="J2960">
        <f t="shared" si="185"/>
        <v>0</v>
      </c>
      <c r="K2960" s="189">
        <f t="shared" si="186"/>
        <v>0</v>
      </c>
      <c r="L2960" s="200">
        <v>0</v>
      </c>
      <c r="N2960" s="184">
        <v>5020.3999999999996</v>
      </c>
      <c r="O2960" s="190">
        <f t="shared" si="187"/>
        <v>0.83673333333333322</v>
      </c>
      <c r="Q2960" s="1">
        <v>3201.1</v>
      </c>
    </row>
    <row r="2961" spans="2:17" x14ac:dyDescent="0.3">
      <c r="B2961" s="187">
        <v>43223.958333333336</v>
      </c>
      <c r="D2961" s="202">
        <v>0</v>
      </c>
      <c r="E2961" s="178">
        <v>0</v>
      </c>
      <c r="F2961" s="188">
        <f t="shared" si="184"/>
        <v>0</v>
      </c>
      <c r="G2961" s="200"/>
      <c r="H2961" s="202">
        <v>0</v>
      </c>
      <c r="I2961" s="178">
        <v>-56.506999999999998</v>
      </c>
      <c r="J2961">
        <f t="shared" si="185"/>
        <v>0</v>
      </c>
      <c r="K2961" s="189">
        <f t="shared" si="186"/>
        <v>0</v>
      </c>
      <c r="L2961" s="200">
        <v>0</v>
      </c>
      <c r="N2961" s="184">
        <v>5238.3999999999996</v>
      </c>
      <c r="O2961" s="190">
        <f t="shared" si="187"/>
        <v>0.87306666666666666</v>
      </c>
      <c r="Q2961" s="1">
        <v>3200</v>
      </c>
    </row>
    <row r="2962" spans="2:17" x14ac:dyDescent="0.3">
      <c r="B2962" s="187">
        <v>43224</v>
      </c>
      <c r="D2962" s="202">
        <v>0</v>
      </c>
      <c r="E2962" s="178">
        <v>0</v>
      </c>
      <c r="F2962" s="188">
        <f t="shared" si="184"/>
        <v>0</v>
      </c>
      <c r="G2962" s="200"/>
      <c r="H2962" s="202">
        <v>0</v>
      </c>
      <c r="I2962" s="178">
        <v>-56.506999999999998</v>
      </c>
      <c r="J2962">
        <f t="shared" si="185"/>
        <v>0</v>
      </c>
      <c r="K2962" s="189">
        <f t="shared" si="186"/>
        <v>0</v>
      </c>
      <c r="L2962" s="200">
        <v>0</v>
      </c>
      <c r="N2962" s="184">
        <v>5455.3</v>
      </c>
      <c r="O2962" s="190">
        <f t="shared" si="187"/>
        <v>0.90921666666666667</v>
      </c>
      <c r="Q2962" s="1">
        <v>3198.8</v>
      </c>
    </row>
    <row r="2963" spans="2:17" x14ac:dyDescent="0.3">
      <c r="B2963" s="187">
        <v>43224.041666666664</v>
      </c>
      <c r="D2963" s="202">
        <v>0</v>
      </c>
      <c r="E2963" s="178">
        <v>0</v>
      </c>
      <c r="F2963" s="188">
        <f t="shared" si="184"/>
        <v>0</v>
      </c>
      <c r="G2963" s="200"/>
      <c r="H2963" s="202">
        <v>0</v>
      </c>
      <c r="I2963" s="178">
        <v>-56.506999999999998</v>
      </c>
      <c r="J2963">
        <f t="shared" si="185"/>
        <v>0</v>
      </c>
      <c r="K2963" s="189">
        <f t="shared" si="186"/>
        <v>0</v>
      </c>
      <c r="L2963" s="200">
        <v>0</v>
      </c>
      <c r="N2963" s="184">
        <v>5621.3</v>
      </c>
      <c r="O2963" s="190">
        <f t="shared" si="187"/>
        <v>0.9368833333333334</v>
      </c>
      <c r="Q2963" s="1">
        <v>3197.3</v>
      </c>
    </row>
    <row r="2964" spans="2:17" x14ac:dyDescent="0.3">
      <c r="B2964" s="187">
        <v>43224.083333333336</v>
      </c>
      <c r="D2964" s="202">
        <v>0</v>
      </c>
      <c r="E2964" s="178">
        <v>0</v>
      </c>
      <c r="F2964" s="188">
        <f t="shared" si="184"/>
        <v>0</v>
      </c>
      <c r="G2964" s="200"/>
      <c r="H2964" s="202">
        <v>0</v>
      </c>
      <c r="I2964" s="178">
        <v>-56.506999999999998</v>
      </c>
      <c r="J2964">
        <f t="shared" si="185"/>
        <v>0</v>
      </c>
      <c r="K2964" s="189">
        <f t="shared" si="186"/>
        <v>0</v>
      </c>
      <c r="L2964" s="200">
        <v>0</v>
      </c>
      <c r="N2964" s="184">
        <v>5751.7</v>
      </c>
      <c r="O2964" s="190">
        <f t="shared" si="187"/>
        <v>0.95861666666666667</v>
      </c>
      <c r="Q2964" s="1">
        <v>3194.7</v>
      </c>
    </row>
    <row r="2965" spans="2:17" x14ac:dyDescent="0.3">
      <c r="B2965" s="187">
        <v>43224.125</v>
      </c>
      <c r="D2965" s="202">
        <v>0</v>
      </c>
      <c r="E2965" s="178">
        <v>0</v>
      </c>
      <c r="F2965" s="188">
        <f t="shared" si="184"/>
        <v>0</v>
      </c>
      <c r="G2965" s="200"/>
      <c r="H2965" s="202">
        <v>0</v>
      </c>
      <c r="I2965" s="178">
        <v>-56.506999999999998</v>
      </c>
      <c r="J2965">
        <f t="shared" si="185"/>
        <v>0</v>
      </c>
      <c r="K2965" s="189">
        <f t="shared" si="186"/>
        <v>0</v>
      </c>
      <c r="L2965" s="200">
        <v>0</v>
      </c>
      <c r="N2965" s="184">
        <v>5809.1</v>
      </c>
      <c r="O2965" s="190">
        <f t="shared" si="187"/>
        <v>0.9681833333333334</v>
      </c>
      <c r="Q2965" s="1">
        <v>3194.2</v>
      </c>
    </row>
    <row r="2966" spans="2:17" x14ac:dyDescent="0.3">
      <c r="B2966" s="187">
        <v>43224.166666666664</v>
      </c>
      <c r="D2966" s="202">
        <v>0</v>
      </c>
      <c r="E2966" s="178">
        <v>0</v>
      </c>
      <c r="F2966" s="188">
        <f t="shared" si="184"/>
        <v>0</v>
      </c>
      <c r="G2966" s="200"/>
      <c r="H2966" s="202">
        <v>0</v>
      </c>
      <c r="I2966" s="178">
        <v>-56.506999999999998</v>
      </c>
      <c r="J2966">
        <f t="shared" si="185"/>
        <v>0</v>
      </c>
      <c r="K2966" s="189">
        <f t="shared" si="186"/>
        <v>0</v>
      </c>
      <c r="L2966" s="200">
        <v>0</v>
      </c>
      <c r="N2966" s="184">
        <v>5829.9</v>
      </c>
      <c r="O2966" s="190">
        <f t="shared" si="187"/>
        <v>0.9716499999999999</v>
      </c>
      <c r="Q2966" s="1">
        <v>3194.2</v>
      </c>
    </row>
    <row r="2967" spans="2:17" x14ac:dyDescent="0.3">
      <c r="B2967" s="187">
        <v>43224.208333333336</v>
      </c>
      <c r="D2967" s="202">
        <v>0</v>
      </c>
      <c r="E2967" s="178">
        <v>0</v>
      </c>
      <c r="F2967" s="188">
        <f t="shared" si="184"/>
        <v>0</v>
      </c>
      <c r="G2967" s="200"/>
      <c r="H2967" s="202">
        <v>0</v>
      </c>
      <c r="I2967" s="178">
        <v>-56.506999999999998</v>
      </c>
      <c r="J2967">
        <f t="shared" si="185"/>
        <v>0</v>
      </c>
      <c r="K2967" s="189">
        <f t="shared" si="186"/>
        <v>0</v>
      </c>
      <c r="L2967" s="200">
        <v>0</v>
      </c>
      <c r="N2967" s="184">
        <v>5816.6</v>
      </c>
      <c r="O2967" s="190">
        <f t="shared" si="187"/>
        <v>0.96943333333333337</v>
      </c>
      <c r="Q2967" s="1">
        <v>3193.3</v>
      </c>
    </row>
    <row r="2968" spans="2:17" x14ac:dyDescent="0.3">
      <c r="B2968" s="187">
        <v>43224.25</v>
      </c>
      <c r="D2968" s="202">
        <v>137</v>
      </c>
      <c r="E2968" s="178">
        <v>0</v>
      </c>
      <c r="F2968" s="188">
        <f t="shared" si="184"/>
        <v>0</v>
      </c>
      <c r="G2968" s="200"/>
      <c r="H2968" s="202">
        <v>22</v>
      </c>
      <c r="I2968" s="178">
        <v>508.05</v>
      </c>
      <c r="J2968">
        <f t="shared" si="185"/>
        <v>508.05</v>
      </c>
      <c r="K2968" s="189">
        <f t="shared" si="186"/>
        <v>2.0322E-2</v>
      </c>
      <c r="L2968" s="200">
        <v>621.53</v>
      </c>
      <c r="N2968" s="184">
        <v>5800.5</v>
      </c>
      <c r="O2968" s="190">
        <f t="shared" si="187"/>
        <v>0.96675</v>
      </c>
      <c r="Q2968" s="1">
        <v>3192.3</v>
      </c>
    </row>
    <row r="2969" spans="2:17" x14ac:dyDescent="0.3">
      <c r="B2969" s="187">
        <v>43224.291666666664</v>
      </c>
      <c r="D2969" s="202">
        <v>717</v>
      </c>
      <c r="E2969" s="178">
        <v>177.001</v>
      </c>
      <c r="F2969" s="188">
        <f t="shared" si="184"/>
        <v>0.2395385187941943</v>
      </c>
      <c r="G2969" s="200"/>
      <c r="H2969" s="202">
        <v>200</v>
      </c>
      <c r="I2969" s="178">
        <v>9173</v>
      </c>
      <c r="J2969">
        <f t="shared" si="185"/>
        <v>9173</v>
      </c>
      <c r="K2969" s="189">
        <f t="shared" si="186"/>
        <v>0.36692000000000002</v>
      </c>
      <c r="L2969" s="200">
        <v>9407.7999999999993</v>
      </c>
      <c r="N2969" s="184">
        <v>5707.9</v>
      </c>
      <c r="O2969" s="190">
        <f t="shared" si="187"/>
        <v>0.95131666666666659</v>
      </c>
      <c r="Q2969" s="1">
        <v>3192.3</v>
      </c>
    </row>
    <row r="2970" spans="2:17" x14ac:dyDescent="0.3">
      <c r="B2970" s="187">
        <v>43224.333333333336</v>
      </c>
      <c r="D2970" s="202">
        <v>864</v>
      </c>
      <c r="E2970" s="178">
        <v>567.65800000000002</v>
      </c>
      <c r="F2970" s="188">
        <f t="shared" si="184"/>
        <v>0.76822140271340134</v>
      </c>
      <c r="G2970" s="200"/>
      <c r="H2970" s="202">
        <v>423</v>
      </c>
      <c r="I2970" s="178">
        <v>19895</v>
      </c>
      <c r="J2970">
        <f t="shared" si="185"/>
        <v>19895</v>
      </c>
      <c r="K2970" s="189">
        <f t="shared" si="186"/>
        <v>0.79579999999999995</v>
      </c>
      <c r="L2970" s="200">
        <v>20564</v>
      </c>
      <c r="N2970" s="184">
        <v>5439</v>
      </c>
      <c r="O2970" s="190">
        <f t="shared" si="187"/>
        <v>0.90649999999999997</v>
      </c>
      <c r="Q2970" s="1">
        <v>3189.4</v>
      </c>
    </row>
    <row r="2971" spans="2:17" x14ac:dyDescent="0.3">
      <c r="B2971" s="187">
        <v>43224.375</v>
      </c>
      <c r="D2971" s="202">
        <v>923</v>
      </c>
      <c r="E2971" s="178">
        <v>653.44500000000005</v>
      </c>
      <c r="F2971" s="188">
        <f t="shared" si="184"/>
        <v>0.88431843556517931</v>
      </c>
      <c r="G2971" s="200"/>
      <c r="H2971" s="202">
        <v>601</v>
      </c>
      <c r="I2971" s="178">
        <v>20713</v>
      </c>
      <c r="J2971">
        <f t="shared" si="185"/>
        <v>20713</v>
      </c>
      <c r="K2971" s="189">
        <f t="shared" si="186"/>
        <v>0.82852000000000003</v>
      </c>
      <c r="L2971" s="200">
        <v>21426</v>
      </c>
      <c r="N2971" s="184">
        <v>5273</v>
      </c>
      <c r="O2971" s="190">
        <f t="shared" si="187"/>
        <v>0.87883333333333336</v>
      </c>
      <c r="Q2971" s="1">
        <v>3189.2</v>
      </c>
    </row>
    <row r="2972" spans="2:17" x14ac:dyDescent="0.3">
      <c r="B2972" s="187">
        <v>43224.416666666664</v>
      </c>
      <c r="D2972" s="202">
        <v>957</v>
      </c>
      <c r="E2972" s="178">
        <v>695.47699999999998</v>
      </c>
      <c r="F2972" s="188">
        <f t="shared" si="184"/>
        <v>0.94120106912068213</v>
      </c>
      <c r="G2972" s="200"/>
      <c r="H2972" s="202">
        <v>735</v>
      </c>
      <c r="I2972" s="178">
        <v>20616</v>
      </c>
      <c r="J2972">
        <f t="shared" si="185"/>
        <v>20616</v>
      </c>
      <c r="K2972" s="189">
        <f t="shared" si="186"/>
        <v>0.82464000000000004</v>
      </c>
      <c r="L2972" s="200">
        <v>21324</v>
      </c>
      <c r="N2972" s="184">
        <v>5044.3999999999996</v>
      </c>
      <c r="O2972" s="190">
        <f t="shared" si="187"/>
        <v>0.84073333333333322</v>
      </c>
      <c r="Q2972" s="1">
        <v>3188.9</v>
      </c>
    </row>
    <row r="2973" spans="2:17" x14ac:dyDescent="0.3">
      <c r="B2973" s="187">
        <v>43224.458333333336</v>
      </c>
      <c r="D2973" s="202">
        <v>970</v>
      </c>
      <c r="E2973" s="178">
        <v>713.81</v>
      </c>
      <c r="F2973" s="188">
        <f t="shared" si="184"/>
        <v>0.96601143553134616</v>
      </c>
      <c r="G2973" s="200"/>
      <c r="H2973" s="202">
        <v>807</v>
      </c>
      <c r="I2973" s="178">
        <v>20494</v>
      </c>
      <c r="J2973">
        <f t="shared" si="185"/>
        <v>20494</v>
      </c>
      <c r="K2973" s="189">
        <f t="shared" si="186"/>
        <v>0.81976000000000004</v>
      </c>
      <c r="L2973" s="200">
        <v>21194</v>
      </c>
      <c r="N2973" s="184">
        <v>4701.5</v>
      </c>
      <c r="O2973" s="190">
        <f t="shared" si="187"/>
        <v>0.7835833333333333</v>
      </c>
      <c r="Q2973" s="1">
        <v>3188.4</v>
      </c>
    </row>
    <row r="2974" spans="2:17" x14ac:dyDescent="0.3">
      <c r="B2974" s="187">
        <v>43224.5</v>
      </c>
      <c r="D2974" s="202">
        <v>970</v>
      </c>
      <c r="E2974" s="178">
        <v>713.99</v>
      </c>
      <c r="F2974" s="188">
        <f t="shared" si="184"/>
        <v>0.96625503264878043</v>
      </c>
      <c r="G2974" s="200"/>
      <c r="H2974" s="202">
        <v>807</v>
      </c>
      <c r="I2974" s="178">
        <v>20353</v>
      </c>
      <c r="J2974">
        <f t="shared" si="185"/>
        <v>20353</v>
      </c>
      <c r="K2974" s="189">
        <f t="shared" si="186"/>
        <v>0.81411999999999995</v>
      </c>
      <c r="L2974" s="200">
        <v>21047</v>
      </c>
      <c r="N2974" s="184">
        <v>3855.1</v>
      </c>
      <c r="O2974" s="190">
        <f t="shared" si="187"/>
        <v>0.64251666666666662</v>
      </c>
      <c r="Q2974" s="1">
        <v>3188.3</v>
      </c>
    </row>
    <row r="2975" spans="2:17" x14ac:dyDescent="0.3">
      <c r="B2975" s="187">
        <v>43224.541666666664</v>
      </c>
      <c r="D2975" s="202">
        <v>956</v>
      </c>
      <c r="E2975" s="178">
        <v>693.09500000000003</v>
      </c>
      <c r="F2975" s="188">
        <f t="shared" si="184"/>
        <v>0.93797746726663744</v>
      </c>
      <c r="G2975" s="200"/>
      <c r="H2975" s="202">
        <v>736</v>
      </c>
      <c r="I2975" s="178">
        <v>20486</v>
      </c>
      <c r="J2975">
        <f t="shared" si="185"/>
        <v>20486</v>
      </c>
      <c r="K2975" s="189">
        <f t="shared" si="186"/>
        <v>0.81943999999999995</v>
      </c>
      <c r="L2975" s="200">
        <v>21186</v>
      </c>
      <c r="N2975" s="184">
        <v>3100.7</v>
      </c>
      <c r="O2975" s="190">
        <f t="shared" si="187"/>
        <v>0.51678333333333326</v>
      </c>
      <c r="Q2975" s="1">
        <v>3187.9</v>
      </c>
    </row>
    <row r="2976" spans="2:17" x14ac:dyDescent="0.3">
      <c r="B2976" s="187">
        <v>43224.583333333336</v>
      </c>
      <c r="D2976" s="202">
        <v>923</v>
      </c>
      <c r="E2976" s="178">
        <v>651.399</v>
      </c>
      <c r="F2976" s="188">
        <f t="shared" si="184"/>
        <v>0.88154954833034482</v>
      </c>
      <c r="G2976" s="200"/>
      <c r="H2976" s="202">
        <v>601</v>
      </c>
      <c r="I2976" s="178">
        <v>20577</v>
      </c>
      <c r="J2976">
        <f t="shared" si="185"/>
        <v>20577</v>
      </c>
      <c r="K2976" s="189">
        <f t="shared" si="186"/>
        <v>0.82308000000000003</v>
      </c>
      <c r="L2976" s="200">
        <v>21283</v>
      </c>
      <c r="N2976" s="184">
        <v>2594.8000000000002</v>
      </c>
      <c r="O2976" s="190">
        <f t="shared" si="187"/>
        <v>0.43246666666666672</v>
      </c>
      <c r="Q2976" s="1">
        <v>3187.5</v>
      </c>
    </row>
    <row r="2977" spans="2:17" x14ac:dyDescent="0.3">
      <c r="B2977" s="187">
        <v>43224.625</v>
      </c>
      <c r="D2977" s="202">
        <v>859</v>
      </c>
      <c r="E2977" s="178">
        <v>556.303</v>
      </c>
      <c r="F2977" s="188">
        <f t="shared" si="184"/>
        <v>0.75285448455526616</v>
      </c>
      <c r="G2977" s="200"/>
      <c r="H2977" s="202">
        <v>413</v>
      </c>
      <c r="I2977" s="178">
        <v>18856</v>
      </c>
      <c r="J2977">
        <f t="shared" si="185"/>
        <v>18856</v>
      </c>
      <c r="K2977" s="189">
        <f t="shared" si="186"/>
        <v>0.75424000000000002</v>
      </c>
      <c r="L2977" s="200">
        <v>19469</v>
      </c>
      <c r="N2977" s="184">
        <v>2134.6999999999998</v>
      </c>
      <c r="O2977" s="190">
        <f t="shared" si="187"/>
        <v>0.35578333333333328</v>
      </c>
      <c r="Q2977" s="1">
        <v>3186</v>
      </c>
    </row>
    <row r="2978" spans="2:17" x14ac:dyDescent="0.3">
      <c r="B2978" s="187">
        <v>43224.666666666664</v>
      </c>
      <c r="D2978" s="202">
        <v>715</v>
      </c>
      <c r="E2978" s="178">
        <v>342.61500000000001</v>
      </c>
      <c r="F2978" s="188">
        <f t="shared" si="184"/>
        <v>0.46366681327604292</v>
      </c>
      <c r="G2978" s="200"/>
      <c r="H2978" s="202">
        <v>202</v>
      </c>
      <c r="I2978" s="178">
        <v>8856.2000000000007</v>
      </c>
      <c r="J2978">
        <f t="shared" si="185"/>
        <v>8856.2000000000007</v>
      </c>
      <c r="K2978" s="189">
        <f t="shared" si="186"/>
        <v>0.35424800000000001</v>
      </c>
      <c r="L2978" s="200">
        <v>9082.5</v>
      </c>
      <c r="N2978" s="184">
        <v>1943.7</v>
      </c>
      <c r="O2978" s="190">
        <f t="shared" si="187"/>
        <v>0.32395000000000002</v>
      </c>
      <c r="Q2978" s="1">
        <v>3183</v>
      </c>
    </row>
    <row r="2979" spans="2:17" x14ac:dyDescent="0.3">
      <c r="B2979" s="187">
        <v>43224.708333333336</v>
      </c>
      <c r="D2979" s="202">
        <v>165</v>
      </c>
      <c r="E2979" s="178">
        <v>0</v>
      </c>
      <c r="F2979" s="188">
        <f t="shared" si="184"/>
        <v>0</v>
      </c>
      <c r="G2979" s="200"/>
      <c r="H2979" s="202">
        <v>22</v>
      </c>
      <c r="I2979" s="178">
        <v>425.62</v>
      </c>
      <c r="J2979">
        <f t="shared" si="185"/>
        <v>425.62</v>
      </c>
      <c r="K2979" s="189">
        <f t="shared" si="186"/>
        <v>1.70248E-2</v>
      </c>
      <c r="L2979" s="200">
        <v>548.69000000000005</v>
      </c>
      <c r="N2979" s="184">
        <v>2202.9</v>
      </c>
      <c r="O2979" s="190">
        <f t="shared" si="187"/>
        <v>0.36715000000000003</v>
      </c>
      <c r="Q2979" s="1">
        <v>3182.2</v>
      </c>
    </row>
    <row r="2980" spans="2:17" x14ac:dyDescent="0.3">
      <c r="B2980" s="187">
        <v>43224.75</v>
      </c>
      <c r="D2980" s="202">
        <v>0</v>
      </c>
      <c r="E2980" s="178">
        <v>0</v>
      </c>
      <c r="F2980" s="188">
        <f t="shared" si="184"/>
        <v>0</v>
      </c>
      <c r="G2980" s="200"/>
      <c r="H2980" s="202">
        <v>0</v>
      </c>
      <c r="I2980" s="178">
        <v>-56.506999999999998</v>
      </c>
      <c r="J2980">
        <f t="shared" si="185"/>
        <v>0</v>
      </c>
      <c r="K2980" s="189">
        <f t="shared" si="186"/>
        <v>0</v>
      </c>
      <c r="L2980" s="200">
        <v>0</v>
      </c>
      <c r="N2980" s="184">
        <v>2257.6999999999998</v>
      </c>
      <c r="O2980" s="190">
        <f t="shared" si="187"/>
        <v>0.3762833333333333</v>
      </c>
      <c r="Q2980" s="1">
        <v>3182</v>
      </c>
    </row>
    <row r="2981" spans="2:17" x14ac:dyDescent="0.3">
      <c r="B2981" s="187">
        <v>43224.791666666664</v>
      </c>
      <c r="D2981" s="202">
        <v>0</v>
      </c>
      <c r="E2981" s="178">
        <v>0</v>
      </c>
      <c r="F2981" s="188">
        <f t="shared" si="184"/>
        <v>0</v>
      </c>
      <c r="G2981" s="200"/>
      <c r="H2981" s="202">
        <v>0</v>
      </c>
      <c r="I2981" s="178">
        <v>-56.506999999999998</v>
      </c>
      <c r="J2981">
        <f t="shared" si="185"/>
        <v>0</v>
      </c>
      <c r="K2981" s="189">
        <f t="shared" si="186"/>
        <v>0</v>
      </c>
      <c r="L2981" s="200">
        <v>0</v>
      </c>
      <c r="N2981" s="184">
        <v>2345</v>
      </c>
      <c r="O2981" s="190">
        <f t="shared" si="187"/>
        <v>0.39083333333333331</v>
      </c>
      <c r="Q2981" s="1">
        <v>3181.7</v>
      </c>
    </row>
    <row r="2982" spans="2:17" x14ac:dyDescent="0.3">
      <c r="B2982" s="187">
        <v>43224.833333333336</v>
      </c>
      <c r="D2982" s="202">
        <v>0</v>
      </c>
      <c r="E2982" s="178">
        <v>0</v>
      </c>
      <c r="F2982" s="188">
        <f t="shared" si="184"/>
        <v>0</v>
      </c>
      <c r="G2982" s="200"/>
      <c r="H2982" s="202">
        <v>0</v>
      </c>
      <c r="I2982" s="178">
        <v>-56.506999999999998</v>
      </c>
      <c r="J2982">
        <f t="shared" si="185"/>
        <v>0</v>
      </c>
      <c r="K2982" s="189">
        <f t="shared" si="186"/>
        <v>0</v>
      </c>
      <c r="L2982" s="200">
        <v>0</v>
      </c>
      <c r="N2982" s="184">
        <v>2433.9</v>
      </c>
      <c r="O2982" s="190">
        <f t="shared" si="187"/>
        <v>0.40565000000000001</v>
      </c>
      <c r="Q2982" s="1">
        <v>3181.1</v>
      </c>
    </row>
    <row r="2983" spans="2:17" x14ac:dyDescent="0.3">
      <c r="B2983" s="187">
        <v>43224.875</v>
      </c>
      <c r="D2983" s="202">
        <v>0</v>
      </c>
      <c r="E2983" s="178">
        <v>0</v>
      </c>
      <c r="F2983" s="188">
        <f t="shared" si="184"/>
        <v>0</v>
      </c>
      <c r="G2983" s="200"/>
      <c r="H2983" s="202">
        <v>0</v>
      </c>
      <c r="I2983" s="178">
        <v>-56.506999999999998</v>
      </c>
      <c r="J2983">
        <f t="shared" si="185"/>
        <v>0</v>
      </c>
      <c r="K2983" s="189">
        <f t="shared" si="186"/>
        <v>0</v>
      </c>
      <c r="L2983" s="200">
        <v>0</v>
      </c>
      <c r="N2983" s="184">
        <v>2284.1999999999998</v>
      </c>
      <c r="O2983" s="190">
        <f t="shared" si="187"/>
        <v>0.38069999999999998</v>
      </c>
      <c r="Q2983" s="1">
        <v>3180.4</v>
      </c>
    </row>
    <row r="2984" spans="2:17" x14ac:dyDescent="0.3">
      <c r="B2984" s="187">
        <v>43224.916666666664</v>
      </c>
      <c r="D2984" s="202">
        <v>0</v>
      </c>
      <c r="E2984" s="178">
        <v>0</v>
      </c>
      <c r="F2984" s="188">
        <f t="shared" si="184"/>
        <v>0</v>
      </c>
      <c r="G2984" s="200"/>
      <c r="H2984" s="202">
        <v>0</v>
      </c>
      <c r="I2984" s="178">
        <v>-56.506999999999998</v>
      </c>
      <c r="J2984">
        <f t="shared" si="185"/>
        <v>0</v>
      </c>
      <c r="K2984" s="189">
        <f t="shared" si="186"/>
        <v>0</v>
      </c>
      <c r="L2984" s="200">
        <v>0</v>
      </c>
      <c r="N2984" s="184">
        <v>2177.6999999999998</v>
      </c>
      <c r="O2984" s="190">
        <f t="shared" si="187"/>
        <v>0.36294999999999999</v>
      </c>
      <c r="Q2984" s="1">
        <v>3176.4</v>
      </c>
    </row>
    <row r="2985" spans="2:17" x14ac:dyDescent="0.3">
      <c r="B2985" s="187">
        <v>43224.958333333336</v>
      </c>
      <c r="D2985" s="202">
        <v>0</v>
      </c>
      <c r="E2985" s="178">
        <v>0</v>
      </c>
      <c r="F2985" s="188">
        <f t="shared" si="184"/>
        <v>0</v>
      </c>
      <c r="G2985" s="200"/>
      <c r="H2985" s="202">
        <v>0</v>
      </c>
      <c r="I2985" s="178">
        <v>-56.506999999999998</v>
      </c>
      <c r="J2985">
        <f t="shared" si="185"/>
        <v>0</v>
      </c>
      <c r="K2985" s="189">
        <f t="shared" si="186"/>
        <v>0</v>
      </c>
      <c r="L2985" s="200">
        <v>0</v>
      </c>
      <c r="N2985" s="184">
        <v>1967.1</v>
      </c>
      <c r="O2985" s="190">
        <f t="shared" si="187"/>
        <v>0.32784999999999997</v>
      </c>
      <c r="Q2985" s="1">
        <v>3175.8</v>
      </c>
    </row>
    <row r="2986" spans="2:17" x14ac:dyDescent="0.3">
      <c r="B2986" s="187">
        <v>43225</v>
      </c>
      <c r="D2986" s="202">
        <v>0</v>
      </c>
      <c r="E2986" s="178">
        <v>0</v>
      </c>
      <c r="F2986" s="188">
        <f t="shared" si="184"/>
        <v>0</v>
      </c>
      <c r="G2986" s="200"/>
      <c r="H2986" s="202">
        <v>0</v>
      </c>
      <c r="I2986" s="178">
        <v>-56.506999999999998</v>
      </c>
      <c r="J2986">
        <f t="shared" si="185"/>
        <v>0</v>
      </c>
      <c r="K2986" s="189">
        <f t="shared" si="186"/>
        <v>0</v>
      </c>
      <c r="L2986" s="200">
        <v>0</v>
      </c>
      <c r="N2986" s="184">
        <v>2121.6</v>
      </c>
      <c r="O2986" s="190">
        <f t="shared" si="187"/>
        <v>0.35359999999999997</v>
      </c>
      <c r="Q2986" s="1">
        <v>3174.8</v>
      </c>
    </row>
    <row r="2987" spans="2:17" x14ac:dyDescent="0.3">
      <c r="B2987" s="187">
        <v>43225.041666666664</v>
      </c>
      <c r="D2987" s="202">
        <v>0</v>
      </c>
      <c r="E2987" s="178">
        <v>0</v>
      </c>
      <c r="F2987" s="188">
        <f t="shared" si="184"/>
        <v>0</v>
      </c>
      <c r="G2987" s="200"/>
      <c r="H2987" s="202">
        <v>0</v>
      </c>
      <c r="I2987" s="178">
        <v>-56.506999999999998</v>
      </c>
      <c r="J2987">
        <f t="shared" si="185"/>
        <v>0</v>
      </c>
      <c r="K2987" s="189">
        <f t="shared" si="186"/>
        <v>0</v>
      </c>
      <c r="L2987" s="200">
        <v>0</v>
      </c>
      <c r="N2987" s="184">
        <v>2519.6999999999998</v>
      </c>
      <c r="O2987" s="190">
        <f t="shared" si="187"/>
        <v>0.41994999999999999</v>
      </c>
      <c r="Q2987" s="1">
        <v>3174.2</v>
      </c>
    </row>
    <row r="2988" spans="2:17" x14ac:dyDescent="0.3">
      <c r="B2988" s="187">
        <v>43225.083333333336</v>
      </c>
      <c r="D2988" s="202">
        <v>0</v>
      </c>
      <c r="E2988" s="178">
        <v>0</v>
      </c>
      <c r="F2988" s="188">
        <f t="shared" si="184"/>
        <v>0</v>
      </c>
      <c r="G2988" s="200"/>
      <c r="H2988" s="202">
        <v>0</v>
      </c>
      <c r="I2988" s="178">
        <v>-56.506999999999998</v>
      </c>
      <c r="J2988">
        <f t="shared" si="185"/>
        <v>0</v>
      </c>
      <c r="K2988" s="189">
        <f t="shared" si="186"/>
        <v>0</v>
      </c>
      <c r="L2988" s="200">
        <v>0</v>
      </c>
      <c r="N2988" s="184">
        <v>3150.5</v>
      </c>
      <c r="O2988" s="190">
        <f t="shared" si="187"/>
        <v>0.52508333333333335</v>
      </c>
      <c r="Q2988" s="1">
        <v>3172.5</v>
      </c>
    </row>
    <row r="2989" spans="2:17" x14ac:dyDescent="0.3">
      <c r="B2989" s="187">
        <v>43225.125</v>
      </c>
      <c r="D2989" s="202">
        <v>0</v>
      </c>
      <c r="E2989" s="178">
        <v>0</v>
      </c>
      <c r="F2989" s="188">
        <f t="shared" si="184"/>
        <v>0</v>
      </c>
      <c r="G2989" s="200"/>
      <c r="H2989" s="202">
        <v>0</v>
      </c>
      <c r="I2989" s="178">
        <v>-56.506999999999998</v>
      </c>
      <c r="J2989">
        <f t="shared" si="185"/>
        <v>0</v>
      </c>
      <c r="K2989" s="189">
        <f t="shared" si="186"/>
        <v>0</v>
      </c>
      <c r="L2989" s="200">
        <v>0</v>
      </c>
      <c r="N2989" s="184">
        <v>3546.1</v>
      </c>
      <c r="O2989" s="190">
        <f t="shared" si="187"/>
        <v>0.59101666666666663</v>
      </c>
      <c r="Q2989" s="1">
        <v>3172.1</v>
      </c>
    </row>
    <row r="2990" spans="2:17" x14ac:dyDescent="0.3">
      <c r="B2990" s="187">
        <v>43225.166666666664</v>
      </c>
      <c r="D2990" s="202">
        <v>0</v>
      </c>
      <c r="E2990" s="178">
        <v>0</v>
      </c>
      <c r="F2990" s="188">
        <f t="shared" si="184"/>
        <v>0</v>
      </c>
      <c r="G2990" s="200"/>
      <c r="H2990" s="202">
        <v>0</v>
      </c>
      <c r="I2990" s="178">
        <v>-56.506999999999998</v>
      </c>
      <c r="J2990">
        <f t="shared" si="185"/>
        <v>0</v>
      </c>
      <c r="K2990" s="189">
        <f t="shared" si="186"/>
        <v>0</v>
      </c>
      <c r="L2990" s="200">
        <v>0</v>
      </c>
      <c r="N2990" s="184">
        <v>3871.2</v>
      </c>
      <c r="O2990" s="190">
        <f t="shared" si="187"/>
        <v>0.6452</v>
      </c>
      <c r="Q2990" s="1">
        <v>3171.3</v>
      </c>
    </row>
    <row r="2991" spans="2:17" x14ac:dyDescent="0.3">
      <c r="B2991" s="187">
        <v>43225.208333333336</v>
      </c>
      <c r="D2991" s="202">
        <v>0</v>
      </c>
      <c r="E2991" s="178">
        <v>0</v>
      </c>
      <c r="F2991" s="188">
        <f t="shared" si="184"/>
        <v>0</v>
      </c>
      <c r="G2991" s="200"/>
      <c r="H2991" s="202">
        <v>0</v>
      </c>
      <c r="I2991" s="178">
        <v>-56.506999999999998</v>
      </c>
      <c r="J2991">
        <f t="shared" si="185"/>
        <v>0</v>
      </c>
      <c r="K2991" s="189">
        <f t="shared" si="186"/>
        <v>0</v>
      </c>
      <c r="L2991" s="200">
        <v>0</v>
      </c>
      <c r="N2991" s="184">
        <v>3985.8</v>
      </c>
      <c r="O2991" s="190">
        <f t="shared" si="187"/>
        <v>0.6643</v>
      </c>
      <c r="Q2991" s="1">
        <v>3170.1</v>
      </c>
    </row>
    <row r="2992" spans="2:17" x14ac:dyDescent="0.3">
      <c r="B2992" s="187">
        <v>43225.25</v>
      </c>
      <c r="D2992" s="202">
        <v>131</v>
      </c>
      <c r="E2992" s="178">
        <v>0</v>
      </c>
      <c r="F2992" s="188">
        <f t="shared" si="184"/>
        <v>0</v>
      </c>
      <c r="G2992" s="200"/>
      <c r="H2992" s="202">
        <v>21</v>
      </c>
      <c r="I2992" s="178">
        <v>485.95</v>
      </c>
      <c r="J2992">
        <f t="shared" si="185"/>
        <v>485.95</v>
      </c>
      <c r="K2992" s="189">
        <f t="shared" si="186"/>
        <v>1.9438E-2</v>
      </c>
      <c r="L2992" s="200">
        <v>602</v>
      </c>
      <c r="N2992" s="184">
        <v>3904.7</v>
      </c>
      <c r="O2992" s="190">
        <f t="shared" si="187"/>
        <v>0.65078333333333327</v>
      </c>
      <c r="Q2992" s="1">
        <v>3169.8</v>
      </c>
    </row>
    <row r="2993" spans="2:17" x14ac:dyDescent="0.3">
      <c r="B2993" s="187">
        <v>43225.291666666664</v>
      </c>
      <c r="D2993" s="202">
        <v>689</v>
      </c>
      <c r="E2993" s="178">
        <v>164.53700000000001</v>
      </c>
      <c r="F2993" s="188">
        <f t="shared" si="184"/>
        <v>0.22267077172920122</v>
      </c>
      <c r="G2993" s="200"/>
      <c r="H2993" s="202">
        <v>195</v>
      </c>
      <c r="I2993" s="178">
        <v>8852.2999999999993</v>
      </c>
      <c r="J2993">
        <f t="shared" si="185"/>
        <v>8852.2999999999993</v>
      </c>
      <c r="K2993" s="189">
        <f t="shared" si="186"/>
        <v>0.35409199999999996</v>
      </c>
      <c r="L2993" s="200">
        <v>9078.4</v>
      </c>
      <c r="N2993" s="184">
        <v>3765.9</v>
      </c>
      <c r="O2993" s="190">
        <f t="shared" si="187"/>
        <v>0.62765000000000004</v>
      </c>
      <c r="Q2993" s="1">
        <v>3169.3</v>
      </c>
    </row>
    <row r="2994" spans="2:17" x14ac:dyDescent="0.3">
      <c r="B2994" s="187">
        <v>43225.333333333336</v>
      </c>
      <c r="D2994" s="202">
        <v>843</v>
      </c>
      <c r="E2994" s="178">
        <v>556.697</v>
      </c>
      <c r="F2994" s="188">
        <f t="shared" si="184"/>
        <v>0.753387691578983</v>
      </c>
      <c r="G2994" s="200"/>
      <c r="H2994" s="202">
        <v>415</v>
      </c>
      <c r="I2994" s="178">
        <v>19358</v>
      </c>
      <c r="J2994">
        <f t="shared" si="185"/>
        <v>19358</v>
      </c>
      <c r="K2994" s="189">
        <f t="shared" si="186"/>
        <v>0.77432000000000001</v>
      </c>
      <c r="L2994" s="200">
        <v>19998</v>
      </c>
      <c r="N2994" s="184">
        <v>2528.3000000000002</v>
      </c>
      <c r="O2994" s="190">
        <f t="shared" si="187"/>
        <v>0.42138333333333339</v>
      </c>
      <c r="Q2994" s="1">
        <v>3168.9</v>
      </c>
    </row>
    <row r="2995" spans="2:17" x14ac:dyDescent="0.3">
      <c r="B2995" s="187">
        <v>43225.375</v>
      </c>
      <c r="D2995" s="202">
        <v>904</v>
      </c>
      <c r="E2995" s="178">
        <v>643.07600000000002</v>
      </c>
      <c r="F2995" s="188">
        <f t="shared" si="184"/>
        <v>0.87028588828365538</v>
      </c>
      <c r="G2995" s="200"/>
      <c r="H2995" s="202">
        <v>592</v>
      </c>
      <c r="I2995" s="178">
        <v>20201</v>
      </c>
      <c r="J2995">
        <f t="shared" si="185"/>
        <v>20201</v>
      </c>
      <c r="K2995" s="189">
        <f t="shared" si="186"/>
        <v>0.80803999999999998</v>
      </c>
      <c r="L2995" s="200">
        <v>20886</v>
      </c>
      <c r="N2995" s="184">
        <v>2482</v>
      </c>
      <c r="O2995" s="190">
        <f t="shared" si="187"/>
        <v>0.41366666666666668</v>
      </c>
      <c r="Q2995" s="1">
        <v>3168.8</v>
      </c>
    </row>
    <row r="2996" spans="2:17" x14ac:dyDescent="0.3">
      <c r="B2996" s="187">
        <v>43225.416666666664</v>
      </c>
      <c r="D2996" s="202">
        <v>939</v>
      </c>
      <c r="E2996" s="178">
        <v>685.48</v>
      </c>
      <c r="F2996" s="188">
        <f t="shared" si="184"/>
        <v>0.92767195588185547</v>
      </c>
      <c r="G2996" s="200"/>
      <c r="H2996" s="202">
        <v>724</v>
      </c>
      <c r="I2996" s="178">
        <v>20063</v>
      </c>
      <c r="J2996">
        <f t="shared" si="185"/>
        <v>20063</v>
      </c>
      <c r="K2996" s="189">
        <f t="shared" si="186"/>
        <v>0.80252000000000001</v>
      </c>
      <c r="L2996" s="200">
        <v>20741</v>
      </c>
      <c r="N2996" s="184">
        <v>2461.5</v>
      </c>
      <c r="O2996" s="190">
        <f t="shared" si="187"/>
        <v>0.41025</v>
      </c>
      <c r="Q2996" s="1">
        <v>3166.7</v>
      </c>
    </row>
    <row r="2997" spans="2:17" x14ac:dyDescent="0.3">
      <c r="B2997" s="187">
        <v>43225.458333333336</v>
      </c>
      <c r="D2997" s="202">
        <v>955</v>
      </c>
      <c r="E2997" s="178">
        <v>705.56200000000001</v>
      </c>
      <c r="F2997" s="188">
        <f t="shared" si="184"/>
        <v>0.95484927428358768</v>
      </c>
      <c r="G2997" s="200"/>
      <c r="H2997" s="202">
        <v>795</v>
      </c>
      <c r="I2997" s="178">
        <v>19935</v>
      </c>
      <c r="J2997">
        <f t="shared" si="185"/>
        <v>19935</v>
      </c>
      <c r="K2997" s="189">
        <f t="shared" si="186"/>
        <v>0.7974</v>
      </c>
      <c r="L2997" s="200">
        <v>20605</v>
      </c>
      <c r="N2997" s="184">
        <v>2251</v>
      </c>
      <c r="O2997" s="190">
        <f t="shared" si="187"/>
        <v>0.37516666666666665</v>
      </c>
      <c r="Q2997" s="1">
        <v>3166.5</v>
      </c>
    </row>
    <row r="2998" spans="2:17" x14ac:dyDescent="0.3">
      <c r="B2998" s="187">
        <v>43225.5</v>
      </c>
      <c r="D2998" s="202">
        <v>955</v>
      </c>
      <c r="E2998" s="178">
        <v>705.7</v>
      </c>
      <c r="F2998" s="188">
        <f t="shared" si="184"/>
        <v>0.95503603207362053</v>
      </c>
      <c r="G2998" s="200"/>
      <c r="H2998" s="202">
        <v>795</v>
      </c>
      <c r="I2998" s="178">
        <v>19813</v>
      </c>
      <c r="J2998">
        <f t="shared" si="185"/>
        <v>19813</v>
      </c>
      <c r="K2998" s="189">
        <f t="shared" si="186"/>
        <v>0.79252</v>
      </c>
      <c r="L2998" s="200">
        <v>20476</v>
      </c>
      <c r="N2998" s="184">
        <v>1656</v>
      </c>
      <c r="O2998" s="190">
        <f t="shared" si="187"/>
        <v>0.27600000000000002</v>
      </c>
      <c r="Q2998" s="1">
        <v>3166.4</v>
      </c>
    </row>
    <row r="2999" spans="2:17" x14ac:dyDescent="0.3">
      <c r="B2999" s="187">
        <v>43225.541666666664</v>
      </c>
      <c r="D2999" s="202">
        <v>938</v>
      </c>
      <c r="E2999" s="178">
        <v>683.21799999999996</v>
      </c>
      <c r="F2999" s="188">
        <f t="shared" si="184"/>
        <v>0.92461075210610011</v>
      </c>
      <c r="G2999" s="200"/>
      <c r="H2999" s="202">
        <v>724</v>
      </c>
      <c r="I2999" s="178">
        <v>19943</v>
      </c>
      <c r="J2999">
        <f t="shared" si="185"/>
        <v>19943</v>
      </c>
      <c r="K2999" s="189">
        <f t="shared" si="186"/>
        <v>0.79771999999999998</v>
      </c>
      <c r="L2999" s="200">
        <v>20614</v>
      </c>
      <c r="N2999" s="184">
        <v>957.3</v>
      </c>
      <c r="O2999" s="190">
        <f t="shared" si="187"/>
        <v>0.15955</v>
      </c>
      <c r="Q2999" s="1">
        <v>3165.4</v>
      </c>
    </row>
    <row r="3000" spans="2:17" x14ac:dyDescent="0.3">
      <c r="B3000" s="187">
        <v>43225.583333333336</v>
      </c>
      <c r="D3000" s="202">
        <v>903</v>
      </c>
      <c r="E3000" s="178">
        <v>640.27300000000002</v>
      </c>
      <c r="F3000" s="188">
        <f t="shared" si="184"/>
        <v>0.86649253983827867</v>
      </c>
      <c r="G3000" s="200"/>
      <c r="H3000" s="202">
        <v>591</v>
      </c>
      <c r="I3000" s="178">
        <v>20043</v>
      </c>
      <c r="J3000">
        <f t="shared" si="185"/>
        <v>20043</v>
      </c>
      <c r="K3000" s="189">
        <f t="shared" si="186"/>
        <v>0.80171999999999999</v>
      </c>
      <c r="L3000" s="200">
        <v>20720</v>
      </c>
      <c r="N3000" s="184">
        <v>596.6</v>
      </c>
      <c r="O3000" s="190">
        <f t="shared" si="187"/>
        <v>9.9433333333333332E-2</v>
      </c>
      <c r="Q3000" s="1">
        <v>3164</v>
      </c>
    </row>
    <row r="3001" spans="2:17" x14ac:dyDescent="0.3">
      <c r="B3001" s="187">
        <v>43225.625</v>
      </c>
      <c r="D3001" s="202">
        <v>838</v>
      </c>
      <c r="E3001" s="178">
        <v>544.68600000000004</v>
      </c>
      <c r="F3001" s="188">
        <f t="shared" si="184"/>
        <v>0.73713299725953252</v>
      </c>
      <c r="G3001" s="200"/>
      <c r="H3001" s="202">
        <v>405</v>
      </c>
      <c r="I3001" s="178">
        <v>18234</v>
      </c>
      <c r="J3001">
        <f t="shared" si="185"/>
        <v>18234</v>
      </c>
      <c r="K3001" s="189">
        <f t="shared" si="186"/>
        <v>0.72936000000000001</v>
      </c>
      <c r="L3001" s="200">
        <v>18816</v>
      </c>
      <c r="N3001" s="184">
        <v>484.6</v>
      </c>
      <c r="O3001" s="190">
        <f t="shared" si="187"/>
        <v>8.0766666666666667E-2</v>
      </c>
      <c r="Q3001" s="1">
        <v>3163.5</v>
      </c>
    </row>
    <row r="3002" spans="2:17" x14ac:dyDescent="0.3">
      <c r="B3002" s="187">
        <v>43225.666666666664</v>
      </c>
      <c r="D3002" s="202">
        <v>692</v>
      </c>
      <c r="E3002" s="178">
        <v>332.73399999999998</v>
      </c>
      <c r="F3002" s="188">
        <f t="shared" si="184"/>
        <v>0.45029468484622931</v>
      </c>
      <c r="G3002" s="200"/>
      <c r="H3002" s="202">
        <v>196</v>
      </c>
      <c r="I3002" s="178">
        <v>8458.4</v>
      </c>
      <c r="J3002">
        <f t="shared" si="185"/>
        <v>8458.4</v>
      </c>
      <c r="K3002" s="189">
        <f t="shared" si="186"/>
        <v>0.33833599999999997</v>
      </c>
      <c r="L3002" s="200">
        <v>8674.2000000000007</v>
      </c>
      <c r="N3002" s="184">
        <v>439.7</v>
      </c>
      <c r="O3002" s="190">
        <f t="shared" si="187"/>
        <v>7.3283333333333325E-2</v>
      </c>
      <c r="Q3002" s="1">
        <v>3160.7</v>
      </c>
    </row>
    <row r="3003" spans="2:17" x14ac:dyDescent="0.3">
      <c r="B3003" s="187">
        <v>43225.708333333336</v>
      </c>
      <c r="D3003" s="202">
        <v>156</v>
      </c>
      <c r="E3003" s="178">
        <v>0</v>
      </c>
      <c r="F3003" s="188">
        <f t="shared" si="184"/>
        <v>0</v>
      </c>
      <c r="G3003" s="200"/>
      <c r="H3003" s="202">
        <v>20</v>
      </c>
      <c r="I3003" s="178">
        <v>340.31</v>
      </c>
      <c r="J3003">
        <f t="shared" si="185"/>
        <v>340.31</v>
      </c>
      <c r="K3003" s="189">
        <f t="shared" si="186"/>
        <v>1.36124E-2</v>
      </c>
      <c r="L3003" s="200">
        <v>473.31</v>
      </c>
      <c r="N3003" s="184">
        <v>443.4</v>
      </c>
      <c r="O3003" s="190">
        <f t="shared" si="187"/>
        <v>7.3899999999999993E-2</v>
      </c>
      <c r="Q3003" s="1">
        <v>3160.3</v>
      </c>
    </row>
    <row r="3004" spans="2:17" x14ac:dyDescent="0.3">
      <c r="B3004" s="187">
        <v>43225.75</v>
      </c>
      <c r="D3004" s="202">
        <v>0</v>
      </c>
      <c r="E3004" s="178">
        <v>0</v>
      </c>
      <c r="F3004" s="188">
        <f t="shared" si="184"/>
        <v>0</v>
      </c>
      <c r="G3004" s="200"/>
      <c r="H3004" s="202">
        <v>0</v>
      </c>
      <c r="I3004" s="178">
        <v>-56.506999999999998</v>
      </c>
      <c r="J3004">
        <f t="shared" si="185"/>
        <v>0</v>
      </c>
      <c r="K3004" s="189">
        <f t="shared" si="186"/>
        <v>0</v>
      </c>
      <c r="L3004" s="200">
        <v>0</v>
      </c>
      <c r="N3004" s="184">
        <v>585.20000000000005</v>
      </c>
      <c r="O3004" s="190">
        <f t="shared" si="187"/>
        <v>9.7533333333333347E-2</v>
      </c>
      <c r="Q3004" s="1">
        <v>3160.2</v>
      </c>
    </row>
    <row r="3005" spans="2:17" x14ac:dyDescent="0.3">
      <c r="B3005" s="187">
        <v>43225.791666666664</v>
      </c>
      <c r="D3005" s="202">
        <v>0</v>
      </c>
      <c r="E3005" s="178">
        <v>0</v>
      </c>
      <c r="F3005" s="188">
        <f t="shared" si="184"/>
        <v>0</v>
      </c>
      <c r="G3005" s="200"/>
      <c r="H3005" s="202">
        <v>0</v>
      </c>
      <c r="I3005" s="178">
        <v>-56.506999999999998</v>
      </c>
      <c r="J3005">
        <f t="shared" si="185"/>
        <v>0</v>
      </c>
      <c r="K3005" s="189">
        <f t="shared" si="186"/>
        <v>0</v>
      </c>
      <c r="L3005" s="200">
        <v>0</v>
      </c>
      <c r="N3005" s="184">
        <v>1066.5999999999999</v>
      </c>
      <c r="O3005" s="190">
        <f t="shared" si="187"/>
        <v>0.17776666666666666</v>
      </c>
      <c r="Q3005" s="1">
        <v>3159.7</v>
      </c>
    </row>
    <row r="3006" spans="2:17" x14ac:dyDescent="0.3">
      <c r="B3006" s="187">
        <v>43225.833333333336</v>
      </c>
      <c r="D3006" s="202">
        <v>0</v>
      </c>
      <c r="E3006" s="178">
        <v>0</v>
      </c>
      <c r="F3006" s="188">
        <f t="shared" si="184"/>
        <v>0</v>
      </c>
      <c r="G3006" s="200"/>
      <c r="H3006" s="202">
        <v>0</v>
      </c>
      <c r="I3006" s="178">
        <v>-56.506999999999998</v>
      </c>
      <c r="J3006">
        <f t="shared" si="185"/>
        <v>0</v>
      </c>
      <c r="K3006" s="189">
        <f t="shared" si="186"/>
        <v>0</v>
      </c>
      <c r="L3006" s="200">
        <v>0</v>
      </c>
      <c r="N3006" s="184">
        <v>1891.8</v>
      </c>
      <c r="O3006" s="190">
        <f t="shared" si="187"/>
        <v>0.31529999999999997</v>
      </c>
      <c r="Q3006" s="1">
        <v>3159.6</v>
      </c>
    </row>
    <row r="3007" spans="2:17" x14ac:dyDescent="0.3">
      <c r="B3007" s="187">
        <v>43225.875</v>
      </c>
      <c r="D3007" s="202">
        <v>0</v>
      </c>
      <c r="E3007" s="178">
        <v>0</v>
      </c>
      <c r="F3007" s="188">
        <f t="shared" si="184"/>
        <v>0</v>
      </c>
      <c r="G3007" s="200"/>
      <c r="H3007" s="202">
        <v>0</v>
      </c>
      <c r="I3007" s="178">
        <v>-56.506999999999998</v>
      </c>
      <c r="J3007">
        <f t="shared" si="185"/>
        <v>0</v>
      </c>
      <c r="K3007" s="189">
        <f t="shared" si="186"/>
        <v>0</v>
      </c>
      <c r="L3007" s="200">
        <v>0</v>
      </c>
      <c r="N3007" s="184">
        <v>2510.4</v>
      </c>
      <c r="O3007" s="190">
        <f t="shared" si="187"/>
        <v>0.41839999999999999</v>
      </c>
      <c r="Q3007" s="1">
        <v>3159.2</v>
      </c>
    </row>
    <row r="3008" spans="2:17" x14ac:dyDescent="0.3">
      <c r="B3008" s="187">
        <v>43225.916666666664</v>
      </c>
      <c r="D3008" s="202">
        <v>0</v>
      </c>
      <c r="E3008" s="178">
        <v>0</v>
      </c>
      <c r="F3008" s="188">
        <f t="shared" si="184"/>
        <v>0</v>
      </c>
      <c r="G3008" s="200"/>
      <c r="H3008" s="202">
        <v>0</v>
      </c>
      <c r="I3008" s="178">
        <v>-56.506999999999998</v>
      </c>
      <c r="J3008">
        <f t="shared" si="185"/>
        <v>0</v>
      </c>
      <c r="K3008" s="189">
        <f t="shared" si="186"/>
        <v>0</v>
      </c>
      <c r="L3008" s="200">
        <v>0</v>
      </c>
      <c r="N3008" s="184">
        <v>2645.9</v>
      </c>
      <c r="O3008" s="190">
        <f t="shared" si="187"/>
        <v>0.44098333333333334</v>
      </c>
      <c r="Q3008" s="1">
        <v>3158.5</v>
      </c>
    </row>
    <row r="3009" spans="2:17" x14ac:dyDescent="0.3">
      <c r="B3009" s="187">
        <v>43225.958333333336</v>
      </c>
      <c r="D3009" s="202">
        <v>0</v>
      </c>
      <c r="E3009" s="178">
        <v>0</v>
      </c>
      <c r="F3009" s="188">
        <f t="shared" si="184"/>
        <v>0</v>
      </c>
      <c r="G3009" s="200"/>
      <c r="H3009" s="202">
        <v>0</v>
      </c>
      <c r="I3009" s="178">
        <v>-56.506999999999998</v>
      </c>
      <c r="J3009">
        <f t="shared" si="185"/>
        <v>0</v>
      </c>
      <c r="K3009" s="189">
        <f t="shared" si="186"/>
        <v>0</v>
      </c>
      <c r="L3009" s="200">
        <v>0</v>
      </c>
      <c r="N3009" s="184">
        <v>2414.1999999999998</v>
      </c>
      <c r="O3009" s="190">
        <f t="shared" si="187"/>
        <v>0.40236666666666665</v>
      </c>
      <c r="Q3009" s="1">
        <v>3154.8</v>
      </c>
    </row>
    <row r="3010" spans="2:17" x14ac:dyDescent="0.3">
      <c r="B3010" s="187">
        <v>43226</v>
      </c>
      <c r="D3010" s="202">
        <v>0</v>
      </c>
      <c r="E3010" s="178">
        <v>0</v>
      </c>
      <c r="F3010" s="188">
        <f t="shared" si="184"/>
        <v>0</v>
      </c>
      <c r="G3010" s="200"/>
      <c r="H3010" s="202">
        <v>0</v>
      </c>
      <c r="I3010" s="178">
        <v>-56.506999999999998</v>
      </c>
      <c r="J3010">
        <f t="shared" si="185"/>
        <v>0</v>
      </c>
      <c r="K3010" s="189">
        <f t="shared" si="186"/>
        <v>0</v>
      </c>
      <c r="L3010" s="200">
        <v>0</v>
      </c>
      <c r="N3010" s="184">
        <v>2166.8000000000002</v>
      </c>
      <c r="O3010" s="190">
        <f t="shared" si="187"/>
        <v>0.36113333333333336</v>
      </c>
      <c r="Q3010" s="1">
        <v>3154.2</v>
      </c>
    </row>
    <row r="3011" spans="2:17" x14ac:dyDescent="0.3">
      <c r="B3011" s="187">
        <v>43226.041666666664</v>
      </c>
      <c r="D3011" s="202">
        <v>0</v>
      </c>
      <c r="E3011" s="178">
        <v>0</v>
      </c>
      <c r="F3011" s="188">
        <f t="shared" si="184"/>
        <v>0</v>
      </c>
      <c r="G3011" s="200"/>
      <c r="H3011" s="202">
        <v>0</v>
      </c>
      <c r="I3011" s="178">
        <v>-56.506999999999998</v>
      </c>
      <c r="J3011">
        <f t="shared" si="185"/>
        <v>0</v>
      </c>
      <c r="K3011" s="189">
        <f t="shared" si="186"/>
        <v>0</v>
      </c>
      <c r="L3011" s="200">
        <v>0</v>
      </c>
      <c r="N3011" s="184">
        <v>2060.1</v>
      </c>
      <c r="O3011" s="190">
        <f t="shared" si="187"/>
        <v>0.34334999999999999</v>
      </c>
      <c r="Q3011" s="1">
        <v>3153.4</v>
      </c>
    </row>
    <row r="3012" spans="2:17" x14ac:dyDescent="0.3">
      <c r="B3012" s="187">
        <v>43226.083333333336</v>
      </c>
      <c r="D3012" s="202">
        <v>0</v>
      </c>
      <c r="E3012" s="178">
        <v>0</v>
      </c>
      <c r="F3012" s="188">
        <f t="shared" si="184"/>
        <v>0</v>
      </c>
      <c r="G3012" s="200"/>
      <c r="H3012" s="202">
        <v>0</v>
      </c>
      <c r="I3012" s="178">
        <v>-56.506999999999998</v>
      </c>
      <c r="J3012">
        <f t="shared" si="185"/>
        <v>0</v>
      </c>
      <c r="K3012" s="189">
        <f t="shared" si="186"/>
        <v>0</v>
      </c>
      <c r="L3012" s="200">
        <v>0</v>
      </c>
      <c r="N3012" s="184">
        <v>2132</v>
      </c>
      <c r="O3012" s="190">
        <f t="shared" si="187"/>
        <v>0.35533333333333333</v>
      </c>
      <c r="Q3012" s="1">
        <v>3150.5</v>
      </c>
    </row>
    <row r="3013" spans="2:17" x14ac:dyDescent="0.3">
      <c r="B3013" s="187">
        <v>43226.125</v>
      </c>
      <c r="D3013" s="202">
        <v>0</v>
      </c>
      <c r="E3013" s="178">
        <v>0</v>
      </c>
      <c r="F3013" s="188">
        <f t="shared" si="184"/>
        <v>0</v>
      </c>
      <c r="G3013" s="200"/>
      <c r="H3013" s="202">
        <v>0</v>
      </c>
      <c r="I3013" s="178">
        <v>-56.506999999999998</v>
      </c>
      <c r="J3013">
        <f t="shared" si="185"/>
        <v>0</v>
      </c>
      <c r="K3013" s="189">
        <f t="shared" si="186"/>
        <v>0</v>
      </c>
      <c r="L3013" s="200">
        <v>0</v>
      </c>
      <c r="N3013" s="184">
        <v>2340.9</v>
      </c>
      <c r="O3013" s="190">
        <f t="shared" si="187"/>
        <v>0.39015</v>
      </c>
      <c r="Q3013" s="1">
        <v>3150.4</v>
      </c>
    </row>
    <row r="3014" spans="2:17" x14ac:dyDescent="0.3">
      <c r="B3014" s="187">
        <v>43226.166666666664</v>
      </c>
      <c r="D3014" s="202">
        <v>0</v>
      </c>
      <c r="E3014" s="178">
        <v>0</v>
      </c>
      <c r="F3014" s="188">
        <f t="shared" si="184"/>
        <v>0</v>
      </c>
      <c r="G3014" s="200"/>
      <c r="H3014" s="202">
        <v>0</v>
      </c>
      <c r="I3014" s="178">
        <v>-56.506999999999998</v>
      </c>
      <c r="J3014">
        <f t="shared" si="185"/>
        <v>0</v>
      </c>
      <c r="K3014" s="189">
        <f t="shared" si="186"/>
        <v>0</v>
      </c>
      <c r="L3014" s="200">
        <v>0</v>
      </c>
      <c r="N3014" s="184">
        <v>2703.2</v>
      </c>
      <c r="O3014" s="190">
        <f t="shared" si="187"/>
        <v>0.45053333333333329</v>
      </c>
      <c r="Q3014" s="1">
        <v>3150.2</v>
      </c>
    </row>
    <row r="3015" spans="2:17" x14ac:dyDescent="0.3">
      <c r="B3015" s="187">
        <v>43226.208333333336</v>
      </c>
      <c r="D3015" s="202">
        <v>0</v>
      </c>
      <c r="E3015" s="178">
        <v>0</v>
      </c>
      <c r="F3015" s="188">
        <f t="shared" si="184"/>
        <v>0</v>
      </c>
      <c r="G3015" s="200"/>
      <c r="H3015" s="202">
        <v>0</v>
      </c>
      <c r="I3015" s="178">
        <v>-56.506999999999998</v>
      </c>
      <c r="J3015">
        <f t="shared" si="185"/>
        <v>0</v>
      </c>
      <c r="K3015" s="189">
        <f t="shared" si="186"/>
        <v>0</v>
      </c>
      <c r="L3015" s="200">
        <v>0</v>
      </c>
      <c r="N3015" s="184">
        <v>2824.3</v>
      </c>
      <c r="O3015" s="190">
        <f t="shared" si="187"/>
        <v>0.47071666666666667</v>
      </c>
      <c r="Q3015" s="1">
        <v>3149.4</v>
      </c>
    </row>
    <row r="3016" spans="2:17" x14ac:dyDescent="0.3">
      <c r="B3016" s="187">
        <v>43226.25</v>
      </c>
      <c r="D3016" s="202">
        <v>122</v>
      </c>
      <c r="E3016" s="178">
        <v>0</v>
      </c>
      <c r="F3016" s="188">
        <f t="shared" si="184"/>
        <v>0</v>
      </c>
      <c r="G3016" s="200"/>
      <c r="H3016" s="202">
        <v>19</v>
      </c>
      <c r="I3016" s="178">
        <v>402.3</v>
      </c>
      <c r="J3016">
        <f t="shared" si="185"/>
        <v>402.3</v>
      </c>
      <c r="K3016" s="189">
        <f t="shared" si="186"/>
        <v>1.6092000000000002E-2</v>
      </c>
      <c r="L3016" s="200">
        <v>528.08000000000004</v>
      </c>
      <c r="N3016" s="184">
        <v>3522.1</v>
      </c>
      <c r="O3016" s="190">
        <f t="shared" si="187"/>
        <v>0.58701666666666663</v>
      </c>
      <c r="Q3016" s="1">
        <v>3146.5</v>
      </c>
    </row>
    <row r="3017" spans="2:17" x14ac:dyDescent="0.3">
      <c r="B3017" s="187">
        <v>43226.291666666664</v>
      </c>
      <c r="D3017" s="202">
        <v>660</v>
      </c>
      <c r="E3017" s="178">
        <v>149.31</v>
      </c>
      <c r="F3017" s="188">
        <f t="shared" si="184"/>
        <v>0.20206380891159456</v>
      </c>
      <c r="G3017" s="200"/>
      <c r="H3017" s="202">
        <v>189</v>
      </c>
      <c r="I3017" s="178">
        <v>8441</v>
      </c>
      <c r="J3017">
        <f t="shared" si="185"/>
        <v>8441</v>
      </c>
      <c r="K3017" s="189">
        <f t="shared" si="186"/>
        <v>0.33764</v>
      </c>
      <c r="L3017" s="200">
        <v>8656.2999999999993</v>
      </c>
      <c r="N3017" s="184">
        <v>3168.8</v>
      </c>
      <c r="O3017" s="190">
        <f t="shared" si="187"/>
        <v>0.52813333333333334</v>
      </c>
      <c r="Q3017" s="1">
        <v>3145.7</v>
      </c>
    </row>
    <row r="3018" spans="2:17" x14ac:dyDescent="0.3">
      <c r="B3018" s="187">
        <v>43226.333333333336</v>
      </c>
      <c r="D3018" s="202">
        <v>816</v>
      </c>
      <c r="E3018" s="178">
        <v>539.31200000000001</v>
      </c>
      <c r="F3018" s="188">
        <f t="shared" si="184"/>
        <v>0.7298602699868052</v>
      </c>
      <c r="G3018" s="200"/>
      <c r="H3018" s="202">
        <v>406</v>
      </c>
      <c r="I3018" s="178">
        <v>18729</v>
      </c>
      <c r="J3018">
        <f t="shared" si="185"/>
        <v>18729</v>
      </c>
      <c r="K3018" s="189">
        <f t="shared" si="186"/>
        <v>0.74916000000000005</v>
      </c>
      <c r="L3018" s="200">
        <v>19337</v>
      </c>
      <c r="N3018" s="184">
        <v>1929.7</v>
      </c>
      <c r="O3018" s="190">
        <f t="shared" si="187"/>
        <v>0.32161666666666666</v>
      </c>
      <c r="Q3018" s="1">
        <v>3145.6</v>
      </c>
    </row>
    <row r="3019" spans="2:17" x14ac:dyDescent="0.3">
      <c r="B3019" s="187">
        <v>43226.375</v>
      </c>
      <c r="D3019" s="202">
        <v>879</v>
      </c>
      <c r="E3019" s="178">
        <v>626.40099999999995</v>
      </c>
      <c r="F3019" s="188">
        <f t="shared" ref="F3019:F3082" si="188">E3019/$F$8</f>
        <v>0.84771932198802313</v>
      </c>
      <c r="G3019" s="200"/>
      <c r="H3019" s="202">
        <v>581</v>
      </c>
      <c r="I3019" s="178">
        <v>19604</v>
      </c>
      <c r="J3019">
        <f t="shared" ref="J3019:J3082" si="189">IF(I3019&lt;0,0,I3019)</f>
        <v>19604</v>
      </c>
      <c r="K3019" s="189">
        <f t="shared" ref="K3019:K3082" si="190">J3019/(1000*$K$8)</f>
        <v>0.78415999999999997</v>
      </c>
      <c r="L3019" s="200">
        <v>20256</v>
      </c>
      <c r="N3019" s="184">
        <v>1304.4000000000001</v>
      </c>
      <c r="O3019" s="190">
        <f t="shared" ref="O3019:O3082" si="191">N3019/$O$8</f>
        <v>0.21740000000000001</v>
      </c>
      <c r="Q3019" s="1">
        <v>3144.8</v>
      </c>
    </row>
    <row r="3020" spans="2:17" x14ac:dyDescent="0.3">
      <c r="B3020" s="187">
        <v>43226.416666666664</v>
      </c>
      <c r="D3020" s="202">
        <v>916</v>
      </c>
      <c r="E3020" s="178">
        <v>670.39499999999998</v>
      </c>
      <c r="F3020" s="188">
        <f t="shared" si="188"/>
        <v>0.90725716412355795</v>
      </c>
      <c r="G3020" s="200"/>
      <c r="H3020" s="202">
        <v>711</v>
      </c>
      <c r="I3020" s="178">
        <v>19470</v>
      </c>
      <c r="J3020">
        <f t="shared" si="189"/>
        <v>19470</v>
      </c>
      <c r="K3020" s="189">
        <f t="shared" si="190"/>
        <v>0.77880000000000005</v>
      </c>
      <c r="L3020" s="200">
        <v>20116</v>
      </c>
      <c r="N3020" s="184">
        <v>1342.3</v>
      </c>
      <c r="O3020" s="190">
        <f t="shared" si="191"/>
        <v>0.22371666666666665</v>
      </c>
      <c r="Q3020" s="1">
        <v>3143.3</v>
      </c>
    </row>
    <row r="3021" spans="2:17" x14ac:dyDescent="0.3">
      <c r="B3021" s="187">
        <v>43226.458333333336</v>
      </c>
      <c r="D3021" s="202">
        <v>934</v>
      </c>
      <c r="E3021" s="178">
        <v>693.65300000000002</v>
      </c>
      <c r="F3021" s="188">
        <f t="shared" si="188"/>
        <v>0.93873261833068322</v>
      </c>
      <c r="G3021" s="200"/>
      <c r="H3021" s="202">
        <v>781</v>
      </c>
      <c r="I3021" s="178">
        <v>19350</v>
      </c>
      <c r="J3021">
        <f t="shared" si="189"/>
        <v>19350</v>
      </c>
      <c r="K3021" s="189">
        <f t="shared" si="190"/>
        <v>0.77400000000000002</v>
      </c>
      <c r="L3021" s="200">
        <v>19990</v>
      </c>
      <c r="N3021" s="184">
        <v>510.2</v>
      </c>
      <c r="O3021" s="190">
        <f t="shared" si="191"/>
        <v>8.5033333333333336E-2</v>
      </c>
      <c r="Q3021" s="1">
        <v>3141.4</v>
      </c>
    </row>
    <row r="3022" spans="2:17" x14ac:dyDescent="0.3">
      <c r="B3022" s="187">
        <v>43226.5</v>
      </c>
      <c r="D3022" s="202">
        <v>933</v>
      </c>
      <c r="E3022" s="178">
        <v>693.601</v>
      </c>
      <c r="F3022" s="188">
        <f t="shared" si="188"/>
        <v>0.93866224583009106</v>
      </c>
      <c r="G3022" s="200"/>
      <c r="H3022" s="202">
        <v>781</v>
      </c>
      <c r="I3022" s="178">
        <v>19306</v>
      </c>
      <c r="J3022">
        <f t="shared" si="189"/>
        <v>19306</v>
      </c>
      <c r="K3022" s="189">
        <f t="shared" si="190"/>
        <v>0.77224000000000004</v>
      </c>
      <c r="L3022" s="200">
        <v>19943</v>
      </c>
      <c r="N3022" s="184">
        <v>0</v>
      </c>
      <c r="O3022" s="190">
        <f t="shared" si="191"/>
        <v>0</v>
      </c>
      <c r="Q3022" s="1">
        <v>3136.9</v>
      </c>
    </row>
    <row r="3023" spans="2:17" x14ac:dyDescent="0.3">
      <c r="B3023" s="187">
        <v>43226.541666666664</v>
      </c>
      <c r="D3023" s="202">
        <v>915</v>
      </c>
      <c r="E3023" s="178">
        <v>669.36199999999997</v>
      </c>
      <c r="F3023" s="188">
        <f t="shared" si="188"/>
        <v>0.9058591873329499</v>
      </c>
      <c r="G3023" s="200"/>
      <c r="H3023" s="202">
        <v>711</v>
      </c>
      <c r="I3023" s="178">
        <v>19466</v>
      </c>
      <c r="J3023">
        <f t="shared" si="189"/>
        <v>19466</v>
      </c>
      <c r="K3023" s="189">
        <f t="shared" si="190"/>
        <v>0.77864</v>
      </c>
      <c r="L3023" s="200">
        <v>20112</v>
      </c>
      <c r="N3023" s="184">
        <v>0</v>
      </c>
      <c r="O3023" s="190">
        <f t="shared" si="191"/>
        <v>0</v>
      </c>
      <c r="Q3023" s="1">
        <v>3135.6</v>
      </c>
    </row>
    <row r="3024" spans="2:17" x14ac:dyDescent="0.3">
      <c r="B3024" s="187">
        <v>43226.583333333336</v>
      </c>
      <c r="D3024" s="202">
        <v>878</v>
      </c>
      <c r="E3024" s="178">
        <v>624.36099999999999</v>
      </c>
      <c r="F3024" s="188">
        <f t="shared" si="188"/>
        <v>0.84495855465710323</v>
      </c>
      <c r="G3024" s="200"/>
      <c r="H3024" s="202">
        <v>579</v>
      </c>
      <c r="I3024" s="178">
        <v>19505</v>
      </c>
      <c r="J3024">
        <f t="shared" si="189"/>
        <v>19505</v>
      </c>
      <c r="K3024" s="189">
        <f t="shared" si="190"/>
        <v>0.7802</v>
      </c>
      <c r="L3024" s="200">
        <v>20152</v>
      </c>
      <c r="N3024" s="184">
        <v>0</v>
      </c>
      <c r="O3024" s="190">
        <f t="shared" si="191"/>
        <v>0</v>
      </c>
      <c r="Q3024" s="1">
        <v>3135.1</v>
      </c>
    </row>
    <row r="3025" spans="2:17" x14ac:dyDescent="0.3">
      <c r="B3025" s="187">
        <v>43226.625</v>
      </c>
      <c r="D3025" s="202">
        <v>811</v>
      </c>
      <c r="E3025" s="178">
        <v>527.88900000000001</v>
      </c>
      <c r="F3025" s="188">
        <f t="shared" si="188"/>
        <v>0.71440132625097275</v>
      </c>
      <c r="G3025" s="200"/>
      <c r="H3025" s="202">
        <v>396</v>
      </c>
      <c r="I3025" s="178">
        <v>17638</v>
      </c>
      <c r="J3025">
        <f t="shared" si="189"/>
        <v>17638</v>
      </c>
      <c r="K3025" s="189">
        <f t="shared" si="190"/>
        <v>0.70552000000000004</v>
      </c>
      <c r="L3025" s="200">
        <v>18190</v>
      </c>
      <c r="N3025" s="184">
        <v>0</v>
      </c>
      <c r="O3025" s="190">
        <f t="shared" si="191"/>
        <v>0</v>
      </c>
      <c r="Q3025" s="1">
        <v>3135</v>
      </c>
    </row>
    <row r="3026" spans="2:17" x14ac:dyDescent="0.3">
      <c r="B3026" s="187">
        <v>43226.666666666664</v>
      </c>
      <c r="D3026" s="202">
        <v>631</v>
      </c>
      <c r="E3026" s="178">
        <v>302.327</v>
      </c>
      <c r="F3026" s="188">
        <f t="shared" si="188"/>
        <v>0.40914436512501273</v>
      </c>
      <c r="G3026" s="200"/>
      <c r="H3026" s="202">
        <v>188</v>
      </c>
      <c r="I3026" s="178">
        <v>7993.7</v>
      </c>
      <c r="J3026">
        <f t="shared" si="189"/>
        <v>7993.7</v>
      </c>
      <c r="K3026" s="189">
        <f t="shared" si="190"/>
        <v>0.31974799999999998</v>
      </c>
      <c r="L3026" s="200">
        <v>8197.6</v>
      </c>
      <c r="N3026" s="184">
        <v>0</v>
      </c>
      <c r="O3026" s="190">
        <f t="shared" si="191"/>
        <v>0</v>
      </c>
      <c r="Q3026" s="1">
        <v>3132.6</v>
      </c>
    </row>
    <row r="3027" spans="2:17" x14ac:dyDescent="0.3">
      <c r="B3027" s="187">
        <v>43226.708333333336</v>
      </c>
      <c r="D3027" s="202">
        <v>124</v>
      </c>
      <c r="E3027" s="178">
        <v>0</v>
      </c>
      <c r="F3027" s="188">
        <f t="shared" si="188"/>
        <v>0</v>
      </c>
      <c r="G3027" s="200"/>
      <c r="H3027" s="202">
        <v>18</v>
      </c>
      <c r="I3027" s="178">
        <v>266.22000000000003</v>
      </c>
      <c r="J3027">
        <f t="shared" si="189"/>
        <v>266.22000000000003</v>
      </c>
      <c r="K3027" s="189">
        <f t="shared" si="190"/>
        <v>1.0648800000000002E-2</v>
      </c>
      <c r="L3027" s="200">
        <v>407.86</v>
      </c>
      <c r="N3027" s="184">
        <v>0</v>
      </c>
      <c r="O3027" s="190">
        <f t="shared" si="191"/>
        <v>0</v>
      </c>
      <c r="Q3027" s="1">
        <v>3131.6</v>
      </c>
    </row>
    <row r="3028" spans="2:17" x14ac:dyDescent="0.3">
      <c r="B3028" s="187">
        <v>43226.75</v>
      </c>
      <c r="D3028" s="202">
        <v>0</v>
      </c>
      <c r="E3028" s="178">
        <v>0</v>
      </c>
      <c r="F3028" s="188">
        <f t="shared" si="188"/>
        <v>0</v>
      </c>
      <c r="G3028" s="200"/>
      <c r="H3028" s="202">
        <v>0</v>
      </c>
      <c r="I3028" s="178">
        <v>-56.506999999999998</v>
      </c>
      <c r="J3028">
        <f t="shared" si="189"/>
        <v>0</v>
      </c>
      <c r="K3028" s="189">
        <f t="shared" si="190"/>
        <v>0</v>
      </c>
      <c r="L3028" s="200">
        <v>0</v>
      </c>
      <c r="N3028" s="184">
        <v>0</v>
      </c>
      <c r="O3028" s="190">
        <f t="shared" si="191"/>
        <v>0</v>
      </c>
      <c r="Q3028" s="1">
        <v>3129</v>
      </c>
    </row>
    <row r="3029" spans="2:17" x14ac:dyDescent="0.3">
      <c r="B3029" s="187">
        <v>43226.791666666664</v>
      </c>
      <c r="D3029" s="202">
        <v>0</v>
      </c>
      <c r="E3029" s="178">
        <v>0</v>
      </c>
      <c r="F3029" s="188">
        <f t="shared" si="188"/>
        <v>0</v>
      </c>
      <c r="G3029" s="200"/>
      <c r="H3029" s="202">
        <v>0</v>
      </c>
      <c r="I3029" s="178">
        <v>-56.506999999999998</v>
      </c>
      <c r="J3029">
        <f t="shared" si="189"/>
        <v>0</v>
      </c>
      <c r="K3029" s="189">
        <f t="shared" si="190"/>
        <v>0</v>
      </c>
      <c r="L3029" s="200">
        <v>0</v>
      </c>
      <c r="N3029" s="184">
        <v>0</v>
      </c>
      <c r="O3029" s="190">
        <f t="shared" si="191"/>
        <v>0</v>
      </c>
      <c r="Q3029" s="1">
        <v>3128.8</v>
      </c>
    </row>
    <row r="3030" spans="2:17" x14ac:dyDescent="0.3">
      <c r="B3030" s="187">
        <v>43226.833333333336</v>
      </c>
      <c r="D3030" s="202">
        <v>0</v>
      </c>
      <c r="E3030" s="178">
        <v>0</v>
      </c>
      <c r="F3030" s="188">
        <f t="shared" si="188"/>
        <v>0</v>
      </c>
      <c r="G3030" s="200"/>
      <c r="H3030" s="202">
        <v>0</v>
      </c>
      <c r="I3030" s="178">
        <v>-56.506999999999998</v>
      </c>
      <c r="J3030">
        <f t="shared" si="189"/>
        <v>0</v>
      </c>
      <c r="K3030" s="189">
        <f t="shared" si="190"/>
        <v>0</v>
      </c>
      <c r="L3030" s="200">
        <v>0</v>
      </c>
      <c r="N3030" s="184">
        <v>0</v>
      </c>
      <c r="O3030" s="190">
        <f t="shared" si="191"/>
        <v>0</v>
      </c>
      <c r="Q3030" s="1">
        <v>3128.8</v>
      </c>
    </row>
    <row r="3031" spans="2:17" x14ac:dyDescent="0.3">
      <c r="B3031" s="187">
        <v>43226.875</v>
      </c>
      <c r="D3031" s="202">
        <v>0</v>
      </c>
      <c r="E3031" s="178">
        <v>0</v>
      </c>
      <c r="F3031" s="188">
        <f t="shared" si="188"/>
        <v>0</v>
      </c>
      <c r="G3031" s="200"/>
      <c r="H3031" s="202">
        <v>0</v>
      </c>
      <c r="I3031" s="178">
        <v>-56.506999999999998</v>
      </c>
      <c r="J3031">
        <f t="shared" si="189"/>
        <v>0</v>
      </c>
      <c r="K3031" s="189">
        <f t="shared" si="190"/>
        <v>0</v>
      </c>
      <c r="L3031" s="200">
        <v>0</v>
      </c>
      <c r="N3031" s="184">
        <v>0</v>
      </c>
      <c r="O3031" s="190">
        <f t="shared" si="191"/>
        <v>0</v>
      </c>
      <c r="Q3031" s="1">
        <v>3128</v>
      </c>
    </row>
    <row r="3032" spans="2:17" x14ac:dyDescent="0.3">
      <c r="B3032" s="187">
        <v>43226.916666666664</v>
      </c>
      <c r="D3032" s="202">
        <v>0</v>
      </c>
      <c r="E3032" s="178">
        <v>0</v>
      </c>
      <c r="F3032" s="188">
        <f t="shared" si="188"/>
        <v>0</v>
      </c>
      <c r="G3032" s="200"/>
      <c r="H3032" s="202">
        <v>0</v>
      </c>
      <c r="I3032" s="178">
        <v>-56.506999999999998</v>
      </c>
      <c r="J3032">
        <f t="shared" si="189"/>
        <v>0</v>
      </c>
      <c r="K3032" s="189">
        <f t="shared" si="190"/>
        <v>0</v>
      </c>
      <c r="L3032" s="200">
        <v>0</v>
      </c>
      <c r="N3032" s="184">
        <v>19.100000000000001</v>
      </c>
      <c r="O3032" s="190">
        <f t="shared" si="191"/>
        <v>3.1833333333333336E-3</v>
      </c>
      <c r="Q3032" s="1">
        <v>3127.1</v>
      </c>
    </row>
    <row r="3033" spans="2:17" x14ac:dyDescent="0.3">
      <c r="B3033" s="187">
        <v>43226.958333333336</v>
      </c>
      <c r="D3033" s="202">
        <v>0</v>
      </c>
      <c r="E3033" s="178">
        <v>0</v>
      </c>
      <c r="F3033" s="188">
        <f t="shared" si="188"/>
        <v>0</v>
      </c>
      <c r="G3033" s="200"/>
      <c r="H3033" s="202">
        <v>0</v>
      </c>
      <c r="I3033" s="178">
        <v>-56.506999999999998</v>
      </c>
      <c r="J3033">
        <f t="shared" si="189"/>
        <v>0</v>
      </c>
      <c r="K3033" s="189">
        <f t="shared" si="190"/>
        <v>0</v>
      </c>
      <c r="L3033" s="200">
        <v>0</v>
      </c>
      <c r="N3033" s="184">
        <v>58.4</v>
      </c>
      <c r="O3033" s="190">
        <f t="shared" si="191"/>
        <v>9.7333333333333334E-3</v>
      </c>
      <c r="Q3033" s="1">
        <v>3127</v>
      </c>
    </row>
    <row r="3034" spans="2:17" x14ac:dyDescent="0.3">
      <c r="B3034" s="187">
        <v>43227</v>
      </c>
      <c r="D3034" s="202">
        <v>0</v>
      </c>
      <c r="E3034" s="178">
        <v>0</v>
      </c>
      <c r="F3034" s="188">
        <f t="shared" si="188"/>
        <v>0</v>
      </c>
      <c r="G3034" s="200"/>
      <c r="H3034" s="202">
        <v>0</v>
      </c>
      <c r="I3034" s="178">
        <v>-56.506999999999998</v>
      </c>
      <c r="J3034">
        <f t="shared" si="189"/>
        <v>0</v>
      </c>
      <c r="K3034" s="189">
        <f t="shared" si="190"/>
        <v>0</v>
      </c>
      <c r="L3034" s="200">
        <v>0</v>
      </c>
      <c r="N3034" s="184">
        <v>120</v>
      </c>
      <c r="O3034" s="190">
        <f t="shared" si="191"/>
        <v>0.02</v>
      </c>
      <c r="Q3034" s="1">
        <v>3125.9</v>
      </c>
    </row>
    <row r="3035" spans="2:17" x14ac:dyDescent="0.3">
      <c r="B3035" s="187">
        <v>43227.041666666664</v>
      </c>
      <c r="D3035" s="202">
        <v>0</v>
      </c>
      <c r="E3035" s="178">
        <v>0</v>
      </c>
      <c r="F3035" s="188">
        <f t="shared" si="188"/>
        <v>0</v>
      </c>
      <c r="G3035" s="200"/>
      <c r="H3035" s="202">
        <v>0</v>
      </c>
      <c r="I3035" s="178">
        <v>-56.506999999999998</v>
      </c>
      <c r="J3035">
        <f t="shared" si="189"/>
        <v>0</v>
      </c>
      <c r="K3035" s="189">
        <f t="shared" si="190"/>
        <v>0</v>
      </c>
      <c r="L3035" s="200">
        <v>0</v>
      </c>
      <c r="N3035" s="184">
        <v>127.4</v>
      </c>
      <c r="O3035" s="190">
        <f t="shared" si="191"/>
        <v>2.1233333333333333E-2</v>
      </c>
      <c r="Q3035" s="1">
        <v>3123.2</v>
      </c>
    </row>
    <row r="3036" spans="2:17" x14ac:dyDescent="0.3">
      <c r="B3036" s="187">
        <v>43227.083333333336</v>
      </c>
      <c r="D3036" s="202">
        <v>0</v>
      </c>
      <c r="E3036" s="178">
        <v>0</v>
      </c>
      <c r="F3036" s="188">
        <f t="shared" si="188"/>
        <v>0</v>
      </c>
      <c r="G3036" s="200"/>
      <c r="H3036" s="202">
        <v>0</v>
      </c>
      <c r="I3036" s="178">
        <v>-56.506999999999998</v>
      </c>
      <c r="J3036">
        <f t="shared" si="189"/>
        <v>0</v>
      </c>
      <c r="K3036" s="189">
        <f t="shared" si="190"/>
        <v>0</v>
      </c>
      <c r="L3036" s="200">
        <v>0</v>
      </c>
      <c r="N3036" s="184">
        <v>58.8</v>
      </c>
      <c r="O3036" s="190">
        <f t="shared" si="191"/>
        <v>9.7999999999999997E-3</v>
      </c>
      <c r="Q3036" s="1">
        <v>3122.8</v>
      </c>
    </row>
    <row r="3037" spans="2:17" x14ac:dyDescent="0.3">
      <c r="B3037" s="187">
        <v>43227.125</v>
      </c>
      <c r="D3037" s="202">
        <v>0</v>
      </c>
      <c r="E3037" s="178">
        <v>0</v>
      </c>
      <c r="F3037" s="188">
        <f t="shared" si="188"/>
        <v>0</v>
      </c>
      <c r="G3037" s="200"/>
      <c r="H3037" s="202">
        <v>0</v>
      </c>
      <c r="I3037" s="178">
        <v>-56.506999999999998</v>
      </c>
      <c r="J3037">
        <f t="shared" si="189"/>
        <v>0</v>
      </c>
      <c r="K3037" s="189">
        <f t="shared" si="190"/>
        <v>0</v>
      </c>
      <c r="L3037" s="200">
        <v>0</v>
      </c>
      <c r="N3037" s="184">
        <v>0</v>
      </c>
      <c r="O3037" s="190">
        <f t="shared" si="191"/>
        <v>0</v>
      </c>
      <c r="Q3037" s="1">
        <v>3121.2</v>
      </c>
    </row>
    <row r="3038" spans="2:17" x14ac:dyDescent="0.3">
      <c r="B3038" s="187">
        <v>43227.166666666664</v>
      </c>
      <c r="D3038" s="202">
        <v>0</v>
      </c>
      <c r="E3038" s="178">
        <v>0</v>
      </c>
      <c r="F3038" s="188">
        <f t="shared" si="188"/>
        <v>0</v>
      </c>
      <c r="G3038" s="200"/>
      <c r="H3038" s="202">
        <v>0</v>
      </c>
      <c r="I3038" s="178">
        <v>-56.506999999999998</v>
      </c>
      <c r="J3038">
        <f t="shared" si="189"/>
        <v>0</v>
      </c>
      <c r="K3038" s="189">
        <f t="shared" si="190"/>
        <v>0</v>
      </c>
      <c r="L3038" s="200">
        <v>0</v>
      </c>
      <c r="N3038" s="184">
        <v>0</v>
      </c>
      <c r="O3038" s="190">
        <f t="shared" si="191"/>
        <v>0</v>
      </c>
      <c r="Q3038" s="1">
        <v>3120.7</v>
      </c>
    </row>
    <row r="3039" spans="2:17" x14ac:dyDescent="0.3">
      <c r="B3039" s="187">
        <v>43227.208333333336</v>
      </c>
      <c r="D3039" s="202">
        <v>0</v>
      </c>
      <c r="E3039" s="178">
        <v>0</v>
      </c>
      <c r="F3039" s="188">
        <f t="shared" si="188"/>
        <v>0</v>
      </c>
      <c r="G3039" s="200"/>
      <c r="H3039" s="202">
        <v>0</v>
      </c>
      <c r="I3039" s="178">
        <v>-56.506999999999998</v>
      </c>
      <c r="J3039">
        <f t="shared" si="189"/>
        <v>0</v>
      </c>
      <c r="K3039" s="189">
        <f t="shared" si="190"/>
        <v>0</v>
      </c>
      <c r="L3039" s="200">
        <v>0</v>
      </c>
      <c r="N3039" s="184">
        <v>0</v>
      </c>
      <c r="O3039" s="190">
        <f t="shared" si="191"/>
        <v>0</v>
      </c>
      <c r="Q3039" s="1">
        <v>3118.9</v>
      </c>
    </row>
    <row r="3040" spans="2:17" x14ac:dyDescent="0.3">
      <c r="B3040" s="187">
        <v>43227.25</v>
      </c>
      <c r="D3040" s="202">
        <v>118</v>
      </c>
      <c r="E3040" s="178">
        <v>0</v>
      </c>
      <c r="F3040" s="188">
        <f t="shared" si="188"/>
        <v>0</v>
      </c>
      <c r="G3040" s="200"/>
      <c r="H3040" s="202">
        <v>19</v>
      </c>
      <c r="I3040" s="178">
        <v>387.18</v>
      </c>
      <c r="J3040">
        <f t="shared" si="189"/>
        <v>387.18</v>
      </c>
      <c r="K3040" s="189">
        <f t="shared" si="190"/>
        <v>1.54872E-2</v>
      </c>
      <c r="L3040" s="200">
        <v>514.73</v>
      </c>
      <c r="N3040" s="184">
        <v>295.10000000000002</v>
      </c>
      <c r="O3040" s="190">
        <f t="shared" si="191"/>
        <v>4.9183333333333336E-2</v>
      </c>
      <c r="Q3040" s="1">
        <v>3115.3</v>
      </c>
    </row>
    <row r="3041" spans="2:17" x14ac:dyDescent="0.3">
      <c r="B3041" s="187">
        <v>43227.291666666664</v>
      </c>
      <c r="D3041" s="202">
        <v>647</v>
      </c>
      <c r="E3041" s="178">
        <v>142.07300000000001</v>
      </c>
      <c r="F3041" s="188">
        <f t="shared" si="188"/>
        <v>0.19226985147342426</v>
      </c>
      <c r="G3041" s="200"/>
      <c r="H3041" s="202">
        <v>186</v>
      </c>
      <c r="I3041" s="178">
        <v>8321.2000000000007</v>
      </c>
      <c r="J3041">
        <f t="shared" si="189"/>
        <v>8321.2000000000007</v>
      </c>
      <c r="K3041" s="189">
        <f t="shared" si="190"/>
        <v>0.33284800000000003</v>
      </c>
      <c r="L3041" s="200">
        <v>8533.4</v>
      </c>
      <c r="N3041" s="184">
        <v>1007.3</v>
      </c>
      <c r="O3041" s="190">
        <f t="shared" si="191"/>
        <v>0.16788333333333333</v>
      </c>
      <c r="Q3041" s="1">
        <v>3115.3</v>
      </c>
    </row>
    <row r="3042" spans="2:17" x14ac:dyDescent="0.3">
      <c r="B3042" s="187">
        <v>43227.333333333336</v>
      </c>
      <c r="D3042" s="202">
        <v>806</v>
      </c>
      <c r="E3042" s="178">
        <v>532.77300000000002</v>
      </c>
      <c r="F3042" s="188">
        <f t="shared" si="188"/>
        <v>0.72101092803735167</v>
      </c>
      <c r="G3042" s="200"/>
      <c r="H3042" s="202">
        <v>402</v>
      </c>
      <c r="I3042" s="178">
        <v>18368</v>
      </c>
      <c r="J3042">
        <f t="shared" si="189"/>
        <v>18368</v>
      </c>
      <c r="K3042" s="189">
        <f t="shared" si="190"/>
        <v>0.73472000000000004</v>
      </c>
      <c r="L3042" s="200">
        <v>18957</v>
      </c>
      <c r="N3042" s="184">
        <v>1218.9000000000001</v>
      </c>
      <c r="O3042" s="190">
        <f t="shared" si="191"/>
        <v>0.20315000000000003</v>
      </c>
      <c r="Q3042" s="1">
        <v>3115.1</v>
      </c>
    </row>
    <row r="3043" spans="2:17" x14ac:dyDescent="0.3">
      <c r="B3043" s="187">
        <v>43227.375</v>
      </c>
      <c r="D3043" s="202">
        <v>870</v>
      </c>
      <c r="E3043" s="178">
        <v>621.10599999999999</v>
      </c>
      <c r="F3043" s="188">
        <f t="shared" si="188"/>
        <v>0.84055350678350316</v>
      </c>
      <c r="G3043" s="200"/>
      <c r="H3043" s="202">
        <v>576</v>
      </c>
      <c r="I3043" s="178">
        <v>19322</v>
      </c>
      <c r="J3043">
        <f t="shared" si="189"/>
        <v>19322</v>
      </c>
      <c r="K3043" s="189">
        <f t="shared" si="190"/>
        <v>0.77288000000000001</v>
      </c>
      <c r="L3043" s="200">
        <v>19959</v>
      </c>
      <c r="N3043" s="184">
        <v>606.4</v>
      </c>
      <c r="O3043" s="190">
        <f t="shared" si="191"/>
        <v>0.10106666666666667</v>
      </c>
      <c r="Q3043" s="1">
        <v>3114.7</v>
      </c>
    </row>
    <row r="3044" spans="2:17" x14ac:dyDescent="0.3">
      <c r="B3044" s="187">
        <v>43227.416666666664</v>
      </c>
      <c r="D3044" s="202">
        <v>909</v>
      </c>
      <c r="E3044" s="178">
        <v>666.78599999999994</v>
      </c>
      <c r="F3044" s="188">
        <f t="shared" si="188"/>
        <v>0.90237304191900392</v>
      </c>
      <c r="G3044" s="200"/>
      <c r="H3044" s="202">
        <v>707</v>
      </c>
      <c r="I3044" s="178">
        <v>19306</v>
      </c>
      <c r="J3044">
        <f t="shared" si="189"/>
        <v>19306</v>
      </c>
      <c r="K3044" s="189">
        <f t="shared" si="190"/>
        <v>0.77224000000000004</v>
      </c>
      <c r="L3044" s="200">
        <v>19943</v>
      </c>
      <c r="N3044" s="184">
        <v>394</v>
      </c>
      <c r="O3044" s="190">
        <f t="shared" si="191"/>
        <v>6.5666666666666665E-2</v>
      </c>
      <c r="Q3044" s="1">
        <v>3114.6</v>
      </c>
    </row>
    <row r="3045" spans="2:17" x14ac:dyDescent="0.3">
      <c r="B3045" s="187">
        <v>43227.458333333336</v>
      </c>
      <c r="D3045" s="202">
        <v>924</v>
      </c>
      <c r="E3045" s="178">
        <v>686.36</v>
      </c>
      <c r="F3045" s="188">
        <f t="shared" si="188"/>
        <v>0.92886287512264443</v>
      </c>
      <c r="G3045" s="200"/>
      <c r="H3045" s="202">
        <v>775</v>
      </c>
      <c r="I3045" s="178">
        <v>19185</v>
      </c>
      <c r="J3045">
        <f t="shared" si="189"/>
        <v>19185</v>
      </c>
      <c r="K3045" s="189">
        <f t="shared" si="190"/>
        <v>0.76739999999999997</v>
      </c>
      <c r="L3045" s="200">
        <v>19815</v>
      </c>
      <c r="N3045" s="184">
        <v>80.5</v>
      </c>
      <c r="O3045" s="190">
        <f t="shared" si="191"/>
        <v>1.3416666666666667E-2</v>
      </c>
      <c r="Q3045" s="1">
        <v>3114.2</v>
      </c>
    </row>
    <row r="3046" spans="2:17" x14ac:dyDescent="0.3">
      <c r="B3046" s="187">
        <v>43227.5</v>
      </c>
      <c r="D3046" s="202">
        <v>924</v>
      </c>
      <c r="E3046" s="178">
        <v>685.47</v>
      </c>
      <c r="F3046" s="188">
        <f t="shared" si="188"/>
        <v>0.92765842270866472</v>
      </c>
      <c r="G3046" s="200"/>
      <c r="H3046" s="202">
        <v>775</v>
      </c>
      <c r="I3046" s="178">
        <v>19121</v>
      </c>
      <c r="J3046">
        <f t="shared" si="189"/>
        <v>19121</v>
      </c>
      <c r="K3046" s="189">
        <f t="shared" si="190"/>
        <v>0.76483999999999996</v>
      </c>
      <c r="L3046" s="200">
        <v>19748</v>
      </c>
      <c r="N3046" s="184">
        <v>0</v>
      </c>
      <c r="O3046" s="190">
        <f t="shared" si="191"/>
        <v>0</v>
      </c>
      <c r="Q3046" s="1">
        <v>3111.8</v>
      </c>
    </row>
    <row r="3047" spans="2:17" x14ac:dyDescent="0.3">
      <c r="B3047" s="187">
        <v>43227.541666666664</v>
      </c>
      <c r="D3047" s="202">
        <v>897</v>
      </c>
      <c r="E3047" s="178">
        <v>654.79100000000005</v>
      </c>
      <c r="F3047" s="188">
        <f t="shared" si="188"/>
        <v>0.88614000067665877</v>
      </c>
      <c r="G3047" s="200"/>
      <c r="H3047" s="202">
        <v>702</v>
      </c>
      <c r="I3047" s="178">
        <v>19187</v>
      </c>
      <c r="J3047">
        <f t="shared" si="189"/>
        <v>19187</v>
      </c>
      <c r="K3047" s="189">
        <f t="shared" si="190"/>
        <v>0.76748000000000005</v>
      </c>
      <c r="L3047" s="200">
        <v>19818</v>
      </c>
      <c r="N3047" s="184">
        <v>0</v>
      </c>
      <c r="O3047" s="190">
        <f t="shared" si="191"/>
        <v>0</v>
      </c>
      <c r="Q3047" s="1">
        <v>3110.9</v>
      </c>
    </row>
    <row r="3048" spans="2:17" x14ac:dyDescent="0.3">
      <c r="B3048" s="187">
        <v>43227.583333333336</v>
      </c>
      <c r="D3048" s="202">
        <v>869</v>
      </c>
      <c r="E3048" s="178">
        <v>616.91200000000003</v>
      </c>
      <c r="F3048" s="188">
        <f t="shared" si="188"/>
        <v>0.83487769394728839</v>
      </c>
      <c r="G3048" s="200"/>
      <c r="H3048" s="202">
        <v>574</v>
      </c>
      <c r="I3048" s="178">
        <v>19312</v>
      </c>
      <c r="J3048">
        <f t="shared" si="189"/>
        <v>19312</v>
      </c>
      <c r="K3048" s="189">
        <f t="shared" si="190"/>
        <v>0.77248000000000006</v>
      </c>
      <c r="L3048" s="200">
        <v>19950</v>
      </c>
      <c r="N3048" s="184">
        <v>0</v>
      </c>
      <c r="O3048" s="190">
        <f t="shared" si="191"/>
        <v>0</v>
      </c>
      <c r="Q3048" s="1">
        <v>3110</v>
      </c>
    </row>
    <row r="3049" spans="2:17" x14ac:dyDescent="0.3">
      <c r="B3049" s="187">
        <v>43227.625</v>
      </c>
      <c r="D3049" s="202">
        <v>793</v>
      </c>
      <c r="E3049" s="178">
        <v>514.40800000000002</v>
      </c>
      <c r="F3049" s="188">
        <f t="shared" si="188"/>
        <v>0.69615725547247698</v>
      </c>
      <c r="G3049" s="200"/>
      <c r="H3049" s="202">
        <v>391</v>
      </c>
      <c r="I3049" s="178">
        <v>17347</v>
      </c>
      <c r="J3049">
        <f t="shared" si="189"/>
        <v>17347</v>
      </c>
      <c r="K3049" s="189">
        <f t="shared" si="190"/>
        <v>0.69388000000000005</v>
      </c>
      <c r="L3049" s="200">
        <v>17885</v>
      </c>
      <c r="N3049" s="184">
        <v>0</v>
      </c>
      <c r="O3049" s="190">
        <f t="shared" si="191"/>
        <v>0</v>
      </c>
      <c r="Q3049" s="1">
        <v>3109.1</v>
      </c>
    </row>
    <row r="3050" spans="2:17" x14ac:dyDescent="0.3">
      <c r="B3050" s="187">
        <v>43227.666666666664</v>
      </c>
      <c r="D3050" s="202">
        <v>477</v>
      </c>
      <c r="E3050" s="178">
        <v>221.923</v>
      </c>
      <c r="F3050" s="188">
        <f t="shared" si="188"/>
        <v>0.30033223940183379</v>
      </c>
      <c r="G3050" s="200"/>
      <c r="H3050" s="202">
        <v>169</v>
      </c>
      <c r="I3050" s="178">
        <v>6768.8</v>
      </c>
      <c r="J3050">
        <f t="shared" si="189"/>
        <v>6768.8</v>
      </c>
      <c r="K3050" s="189">
        <f t="shared" si="190"/>
        <v>0.27075199999999999</v>
      </c>
      <c r="L3050" s="200">
        <v>6945</v>
      </c>
      <c r="N3050" s="184">
        <v>0</v>
      </c>
      <c r="O3050" s="190">
        <f t="shared" si="191"/>
        <v>0</v>
      </c>
      <c r="Q3050" s="1">
        <v>3108.9</v>
      </c>
    </row>
    <row r="3051" spans="2:17" x14ac:dyDescent="0.3">
      <c r="B3051" s="187">
        <v>43227.708333333336</v>
      </c>
      <c r="D3051" s="202">
        <v>134</v>
      </c>
      <c r="E3051" s="178">
        <v>0</v>
      </c>
      <c r="F3051" s="188">
        <f t="shared" si="188"/>
        <v>0</v>
      </c>
      <c r="G3051" s="200"/>
      <c r="H3051" s="202">
        <v>18</v>
      </c>
      <c r="I3051" s="178">
        <v>269.45999999999998</v>
      </c>
      <c r="J3051">
        <f t="shared" si="189"/>
        <v>269.45999999999998</v>
      </c>
      <c r="K3051" s="189">
        <f t="shared" si="190"/>
        <v>1.0778399999999999E-2</v>
      </c>
      <c r="L3051" s="200">
        <v>410.72</v>
      </c>
      <c r="N3051" s="184">
        <v>0</v>
      </c>
      <c r="O3051" s="190">
        <f t="shared" si="191"/>
        <v>0</v>
      </c>
      <c r="Q3051" s="1">
        <v>3107.4</v>
      </c>
    </row>
    <row r="3052" spans="2:17" x14ac:dyDescent="0.3">
      <c r="B3052" s="187">
        <v>43227.75</v>
      </c>
      <c r="D3052" s="202">
        <v>0</v>
      </c>
      <c r="E3052" s="178">
        <v>0</v>
      </c>
      <c r="F3052" s="188">
        <f t="shared" si="188"/>
        <v>0</v>
      </c>
      <c r="G3052" s="200"/>
      <c r="H3052" s="202">
        <v>0</v>
      </c>
      <c r="I3052" s="178">
        <v>-56.506999999999998</v>
      </c>
      <c r="J3052">
        <f t="shared" si="189"/>
        <v>0</v>
      </c>
      <c r="K3052" s="189">
        <f t="shared" si="190"/>
        <v>0</v>
      </c>
      <c r="L3052" s="200">
        <v>0</v>
      </c>
      <c r="N3052" s="184">
        <v>0</v>
      </c>
      <c r="O3052" s="190">
        <f t="shared" si="191"/>
        <v>0</v>
      </c>
      <c r="Q3052" s="1">
        <v>3106.8</v>
      </c>
    </row>
    <row r="3053" spans="2:17" x14ac:dyDescent="0.3">
      <c r="B3053" s="187">
        <v>43227.791666666664</v>
      </c>
      <c r="D3053" s="202">
        <v>0</v>
      </c>
      <c r="E3053" s="178">
        <v>0</v>
      </c>
      <c r="F3053" s="188">
        <f t="shared" si="188"/>
        <v>0</v>
      </c>
      <c r="G3053" s="200"/>
      <c r="H3053" s="202">
        <v>0</v>
      </c>
      <c r="I3053" s="178">
        <v>-56.506999999999998</v>
      </c>
      <c r="J3053">
        <f t="shared" si="189"/>
        <v>0</v>
      </c>
      <c r="K3053" s="189">
        <f t="shared" si="190"/>
        <v>0</v>
      </c>
      <c r="L3053" s="200">
        <v>0</v>
      </c>
      <c r="N3053" s="184">
        <v>0</v>
      </c>
      <c r="O3053" s="190">
        <f t="shared" si="191"/>
        <v>0</v>
      </c>
      <c r="Q3053" s="1">
        <v>3106.7</v>
      </c>
    </row>
    <row r="3054" spans="2:17" x14ac:dyDescent="0.3">
      <c r="B3054" s="187">
        <v>43227.833333333336</v>
      </c>
      <c r="D3054" s="202">
        <v>0</v>
      </c>
      <c r="E3054" s="178">
        <v>0</v>
      </c>
      <c r="F3054" s="188">
        <f t="shared" si="188"/>
        <v>0</v>
      </c>
      <c r="G3054" s="200"/>
      <c r="H3054" s="202">
        <v>0</v>
      </c>
      <c r="I3054" s="178">
        <v>-56.506999999999998</v>
      </c>
      <c r="J3054">
        <f t="shared" si="189"/>
        <v>0</v>
      </c>
      <c r="K3054" s="189">
        <f t="shared" si="190"/>
        <v>0</v>
      </c>
      <c r="L3054" s="200">
        <v>0</v>
      </c>
      <c r="N3054" s="184">
        <v>178.8</v>
      </c>
      <c r="O3054" s="190">
        <f t="shared" si="191"/>
        <v>2.9800000000000004E-2</v>
      </c>
      <c r="Q3054" s="1">
        <v>3106.7</v>
      </c>
    </row>
    <row r="3055" spans="2:17" x14ac:dyDescent="0.3">
      <c r="B3055" s="187">
        <v>43227.875</v>
      </c>
      <c r="D3055" s="202">
        <v>0</v>
      </c>
      <c r="E3055" s="178">
        <v>0</v>
      </c>
      <c r="F3055" s="188">
        <f t="shared" si="188"/>
        <v>0</v>
      </c>
      <c r="G3055" s="200"/>
      <c r="H3055" s="202">
        <v>0</v>
      </c>
      <c r="I3055" s="178">
        <v>-56.506999999999998</v>
      </c>
      <c r="J3055">
        <f t="shared" si="189"/>
        <v>0</v>
      </c>
      <c r="K3055" s="189">
        <f t="shared" si="190"/>
        <v>0</v>
      </c>
      <c r="L3055" s="200">
        <v>0</v>
      </c>
      <c r="N3055" s="184">
        <v>785.5</v>
      </c>
      <c r="O3055" s="190">
        <f t="shared" si="191"/>
        <v>0.13091666666666665</v>
      </c>
      <c r="Q3055" s="1">
        <v>3105.6</v>
      </c>
    </row>
    <row r="3056" spans="2:17" x14ac:dyDescent="0.3">
      <c r="B3056" s="187">
        <v>43227.916666666664</v>
      </c>
      <c r="D3056" s="202">
        <v>0</v>
      </c>
      <c r="E3056" s="178">
        <v>0</v>
      </c>
      <c r="F3056" s="188">
        <f t="shared" si="188"/>
        <v>0</v>
      </c>
      <c r="G3056" s="200"/>
      <c r="H3056" s="202">
        <v>0</v>
      </c>
      <c r="I3056" s="178">
        <v>-56.506999999999998</v>
      </c>
      <c r="J3056">
        <f t="shared" si="189"/>
        <v>0</v>
      </c>
      <c r="K3056" s="189">
        <f t="shared" si="190"/>
        <v>0</v>
      </c>
      <c r="L3056" s="200">
        <v>0</v>
      </c>
      <c r="N3056" s="184">
        <v>1641.1</v>
      </c>
      <c r="O3056" s="190">
        <f t="shared" si="191"/>
        <v>0.27351666666666663</v>
      </c>
      <c r="Q3056" s="1">
        <v>3103.5</v>
      </c>
    </row>
    <row r="3057" spans="2:17" x14ac:dyDescent="0.3">
      <c r="B3057" s="187">
        <v>43227.958333333336</v>
      </c>
      <c r="D3057" s="202">
        <v>0</v>
      </c>
      <c r="E3057" s="178">
        <v>0</v>
      </c>
      <c r="F3057" s="188">
        <f t="shared" si="188"/>
        <v>0</v>
      </c>
      <c r="G3057" s="200"/>
      <c r="H3057" s="202">
        <v>0</v>
      </c>
      <c r="I3057" s="178">
        <v>-56.506999999999998</v>
      </c>
      <c r="J3057">
        <f t="shared" si="189"/>
        <v>0</v>
      </c>
      <c r="K3057" s="189">
        <f t="shared" si="190"/>
        <v>0</v>
      </c>
      <c r="L3057" s="200">
        <v>0</v>
      </c>
      <c r="N3057" s="184">
        <v>2437.5</v>
      </c>
      <c r="O3057" s="190">
        <f t="shared" si="191"/>
        <v>0.40625</v>
      </c>
      <c r="Q3057" s="1">
        <v>3103</v>
      </c>
    </row>
    <row r="3058" spans="2:17" x14ac:dyDescent="0.3">
      <c r="B3058" s="187">
        <v>43228</v>
      </c>
      <c r="D3058" s="202">
        <v>0</v>
      </c>
      <c r="E3058" s="178">
        <v>0</v>
      </c>
      <c r="F3058" s="188">
        <f t="shared" si="188"/>
        <v>0</v>
      </c>
      <c r="G3058" s="200"/>
      <c r="H3058" s="202">
        <v>0</v>
      </c>
      <c r="I3058" s="178">
        <v>-56.506999999999998</v>
      </c>
      <c r="J3058">
        <f t="shared" si="189"/>
        <v>0</v>
      </c>
      <c r="K3058" s="189">
        <f t="shared" si="190"/>
        <v>0</v>
      </c>
      <c r="L3058" s="200">
        <v>0</v>
      </c>
      <c r="N3058" s="184">
        <v>2715.2</v>
      </c>
      <c r="O3058" s="190">
        <f t="shared" si="191"/>
        <v>0.45253333333333329</v>
      </c>
      <c r="Q3058" s="1">
        <v>3102.5</v>
      </c>
    </row>
    <row r="3059" spans="2:17" x14ac:dyDescent="0.3">
      <c r="B3059" s="187">
        <v>43228.041666666664</v>
      </c>
      <c r="D3059" s="202">
        <v>0</v>
      </c>
      <c r="E3059" s="178">
        <v>0</v>
      </c>
      <c r="F3059" s="188">
        <f t="shared" si="188"/>
        <v>0</v>
      </c>
      <c r="G3059" s="200"/>
      <c r="H3059" s="202">
        <v>0</v>
      </c>
      <c r="I3059" s="178">
        <v>-56.506999999999998</v>
      </c>
      <c r="J3059">
        <f t="shared" si="189"/>
        <v>0</v>
      </c>
      <c r="K3059" s="189">
        <f t="shared" si="190"/>
        <v>0</v>
      </c>
      <c r="L3059" s="200">
        <v>0</v>
      </c>
      <c r="N3059" s="184">
        <v>2509.9</v>
      </c>
      <c r="O3059" s="190">
        <f t="shared" si="191"/>
        <v>0.41831666666666667</v>
      </c>
      <c r="Q3059" s="1">
        <v>3101.7</v>
      </c>
    </row>
    <row r="3060" spans="2:17" x14ac:dyDescent="0.3">
      <c r="B3060" s="187">
        <v>43228.083333333336</v>
      </c>
      <c r="D3060" s="202">
        <v>0</v>
      </c>
      <c r="E3060" s="178">
        <v>0</v>
      </c>
      <c r="F3060" s="188">
        <f t="shared" si="188"/>
        <v>0</v>
      </c>
      <c r="G3060" s="200"/>
      <c r="H3060" s="202">
        <v>0</v>
      </c>
      <c r="I3060" s="178">
        <v>-56.506999999999998</v>
      </c>
      <c r="J3060">
        <f t="shared" si="189"/>
        <v>0</v>
      </c>
      <c r="K3060" s="189">
        <f t="shared" si="190"/>
        <v>0</v>
      </c>
      <c r="L3060" s="200">
        <v>0</v>
      </c>
      <c r="N3060" s="184">
        <v>2142.1999999999998</v>
      </c>
      <c r="O3060" s="190">
        <f t="shared" si="191"/>
        <v>0.35703333333333331</v>
      </c>
      <c r="Q3060" s="1">
        <v>3101.6</v>
      </c>
    </row>
    <row r="3061" spans="2:17" x14ac:dyDescent="0.3">
      <c r="B3061" s="187">
        <v>43228.125</v>
      </c>
      <c r="D3061" s="202">
        <v>0</v>
      </c>
      <c r="E3061" s="178">
        <v>0</v>
      </c>
      <c r="F3061" s="188">
        <f t="shared" si="188"/>
        <v>0</v>
      </c>
      <c r="G3061" s="200"/>
      <c r="H3061" s="202">
        <v>0</v>
      </c>
      <c r="I3061" s="178">
        <v>-56.506999999999998</v>
      </c>
      <c r="J3061">
        <f t="shared" si="189"/>
        <v>0</v>
      </c>
      <c r="K3061" s="189">
        <f t="shared" si="190"/>
        <v>0</v>
      </c>
      <c r="L3061" s="200">
        <v>0</v>
      </c>
      <c r="N3061" s="184">
        <v>1693.8</v>
      </c>
      <c r="O3061" s="190">
        <f t="shared" si="191"/>
        <v>0.2823</v>
      </c>
      <c r="Q3061" s="1">
        <v>3100.8</v>
      </c>
    </row>
    <row r="3062" spans="2:17" x14ac:dyDescent="0.3">
      <c r="B3062" s="187">
        <v>43228.166666666664</v>
      </c>
      <c r="D3062" s="202">
        <v>0</v>
      </c>
      <c r="E3062" s="178">
        <v>0</v>
      </c>
      <c r="F3062" s="188">
        <f t="shared" si="188"/>
        <v>0</v>
      </c>
      <c r="G3062" s="200"/>
      <c r="H3062" s="202">
        <v>0</v>
      </c>
      <c r="I3062" s="178">
        <v>-56.506999999999998</v>
      </c>
      <c r="J3062">
        <f t="shared" si="189"/>
        <v>0</v>
      </c>
      <c r="K3062" s="189">
        <f t="shared" si="190"/>
        <v>0</v>
      </c>
      <c r="L3062" s="200">
        <v>0</v>
      </c>
      <c r="N3062" s="184">
        <v>1396.9</v>
      </c>
      <c r="O3062" s="190">
        <f t="shared" si="191"/>
        <v>0.23281666666666667</v>
      </c>
      <c r="Q3062" s="1">
        <v>3100.7</v>
      </c>
    </row>
    <row r="3063" spans="2:17" x14ac:dyDescent="0.3">
      <c r="B3063" s="187">
        <v>43228.208333333336</v>
      </c>
      <c r="D3063" s="202">
        <v>0</v>
      </c>
      <c r="E3063" s="178">
        <v>0</v>
      </c>
      <c r="F3063" s="188">
        <f t="shared" si="188"/>
        <v>0</v>
      </c>
      <c r="G3063" s="200"/>
      <c r="H3063" s="202">
        <v>0</v>
      </c>
      <c r="I3063" s="178">
        <v>-56.506999999999998</v>
      </c>
      <c r="J3063">
        <f t="shared" si="189"/>
        <v>0</v>
      </c>
      <c r="K3063" s="189">
        <f t="shared" si="190"/>
        <v>0</v>
      </c>
      <c r="L3063" s="200">
        <v>0</v>
      </c>
      <c r="N3063" s="184">
        <v>1101.7</v>
      </c>
      <c r="O3063" s="190">
        <f t="shared" si="191"/>
        <v>0.18361666666666668</v>
      </c>
      <c r="Q3063" s="1">
        <v>3099.9</v>
      </c>
    </row>
    <row r="3064" spans="2:17" x14ac:dyDescent="0.3">
      <c r="B3064" s="187">
        <v>43228.25</v>
      </c>
      <c r="D3064" s="202">
        <v>121</v>
      </c>
      <c r="E3064" s="178">
        <v>0</v>
      </c>
      <c r="F3064" s="188">
        <f t="shared" si="188"/>
        <v>0</v>
      </c>
      <c r="G3064" s="200"/>
      <c r="H3064" s="202">
        <v>18</v>
      </c>
      <c r="I3064" s="178">
        <v>331.25</v>
      </c>
      <c r="J3064">
        <f t="shared" si="189"/>
        <v>331.25</v>
      </c>
      <c r="K3064" s="189">
        <f t="shared" si="190"/>
        <v>1.325E-2</v>
      </c>
      <c r="L3064" s="200">
        <v>465.31</v>
      </c>
      <c r="N3064" s="184">
        <v>1259.5999999999999</v>
      </c>
      <c r="O3064" s="190">
        <f t="shared" si="191"/>
        <v>0.20993333333333331</v>
      </c>
      <c r="Q3064" s="1">
        <v>3098.6</v>
      </c>
    </row>
    <row r="3065" spans="2:17" x14ac:dyDescent="0.3">
      <c r="B3065" s="187">
        <v>43228.291666666664</v>
      </c>
      <c r="D3065" s="202">
        <v>657</v>
      </c>
      <c r="E3065" s="178">
        <v>147.023</v>
      </c>
      <c r="F3065" s="188">
        <f t="shared" si="188"/>
        <v>0.19896877220286227</v>
      </c>
      <c r="G3065" s="200"/>
      <c r="H3065" s="202">
        <v>184</v>
      </c>
      <c r="I3065" s="178">
        <v>8163.1</v>
      </c>
      <c r="J3065">
        <f t="shared" si="189"/>
        <v>8163.1</v>
      </c>
      <c r="K3065" s="189">
        <f t="shared" si="190"/>
        <v>0.32652400000000004</v>
      </c>
      <c r="L3065" s="200">
        <v>8371.2999999999993</v>
      </c>
      <c r="N3065" s="184">
        <v>1033.4000000000001</v>
      </c>
      <c r="O3065" s="190">
        <f t="shared" si="191"/>
        <v>0.17223333333333335</v>
      </c>
      <c r="Q3065" s="1">
        <v>3096.6</v>
      </c>
    </row>
    <row r="3066" spans="2:17" x14ac:dyDescent="0.3">
      <c r="B3066" s="187">
        <v>43228.333333333336</v>
      </c>
      <c r="D3066" s="202">
        <v>813</v>
      </c>
      <c r="E3066" s="178">
        <v>537.16399999999999</v>
      </c>
      <c r="F3066" s="188">
        <f t="shared" si="188"/>
        <v>0.7269533443854248</v>
      </c>
      <c r="G3066" s="200"/>
      <c r="H3066" s="202">
        <v>398</v>
      </c>
      <c r="I3066" s="178">
        <v>18283</v>
      </c>
      <c r="J3066">
        <f t="shared" si="189"/>
        <v>18283</v>
      </c>
      <c r="K3066" s="189">
        <f t="shared" si="190"/>
        <v>0.73131999999999997</v>
      </c>
      <c r="L3066" s="200">
        <v>18867</v>
      </c>
      <c r="N3066" s="184">
        <v>680</v>
      </c>
      <c r="O3066" s="190">
        <f t="shared" si="191"/>
        <v>0.11333333333333333</v>
      </c>
      <c r="Q3066" s="1">
        <v>3096.3</v>
      </c>
    </row>
    <row r="3067" spans="2:17" x14ac:dyDescent="0.3">
      <c r="B3067" s="187">
        <v>43228.375</v>
      </c>
      <c r="D3067" s="202">
        <v>874</v>
      </c>
      <c r="E3067" s="178">
        <v>622.63699999999994</v>
      </c>
      <c r="F3067" s="188">
        <f t="shared" si="188"/>
        <v>0.84262543559901204</v>
      </c>
      <c r="G3067" s="200"/>
      <c r="H3067" s="202">
        <v>570</v>
      </c>
      <c r="I3067" s="178">
        <v>19216</v>
      </c>
      <c r="J3067">
        <f t="shared" si="189"/>
        <v>19216</v>
      </c>
      <c r="K3067" s="189">
        <f t="shared" si="190"/>
        <v>0.76863999999999999</v>
      </c>
      <c r="L3067" s="200">
        <v>19848</v>
      </c>
      <c r="N3067" s="184">
        <v>376</v>
      </c>
      <c r="O3067" s="190">
        <f t="shared" si="191"/>
        <v>6.2666666666666662E-2</v>
      </c>
      <c r="Q3067" s="1">
        <v>3095.5</v>
      </c>
    </row>
    <row r="3068" spans="2:17" x14ac:dyDescent="0.3">
      <c r="B3068" s="187">
        <v>43228.416666666664</v>
      </c>
      <c r="D3068" s="202">
        <v>910</v>
      </c>
      <c r="E3068" s="178">
        <v>663.72799999999995</v>
      </c>
      <c r="F3068" s="188">
        <f t="shared" si="188"/>
        <v>0.8982345975572622</v>
      </c>
      <c r="G3068" s="200"/>
      <c r="H3068" s="202">
        <v>700</v>
      </c>
      <c r="I3068" s="178">
        <v>19140</v>
      </c>
      <c r="J3068">
        <f t="shared" si="189"/>
        <v>19140</v>
      </c>
      <c r="K3068" s="189">
        <f t="shared" si="190"/>
        <v>0.76559999999999995</v>
      </c>
      <c r="L3068" s="200">
        <v>19768</v>
      </c>
      <c r="N3068" s="184">
        <v>891.8</v>
      </c>
      <c r="O3068" s="190">
        <f t="shared" si="191"/>
        <v>0.14863333333333334</v>
      </c>
      <c r="Q3068" s="1">
        <v>3093.9</v>
      </c>
    </row>
    <row r="3069" spans="2:17" x14ac:dyDescent="0.3">
      <c r="B3069" s="187">
        <v>43228.458333333336</v>
      </c>
      <c r="D3069" s="202">
        <v>928</v>
      </c>
      <c r="E3069" s="178">
        <v>684.03300000000002</v>
      </c>
      <c r="F3069" s="188">
        <f t="shared" si="188"/>
        <v>0.92571370572114908</v>
      </c>
      <c r="G3069" s="200"/>
      <c r="H3069" s="202">
        <v>768</v>
      </c>
      <c r="I3069" s="178">
        <v>18979</v>
      </c>
      <c r="J3069">
        <f t="shared" si="189"/>
        <v>18979</v>
      </c>
      <c r="K3069" s="189">
        <f t="shared" si="190"/>
        <v>0.75915999999999995</v>
      </c>
      <c r="L3069" s="200">
        <v>19599</v>
      </c>
      <c r="N3069" s="184">
        <v>1943.7</v>
      </c>
      <c r="O3069" s="190">
        <f t="shared" si="191"/>
        <v>0.32395000000000002</v>
      </c>
      <c r="Q3069" s="1">
        <v>3093.5</v>
      </c>
    </row>
    <row r="3070" spans="2:17" x14ac:dyDescent="0.3">
      <c r="B3070" s="187">
        <v>43228.5</v>
      </c>
      <c r="D3070" s="202">
        <v>928</v>
      </c>
      <c r="E3070" s="178">
        <v>683.654</v>
      </c>
      <c r="F3070" s="188">
        <f t="shared" si="188"/>
        <v>0.92520079845721825</v>
      </c>
      <c r="G3070" s="200"/>
      <c r="H3070" s="202">
        <v>768</v>
      </c>
      <c r="I3070" s="178">
        <v>18903</v>
      </c>
      <c r="J3070">
        <f t="shared" si="189"/>
        <v>18903</v>
      </c>
      <c r="K3070" s="189">
        <f t="shared" si="190"/>
        <v>0.75612000000000001</v>
      </c>
      <c r="L3070" s="200">
        <v>19519</v>
      </c>
      <c r="N3070" s="184">
        <v>1756.9</v>
      </c>
      <c r="O3070" s="190">
        <f t="shared" si="191"/>
        <v>0.29281666666666667</v>
      </c>
      <c r="Q3070" s="1">
        <v>3092.8</v>
      </c>
    </row>
    <row r="3071" spans="2:17" x14ac:dyDescent="0.3">
      <c r="B3071" s="187">
        <v>43228.541666666664</v>
      </c>
      <c r="D3071" s="202">
        <v>909</v>
      </c>
      <c r="E3071" s="178">
        <v>660.29499999999996</v>
      </c>
      <c r="F3071" s="188">
        <f t="shared" si="188"/>
        <v>0.89358865920086616</v>
      </c>
      <c r="G3071" s="200"/>
      <c r="H3071" s="202">
        <v>700</v>
      </c>
      <c r="I3071" s="178">
        <v>19091</v>
      </c>
      <c r="J3071">
        <f t="shared" si="189"/>
        <v>19091</v>
      </c>
      <c r="K3071" s="189">
        <f t="shared" si="190"/>
        <v>0.76363999999999999</v>
      </c>
      <c r="L3071" s="200">
        <v>19717</v>
      </c>
      <c r="N3071" s="184">
        <v>977.4</v>
      </c>
      <c r="O3071" s="190">
        <f t="shared" si="191"/>
        <v>0.16289999999999999</v>
      </c>
      <c r="Q3071" s="1">
        <v>3091.2</v>
      </c>
    </row>
    <row r="3072" spans="2:17" x14ac:dyDescent="0.3">
      <c r="B3072" s="187">
        <v>43228.583333333336</v>
      </c>
      <c r="D3072" s="202">
        <v>873</v>
      </c>
      <c r="E3072" s="178">
        <v>616.94500000000005</v>
      </c>
      <c r="F3072" s="188">
        <f t="shared" si="188"/>
        <v>0.83492235341881804</v>
      </c>
      <c r="G3072" s="200"/>
      <c r="H3072" s="202">
        <v>568</v>
      </c>
      <c r="I3072" s="178">
        <v>19110</v>
      </c>
      <c r="J3072">
        <f t="shared" si="189"/>
        <v>19110</v>
      </c>
      <c r="K3072" s="189">
        <f t="shared" si="190"/>
        <v>0.76439999999999997</v>
      </c>
      <c r="L3072" s="200">
        <v>19737</v>
      </c>
      <c r="N3072" s="184">
        <v>542.79999999999995</v>
      </c>
      <c r="O3072" s="190">
        <f t="shared" si="191"/>
        <v>9.0466666666666654E-2</v>
      </c>
      <c r="Q3072" s="1">
        <v>3090.5</v>
      </c>
    </row>
    <row r="3073" spans="2:17" x14ac:dyDescent="0.3">
      <c r="B3073" s="187">
        <v>43228.625</v>
      </c>
      <c r="D3073" s="202">
        <v>807</v>
      </c>
      <c r="E3073" s="178">
        <v>521.10199999999998</v>
      </c>
      <c r="F3073" s="188">
        <f t="shared" si="188"/>
        <v>0.70521636160638768</v>
      </c>
      <c r="G3073" s="200"/>
      <c r="H3073" s="202">
        <v>387</v>
      </c>
      <c r="I3073" s="178">
        <v>17186</v>
      </c>
      <c r="J3073">
        <f t="shared" si="189"/>
        <v>17186</v>
      </c>
      <c r="K3073" s="189">
        <f t="shared" si="190"/>
        <v>0.68744000000000005</v>
      </c>
      <c r="L3073" s="200">
        <v>17716</v>
      </c>
      <c r="N3073" s="184">
        <v>358.2</v>
      </c>
      <c r="O3073" s="190">
        <f t="shared" si="191"/>
        <v>5.9699999999999996E-2</v>
      </c>
      <c r="Q3073" s="1">
        <v>3090.3</v>
      </c>
    </row>
    <row r="3074" spans="2:17" x14ac:dyDescent="0.3">
      <c r="B3074" s="187">
        <v>43228.666666666664</v>
      </c>
      <c r="D3074" s="202">
        <v>652</v>
      </c>
      <c r="E3074" s="178">
        <v>308.99299999999999</v>
      </c>
      <c r="F3074" s="188">
        <f t="shared" si="188"/>
        <v>0.41816557837398927</v>
      </c>
      <c r="G3074" s="200"/>
      <c r="H3074" s="202">
        <v>183</v>
      </c>
      <c r="I3074" s="178">
        <v>7710</v>
      </c>
      <c r="J3074">
        <f t="shared" si="189"/>
        <v>7710</v>
      </c>
      <c r="K3074" s="189">
        <f t="shared" si="190"/>
        <v>0.30840000000000001</v>
      </c>
      <c r="L3074" s="200">
        <v>7907</v>
      </c>
      <c r="N3074" s="184">
        <v>184.1</v>
      </c>
      <c r="O3074" s="190">
        <f t="shared" si="191"/>
        <v>3.0683333333333333E-2</v>
      </c>
      <c r="Q3074" s="1">
        <v>3089.1</v>
      </c>
    </row>
    <row r="3075" spans="2:17" x14ac:dyDescent="0.3">
      <c r="B3075" s="187">
        <v>43228.708333333336</v>
      </c>
      <c r="D3075" s="202">
        <v>129</v>
      </c>
      <c r="E3075" s="178">
        <v>0</v>
      </c>
      <c r="F3075" s="188">
        <f t="shared" si="188"/>
        <v>0</v>
      </c>
      <c r="G3075" s="200"/>
      <c r="H3075" s="202">
        <v>17</v>
      </c>
      <c r="I3075" s="178">
        <v>225.01</v>
      </c>
      <c r="J3075">
        <f t="shared" si="189"/>
        <v>225.01</v>
      </c>
      <c r="K3075" s="189">
        <f t="shared" si="190"/>
        <v>9.0004000000000004E-3</v>
      </c>
      <c r="L3075" s="200">
        <v>371.46</v>
      </c>
      <c r="N3075" s="184">
        <v>230.4</v>
      </c>
      <c r="O3075" s="190">
        <f t="shared" si="191"/>
        <v>3.8400000000000004E-2</v>
      </c>
      <c r="Q3075" s="1">
        <v>3088.2</v>
      </c>
    </row>
    <row r="3076" spans="2:17" x14ac:dyDescent="0.3">
      <c r="B3076" s="187">
        <v>43228.75</v>
      </c>
      <c r="D3076" s="202">
        <v>0</v>
      </c>
      <c r="E3076" s="178">
        <v>0</v>
      </c>
      <c r="F3076" s="188">
        <f t="shared" si="188"/>
        <v>0</v>
      </c>
      <c r="G3076" s="200"/>
      <c r="H3076" s="202">
        <v>0</v>
      </c>
      <c r="I3076" s="178">
        <v>-56.506999999999998</v>
      </c>
      <c r="J3076">
        <f t="shared" si="189"/>
        <v>0</v>
      </c>
      <c r="K3076" s="189">
        <f t="shared" si="190"/>
        <v>0</v>
      </c>
      <c r="L3076" s="200">
        <v>0</v>
      </c>
      <c r="N3076" s="184">
        <v>806.9</v>
      </c>
      <c r="O3076" s="190">
        <f t="shared" si="191"/>
        <v>0.13448333333333332</v>
      </c>
      <c r="Q3076" s="1">
        <v>3087.9</v>
      </c>
    </row>
    <row r="3077" spans="2:17" x14ac:dyDescent="0.3">
      <c r="B3077" s="187">
        <v>43228.791666666664</v>
      </c>
      <c r="D3077" s="202">
        <v>0</v>
      </c>
      <c r="E3077" s="178">
        <v>0</v>
      </c>
      <c r="F3077" s="188">
        <f t="shared" si="188"/>
        <v>0</v>
      </c>
      <c r="G3077" s="200"/>
      <c r="H3077" s="202">
        <v>0</v>
      </c>
      <c r="I3077" s="178">
        <v>-56.506999999999998</v>
      </c>
      <c r="J3077">
        <f t="shared" si="189"/>
        <v>0</v>
      </c>
      <c r="K3077" s="189">
        <f t="shared" si="190"/>
        <v>0</v>
      </c>
      <c r="L3077" s="200">
        <v>0</v>
      </c>
      <c r="N3077" s="184">
        <v>1828.1</v>
      </c>
      <c r="O3077" s="190">
        <f t="shared" si="191"/>
        <v>0.30468333333333331</v>
      </c>
      <c r="Q3077" s="1">
        <v>3087.4</v>
      </c>
    </row>
    <row r="3078" spans="2:17" x14ac:dyDescent="0.3">
      <c r="B3078" s="187">
        <v>43228.833333333336</v>
      </c>
      <c r="D3078" s="202">
        <v>0</v>
      </c>
      <c r="E3078" s="178">
        <v>0</v>
      </c>
      <c r="F3078" s="188">
        <f t="shared" si="188"/>
        <v>0</v>
      </c>
      <c r="G3078" s="200"/>
      <c r="H3078" s="202">
        <v>0</v>
      </c>
      <c r="I3078" s="178">
        <v>-56.506999999999998</v>
      </c>
      <c r="J3078">
        <f t="shared" si="189"/>
        <v>0</v>
      </c>
      <c r="K3078" s="189">
        <f t="shared" si="190"/>
        <v>0</v>
      </c>
      <c r="L3078" s="200">
        <v>0</v>
      </c>
      <c r="N3078" s="184">
        <v>1931</v>
      </c>
      <c r="O3078" s="190">
        <f t="shared" si="191"/>
        <v>0.32183333333333336</v>
      </c>
      <c r="Q3078" s="1">
        <v>3085.3</v>
      </c>
    </row>
    <row r="3079" spans="2:17" x14ac:dyDescent="0.3">
      <c r="B3079" s="187">
        <v>43228.875</v>
      </c>
      <c r="D3079" s="202">
        <v>0</v>
      </c>
      <c r="E3079" s="178">
        <v>0</v>
      </c>
      <c r="F3079" s="188">
        <f t="shared" si="188"/>
        <v>0</v>
      </c>
      <c r="G3079" s="200"/>
      <c r="H3079" s="202">
        <v>0</v>
      </c>
      <c r="I3079" s="178">
        <v>-56.506999999999998</v>
      </c>
      <c r="J3079">
        <f t="shared" si="189"/>
        <v>0</v>
      </c>
      <c r="K3079" s="189">
        <f t="shared" si="190"/>
        <v>0</v>
      </c>
      <c r="L3079" s="200">
        <v>0</v>
      </c>
      <c r="N3079" s="184">
        <v>1400.6</v>
      </c>
      <c r="O3079" s="190">
        <f t="shared" si="191"/>
        <v>0.23343333333333333</v>
      </c>
      <c r="Q3079" s="1">
        <v>3082.1</v>
      </c>
    </row>
    <row r="3080" spans="2:17" x14ac:dyDescent="0.3">
      <c r="B3080" s="187">
        <v>43228.916666666664</v>
      </c>
      <c r="D3080" s="202">
        <v>0</v>
      </c>
      <c r="E3080" s="178">
        <v>0</v>
      </c>
      <c r="F3080" s="188">
        <f t="shared" si="188"/>
        <v>0</v>
      </c>
      <c r="G3080" s="200"/>
      <c r="H3080" s="202">
        <v>0</v>
      </c>
      <c r="I3080" s="178">
        <v>-56.506999999999998</v>
      </c>
      <c r="J3080">
        <f t="shared" si="189"/>
        <v>0</v>
      </c>
      <c r="K3080" s="189">
        <f t="shared" si="190"/>
        <v>0</v>
      </c>
      <c r="L3080" s="200">
        <v>0</v>
      </c>
      <c r="N3080" s="184">
        <v>883.5</v>
      </c>
      <c r="O3080" s="190">
        <f t="shared" si="191"/>
        <v>0.14724999999999999</v>
      </c>
      <c r="Q3080" s="1">
        <v>3075.4</v>
      </c>
    </row>
    <row r="3081" spans="2:17" x14ac:dyDescent="0.3">
      <c r="B3081" s="187">
        <v>43228.958333333336</v>
      </c>
      <c r="D3081" s="202">
        <v>0</v>
      </c>
      <c r="E3081" s="178">
        <v>0</v>
      </c>
      <c r="F3081" s="188">
        <f t="shared" si="188"/>
        <v>0</v>
      </c>
      <c r="G3081" s="200"/>
      <c r="H3081" s="202">
        <v>0</v>
      </c>
      <c r="I3081" s="178">
        <v>-56.506999999999998</v>
      </c>
      <c r="J3081">
        <f t="shared" si="189"/>
        <v>0</v>
      </c>
      <c r="K3081" s="189">
        <f t="shared" si="190"/>
        <v>0</v>
      </c>
      <c r="L3081" s="200">
        <v>0</v>
      </c>
      <c r="N3081" s="184">
        <v>759.9</v>
      </c>
      <c r="O3081" s="190">
        <f t="shared" si="191"/>
        <v>0.12664999999999998</v>
      </c>
      <c r="Q3081" s="1">
        <v>3075.2</v>
      </c>
    </row>
    <row r="3082" spans="2:17" x14ac:dyDescent="0.3">
      <c r="B3082" s="187">
        <v>43229</v>
      </c>
      <c r="D3082" s="202">
        <v>0</v>
      </c>
      <c r="E3082" s="178">
        <v>0</v>
      </c>
      <c r="F3082" s="188">
        <f t="shared" si="188"/>
        <v>0</v>
      </c>
      <c r="G3082" s="200"/>
      <c r="H3082" s="202">
        <v>0</v>
      </c>
      <c r="I3082" s="178">
        <v>-56.506999999999998</v>
      </c>
      <c r="J3082">
        <f t="shared" si="189"/>
        <v>0</v>
      </c>
      <c r="K3082" s="189">
        <f t="shared" si="190"/>
        <v>0</v>
      </c>
      <c r="L3082" s="200">
        <v>0</v>
      </c>
      <c r="N3082" s="184">
        <v>702.3</v>
      </c>
      <c r="O3082" s="190">
        <f t="shared" si="191"/>
        <v>0.11704999999999999</v>
      </c>
      <c r="Q3082" s="1">
        <v>3073.2</v>
      </c>
    </row>
    <row r="3083" spans="2:17" x14ac:dyDescent="0.3">
      <c r="B3083" s="187">
        <v>43229.041666666664</v>
      </c>
      <c r="D3083" s="202">
        <v>0</v>
      </c>
      <c r="E3083" s="178">
        <v>0</v>
      </c>
      <c r="F3083" s="188">
        <f t="shared" ref="F3083:F3146" si="192">E3083/$F$8</f>
        <v>0</v>
      </c>
      <c r="G3083" s="200"/>
      <c r="H3083" s="202">
        <v>0</v>
      </c>
      <c r="I3083" s="178">
        <v>-56.506999999999998</v>
      </c>
      <c r="J3083">
        <f t="shared" ref="J3083:J3146" si="193">IF(I3083&lt;0,0,I3083)</f>
        <v>0</v>
      </c>
      <c r="K3083" s="189">
        <f t="shared" ref="K3083:K3146" si="194">J3083/(1000*$K$8)</f>
        <v>0</v>
      </c>
      <c r="L3083" s="200">
        <v>0</v>
      </c>
      <c r="N3083" s="184">
        <v>866.3</v>
      </c>
      <c r="O3083" s="190">
        <f t="shared" ref="O3083:O3146" si="195">N3083/$O$8</f>
        <v>0.14438333333333334</v>
      </c>
      <c r="Q3083" s="1">
        <v>3073</v>
      </c>
    </row>
    <row r="3084" spans="2:17" x14ac:dyDescent="0.3">
      <c r="B3084" s="187">
        <v>43229.083333333336</v>
      </c>
      <c r="D3084" s="202">
        <v>0</v>
      </c>
      <c r="E3084" s="178">
        <v>0</v>
      </c>
      <c r="F3084" s="188">
        <f t="shared" si="192"/>
        <v>0</v>
      </c>
      <c r="G3084" s="200"/>
      <c r="H3084" s="202">
        <v>0</v>
      </c>
      <c r="I3084" s="178">
        <v>-56.506999999999998</v>
      </c>
      <c r="J3084">
        <f t="shared" si="193"/>
        <v>0</v>
      </c>
      <c r="K3084" s="189">
        <f t="shared" si="194"/>
        <v>0</v>
      </c>
      <c r="L3084" s="200">
        <v>0</v>
      </c>
      <c r="N3084" s="184">
        <v>1452.4</v>
      </c>
      <c r="O3084" s="190">
        <f t="shared" si="195"/>
        <v>0.24206666666666668</v>
      </c>
      <c r="Q3084" s="1">
        <v>3072.9</v>
      </c>
    </row>
    <row r="3085" spans="2:17" x14ac:dyDescent="0.3">
      <c r="B3085" s="187">
        <v>43229.125</v>
      </c>
      <c r="D3085" s="202">
        <v>0</v>
      </c>
      <c r="E3085" s="178">
        <v>0</v>
      </c>
      <c r="F3085" s="188">
        <f t="shared" si="192"/>
        <v>0</v>
      </c>
      <c r="G3085" s="200"/>
      <c r="H3085" s="202">
        <v>0</v>
      </c>
      <c r="I3085" s="178">
        <v>-56.506999999999998</v>
      </c>
      <c r="J3085">
        <f t="shared" si="193"/>
        <v>0</v>
      </c>
      <c r="K3085" s="189">
        <f t="shared" si="194"/>
        <v>0</v>
      </c>
      <c r="L3085" s="200">
        <v>0</v>
      </c>
      <c r="N3085" s="184">
        <v>2062.6999999999998</v>
      </c>
      <c r="O3085" s="190">
        <f t="shared" si="195"/>
        <v>0.34378333333333333</v>
      </c>
      <c r="Q3085" s="1">
        <v>3065.8</v>
      </c>
    </row>
    <row r="3086" spans="2:17" x14ac:dyDescent="0.3">
      <c r="B3086" s="187">
        <v>43229.166666666664</v>
      </c>
      <c r="D3086" s="202">
        <v>0</v>
      </c>
      <c r="E3086" s="178">
        <v>0</v>
      </c>
      <c r="F3086" s="188">
        <f t="shared" si="192"/>
        <v>0</v>
      </c>
      <c r="G3086" s="200"/>
      <c r="H3086" s="202">
        <v>0</v>
      </c>
      <c r="I3086" s="178">
        <v>-56.506999999999998</v>
      </c>
      <c r="J3086">
        <f t="shared" si="193"/>
        <v>0</v>
      </c>
      <c r="K3086" s="189">
        <f t="shared" si="194"/>
        <v>0</v>
      </c>
      <c r="L3086" s="200">
        <v>0</v>
      </c>
      <c r="N3086" s="184">
        <v>2179.6</v>
      </c>
      <c r="O3086" s="190">
        <f t="shared" si="195"/>
        <v>0.36326666666666663</v>
      </c>
      <c r="Q3086" s="1">
        <v>3065.2</v>
      </c>
    </row>
    <row r="3087" spans="2:17" x14ac:dyDescent="0.3">
      <c r="B3087" s="187">
        <v>43229.208333333336</v>
      </c>
      <c r="D3087" s="202">
        <v>0</v>
      </c>
      <c r="E3087" s="178">
        <v>0</v>
      </c>
      <c r="F3087" s="188">
        <f t="shared" si="192"/>
        <v>0</v>
      </c>
      <c r="G3087" s="200"/>
      <c r="H3087" s="202">
        <v>0</v>
      </c>
      <c r="I3087" s="178">
        <v>-56.506999999999998</v>
      </c>
      <c r="J3087">
        <f t="shared" si="193"/>
        <v>0</v>
      </c>
      <c r="K3087" s="189">
        <f t="shared" si="194"/>
        <v>0</v>
      </c>
      <c r="L3087" s="200">
        <v>0</v>
      </c>
      <c r="N3087" s="184">
        <v>1507.4</v>
      </c>
      <c r="O3087" s="190">
        <f t="shared" si="195"/>
        <v>0.25123333333333336</v>
      </c>
      <c r="Q3087" s="1">
        <v>3065.1</v>
      </c>
    </row>
    <row r="3088" spans="2:17" x14ac:dyDescent="0.3">
      <c r="B3088" s="187">
        <v>43229.25</v>
      </c>
      <c r="D3088" s="202">
        <v>121</v>
      </c>
      <c r="E3088" s="178">
        <v>0</v>
      </c>
      <c r="F3088" s="188">
        <f t="shared" si="192"/>
        <v>0</v>
      </c>
      <c r="G3088" s="200"/>
      <c r="H3088" s="202">
        <v>17</v>
      </c>
      <c r="I3088" s="178">
        <v>289.89999999999998</v>
      </c>
      <c r="J3088">
        <f t="shared" si="193"/>
        <v>289.89999999999998</v>
      </c>
      <c r="K3088" s="189">
        <f t="shared" si="194"/>
        <v>1.1595999999999999E-2</v>
      </c>
      <c r="L3088" s="200">
        <v>428.78</v>
      </c>
      <c r="N3088" s="184">
        <v>1037.5999999999999</v>
      </c>
      <c r="O3088" s="190">
        <f t="shared" si="195"/>
        <v>0.17293333333333333</v>
      </c>
      <c r="Q3088" s="1">
        <v>3064.1</v>
      </c>
    </row>
    <row r="3089" spans="2:17" x14ac:dyDescent="0.3">
      <c r="B3089" s="187">
        <v>43229.291666666664</v>
      </c>
      <c r="D3089" s="202">
        <v>670</v>
      </c>
      <c r="E3089" s="178">
        <v>153.649</v>
      </c>
      <c r="F3089" s="188">
        <f t="shared" si="192"/>
        <v>0.2079358527590757</v>
      </c>
      <c r="G3089" s="200"/>
      <c r="H3089" s="202">
        <v>184</v>
      </c>
      <c r="I3089" s="178">
        <v>8166.8</v>
      </c>
      <c r="J3089">
        <f t="shared" si="193"/>
        <v>8166.8</v>
      </c>
      <c r="K3089" s="189">
        <f t="shared" si="194"/>
        <v>0.32667200000000002</v>
      </c>
      <c r="L3089" s="200">
        <v>8375.1</v>
      </c>
      <c r="N3089" s="184">
        <v>698.7</v>
      </c>
      <c r="O3089" s="190">
        <f t="shared" si="195"/>
        <v>0.11645000000000001</v>
      </c>
      <c r="Q3089" s="1">
        <v>3063.9</v>
      </c>
    </row>
    <row r="3090" spans="2:17" x14ac:dyDescent="0.3">
      <c r="B3090" s="187">
        <v>43229.333333333336</v>
      </c>
      <c r="D3090" s="202">
        <v>826</v>
      </c>
      <c r="E3090" s="178">
        <v>546.51499999999999</v>
      </c>
      <c r="F3090" s="188">
        <f t="shared" si="192"/>
        <v>0.7396082146361268</v>
      </c>
      <c r="G3090" s="200"/>
      <c r="H3090" s="202">
        <v>399</v>
      </c>
      <c r="I3090" s="178">
        <v>18319</v>
      </c>
      <c r="J3090">
        <f t="shared" si="193"/>
        <v>18319</v>
      </c>
      <c r="K3090" s="189">
        <f t="shared" si="194"/>
        <v>0.73275999999999997</v>
      </c>
      <c r="L3090" s="200">
        <v>18905</v>
      </c>
      <c r="N3090" s="184">
        <v>442</v>
      </c>
      <c r="O3090" s="190">
        <f t="shared" si="195"/>
        <v>7.3666666666666672E-2</v>
      </c>
      <c r="Q3090" s="1">
        <v>3063.6</v>
      </c>
    </row>
    <row r="3091" spans="2:17" x14ac:dyDescent="0.3">
      <c r="B3091" s="187">
        <v>43229.375</v>
      </c>
      <c r="D3091" s="202">
        <v>886</v>
      </c>
      <c r="E3091" s="178">
        <v>633.62900000000002</v>
      </c>
      <c r="F3091" s="188">
        <f t="shared" si="192"/>
        <v>0.85750109957032183</v>
      </c>
      <c r="G3091" s="200"/>
      <c r="H3091" s="202">
        <v>571</v>
      </c>
      <c r="I3091" s="178">
        <v>19219</v>
      </c>
      <c r="J3091">
        <f t="shared" si="193"/>
        <v>19219</v>
      </c>
      <c r="K3091" s="189">
        <f t="shared" si="194"/>
        <v>0.76876</v>
      </c>
      <c r="L3091" s="200">
        <v>19851</v>
      </c>
      <c r="N3091" s="184">
        <v>178.8</v>
      </c>
      <c r="O3091" s="190">
        <f t="shared" si="195"/>
        <v>2.9800000000000004E-2</v>
      </c>
      <c r="Q3091" s="1">
        <v>3063.5</v>
      </c>
    </row>
    <row r="3092" spans="2:17" x14ac:dyDescent="0.3">
      <c r="B3092" s="187">
        <v>43229.416666666664</v>
      </c>
      <c r="D3092" s="202">
        <v>922</v>
      </c>
      <c r="E3092" s="178">
        <v>675.92100000000005</v>
      </c>
      <c r="F3092" s="188">
        <f t="shared" si="192"/>
        <v>0.91473559562878515</v>
      </c>
      <c r="G3092" s="200"/>
      <c r="H3092" s="202">
        <v>702</v>
      </c>
      <c r="I3092" s="178">
        <v>19077</v>
      </c>
      <c r="J3092">
        <f t="shared" si="193"/>
        <v>19077</v>
      </c>
      <c r="K3092" s="189">
        <f t="shared" si="194"/>
        <v>0.76307999999999998</v>
      </c>
      <c r="L3092" s="200">
        <v>19702</v>
      </c>
      <c r="N3092" s="184">
        <v>380.8</v>
      </c>
      <c r="O3092" s="190">
        <f t="shared" si="195"/>
        <v>6.3466666666666671E-2</v>
      </c>
      <c r="Q3092" s="1">
        <v>3063.4</v>
      </c>
    </row>
    <row r="3093" spans="2:17" x14ac:dyDescent="0.3">
      <c r="B3093" s="187">
        <v>43229.458333333336</v>
      </c>
      <c r="D3093" s="202">
        <v>939</v>
      </c>
      <c r="E3093" s="178">
        <v>695.47199999999998</v>
      </c>
      <c r="F3093" s="188">
        <f t="shared" si="192"/>
        <v>0.94119430253408676</v>
      </c>
      <c r="G3093" s="200"/>
      <c r="H3093" s="202">
        <v>770</v>
      </c>
      <c r="I3093" s="178">
        <v>18915</v>
      </c>
      <c r="J3093">
        <f t="shared" si="193"/>
        <v>18915</v>
      </c>
      <c r="K3093" s="189">
        <f t="shared" si="194"/>
        <v>0.75660000000000005</v>
      </c>
      <c r="L3093" s="200">
        <v>19531</v>
      </c>
      <c r="N3093" s="184">
        <v>964.5</v>
      </c>
      <c r="O3093" s="190">
        <f t="shared" si="195"/>
        <v>0.16075</v>
      </c>
      <c r="Q3093" s="1">
        <v>3063.2</v>
      </c>
    </row>
    <row r="3094" spans="2:17" x14ac:dyDescent="0.3">
      <c r="B3094" s="187">
        <v>43229.5</v>
      </c>
      <c r="D3094" s="202">
        <v>938</v>
      </c>
      <c r="E3094" s="178">
        <v>693.30200000000002</v>
      </c>
      <c r="F3094" s="188">
        <f t="shared" si="192"/>
        <v>0.93825760395168667</v>
      </c>
      <c r="G3094" s="200"/>
      <c r="H3094" s="202">
        <v>769</v>
      </c>
      <c r="I3094" s="178">
        <v>18854</v>
      </c>
      <c r="J3094">
        <f t="shared" si="193"/>
        <v>18854</v>
      </c>
      <c r="K3094" s="189">
        <f t="shared" si="194"/>
        <v>0.75416000000000005</v>
      </c>
      <c r="L3094" s="200">
        <v>19468</v>
      </c>
      <c r="N3094" s="184">
        <v>732</v>
      </c>
      <c r="O3094" s="190">
        <f t="shared" si="195"/>
        <v>0.122</v>
      </c>
      <c r="Q3094" s="1">
        <v>3063</v>
      </c>
    </row>
    <row r="3095" spans="2:17" x14ac:dyDescent="0.3">
      <c r="B3095" s="187">
        <v>43229.541666666664</v>
      </c>
      <c r="D3095" s="202">
        <v>921</v>
      </c>
      <c r="E3095" s="178">
        <v>670.33900000000006</v>
      </c>
      <c r="F3095" s="188">
        <f t="shared" si="192"/>
        <v>0.90718137835368962</v>
      </c>
      <c r="G3095" s="200"/>
      <c r="H3095" s="202">
        <v>701</v>
      </c>
      <c r="I3095" s="178">
        <v>19069</v>
      </c>
      <c r="J3095">
        <f t="shared" si="193"/>
        <v>19069</v>
      </c>
      <c r="K3095" s="189">
        <f t="shared" si="194"/>
        <v>0.76275999999999999</v>
      </c>
      <c r="L3095" s="200">
        <v>19694</v>
      </c>
      <c r="N3095" s="184">
        <v>537</v>
      </c>
      <c r="O3095" s="190">
        <f t="shared" si="195"/>
        <v>8.9499999999999996E-2</v>
      </c>
      <c r="Q3095" s="1">
        <v>3062.9</v>
      </c>
    </row>
    <row r="3096" spans="2:17" x14ac:dyDescent="0.3">
      <c r="B3096" s="187">
        <v>43229.583333333336</v>
      </c>
      <c r="D3096" s="202">
        <v>885</v>
      </c>
      <c r="E3096" s="178">
        <v>625.87099999999998</v>
      </c>
      <c r="F3096" s="188">
        <f t="shared" si="192"/>
        <v>0.84700206380891163</v>
      </c>
      <c r="G3096" s="200"/>
      <c r="H3096" s="202">
        <v>569</v>
      </c>
      <c r="I3096" s="178">
        <v>19144</v>
      </c>
      <c r="J3096">
        <f t="shared" si="193"/>
        <v>19144</v>
      </c>
      <c r="K3096" s="189">
        <f t="shared" si="194"/>
        <v>0.76576</v>
      </c>
      <c r="L3096" s="200">
        <v>19772</v>
      </c>
      <c r="N3096" s="184">
        <v>400.5</v>
      </c>
      <c r="O3096" s="190">
        <f t="shared" si="195"/>
        <v>6.6750000000000004E-2</v>
      </c>
      <c r="Q3096" s="1">
        <v>3062.7</v>
      </c>
    </row>
    <row r="3097" spans="2:17" x14ac:dyDescent="0.3">
      <c r="B3097" s="187">
        <v>43229.625</v>
      </c>
      <c r="D3097" s="202">
        <v>819</v>
      </c>
      <c r="E3097" s="178">
        <v>528.40499999999997</v>
      </c>
      <c r="F3097" s="188">
        <f t="shared" si="192"/>
        <v>0.71509963798761711</v>
      </c>
      <c r="G3097" s="200"/>
      <c r="H3097" s="202">
        <v>388</v>
      </c>
      <c r="I3097" s="178">
        <v>17233</v>
      </c>
      <c r="J3097">
        <f t="shared" si="193"/>
        <v>17233</v>
      </c>
      <c r="K3097" s="189">
        <f t="shared" si="194"/>
        <v>0.68932000000000004</v>
      </c>
      <c r="L3097" s="200">
        <v>17766</v>
      </c>
      <c r="N3097" s="184">
        <v>263.89999999999998</v>
      </c>
      <c r="O3097" s="190">
        <f t="shared" si="195"/>
        <v>4.3983333333333333E-2</v>
      </c>
      <c r="Q3097" s="1">
        <v>3060.9</v>
      </c>
    </row>
    <row r="3098" spans="2:17" x14ac:dyDescent="0.3">
      <c r="B3098" s="187">
        <v>43229.666666666664</v>
      </c>
      <c r="D3098" s="202">
        <v>666</v>
      </c>
      <c r="E3098" s="178">
        <v>314.88099999999997</v>
      </c>
      <c r="F3098" s="188">
        <f t="shared" si="192"/>
        <v>0.42613391074872281</v>
      </c>
      <c r="G3098" s="200"/>
      <c r="H3098" s="202">
        <v>182</v>
      </c>
      <c r="I3098" s="178">
        <v>7663.5</v>
      </c>
      <c r="J3098">
        <f t="shared" si="193"/>
        <v>7663.5</v>
      </c>
      <c r="K3098" s="189">
        <f t="shared" si="194"/>
        <v>0.30653999999999998</v>
      </c>
      <c r="L3098" s="200">
        <v>7859.3</v>
      </c>
      <c r="N3098" s="184">
        <v>198.8</v>
      </c>
      <c r="O3098" s="190">
        <f t="shared" si="195"/>
        <v>3.3133333333333334E-2</v>
      </c>
      <c r="Q3098" s="1">
        <v>3060.3</v>
      </c>
    </row>
    <row r="3099" spans="2:17" x14ac:dyDescent="0.3">
      <c r="B3099" s="187">
        <v>43229.708333333336</v>
      </c>
      <c r="D3099" s="202">
        <v>133</v>
      </c>
      <c r="E3099" s="178">
        <v>0</v>
      </c>
      <c r="F3099" s="188">
        <f t="shared" si="192"/>
        <v>0</v>
      </c>
      <c r="G3099" s="200"/>
      <c r="H3099" s="202">
        <v>16</v>
      </c>
      <c r="I3099" s="178">
        <v>185.96</v>
      </c>
      <c r="J3099">
        <f t="shared" si="193"/>
        <v>185.96</v>
      </c>
      <c r="K3099" s="189">
        <f t="shared" si="194"/>
        <v>7.4384000000000004E-3</v>
      </c>
      <c r="L3099" s="200">
        <v>336.97</v>
      </c>
      <c r="N3099" s="184">
        <v>292.8</v>
      </c>
      <c r="O3099" s="190">
        <f t="shared" si="195"/>
        <v>4.8800000000000003E-2</v>
      </c>
      <c r="Q3099" s="1">
        <v>3060.1</v>
      </c>
    </row>
    <row r="3100" spans="2:17" x14ac:dyDescent="0.3">
      <c r="B3100" s="187">
        <v>43229.75</v>
      </c>
      <c r="D3100" s="202">
        <v>0</v>
      </c>
      <c r="E3100" s="178">
        <v>0</v>
      </c>
      <c r="F3100" s="188">
        <f t="shared" si="192"/>
        <v>0</v>
      </c>
      <c r="G3100" s="200"/>
      <c r="H3100" s="202">
        <v>0</v>
      </c>
      <c r="I3100" s="178">
        <v>-56.506999999999998</v>
      </c>
      <c r="J3100">
        <f t="shared" si="193"/>
        <v>0</v>
      </c>
      <c r="K3100" s="189">
        <f t="shared" si="194"/>
        <v>0</v>
      </c>
      <c r="L3100" s="200">
        <v>0</v>
      </c>
      <c r="N3100" s="184">
        <v>697.3</v>
      </c>
      <c r="O3100" s="190">
        <f t="shared" si="195"/>
        <v>0.11621666666666666</v>
      </c>
      <c r="Q3100" s="1">
        <v>3059.3</v>
      </c>
    </row>
    <row r="3101" spans="2:17" x14ac:dyDescent="0.3">
      <c r="B3101" s="187">
        <v>43229.791666666664</v>
      </c>
      <c r="D3101" s="202">
        <v>0</v>
      </c>
      <c r="E3101" s="178">
        <v>0</v>
      </c>
      <c r="F3101" s="188">
        <f t="shared" si="192"/>
        <v>0</v>
      </c>
      <c r="G3101" s="200"/>
      <c r="H3101" s="202">
        <v>0</v>
      </c>
      <c r="I3101" s="178">
        <v>-56.506999999999998</v>
      </c>
      <c r="J3101">
        <f t="shared" si="193"/>
        <v>0</v>
      </c>
      <c r="K3101" s="189">
        <f t="shared" si="194"/>
        <v>0</v>
      </c>
      <c r="L3101" s="200">
        <v>0</v>
      </c>
      <c r="N3101" s="184">
        <v>1408.5</v>
      </c>
      <c r="O3101" s="190">
        <f t="shared" si="195"/>
        <v>0.23474999999999999</v>
      </c>
      <c r="Q3101" s="1">
        <v>3059</v>
      </c>
    </row>
    <row r="3102" spans="2:17" x14ac:dyDescent="0.3">
      <c r="B3102" s="187">
        <v>43229.833333333336</v>
      </c>
      <c r="D3102" s="202">
        <v>0</v>
      </c>
      <c r="E3102" s="178">
        <v>0</v>
      </c>
      <c r="F3102" s="188">
        <f t="shared" si="192"/>
        <v>0</v>
      </c>
      <c r="G3102" s="200"/>
      <c r="H3102" s="202">
        <v>0</v>
      </c>
      <c r="I3102" s="178">
        <v>-56.506999999999998</v>
      </c>
      <c r="J3102">
        <f t="shared" si="193"/>
        <v>0</v>
      </c>
      <c r="K3102" s="189">
        <f t="shared" si="194"/>
        <v>0</v>
      </c>
      <c r="L3102" s="200">
        <v>0</v>
      </c>
      <c r="N3102" s="184">
        <v>2202.6</v>
      </c>
      <c r="O3102" s="190">
        <f t="shared" si="195"/>
        <v>0.36709999999999998</v>
      </c>
      <c r="Q3102" s="1">
        <v>3058.8</v>
      </c>
    </row>
    <row r="3103" spans="2:17" x14ac:dyDescent="0.3">
      <c r="B3103" s="187">
        <v>43229.875</v>
      </c>
      <c r="D3103" s="202">
        <v>0</v>
      </c>
      <c r="E3103" s="178">
        <v>0</v>
      </c>
      <c r="F3103" s="188">
        <f t="shared" si="192"/>
        <v>0</v>
      </c>
      <c r="G3103" s="200"/>
      <c r="H3103" s="202">
        <v>0</v>
      </c>
      <c r="I3103" s="178">
        <v>-56.506999999999998</v>
      </c>
      <c r="J3103">
        <f t="shared" si="193"/>
        <v>0</v>
      </c>
      <c r="K3103" s="189">
        <f t="shared" si="194"/>
        <v>0</v>
      </c>
      <c r="L3103" s="200">
        <v>0</v>
      </c>
      <c r="N3103" s="184">
        <v>2795.8</v>
      </c>
      <c r="O3103" s="190">
        <f t="shared" si="195"/>
        <v>0.4659666666666667</v>
      </c>
      <c r="Q3103" s="1">
        <v>3056.8</v>
      </c>
    </row>
    <row r="3104" spans="2:17" x14ac:dyDescent="0.3">
      <c r="B3104" s="187">
        <v>43229.916666666664</v>
      </c>
      <c r="D3104" s="202">
        <v>0</v>
      </c>
      <c r="E3104" s="178">
        <v>0</v>
      </c>
      <c r="F3104" s="188">
        <f t="shared" si="192"/>
        <v>0</v>
      </c>
      <c r="G3104" s="200"/>
      <c r="H3104" s="202">
        <v>0</v>
      </c>
      <c r="I3104" s="178">
        <v>-56.506999999999998</v>
      </c>
      <c r="J3104">
        <f t="shared" si="193"/>
        <v>0</v>
      </c>
      <c r="K3104" s="189">
        <f t="shared" si="194"/>
        <v>0</v>
      </c>
      <c r="L3104" s="200">
        <v>0</v>
      </c>
      <c r="N3104" s="184">
        <v>3022.3</v>
      </c>
      <c r="O3104" s="190">
        <f t="shared" si="195"/>
        <v>0.5037166666666667</v>
      </c>
      <c r="Q3104" s="1">
        <v>3055.5</v>
      </c>
    </row>
    <row r="3105" spans="2:17" x14ac:dyDescent="0.3">
      <c r="B3105" s="187">
        <v>43229.958333333336</v>
      </c>
      <c r="D3105" s="202">
        <v>0</v>
      </c>
      <c r="E3105" s="178">
        <v>0</v>
      </c>
      <c r="F3105" s="188">
        <f t="shared" si="192"/>
        <v>0</v>
      </c>
      <c r="G3105" s="200"/>
      <c r="H3105" s="202">
        <v>0</v>
      </c>
      <c r="I3105" s="178">
        <v>-56.506999999999998</v>
      </c>
      <c r="J3105">
        <f t="shared" si="193"/>
        <v>0</v>
      </c>
      <c r="K3105" s="189">
        <f t="shared" si="194"/>
        <v>0</v>
      </c>
      <c r="L3105" s="200">
        <v>0</v>
      </c>
      <c r="N3105" s="184">
        <v>3141.4</v>
      </c>
      <c r="O3105" s="190">
        <f t="shared" si="195"/>
        <v>0.52356666666666674</v>
      </c>
      <c r="Q3105" s="1">
        <v>3055</v>
      </c>
    </row>
    <row r="3106" spans="2:17" x14ac:dyDescent="0.3">
      <c r="B3106" s="187">
        <v>43230</v>
      </c>
      <c r="D3106" s="202">
        <v>0</v>
      </c>
      <c r="E3106" s="178">
        <v>0</v>
      </c>
      <c r="F3106" s="188">
        <f t="shared" si="192"/>
        <v>0</v>
      </c>
      <c r="G3106" s="200"/>
      <c r="H3106" s="202">
        <v>0</v>
      </c>
      <c r="I3106" s="178">
        <v>-56.506999999999998</v>
      </c>
      <c r="J3106">
        <f t="shared" si="193"/>
        <v>0</v>
      </c>
      <c r="K3106" s="189">
        <f t="shared" si="194"/>
        <v>0</v>
      </c>
      <c r="L3106" s="200">
        <v>0</v>
      </c>
      <c r="N3106" s="184">
        <v>2920.4</v>
      </c>
      <c r="O3106" s="190">
        <f t="shared" si="195"/>
        <v>0.48673333333333335</v>
      </c>
      <c r="Q3106" s="1">
        <v>3055</v>
      </c>
    </row>
    <row r="3107" spans="2:17" x14ac:dyDescent="0.3">
      <c r="B3107" s="187">
        <v>43230.041666666664</v>
      </c>
      <c r="D3107" s="202">
        <v>0</v>
      </c>
      <c r="E3107" s="178">
        <v>0</v>
      </c>
      <c r="F3107" s="188">
        <f t="shared" si="192"/>
        <v>0</v>
      </c>
      <c r="G3107" s="200"/>
      <c r="H3107" s="202">
        <v>0</v>
      </c>
      <c r="I3107" s="178">
        <v>-56.506999999999998</v>
      </c>
      <c r="J3107">
        <f t="shared" si="193"/>
        <v>0</v>
      </c>
      <c r="K3107" s="189">
        <f t="shared" si="194"/>
        <v>0</v>
      </c>
      <c r="L3107" s="200">
        <v>0</v>
      </c>
      <c r="N3107" s="184">
        <v>2501.5</v>
      </c>
      <c r="O3107" s="190">
        <f t="shared" si="195"/>
        <v>0.41691666666666666</v>
      </c>
      <c r="Q3107" s="1">
        <v>3053.8</v>
      </c>
    </row>
    <row r="3108" spans="2:17" x14ac:dyDescent="0.3">
      <c r="B3108" s="187">
        <v>43230.083333333336</v>
      </c>
      <c r="D3108" s="202">
        <v>0</v>
      </c>
      <c r="E3108" s="178">
        <v>0</v>
      </c>
      <c r="F3108" s="188">
        <f t="shared" si="192"/>
        <v>0</v>
      </c>
      <c r="G3108" s="200"/>
      <c r="H3108" s="202">
        <v>0</v>
      </c>
      <c r="I3108" s="178">
        <v>-56.506999999999998</v>
      </c>
      <c r="J3108">
        <f t="shared" si="193"/>
        <v>0</v>
      </c>
      <c r="K3108" s="189">
        <f t="shared" si="194"/>
        <v>0</v>
      </c>
      <c r="L3108" s="200">
        <v>0</v>
      </c>
      <c r="N3108" s="184">
        <v>1899.2</v>
      </c>
      <c r="O3108" s="190">
        <f t="shared" si="195"/>
        <v>0.31653333333333333</v>
      </c>
      <c r="Q3108" s="1">
        <v>3052.3</v>
      </c>
    </row>
    <row r="3109" spans="2:17" x14ac:dyDescent="0.3">
      <c r="B3109" s="187">
        <v>43230.125</v>
      </c>
      <c r="D3109" s="202">
        <v>0</v>
      </c>
      <c r="E3109" s="178">
        <v>0</v>
      </c>
      <c r="F3109" s="188">
        <f t="shared" si="192"/>
        <v>0</v>
      </c>
      <c r="G3109" s="200"/>
      <c r="H3109" s="202">
        <v>0</v>
      </c>
      <c r="I3109" s="178">
        <v>-56.506999999999998</v>
      </c>
      <c r="J3109">
        <f t="shared" si="193"/>
        <v>0</v>
      </c>
      <c r="K3109" s="189">
        <f t="shared" si="194"/>
        <v>0</v>
      </c>
      <c r="L3109" s="200">
        <v>0</v>
      </c>
      <c r="N3109" s="184">
        <v>1169.9000000000001</v>
      </c>
      <c r="O3109" s="190">
        <f t="shared" si="195"/>
        <v>0.19498333333333334</v>
      </c>
      <c r="Q3109" s="1">
        <v>3051.3</v>
      </c>
    </row>
    <row r="3110" spans="2:17" x14ac:dyDescent="0.3">
      <c r="B3110" s="187">
        <v>43230.166666666664</v>
      </c>
      <c r="D3110" s="202">
        <v>0</v>
      </c>
      <c r="E3110" s="178">
        <v>0</v>
      </c>
      <c r="F3110" s="188">
        <f t="shared" si="192"/>
        <v>0</v>
      </c>
      <c r="G3110" s="200"/>
      <c r="H3110" s="202">
        <v>0</v>
      </c>
      <c r="I3110" s="178">
        <v>-56.506999999999998</v>
      </c>
      <c r="J3110">
        <f t="shared" si="193"/>
        <v>0</v>
      </c>
      <c r="K3110" s="189">
        <f t="shared" si="194"/>
        <v>0</v>
      </c>
      <c r="L3110" s="200">
        <v>0</v>
      </c>
      <c r="N3110" s="184">
        <v>631.79999999999995</v>
      </c>
      <c r="O3110" s="190">
        <f t="shared" si="195"/>
        <v>0.10529999999999999</v>
      </c>
      <c r="Q3110" s="1">
        <v>3048.9</v>
      </c>
    </row>
    <row r="3111" spans="2:17" x14ac:dyDescent="0.3">
      <c r="B3111" s="187">
        <v>43230.208333333336</v>
      </c>
      <c r="D3111" s="202">
        <v>0</v>
      </c>
      <c r="E3111" s="178">
        <v>0</v>
      </c>
      <c r="F3111" s="188">
        <f t="shared" si="192"/>
        <v>0</v>
      </c>
      <c r="G3111" s="200"/>
      <c r="H3111" s="202">
        <v>0</v>
      </c>
      <c r="I3111" s="178">
        <v>-56.506999999999998</v>
      </c>
      <c r="J3111">
        <f t="shared" si="193"/>
        <v>0</v>
      </c>
      <c r="K3111" s="189">
        <f t="shared" si="194"/>
        <v>0</v>
      </c>
      <c r="L3111" s="200">
        <v>0</v>
      </c>
      <c r="N3111" s="184">
        <v>346.9</v>
      </c>
      <c r="O3111" s="190">
        <f t="shared" si="195"/>
        <v>5.7816666666666662E-2</v>
      </c>
      <c r="Q3111" s="1">
        <v>3048.9</v>
      </c>
    </row>
    <row r="3112" spans="2:17" x14ac:dyDescent="0.3">
      <c r="B3112" s="187">
        <v>43230.25</v>
      </c>
      <c r="D3112" s="202">
        <v>122</v>
      </c>
      <c r="E3112" s="178">
        <v>0</v>
      </c>
      <c r="F3112" s="188">
        <f t="shared" si="192"/>
        <v>0</v>
      </c>
      <c r="G3112" s="200"/>
      <c r="H3112" s="202">
        <v>17</v>
      </c>
      <c r="I3112" s="178">
        <v>303.37</v>
      </c>
      <c r="J3112">
        <f t="shared" si="193"/>
        <v>303.37</v>
      </c>
      <c r="K3112" s="189">
        <f t="shared" si="194"/>
        <v>1.2134799999999999E-2</v>
      </c>
      <c r="L3112" s="200">
        <v>440.68</v>
      </c>
      <c r="N3112" s="184">
        <v>217</v>
      </c>
      <c r="O3112" s="190">
        <f t="shared" si="195"/>
        <v>3.6166666666666666E-2</v>
      </c>
      <c r="Q3112" s="1">
        <v>3048.1</v>
      </c>
    </row>
    <row r="3113" spans="2:17" x14ac:dyDescent="0.3">
      <c r="B3113" s="187">
        <v>43230.291666666664</v>
      </c>
      <c r="D3113" s="202">
        <v>594</v>
      </c>
      <c r="E3113" s="178">
        <v>112.468</v>
      </c>
      <c r="F3113" s="188">
        <f t="shared" si="192"/>
        <v>0.15220489224210848</v>
      </c>
      <c r="G3113" s="200"/>
      <c r="H3113" s="202">
        <v>171</v>
      </c>
      <c r="I3113" s="178">
        <v>7425</v>
      </c>
      <c r="J3113">
        <f t="shared" si="193"/>
        <v>7425</v>
      </c>
      <c r="K3113" s="189">
        <f t="shared" si="194"/>
        <v>0.29699999999999999</v>
      </c>
      <c r="L3113" s="200">
        <v>7615.1</v>
      </c>
      <c r="N3113" s="184">
        <v>123.6</v>
      </c>
      <c r="O3113" s="190">
        <f t="shared" si="195"/>
        <v>2.06E-2</v>
      </c>
      <c r="Q3113" s="1">
        <v>3045.5</v>
      </c>
    </row>
    <row r="3114" spans="2:17" x14ac:dyDescent="0.3">
      <c r="B3114" s="187">
        <v>43230.333333333336</v>
      </c>
      <c r="D3114" s="202">
        <v>702</v>
      </c>
      <c r="E3114" s="178">
        <v>460.05099999999999</v>
      </c>
      <c r="F3114" s="188">
        <f t="shared" si="192"/>
        <v>0.62259498595933283</v>
      </c>
      <c r="G3114" s="200"/>
      <c r="H3114" s="202">
        <v>380</v>
      </c>
      <c r="I3114" s="178">
        <v>17160</v>
      </c>
      <c r="J3114">
        <f t="shared" si="193"/>
        <v>17160</v>
      </c>
      <c r="K3114" s="189">
        <f t="shared" si="194"/>
        <v>0.68640000000000001</v>
      </c>
      <c r="L3114" s="200">
        <v>17689</v>
      </c>
      <c r="N3114" s="184">
        <v>276.8</v>
      </c>
      <c r="O3114" s="190">
        <f t="shared" si="195"/>
        <v>4.6133333333333339E-2</v>
      </c>
      <c r="Q3114" s="1">
        <v>3043.6</v>
      </c>
    </row>
    <row r="3115" spans="2:17" x14ac:dyDescent="0.3">
      <c r="B3115" s="187">
        <v>43230.375</v>
      </c>
      <c r="D3115" s="202">
        <v>889</v>
      </c>
      <c r="E3115" s="178">
        <v>634.67999999999995</v>
      </c>
      <c r="F3115" s="188">
        <f t="shared" si="192"/>
        <v>0.85892343607267307</v>
      </c>
      <c r="G3115" s="200"/>
      <c r="H3115" s="202">
        <v>570</v>
      </c>
      <c r="I3115" s="178">
        <v>19245</v>
      </c>
      <c r="J3115">
        <f t="shared" si="193"/>
        <v>19245</v>
      </c>
      <c r="K3115" s="189">
        <f t="shared" si="194"/>
        <v>0.76980000000000004</v>
      </c>
      <c r="L3115" s="200">
        <v>19879</v>
      </c>
      <c r="N3115" s="184">
        <v>335.7</v>
      </c>
      <c r="O3115" s="190">
        <f t="shared" si="195"/>
        <v>5.595E-2</v>
      </c>
      <c r="Q3115" s="1">
        <v>3043.4</v>
      </c>
    </row>
    <row r="3116" spans="2:17" x14ac:dyDescent="0.3">
      <c r="B3116" s="187">
        <v>43230.416666666664</v>
      </c>
      <c r="D3116" s="202">
        <v>925</v>
      </c>
      <c r="E3116" s="178">
        <v>677.61400000000003</v>
      </c>
      <c r="F3116" s="188">
        <f t="shared" si="192"/>
        <v>0.91702676184998488</v>
      </c>
      <c r="G3116" s="200"/>
      <c r="H3116" s="202">
        <v>701</v>
      </c>
      <c r="I3116" s="178">
        <v>19155</v>
      </c>
      <c r="J3116">
        <f t="shared" si="193"/>
        <v>19155</v>
      </c>
      <c r="K3116" s="189">
        <f t="shared" si="194"/>
        <v>0.76619999999999999</v>
      </c>
      <c r="L3116" s="200">
        <v>19784</v>
      </c>
      <c r="N3116" s="184">
        <v>348.1</v>
      </c>
      <c r="O3116" s="190">
        <f t="shared" si="195"/>
        <v>5.8016666666666668E-2</v>
      </c>
      <c r="Q3116" s="1">
        <v>3042.1</v>
      </c>
    </row>
    <row r="3117" spans="2:17" x14ac:dyDescent="0.3">
      <c r="B3117" s="187">
        <v>43230.458333333336</v>
      </c>
      <c r="D3117" s="202">
        <v>942</v>
      </c>
      <c r="E3117" s="178">
        <v>697.38800000000003</v>
      </c>
      <c r="F3117" s="188">
        <f t="shared" si="192"/>
        <v>0.94378725851744094</v>
      </c>
      <c r="G3117" s="200"/>
      <c r="H3117" s="202">
        <v>769</v>
      </c>
      <c r="I3117" s="178">
        <v>18987</v>
      </c>
      <c r="J3117">
        <f t="shared" si="193"/>
        <v>18987</v>
      </c>
      <c r="K3117" s="189">
        <f t="shared" si="194"/>
        <v>0.75948000000000004</v>
      </c>
      <c r="L3117" s="200">
        <v>19607</v>
      </c>
      <c r="N3117" s="184">
        <v>496.8</v>
      </c>
      <c r="O3117" s="190">
        <f t="shared" si="195"/>
        <v>8.2799999999999999E-2</v>
      </c>
      <c r="Q3117" s="1">
        <v>3041.8</v>
      </c>
    </row>
    <row r="3118" spans="2:17" x14ac:dyDescent="0.3">
      <c r="B3118" s="187">
        <v>43230.5</v>
      </c>
      <c r="D3118" s="202">
        <v>942</v>
      </c>
      <c r="E3118" s="178">
        <v>694.40200000000004</v>
      </c>
      <c r="F3118" s="188">
        <f t="shared" si="192"/>
        <v>0.93974625300267289</v>
      </c>
      <c r="G3118" s="200"/>
      <c r="H3118" s="202">
        <v>769</v>
      </c>
      <c r="I3118" s="178">
        <v>18914</v>
      </c>
      <c r="J3118">
        <f t="shared" si="193"/>
        <v>18914</v>
      </c>
      <c r="K3118" s="189">
        <f t="shared" si="194"/>
        <v>0.75656000000000001</v>
      </c>
      <c r="L3118" s="200">
        <v>19530</v>
      </c>
      <c r="N3118" s="184">
        <v>878.9</v>
      </c>
      <c r="O3118" s="190">
        <f t="shared" si="195"/>
        <v>0.14648333333333333</v>
      </c>
      <c r="Q3118" s="1">
        <v>3041.4</v>
      </c>
    </row>
    <row r="3119" spans="2:17" x14ac:dyDescent="0.3">
      <c r="B3119" s="187">
        <v>43230.541666666664</v>
      </c>
      <c r="D3119" s="202">
        <v>925</v>
      </c>
      <c r="E3119" s="178">
        <v>670.59299999999996</v>
      </c>
      <c r="F3119" s="188">
        <f t="shared" si="192"/>
        <v>0.90752512095273541</v>
      </c>
      <c r="G3119" s="200"/>
      <c r="H3119" s="202">
        <v>700</v>
      </c>
      <c r="I3119" s="178">
        <v>19095</v>
      </c>
      <c r="J3119">
        <f t="shared" si="193"/>
        <v>19095</v>
      </c>
      <c r="K3119" s="189">
        <f t="shared" si="194"/>
        <v>0.76380000000000003</v>
      </c>
      <c r="L3119" s="200">
        <v>19721</v>
      </c>
      <c r="N3119" s="184">
        <v>1150.5</v>
      </c>
      <c r="O3119" s="190">
        <f t="shared" si="195"/>
        <v>0.19175</v>
      </c>
      <c r="Q3119" s="1">
        <v>3040.4</v>
      </c>
    </row>
    <row r="3120" spans="2:17" x14ac:dyDescent="0.3">
      <c r="B3120" s="187">
        <v>43230.583333333336</v>
      </c>
      <c r="D3120" s="202">
        <v>888</v>
      </c>
      <c r="E3120" s="178">
        <v>624.88099999999997</v>
      </c>
      <c r="F3120" s="188">
        <f t="shared" si="192"/>
        <v>0.84566227966302399</v>
      </c>
      <c r="G3120" s="200"/>
      <c r="H3120" s="202">
        <v>567</v>
      </c>
      <c r="I3120" s="178">
        <v>19163</v>
      </c>
      <c r="J3120">
        <f t="shared" si="193"/>
        <v>19163</v>
      </c>
      <c r="K3120" s="189">
        <f t="shared" si="194"/>
        <v>0.76651999999999998</v>
      </c>
      <c r="L3120" s="200">
        <v>19793</v>
      </c>
      <c r="N3120" s="184">
        <v>1112.5999999999999</v>
      </c>
      <c r="O3120" s="190">
        <f t="shared" si="195"/>
        <v>0.18543333333333331</v>
      </c>
      <c r="Q3120" s="1">
        <v>3039.8</v>
      </c>
    </row>
    <row r="3121" spans="2:17" x14ac:dyDescent="0.3">
      <c r="B3121" s="187">
        <v>43230.625</v>
      </c>
      <c r="D3121" s="202">
        <v>817</v>
      </c>
      <c r="E3121" s="178">
        <v>522.91999999999996</v>
      </c>
      <c r="F3121" s="188">
        <f t="shared" si="192"/>
        <v>0.70767669249247211</v>
      </c>
      <c r="G3121" s="200"/>
      <c r="H3121" s="202">
        <v>385</v>
      </c>
      <c r="I3121" s="178">
        <v>17137</v>
      </c>
      <c r="J3121">
        <f t="shared" si="193"/>
        <v>17137</v>
      </c>
      <c r="K3121" s="189">
        <f t="shared" si="194"/>
        <v>0.68547999999999998</v>
      </c>
      <c r="L3121" s="200">
        <v>17665</v>
      </c>
      <c r="N3121" s="184">
        <v>1142.7</v>
      </c>
      <c r="O3121" s="190">
        <f t="shared" si="195"/>
        <v>0.19045000000000001</v>
      </c>
      <c r="Q3121" s="1">
        <v>3039.3</v>
      </c>
    </row>
    <row r="3122" spans="2:17" x14ac:dyDescent="0.3">
      <c r="B3122" s="187">
        <v>43230.666666666664</v>
      </c>
      <c r="D3122" s="202">
        <v>615</v>
      </c>
      <c r="E3122" s="178">
        <v>285.00099999999998</v>
      </c>
      <c r="F3122" s="188">
        <f t="shared" si="192"/>
        <v>0.3856967892546605</v>
      </c>
      <c r="G3122" s="200"/>
      <c r="H3122" s="202">
        <v>175</v>
      </c>
      <c r="I3122" s="178">
        <v>7363.7</v>
      </c>
      <c r="J3122">
        <f t="shared" si="193"/>
        <v>7363.7</v>
      </c>
      <c r="K3122" s="189">
        <f t="shared" si="194"/>
        <v>0.29454799999999998</v>
      </c>
      <c r="L3122" s="200">
        <v>7552.3</v>
      </c>
      <c r="N3122" s="184">
        <v>1298.9000000000001</v>
      </c>
      <c r="O3122" s="190">
        <f t="shared" si="195"/>
        <v>0.21648333333333336</v>
      </c>
      <c r="Q3122" s="1">
        <v>3038.5</v>
      </c>
    </row>
    <row r="3123" spans="2:17" x14ac:dyDescent="0.3">
      <c r="B3123" s="187">
        <v>43230.708333333336</v>
      </c>
      <c r="D3123" s="202">
        <v>101</v>
      </c>
      <c r="E3123" s="178">
        <v>0</v>
      </c>
      <c r="F3123" s="188">
        <f t="shared" si="192"/>
        <v>0</v>
      </c>
      <c r="G3123" s="200"/>
      <c r="H3123" s="202">
        <v>15</v>
      </c>
      <c r="I3123" s="178">
        <v>171.89</v>
      </c>
      <c r="J3123">
        <f t="shared" si="193"/>
        <v>171.89</v>
      </c>
      <c r="K3123" s="189">
        <f t="shared" si="194"/>
        <v>6.8755999999999991E-3</v>
      </c>
      <c r="L3123" s="200">
        <v>324.54000000000002</v>
      </c>
      <c r="N3123" s="184">
        <v>1531.2</v>
      </c>
      <c r="O3123" s="190">
        <f t="shared" si="195"/>
        <v>0.25519999999999998</v>
      </c>
      <c r="Q3123" s="1">
        <v>3037.5</v>
      </c>
    </row>
    <row r="3124" spans="2:17" x14ac:dyDescent="0.3">
      <c r="B3124" s="187">
        <v>43230.75</v>
      </c>
      <c r="D3124" s="202">
        <v>0</v>
      </c>
      <c r="E3124" s="178">
        <v>0</v>
      </c>
      <c r="F3124" s="188">
        <f t="shared" si="192"/>
        <v>0</v>
      </c>
      <c r="G3124" s="200"/>
      <c r="H3124" s="202">
        <v>0</v>
      </c>
      <c r="I3124" s="178">
        <v>-56.506999999999998</v>
      </c>
      <c r="J3124">
        <f t="shared" si="193"/>
        <v>0</v>
      </c>
      <c r="K3124" s="189">
        <f t="shared" si="194"/>
        <v>0</v>
      </c>
      <c r="L3124" s="200">
        <v>0</v>
      </c>
      <c r="N3124" s="184">
        <v>1682.2</v>
      </c>
      <c r="O3124" s="190">
        <f t="shared" si="195"/>
        <v>0.28036666666666665</v>
      </c>
      <c r="Q3124" s="1">
        <v>3037.1</v>
      </c>
    </row>
    <row r="3125" spans="2:17" x14ac:dyDescent="0.3">
      <c r="B3125" s="187">
        <v>43230.791666666664</v>
      </c>
      <c r="D3125" s="202">
        <v>0</v>
      </c>
      <c r="E3125" s="178">
        <v>0</v>
      </c>
      <c r="F3125" s="188">
        <f t="shared" si="192"/>
        <v>0</v>
      </c>
      <c r="G3125" s="200"/>
      <c r="H3125" s="202">
        <v>0</v>
      </c>
      <c r="I3125" s="178">
        <v>-56.506999999999998</v>
      </c>
      <c r="J3125">
        <f t="shared" si="193"/>
        <v>0</v>
      </c>
      <c r="K3125" s="189">
        <f t="shared" si="194"/>
        <v>0</v>
      </c>
      <c r="L3125" s="200">
        <v>0</v>
      </c>
      <c r="N3125" s="184">
        <v>2290</v>
      </c>
      <c r="O3125" s="190">
        <f t="shared" si="195"/>
        <v>0.38166666666666665</v>
      </c>
      <c r="Q3125" s="1">
        <v>3036.7</v>
      </c>
    </row>
    <row r="3126" spans="2:17" x14ac:dyDescent="0.3">
      <c r="B3126" s="187">
        <v>43230.833333333336</v>
      </c>
      <c r="D3126" s="202">
        <v>0</v>
      </c>
      <c r="E3126" s="178">
        <v>0</v>
      </c>
      <c r="F3126" s="188">
        <f t="shared" si="192"/>
        <v>0</v>
      </c>
      <c r="G3126" s="200"/>
      <c r="H3126" s="202">
        <v>0</v>
      </c>
      <c r="I3126" s="178">
        <v>-56.506999999999998</v>
      </c>
      <c r="J3126">
        <f t="shared" si="193"/>
        <v>0</v>
      </c>
      <c r="K3126" s="189">
        <f t="shared" si="194"/>
        <v>0</v>
      </c>
      <c r="L3126" s="200">
        <v>0</v>
      </c>
      <c r="N3126" s="184">
        <v>2881.9</v>
      </c>
      <c r="O3126" s="190">
        <f t="shared" si="195"/>
        <v>0.48031666666666667</v>
      </c>
      <c r="Q3126" s="1">
        <v>3033.4</v>
      </c>
    </row>
    <row r="3127" spans="2:17" x14ac:dyDescent="0.3">
      <c r="B3127" s="187">
        <v>43230.875</v>
      </c>
      <c r="D3127" s="202">
        <v>0</v>
      </c>
      <c r="E3127" s="178">
        <v>0</v>
      </c>
      <c r="F3127" s="188">
        <f t="shared" si="192"/>
        <v>0</v>
      </c>
      <c r="G3127" s="200"/>
      <c r="H3127" s="202">
        <v>0</v>
      </c>
      <c r="I3127" s="178">
        <v>-56.506999999999998</v>
      </c>
      <c r="J3127">
        <f t="shared" si="193"/>
        <v>0</v>
      </c>
      <c r="K3127" s="189">
        <f t="shared" si="194"/>
        <v>0</v>
      </c>
      <c r="L3127" s="200">
        <v>0</v>
      </c>
      <c r="N3127" s="184">
        <v>3329.9</v>
      </c>
      <c r="O3127" s="190">
        <f t="shared" si="195"/>
        <v>0.55498333333333338</v>
      </c>
      <c r="Q3127" s="1">
        <v>3033.3</v>
      </c>
    </row>
    <row r="3128" spans="2:17" x14ac:dyDescent="0.3">
      <c r="B3128" s="187">
        <v>43230.916666666664</v>
      </c>
      <c r="D3128" s="202">
        <v>0</v>
      </c>
      <c r="E3128" s="178">
        <v>0</v>
      </c>
      <c r="F3128" s="188">
        <f t="shared" si="192"/>
        <v>0</v>
      </c>
      <c r="G3128" s="200"/>
      <c r="H3128" s="202">
        <v>0</v>
      </c>
      <c r="I3128" s="178">
        <v>-56.506999999999998</v>
      </c>
      <c r="J3128">
        <f t="shared" si="193"/>
        <v>0</v>
      </c>
      <c r="K3128" s="189">
        <f t="shared" si="194"/>
        <v>0</v>
      </c>
      <c r="L3128" s="200">
        <v>0</v>
      </c>
      <c r="N3128" s="184">
        <v>3715.2</v>
      </c>
      <c r="O3128" s="190">
        <f t="shared" si="195"/>
        <v>0.61919999999999997</v>
      </c>
      <c r="Q3128" s="1">
        <v>3032.6</v>
      </c>
    </row>
    <row r="3129" spans="2:17" x14ac:dyDescent="0.3">
      <c r="B3129" s="187">
        <v>43230.958333333336</v>
      </c>
      <c r="D3129" s="202">
        <v>0</v>
      </c>
      <c r="E3129" s="178">
        <v>0</v>
      </c>
      <c r="F3129" s="188">
        <f t="shared" si="192"/>
        <v>0</v>
      </c>
      <c r="G3129" s="200"/>
      <c r="H3129" s="202">
        <v>0</v>
      </c>
      <c r="I3129" s="178">
        <v>-56.506999999999998</v>
      </c>
      <c r="J3129">
        <f t="shared" si="193"/>
        <v>0</v>
      </c>
      <c r="K3129" s="189">
        <f t="shared" si="194"/>
        <v>0</v>
      </c>
      <c r="L3129" s="200">
        <v>0</v>
      </c>
      <c r="N3129" s="184">
        <v>4061.2</v>
      </c>
      <c r="O3129" s="190">
        <f t="shared" si="195"/>
        <v>0.67686666666666662</v>
      </c>
      <c r="Q3129" s="1">
        <v>3030.6</v>
      </c>
    </row>
    <row r="3130" spans="2:17" x14ac:dyDescent="0.3">
      <c r="B3130" s="187">
        <v>43231</v>
      </c>
      <c r="D3130" s="202">
        <v>0</v>
      </c>
      <c r="E3130" s="178">
        <v>0</v>
      </c>
      <c r="F3130" s="188">
        <f t="shared" si="192"/>
        <v>0</v>
      </c>
      <c r="G3130" s="200"/>
      <c r="H3130" s="202">
        <v>0</v>
      </c>
      <c r="I3130" s="178">
        <v>-56.506999999999998</v>
      </c>
      <c r="J3130">
        <f t="shared" si="193"/>
        <v>0</v>
      </c>
      <c r="K3130" s="189">
        <f t="shared" si="194"/>
        <v>0</v>
      </c>
      <c r="L3130" s="200">
        <v>0</v>
      </c>
      <c r="N3130" s="184">
        <v>4165.2</v>
      </c>
      <c r="O3130" s="190">
        <f t="shared" si="195"/>
        <v>0.69419999999999993</v>
      </c>
      <c r="Q3130" s="1">
        <v>3030.1</v>
      </c>
    </row>
    <row r="3131" spans="2:17" x14ac:dyDescent="0.3">
      <c r="B3131" s="187">
        <v>43231.041666666664</v>
      </c>
      <c r="D3131" s="202">
        <v>0</v>
      </c>
      <c r="E3131" s="178">
        <v>0</v>
      </c>
      <c r="F3131" s="188">
        <f t="shared" si="192"/>
        <v>0</v>
      </c>
      <c r="G3131" s="200"/>
      <c r="H3131" s="202">
        <v>0</v>
      </c>
      <c r="I3131" s="178">
        <v>-56.506999999999998</v>
      </c>
      <c r="J3131">
        <f t="shared" si="193"/>
        <v>0</v>
      </c>
      <c r="K3131" s="189">
        <f t="shared" si="194"/>
        <v>0</v>
      </c>
      <c r="L3131" s="200">
        <v>0</v>
      </c>
      <c r="N3131" s="184">
        <v>4988.3</v>
      </c>
      <c r="O3131" s="190">
        <f t="shared" si="195"/>
        <v>0.83138333333333336</v>
      </c>
      <c r="Q3131" s="1">
        <v>3030</v>
      </c>
    </row>
    <row r="3132" spans="2:17" x14ac:dyDescent="0.3">
      <c r="B3132" s="187">
        <v>43231.083333333336</v>
      </c>
      <c r="D3132" s="202">
        <v>0</v>
      </c>
      <c r="E3132" s="178">
        <v>0</v>
      </c>
      <c r="F3132" s="188">
        <f t="shared" si="192"/>
        <v>0</v>
      </c>
      <c r="G3132" s="200"/>
      <c r="H3132" s="202">
        <v>0</v>
      </c>
      <c r="I3132" s="178">
        <v>-56.506999999999998</v>
      </c>
      <c r="J3132">
        <f t="shared" si="193"/>
        <v>0</v>
      </c>
      <c r="K3132" s="189">
        <f t="shared" si="194"/>
        <v>0</v>
      </c>
      <c r="L3132" s="200">
        <v>0</v>
      </c>
      <c r="N3132" s="184">
        <v>5742.4</v>
      </c>
      <c r="O3132" s="190">
        <f t="shared" si="195"/>
        <v>0.95706666666666662</v>
      </c>
      <c r="Q3132" s="1">
        <v>3029.9</v>
      </c>
    </row>
    <row r="3133" spans="2:17" x14ac:dyDescent="0.3">
      <c r="B3133" s="187">
        <v>43231.125</v>
      </c>
      <c r="D3133" s="202">
        <v>0</v>
      </c>
      <c r="E3133" s="178">
        <v>0</v>
      </c>
      <c r="F3133" s="188">
        <f t="shared" si="192"/>
        <v>0</v>
      </c>
      <c r="G3133" s="200"/>
      <c r="H3133" s="202">
        <v>0</v>
      </c>
      <c r="I3133" s="178">
        <v>-56.506999999999998</v>
      </c>
      <c r="J3133">
        <f t="shared" si="193"/>
        <v>0</v>
      </c>
      <c r="K3133" s="189">
        <f t="shared" si="194"/>
        <v>0</v>
      </c>
      <c r="L3133" s="200">
        <v>0</v>
      </c>
      <c r="N3133" s="184">
        <v>5761.9</v>
      </c>
      <c r="O3133" s="190">
        <f t="shared" si="195"/>
        <v>0.9603166666666666</v>
      </c>
      <c r="Q3133" s="1">
        <v>3028.1</v>
      </c>
    </row>
    <row r="3134" spans="2:17" x14ac:dyDescent="0.3">
      <c r="B3134" s="187">
        <v>43231.166666666664</v>
      </c>
      <c r="D3134" s="202">
        <v>0</v>
      </c>
      <c r="E3134" s="178">
        <v>0</v>
      </c>
      <c r="F3134" s="188">
        <f t="shared" si="192"/>
        <v>0</v>
      </c>
      <c r="G3134" s="200"/>
      <c r="H3134" s="202">
        <v>0</v>
      </c>
      <c r="I3134" s="178">
        <v>-56.506999999999998</v>
      </c>
      <c r="J3134">
        <f t="shared" si="193"/>
        <v>0</v>
      </c>
      <c r="K3134" s="189">
        <f t="shared" si="194"/>
        <v>0</v>
      </c>
      <c r="L3134" s="200">
        <v>0</v>
      </c>
      <c r="N3134" s="184">
        <v>5691.9</v>
      </c>
      <c r="O3134" s="190">
        <f t="shared" si="195"/>
        <v>0.94864999999999999</v>
      </c>
      <c r="Q3134" s="1">
        <v>3024.5</v>
      </c>
    </row>
    <row r="3135" spans="2:17" x14ac:dyDescent="0.3">
      <c r="B3135" s="187">
        <v>43231.208333333336</v>
      </c>
      <c r="D3135" s="202">
        <v>0</v>
      </c>
      <c r="E3135" s="178">
        <v>0</v>
      </c>
      <c r="F3135" s="188">
        <f t="shared" si="192"/>
        <v>0</v>
      </c>
      <c r="G3135" s="200"/>
      <c r="H3135" s="202">
        <v>0</v>
      </c>
      <c r="I3135" s="178">
        <v>-56.506999999999998</v>
      </c>
      <c r="J3135">
        <f t="shared" si="193"/>
        <v>0</v>
      </c>
      <c r="K3135" s="189">
        <f t="shared" si="194"/>
        <v>0</v>
      </c>
      <c r="L3135" s="200">
        <v>0</v>
      </c>
      <c r="N3135" s="184">
        <v>5554</v>
      </c>
      <c r="O3135" s="190">
        <f t="shared" si="195"/>
        <v>0.92566666666666664</v>
      </c>
      <c r="Q3135" s="1">
        <v>3024</v>
      </c>
    </row>
    <row r="3136" spans="2:17" x14ac:dyDescent="0.3">
      <c r="B3136" s="187">
        <v>43231.25</v>
      </c>
      <c r="D3136" s="202">
        <v>115</v>
      </c>
      <c r="E3136" s="178">
        <v>0</v>
      </c>
      <c r="F3136" s="188">
        <f t="shared" si="192"/>
        <v>0</v>
      </c>
      <c r="G3136" s="200"/>
      <c r="H3136" s="202">
        <v>16</v>
      </c>
      <c r="I3136" s="178">
        <v>259.91000000000003</v>
      </c>
      <c r="J3136">
        <f t="shared" si="193"/>
        <v>259.91000000000003</v>
      </c>
      <c r="K3136" s="189">
        <f t="shared" si="194"/>
        <v>1.0396400000000002E-2</v>
      </c>
      <c r="L3136" s="200">
        <v>402.29</v>
      </c>
      <c r="N3136" s="184">
        <v>5608.6</v>
      </c>
      <c r="O3136" s="190">
        <f t="shared" si="195"/>
        <v>0.93476666666666675</v>
      </c>
      <c r="Q3136" s="1">
        <v>3022.5</v>
      </c>
    </row>
    <row r="3137" spans="2:17" x14ac:dyDescent="0.3">
      <c r="B3137" s="187">
        <v>43231.291666666664</v>
      </c>
      <c r="D3137" s="202">
        <v>643</v>
      </c>
      <c r="E3137" s="178">
        <v>131.41800000000001</v>
      </c>
      <c r="F3137" s="188">
        <f t="shared" si="192"/>
        <v>0.17785025543864399</v>
      </c>
      <c r="G3137" s="200"/>
      <c r="H3137" s="202">
        <v>179</v>
      </c>
      <c r="I3137" s="178">
        <v>7876.6</v>
      </c>
      <c r="J3137">
        <f t="shared" si="193"/>
        <v>7876.6</v>
      </c>
      <c r="K3137" s="189">
        <f t="shared" si="194"/>
        <v>0.31506400000000001</v>
      </c>
      <c r="L3137" s="200">
        <v>8077.6</v>
      </c>
      <c r="N3137" s="184">
        <v>5306.5</v>
      </c>
      <c r="O3137" s="190">
        <f t="shared" si="195"/>
        <v>0.88441666666666663</v>
      </c>
      <c r="Q3137" s="1">
        <v>3022.3</v>
      </c>
    </row>
    <row r="3138" spans="2:17" x14ac:dyDescent="0.3">
      <c r="B3138" s="187">
        <v>43231.333333333336</v>
      </c>
      <c r="D3138" s="202">
        <v>829</v>
      </c>
      <c r="E3138" s="178">
        <v>539.60199999999998</v>
      </c>
      <c r="F3138" s="188">
        <f t="shared" si="192"/>
        <v>0.73025273200933793</v>
      </c>
      <c r="G3138" s="200"/>
      <c r="H3138" s="202">
        <v>397</v>
      </c>
      <c r="I3138" s="178">
        <v>18307</v>
      </c>
      <c r="J3138">
        <f t="shared" si="193"/>
        <v>18307</v>
      </c>
      <c r="K3138" s="189">
        <f t="shared" si="194"/>
        <v>0.73228000000000004</v>
      </c>
      <c r="L3138" s="200">
        <v>18892</v>
      </c>
      <c r="N3138" s="184">
        <v>4153.1000000000004</v>
      </c>
      <c r="O3138" s="190">
        <f t="shared" si="195"/>
        <v>0.69218333333333337</v>
      </c>
      <c r="Q3138" s="1">
        <v>3021.2</v>
      </c>
    </row>
    <row r="3139" spans="2:17" x14ac:dyDescent="0.3">
      <c r="B3139" s="187">
        <v>43231.375</v>
      </c>
      <c r="D3139" s="202">
        <v>891</v>
      </c>
      <c r="E3139" s="178">
        <v>628.77499999999998</v>
      </c>
      <c r="F3139" s="188">
        <f t="shared" si="192"/>
        <v>0.85093209730351527</v>
      </c>
      <c r="G3139" s="200"/>
      <c r="H3139" s="202">
        <v>570</v>
      </c>
      <c r="I3139" s="178">
        <v>19444</v>
      </c>
      <c r="J3139">
        <f t="shared" si="193"/>
        <v>19444</v>
      </c>
      <c r="K3139" s="189">
        <f t="shared" si="194"/>
        <v>0.77776000000000001</v>
      </c>
      <c r="L3139" s="200">
        <v>20088</v>
      </c>
      <c r="N3139" s="184">
        <v>4094.1</v>
      </c>
      <c r="O3139" s="190">
        <f t="shared" si="195"/>
        <v>0.68235000000000001</v>
      </c>
      <c r="Q3139" s="1">
        <v>3020.1</v>
      </c>
    </row>
    <row r="3140" spans="2:17" x14ac:dyDescent="0.3">
      <c r="B3140" s="187">
        <v>43231.416666666664</v>
      </c>
      <c r="D3140" s="202">
        <v>927</v>
      </c>
      <c r="E3140" s="178">
        <v>672.97</v>
      </c>
      <c r="F3140" s="188">
        <f t="shared" si="192"/>
        <v>0.91074195622018483</v>
      </c>
      <c r="G3140" s="200"/>
      <c r="H3140" s="202">
        <v>701</v>
      </c>
      <c r="I3140" s="178">
        <v>19334</v>
      </c>
      <c r="J3140">
        <f t="shared" si="193"/>
        <v>19334</v>
      </c>
      <c r="K3140" s="189">
        <f t="shared" si="194"/>
        <v>0.77336000000000005</v>
      </c>
      <c r="L3140" s="200">
        <v>19973</v>
      </c>
      <c r="N3140" s="184">
        <v>3527.8</v>
      </c>
      <c r="O3140" s="190">
        <f t="shared" si="195"/>
        <v>0.58796666666666675</v>
      </c>
      <c r="Q3140" s="1">
        <v>3020</v>
      </c>
    </row>
    <row r="3141" spans="2:17" x14ac:dyDescent="0.3">
      <c r="B3141" s="187">
        <v>43231.458333333336</v>
      </c>
      <c r="D3141" s="202">
        <v>943</v>
      </c>
      <c r="E3141" s="178">
        <v>693.66399999999999</v>
      </c>
      <c r="F3141" s="188">
        <f t="shared" si="192"/>
        <v>0.93874750482119296</v>
      </c>
      <c r="G3141" s="200"/>
      <c r="H3141" s="202">
        <v>769</v>
      </c>
      <c r="I3141" s="178">
        <v>19145</v>
      </c>
      <c r="J3141">
        <f t="shared" si="193"/>
        <v>19145</v>
      </c>
      <c r="K3141" s="189">
        <f t="shared" si="194"/>
        <v>0.76580000000000004</v>
      </c>
      <c r="L3141" s="200">
        <v>19774</v>
      </c>
      <c r="N3141" s="184">
        <v>2809</v>
      </c>
      <c r="O3141" s="190">
        <f t="shared" si="195"/>
        <v>0.46816666666666668</v>
      </c>
      <c r="Q3141" s="1">
        <v>3019.7</v>
      </c>
    </row>
    <row r="3142" spans="2:17" x14ac:dyDescent="0.3">
      <c r="B3142" s="187">
        <v>43231.5</v>
      </c>
      <c r="D3142" s="202">
        <v>943</v>
      </c>
      <c r="E3142" s="178">
        <v>693.05</v>
      </c>
      <c r="F3142" s="188">
        <f t="shared" si="192"/>
        <v>0.93791656798727885</v>
      </c>
      <c r="G3142" s="200"/>
      <c r="H3142" s="202">
        <v>769</v>
      </c>
      <c r="I3142" s="178">
        <v>19053</v>
      </c>
      <c r="J3142">
        <f t="shared" si="193"/>
        <v>19053</v>
      </c>
      <c r="K3142" s="189">
        <f t="shared" si="194"/>
        <v>0.76212000000000002</v>
      </c>
      <c r="L3142" s="200">
        <v>19677</v>
      </c>
      <c r="N3142" s="184">
        <v>2003.8</v>
      </c>
      <c r="O3142" s="190">
        <f t="shared" si="195"/>
        <v>0.33396666666666663</v>
      </c>
      <c r="Q3142" s="1">
        <v>3019.5</v>
      </c>
    </row>
    <row r="3143" spans="2:17" x14ac:dyDescent="0.3">
      <c r="B3143" s="187">
        <v>43231.541666666664</v>
      </c>
      <c r="D3143" s="202">
        <v>926</v>
      </c>
      <c r="E3143" s="178">
        <v>670.85799999999995</v>
      </c>
      <c r="F3143" s="188">
        <f t="shared" si="192"/>
        <v>0.90788375004229116</v>
      </c>
      <c r="G3143" s="200"/>
      <c r="H3143" s="202">
        <v>700</v>
      </c>
      <c r="I3143" s="178">
        <v>19228</v>
      </c>
      <c r="J3143">
        <f t="shared" si="193"/>
        <v>19228</v>
      </c>
      <c r="K3143" s="189">
        <f t="shared" si="194"/>
        <v>0.76912000000000003</v>
      </c>
      <c r="L3143" s="200">
        <v>19861</v>
      </c>
      <c r="N3143" s="184">
        <v>1228.5</v>
      </c>
      <c r="O3143" s="190">
        <f t="shared" si="195"/>
        <v>0.20474999999999999</v>
      </c>
      <c r="Q3143" s="1">
        <v>3018.5</v>
      </c>
    </row>
    <row r="3144" spans="2:17" x14ac:dyDescent="0.3">
      <c r="B3144" s="187">
        <v>43231.583333333336</v>
      </c>
      <c r="D3144" s="202">
        <v>890</v>
      </c>
      <c r="E3144" s="178">
        <v>625.91600000000005</v>
      </c>
      <c r="F3144" s="188">
        <f t="shared" si="192"/>
        <v>0.84706296308827023</v>
      </c>
      <c r="G3144" s="200"/>
      <c r="H3144" s="202">
        <v>567</v>
      </c>
      <c r="I3144" s="178">
        <v>19306</v>
      </c>
      <c r="J3144">
        <f t="shared" si="193"/>
        <v>19306</v>
      </c>
      <c r="K3144" s="189">
        <f t="shared" si="194"/>
        <v>0.77224000000000004</v>
      </c>
      <c r="L3144" s="200">
        <v>19943</v>
      </c>
      <c r="N3144" s="184">
        <v>985.2</v>
      </c>
      <c r="O3144" s="190">
        <f t="shared" si="195"/>
        <v>0.16420000000000001</v>
      </c>
      <c r="Q3144" s="1">
        <v>3014.5</v>
      </c>
    </row>
    <row r="3145" spans="2:17" x14ac:dyDescent="0.3">
      <c r="B3145" s="187">
        <v>43231.625</v>
      </c>
      <c r="D3145" s="202">
        <v>823</v>
      </c>
      <c r="E3145" s="178">
        <v>525.62300000000005</v>
      </c>
      <c r="F3145" s="188">
        <f t="shared" si="192"/>
        <v>0.71133470920594122</v>
      </c>
      <c r="G3145" s="200"/>
      <c r="H3145" s="202">
        <v>385</v>
      </c>
      <c r="I3145" s="178">
        <v>17266</v>
      </c>
      <c r="J3145">
        <f t="shared" si="193"/>
        <v>17266</v>
      </c>
      <c r="K3145" s="189">
        <f t="shared" si="194"/>
        <v>0.69064000000000003</v>
      </c>
      <c r="L3145" s="200">
        <v>17800</v>
      </c>
      <c r="N3145" s="184">
        <v>1195.8</v>
      </c>
      <c r="O3145" s="190">
        <f t="shared" si="195"/>
        <v>0.1993</v>
      </c>
      <c r="Q3145" s="1">
        <v>3012.8</v>
      </c>
    </row>
    <row r="3146" spans="2:17" x14ac:dyDescent="0.3">
      <c r="B3146" s="187">
        <v>43231.666666666664</v>
      </c>
      <c r="D3146" s="202">
        <v>665</v>
      </c>
      <c r="E3146" s="178">
        <v>308.14800000000002</v>
      </c>
      <c r="F3146" s="188">
        <f t="shared" si="192"/>
        <v>0.41702202523936804</v>
      </c>
      <c r="G3146" s="200"/>
      <c r="H3146" s="202">
        <v>179</v>
      </c>
      <c r="I3146" s="178">
        <v>7550.1</v>
      </c>
      <c r="J3146">
        <f t="shared" si="193"/>
        <v>7550.1</v>
      </c>
      <c r="K3146" s="189">
        <f t="shared" si="194"/>
        <v>0.30200399999999999</v>
      </c>
      <c r="L3146" s="200">
        <v>7743.2</v>
      </c>
      <c r="N3146" s="184">
        <v>1676.5</v>
      </c>
      <c r="O3146" s="190">
        <f t="shared" si="195"/>
        <v>0.27941666666666665</v>
      </c>
      <c r="Q3146" s="1">
        <v>3012.8</v>
      </c>
    </row>
    <row r="3147" spans="2:17" x14ac:dyDescent="0.3">
      <c r="B3147" s="187">
        <v>43231.708333333336</v>
      </c>
      <c r="D3147" s="202">
        <v>121</v>
      </c>
      <c r="E3147" s="178">
        <v>0</v>
      </c>
      <c r="F3147" s="188">
        <f t="shared" ref="F3147:F3210" si="196">E3147/$F$8</f>
        <v>0</v>
      </c>
      <c r="G3147" s="200"/>
      <c r="H3147" s="202">
        <v>15</v>
      </c>
      <c r="I3147" s="178">
        <v>160.51</v>
      </c>
      <c r="J3147">
        <f t="shared" ref="J3147:J3210" si="197">IF(I3147&lt;0,0,I3147)</f>
        <v>160.51</v>
      </c>
      <c r="K3147" s="189">
        <f t="shared" ref="K3147:K3210" si="198">J3147/(1000*$K$8)</f>
        <v>6.4203999999999997E-3</v>
      </c>
      <c r="L3147" s="200">
        <v>314.49</v>
      </c>
      <c r="N3147" s="184">
        <v>2315.6</v>
      </c>
      <c r="O3147" s="190">
        <f t="shared" ref="O3147:O3210" si="199">N3147/$O$8</f>
        <v>0.38593333333333329</v>
      </c>
      <c r="Q3147" s="1">
        <v>3012.4</v>
      </c>
    </row>
    <row r="3148" spans="2:17" x14ac:dyDescent="0.3">
      <c r="B3148" s="187">
        <v>43231.75</v>
      </c>
      <c r="D3148" s="202">
        <v>0</v>
      </c>
      <c r="E3148" s="178">
        <v>0</v>
      </c>
      <c r="F3148" s="188">
        <f t="shared" si="196"/>
        <v>0</v>
      </c>
      <c r="G3148" s="200"/>
      <c r="H3148" s="202">
        <v>0</v>
      </c>
      <c r="I3148" s="178">
        <v>-56.506999999999998</v>
      </c>
      <c r="J3148">
        <f t="shared" si="197"/>
        <v>0</v>
      </c>
      <c r="K3148" s="189">
        <f t="shared" si="198"/>
        <v>0</v>
      </c>
      <c r="L3148" s="200">
        <v>0</v>
      </c>
      <c r="N3148" s="184">
        <v>3030.1</v>
      </c>
      <c r="O3148" s="190">
        <f t="shared" si="199"/>
        <v>0.50501666666666667</v>
      </c>
      <c r="Q3148" s="1">
        <v>3011.1</v>
      </c>
    </row>
    <row r="3149" spans="2:17" x14ac:dyDescent="0.3">
      <c r="B3149" s="187">
        <v>43231.791666666664</v>
      </c>
      <c r="D3149" s="202">
        <v>0</v>
      </c>
      <c r="E3149" s="178">
        <v>0</v>
      </c>
      <c r="F3149" s="188">
        <f t="shared" si="196"/>
        <v>0</v>
      </c>
      <c r="G3149" s="200"/>
      <c r="H3149" s="202">
        <v>0</v>
      </c>
      <c r="I3149" s="178">
        <v>-56.506999999999998</v>
      </c>
      <c r="J3149">
        <f t="shared" si="197"/>
        <v>0</v>
      </c>
      <c r="K3149" s="189">
        <f t="shared" si="198"/>
        <v>0</v>
      </c>
      <c r="L3149" s="200">
        <v>0</v>
      </c>
      <c r="N3149" s="184">
        <v>3498.8</v>
      </c>
      <c r="O3149" s="190">
        <f t="shared" si="199"/>
        <v>0.58313333333333339</v>
      </c>
      <c r="Q3149" s="1">
        <v>3009</v>
      </c>
    </row>
    <row r="3150" spans="2:17" x14ac:dyDescent="0.3">
      <c r="B3150" s="187">
        <v>43231.833333333336</v>
      </c>
      <c r="D3150" s="202">
        <v>0</v>
      </c>
      <c r="E3150" s="178">
        <v>0</v>
      </c>
      <c r="F3150" s="188">
        <f t="shared" si="196"/>
        <v>0</v>
      </c>
      <c r="G3150" s="200"/>
      <c r="H3150" s="202">
        <v>0</v>
      </c>
      <c r="I3150" s="178">
        <v>-56.506999999999998</v>
      </c>
      <c r="J3150">
        <f t="shared" si="197"/>
        <v>0</v>
      </c>
      <c r="K3150" s="189">
        <f t="shared" si="198"/>
        <v>0</v>
      </c>
      <c r="L3150" s="200">
        <v>0</v>
      </c>
      <c r="N3150" s="184">
        <v>3853</v>
      </c>
      <c r="O3150" s="190">
        <f t="shared" si="199"/>
        <v>0.64216666666666666</v>
      </c>
      <c r="Q3150" s="1">
        <v>3007.6</v>
      </c>
    </row>
    <row r="3151" spans="2:17" x14ac:dyDescent="0.3">
      <c r="B3151" s="187">
        <v>43231.875</v>
      </c>
      <c r="D3151" s="202">
        <v>0</v>
      </c>
      <c r="E3151" s="178">
        <v>0</v>
      </c>
      <c r="F3151" s="188">
        <f t="shared" si="196"/>
        <v>0</v>
      </c>
      <c r="G3151" s="200"/>
      <c r="H3151" s="202">
        <v>0</v>
      </c>
      <c r="I3151" s="178">
        <v>-56.506999999999998</v>
      </c>
      <c r="J3151">
        <f t="shared" si="197"/>
        <v>0</v>
      </c>
      <c r="K3151" s="189">
        <f t="shared" si="198"/>
        <v>0</v>
      </c>
      <c r="L3151" s="200">
        <v>0</v>
      </c>
      <c r="N3151" s="184">
        <v>4230.3</v>
      </c>
      <c r="O3151" s="190">
        <f t="shared" si="199"/>
        <v>0.70505000000000007</v>
      </c>
      <c r="Q3151" s="1">
        <v>3007.4</v>
      </c>
    </row>
    <row r="3152" spans="2:17" x14ac:dyDescent="0.3">
      <c r="B3152" s="187">
        <v>43231.916666666664</v>
      </c>
      <c r="D3152" s="202">
        <v>0</v>
      </c>
      <c r="E3152" s="178">
        <v>0</v>
      </c>
      <c r="F3152" s="188">
        <f t="shared" si="196"/>
        <v>0</v>
      </c>
      <c r="G3152" s="200"/>
      <c r="H3152" s="202">
        <v>0</v>
      </c>
      <c r="I3152" s="178">
        <v>-56.506999999999998</v>
      </c>
      <c r="J3152">
        <f t="shared" si="197"/>
        <v>0</v>
      </c>
      <c r="K3152" s="189">
        <f t="shared" si="198"/>
        <v>0</v>
      </c>
      <c r="L3152" s="200">
        <v>0</v>
      </c>
      <c r="N3152" s="184">
        <v>4597.3999999999996</v>
      </c>
      <c r="O3152" s="190">
        <f t="shared" si="199"/>
        <v>0.76623333333333332</v>
      </c>
      <c r="Q3152" s="1">
        <v>3006.2</v>
      </c>
    </row>
    <row r="3153" spans="2:17" x14ac:dyDescent="0.3">
      <c r="B3153" s="187">
        <v>43231.958333333336</v>
      </c>
      <c r="D3153" s="202">
        <v>0</v>
      </c>
      <c r="E3153" s="178">
        <v>0</v>
      </c>
      <c r="F3153" s="188">
        <f t="shared" si="196"/>
        <v>0</v>
      </c>
      <c r="G3153" s="200"/>
      <c r="H3153" s="202">
        <v>0</v>
      </c>
      <c r="I3153" s="178">
        <v>-56.506999999999998</v>
      </c>
      <c r="J3153">
        <f t="shared" si="197"/>
        <v>0</v>
      </c>
      <c r="K3153" s="189">
        <f t="shared" si="198"/>
        <v>0</v>
      </c>
      <c r="L3153" s="200">
        <v>0</v>
      </c>
      <c r="N3153" s="184">
        <v>4952.3</v>
      </c>
      <c r="O3153" s="190">
        <f t="shared" si="199"/>
        <v>0.82538333333333336</v>
      </c>
      <c r="Q3153" s="1">
        <v>3003.2</v>
      </c>
    </row>
    <row r="3154" spans="2:17" x14ac:dyDescent="0.3">
      <c r="B3154" s="187">
        <v>43232</v>
      </c>
      <c r="D3154" s="202">
        <v>0</v>
      </c>
      <c r="E3154" s="178">
        <v>0</v>
      </c>
      <c r="F3154" s="188">
        <f t="shared" si="196"/>
        <v>0</v>
      </c>
      <c r="G3154" s="200"/>
      <c r="H3154" s="202">
        <v>0</v>
      </c>
      <c r="I3154" s="178">
        <v>-56.506999999999998</v>
      </c>
      <c r="J3154">
        <f t="shared" si="197"/>
        <v>0</v>
      </c>
      <c r="K3154" s="189">
        <f t="shared" si="198"/>
        <v>0</v>
      </c>
      <c r="L3154" s="200">
        <v>0</v>
      </c>
      <c r="N3154" s="184">
        <v>5156.6000000000004</v>
      </c>
      <c r="O3154" s="190">
        <f t="shared" si="199"/>
        <v>0.85943333333333338</v>
      </c>
      <c r="Q3154" s="1">
        <v>3003.1</v>
      </c>
    </row>
    <row r="3155" spans="2:17" x14ac:dyDescent="0.3">
      <c r="B3155" s="187">
        <v>43232.041666666664</v>
      </c>
      <c r="D3155" s="202">
        <v>0</v>
      </c>
      <c r="E3155" s="178">
        <v>0</v>
      </c>
      <c r="F3155" s="188">
        <f t="shared" si="196"/>
        <v>0</v>
      </c>
      <c r="G3155" s="200"/>
      <c r="H3155" s="202">
        <v>0</v>
      </c>
      <c r="I3155" s="178">
        <v>-56.506999999999998</v>
      </c>
      <c r="J3155">
        <f t="shared" si="197"/>
        <v>0</v>
      </c>
      <c r="K3155" s="189">
        <f t="shared" si="198"/>
        <v>0</v>
      </c>
      <c r="L3155" s="200">
        <v>0</v>
      </c>
      <c r="N3155" s="184">
        <v>5264.9</v>
      </c>
      <c r="O3155" s="190">
        <f t="shared" si="199"/>
        <v>0.87748333333333328</v>
      </c>
      <c r="Q3155" s="1">
        <v>3003</v>
      </c>
    </row>
    <row r="3156" spans="2:17" x14ac:dyDescent="0.3">
      <c r="B3156" s="187">
        <v>43232.083333333336</v>
      </c>
      <c r="D3156" s="202">
        <v>0</v>
      </c>
      <c r="E3156" s="178">
        <v>0</v>
      </c>
      <c r="F3156" s="188">
        <f t="shared" si="196"/>
        <v>0</v>
      </c>
      <c r="G3156" s="200"/>
      <c r="H3156" s="202">
        <v>0</v>
      </c>
      <c r="I3156" s="178">
        <v>-56.506999999999998</v>
      </c>
      <c r="J3156">
        <f t="shared" si="197"/>
        <v>0</v>
      </c>
      <c r="K3156" s="189">
        <f t="shared" si="198"/>
        <v>0</v>
      </c>
      <c r="L3156" s="200">
        <v>0</v>
      </c>
      <c r="N3156" s="184">
        <v>5325.3</v>
      </c>
      <c r="O3156" s="190">
        <f t="shared" si="199"/>
        <v>0.88755000000000006</v>
      </c>
      <c r="Q3156" s="1">
        <v>3001.4</v>
      </c>
    </row>
    <row r="3157" spans="2:17" x14ac:dyDescent="0.3">
      <c r="B3157" s="187">
        <v>43232.125</v>
      </c>
      <c r="D3157" s="202">
        <v>0</v>
      </c>
      <c r="E3157" s="178">
        <v>0</v>
      </c>
      <c r="F3157" s="188">
        <f t="shared" si="196"/>
        <v>0</v>
      </c>
      <c r="G3157" s="200"/>
      <c r="H3157" s="202">
        <v>0</v>
      </c>
      <c r="I3157" s="178">
        <v>-56.506999999999998</v>
      </c>
      <c r="J3157">
        <f t="shared" si="197"/>
        <v>0</v>
      </c>
      <c r="K3157" s="189">
        <f t="shared" si="198"/>
        <v>0</v>
      </c>
      <c r="L3157" s="200">
        <v>0</v>
      </c>
      <c r="N3157" s="184">
        <v>5152.3</v>
      </c>
      <c r="O3157" s="190">
        <f t="shared" si="199"/>
        <v>0.85871666666666668</v>
      </c>
      <c r="Q3157" s="1">
        <v>3000</v>
      </c>
    </row>
    <row r="3158" spans="2:17" x14ac:dyDescent="0.3">
      <c r="B3158" s="187">
        <v>43232.166666666664</v>
      </c>
      <c r="D3158" s="202">
        <v>0</v>
      </c>
      <c r="E3158" s="178">
        <v>0</v>
      </c>
      <c r="F3158" s="188">
        <f t="shared" si="196"/>
        <v>0</v>
      </c>
      <c r="G3158" s="200"/>
      <c r="H3158" s="202">
        <v>0</v>
      </c>
      <c r="I3158" s="178">
        <v>-56.506999999999998</v>
      </c>
      <c r="J3158">
        <f t="shared" si="197"/>
        <v>0</v>
      </c>
      <c r="K3158" s="189">
        <f t="shared" si="198"/>
        <v>0</v>
      </c>
      <c r="L3158" s="200">
        <v>0</v>
      </c>
      <c r="N3158" s="184">
        <v>4907</v>
      </c>
      <c r="O3158" s="190">
        <f t="shared" si="199"/>
        <v>0.8178333333333333</v>
      </c>
      <c r="Q3158" s="1">
        <v>2995.9</v>
      </c>
    </row>
    <row r="3159" spans="2:17" x14ac:dyDescent="0.3">
      <c r="B3159" s="187">
        <v>43232.208333333336</v>
      </c>
      <c r="D3159" s="202">
        <v>0</v>
      </c>
      <c r="E3159" s="178">
        <v>0</v>
      </c>
      <c r="F3159" s="188">
        <f t="shared" si="196"/>
        <v>0</v>
      </c>
      <c r="G3159" s="200"/>
      <c r="H3159" s="202">
        <v>0</v>
      </c>
      <c r="I3159" s="178">
        <v>-56.506999999999998</v>
      </c>
      <c r="J3159">
        <f t="shared" si="197"/>
        <v>0</v>
      </c>
      <c r="K3159" s="189">
        <f t="shared" si="198"/>
        <v>0</v>
      </c>
      <c r="L3159" s="200">
        <v>0</v>
      </c>
      <c r="N3159" s="184">
        <v>4376</v>
      </c>
      <c r="O3159" s="190">
        <f t="shared" si="199"/>
        <v>0.72933333333333328</v>
      </c>
      <c r="Q3159" s="1">
        <v>2993.9</v>
      </c>
    </row>
    <row r="3160" spans="2:17" x14ac:dyDescent="0.3">
      <c r="B3160" s="187">
        <v>43232.25</v>
      </c>
      <c r="D3160" s="202">
        <v>123</v>
      </c>
      <c r="E3160" s="178">
        <v>0</v>
      </c>
      <c r="F3160" s="188">
        <f t="shared" si="196"/>
        <v>0</v>
      </c>
      <c r="G3160" s="200"/>
      <c r="H3160" s="202">
        <v>16</v>
      </c>
      <c r="I3160" s="178">
        <v>250.38</v>
      </c>
      <c r="J3160">
        <f t="shared" si="197"/>
        <v>250.38</v>
      </c>
      <c r="K3160" s="189">
        <f t="shared" si="198"/>
        <v>1.00152E-2</v>
      </c>
      <c r="L3160" s="200">
        <v>393.87</v>
      </c>
      <c r="N3160" s="184">
        <v>4337.6000000000004</v>
      </c>
      <c r="O3160" s="190">
        <f t="shared" si="199"/>
        <v>0.72293333333333343</v>
      </c>
      <c r="Q3160" s="1">
        <v>2992.1</v>
      </c>
    </row>
    <row r="3161" spans="2:17" x14ac:dyDescent="0.3">
      <c r="B3161" s="187">
        <v>43232.291666666664</v>
      </c>
      <c r="D3161" s="202">
        <v>697</v>
      </c>
      <c r="E3161" s="178">
        <v>159.095</v>
      </c>
      <c r="F3161" s="188">
        <f t="shared" si="196"/>
        <v>0.21530601887877662</v>
      </c>
      <c r="G3161" s="200"/>
      <c r="H3161" s="202">
        <v>185</v>
      </c>
      <c r="I3161" s="178">
        <v>8289.7999999999993</v>
      </c>
      <c r="J3161">
        <f t="shared" si="197"/>
        <v>8289.7999999999993</v>
      </c>
      <c r="K3161" s="189">
        <f t="shared" si="198"/>
        <v>0.331592</v>
      </c>
      <c r="L3161" s="200">
        <v>8501.2000000000007</v>
      </c>
      <c r="N3161" s="184">
        <v>3890.9</v>
      </c>
      <c r="O3161" s="190">
        <f t="shared" si="199"/>
        <v>0.6484833333333333</v>
      </c>
      <c r="Q3161" s="1">
        <v>2991.6</v>
      </c>
    </row>
    <row r="3162" spans="2:17" x14ac:dyDescent="0.3">
      <c r="B3162" s="187">
        <v>43232.333333333336</v>
      </c>
      <c r="D3162" s="202">
        <v>859</v>
      </c>
      <c r="E3162" s="178">
        <v>558.851</v>
      </c>
      <c r="F3162" s="188">
        <f t="shared" si="196"/>
        <v>0.75630273708427787</v>
      </c>
      <c r="G3162" s="200"/>
      <c r="H3162" s="202">
        <v>405</v>
      </c>
      <c r="I3162" s="178">
        <v>18933</v>
      </c>
      <c r="J3162">
        <f t="shared" si="197"/>
        <v>18933</v>
      </c>
      <c r="K3162" s="189">
        <f t="shared" si="198"/>
        <v>0.75731999999999999</v>
      </c>
      <c r="L3162" s="200">
        <v>19550</v>
      </c>
      <c r="N3162" s="184">
        <v>3638.3</v>
      </c>
      <c r="O3162" s="190">
        <f t="shared" si="199"/>
        <v>0.60638333333333339</v>
      </c>
      <c r="Q3162" s="1">
        <v>2990</v>
      </c>
    </row>
    <row r="3163" spans="2:17" x14ac:dyDescent="0.3">
      <c r="B3163" s="187">
        <v>43232.375</v>
      </c>
      <c r="D3163" s="202">
        <v>922</v>
      </c>
      <c r="E3163" s="178">
        <v>650.78</v>
      </c>
      <c r="F3163" s="188">
        <f t="shared" si="196"/>
        <v>0.88071184490983523</v>
      </c>
      <c r="G3163" s="200"/>
      <c r="H3163" s="202">
        <v>581</v>
      </c>
      <c r="I3163" s="178">
        <v>20101</v>
      </c>
      <c r="J3163">
        <f t="shared" si="197"/>
        <v>20101</v>
      </c>
      <c r="K3163" s="189">
        <f t="shared" si="198"/>
        <v>0.80403999999999998</v>
      </c>
      <c r="L3163" s="200">
        <v>20780</v>
      </c>
      <c r="N3163" s="184">
        <v>3890.4</v>
      </c>
      <c r="O3163" s="190">
        <f t="shared" si="199"/>
        <v>0.64839999999999998</v>
      </c>
      <c r="Q3163" s="1">
        <v>2989.8</v>
      </c>
    </row>
    <row r="3164" spans="2:17" x14ac:dyDescent="0.3">
      <c r="B3164" s="187">
        <v>43232.416666666664</v>
      </c>
      <c r="D3164" s="202">
        <v>956</v>
      </c>
      <c r="E3164" s="178">
        <v>693.72400000000005</v>
      </c>
      <c r="F3164" s="188">
        <f t="shared" si="196"/>
        <v>0.93882870386033779</v>
      </c>
      <c r="G3164" s="200"/>
      <c r="H3164" s="202">
        <v>713</v>
      </c>
      <c r="I3164" s="178">
        <v>19934</v>
      </c>
      <c r="J3164">
        <f t="shared" si="197"/>
        <v>19934</v>
      </c>
      <c r="K3164" s="189">
        <f t="shared" si="198"/>
        <v>0.79735999999999996</v>
      </c>
      <c r="L3164" s="200">
        <v>20605</v>
      </c>
      <c r="N3164" s="184">
        <v>3755.5</v>
      </c>
      <c r="O3164" s="190">
        <f t="shared" si="199"/>
        <v>0.62591666666666668</v>
      </c>
      <c r="Q3164" s="1">
        <v>2989.7</v>
      </c>
    </row>
    <row r="3165" spans="2:17" x14ac:dyDescent="0.3">
      <c r="B3165" s="187">
        <v>43232.458333333336</v>
      </c>
      <c r="D3165" s="202">
        <v>970</v>
      </c>
      <c r="E3165" s="178">
        <v>712.53499999999997</v>
      </c>
      <c r="F3165" s="188">
        <f t="shared" si="196"/>
        <v>0.96428595594952127</v>
      </c>
      <c r="G3165" s="200"/>
      <c r="H3165" s="202">
        <v>784</v>
      </c>
      <c r="I3165" s="178">
        <v>19814</v>
      </c>
      <c r="J3165">
        <f t="shared" si="197"/>
        <v>19814</v>
      </c>
      <c r="K3165" s="189">
        <f t="shared" si="198"/>
        <v>0.79256000000000004</v>
      </c>
      <c r="L3165" s="200">
        <v>20478</v>
      </c>
      <c r="N3165" s="184">
        <v>3545</v>
      </c>
      <c r="O3165" s="190">
        <f t="shared" si="199"/>
        <v>0.59083333333333332</v>
      </c>
      <c r="Q3165" s="1">
        <v>2989.4</v>
      </c>
    </row>
    <row r="3166" spans="2:17" x14ac:dyDescent="0.3">
      <c r="B3166" s="187">
        <v>43232.5</v>
      </c>
      <c r="D3166" s="202">
        <v>970</v>
      </c>
      <c r="E3166" s="178">
        <v>710.47500000000002</v>
      </c>
      <c r="F3166" s="188">
        <f t="shared" si="196"/>
        <v>0.96149812227221987</v>
      </c>
      <c r="G3166" s="200"/>
      <c r="H3166" s="202">
        <v>783</v>
      </c>
      <c r="I3166" s="178">
        <v>19723</v>
      </c>
      <c r="J3166">
        <f t="shared" si="197"/>
        <v>19723</v>
      </c>
      <c r="K3166" s="189">
        <f t="shared" si="198"/>
        <v>0.78891999999999995</v>
      </c>
      <c r="L3166" s="200">
        <v>20382</v>
      </c>
      <c r="N3166" s="184">
        <v>3312.3</v>
      </c>
      <c r="O3166" s="190">
        <f t="shared" si="199"/>
        <v>0.55205000000000004</v>
      </c>
      <c r="Q3166" s="1">
        <v>2989.4</v>
      </c>
    </row>
    <row r="3167" spans="2:17" x14ac:dyDescent="0.3">
      <c r="B3167" s="187">
        <v>43232.541666666664</v>
      </c>
      <c r="D3167" s="202">
        <v>956</v>
      </c>
      <c r="E3167" s="178">
        <v>689.125</v>
      </c>
      <c r="F3167" s="188">
        <f t="shared" si="196"/>
        <v>0.93260479750989622</v>
      </c>
      <c r="G3167" s="200"/>
      <c r="H3167" s="202">
        <v>712</v>
      </c>
      <c r="I3167" s="178">
        <v>19888</v>
      </c>
      <c r="J3167">
        <f t="shared" si="197"/>
        <v>19888</v>
      </c>
      <c r="K3167" s="189">
        <f t="shared" si="198"/>
        <v>0.79552</v>
      </c>
      <c r="L3167" s="200">
        <v>20556</v>
      </c>
      <c r="N3167" s="184">
        <v>3308.9</v>
      </c>
      <c r="O3167" s="190">
        <f t="shared" si="199"/>
        <v>0.55148333333333333</v>
      </c>
      <c r="Q3167" s="1">
        <v>2989.3</v>
      </c>
    </row>
    <row r="3168" spans="2:17" x14ac:dyDescent="0.3">
      <c r="B3168" s="187">
        <v>43232.583333333336</v>
      </c>
      <c r="D3168" s="202">
        <v>921</v>
      </c>
      <c r="E3168" s="178">
        <v>643.58399999999995</v>
      </c>
      <c r="F3168" s="188">
        <f t="shared" si="196"/>
        <v>0.87097337348174708</v>
      </c>
      <c r="G3168" s="200"/>
      <c r="H3168" s="202">
        <v>578</v>
      </c>
      <c r="I3168" s="178">
        <v>20036</v>
      </c>
      <c r="J3168">
        <f t="shared" si="197"/>
        <v>20036</v>
      </c>
      <c r="K3168" s="189">
        <f t="shared" si="198"/>
        <v>0.80144000000000004</v>
      </c>
      <c r="L3168" s="200">
        <v>20711</v>
      </c>
      <c r="N3168" s="184">
        <v>3449.2</v>
      </c>
      <c r="O3168" s="190">
        <f t="shared" si="199"/>
        <v>0.57486666666666664</v>
      </c>
      <c r="Q3168" s="1">
        <v>2988.8</v>
      </c>
    </row>
    <row r="3169" spans="2:17" x14ac:dyDescent="0.3">
      <c r="B3169" s="187">
        <v>43232.625</v>
      </c>
      <c r="D3169" s="202">
        <v>853</v>
      </c>
      <c r="E3169" s="178">
        <v>540.39800000000002</v>
      </c>
      <c r="F3169" s="188">
        <f t="shared" si="196"/>
        <v>0.7313299725953244</v>
      </c>
      <c r="G3169" s="200"/>
      <c r="H3169" s="202">
        <v>393</v>
      </c>
      <c r="I3169" s="178">
        <v>17893</v>
      </c>
      <c r="J3169">
        <f t="shared" si="197"/>
        <v>17893</v>
      </c>
      <c r="K3169" s="189">
        <f t="shared" si="198"/>
        <v>0.71572000000000002</v>
      </c>
      <c r="L3169" s="200">
        <v>18458</v>
      </c>
      <c r="N3169" s="184">
        <v>3856</v>
      </c>
      <c r="O3169" s="190">
        <f t="shared" si="199"/>
        <v>0.64266666666666672</v>
      </c>
      <c r="Q3169" s="1">
        <v>2985.9</v>
      </c>
    </row>
    <row r="3170" spans="2:17" x14ac:dyDescent="0.3">
      <c r="B3170" s="187">
        <v>43232.666666666664</v>
      </c>
      <c r="D3170" s="202">
        <v>694</v>
      </c>
      <c r="E3170" s="178">
        <v>318.18299999999999</v>
      </c>
      <c r="F3170" s="188">
        <f t="shared" si="196"/>
        <v>0.43060256453631968</v>
      </c>
      <c r="G3170" s="200"/>
      <c r="H3170" s="202">
        <v>182</v>
      </c>
      <c r="I3170" s="178">
        <v>7820.5</v>
      </c>
      <c r="J3170">
        <f t="shared" si="197"/>
        <v>7820.5</v>
      </c>
      <c r="K3170" s="189">
        <f t="shared" si="198"/>
        <v>0.31281999999999999</v>
      </c>
      <c r="L3170" s="200">
        <v>8020.2</v>
      </c>
      <c r="N3170" s="184">
        <v>4195.8999999999996</v>
      </c>
      <c r="O3170" s="190">
        <f t="shared" si="199"/>
        <v>0.69931666666666659</v>
      </c>
      <c r="Q3170" s="1">
        <v>2985.8</v>
      </c>
    </row>
    <row r="3171" spans="2:17" x14ac:dyDescent="0.3">
      <c r="B3171" s="187">
        <v>43232.708333333336</v>
      </c>
      <c r="D3171" s="202">
        <v>123</v>
      </c>
      <c r="E3171" s="178">
        <v>0</v>
      </c>
      <c r="F3171" s="188">
        <f t="shared" si="196"/>
        <v>0</v>
      </c>
      <c r="G3171" s="200"/>
      <c r="H3171" s="202">
        <v>16</v>
      </c>
      <c r="I3171" s="178">
        <v>185.22</v>
      </c>
      <c r="J3171">
        <f t="shared" si="197"/>
        <v>185.22</v>
      </c>
      <c r="K3171" s="189">
        <f t="shared" si="198"/>
        <v>7.4088000000000001E-3</v>
      </c>
      <c r="L3171" s="200">
        <v>336.32</v>
      </c>
      <c r="N3171" s="184">
        <v>4415.3999999999996</v>
      </c>
      <c r="O3171" s="190">
        <f t="shared" si="199"/>
        <v>0.73589999999999989</v>
      </c>
      <c r="Q3171" s="1">
        <v>2985.4</v>
      </c>
    </row>
    <row r="3172" spans="2:17" x14ac:dyDescent="0.3">
      <c r="B3172" s="187">
        <v>43232.75</v>
      </c>
      <c r="D3172" s="202">
        <v>0</v>
      </c>
      <c r="E3172" s="178">
        <v>0</v>
      </c>
      <c r="F3172" s="188">
        <f t="shared" si="196"/>
        <v>0</v>
      </c>
      <c r="G3172" s="200"/>
      <c r="H3172" s="202">
        <v>0</v>
      </c>
      <c r="I3172" s="178">
        <v>-56.506999999999998</v>
      </c>
      <c r="J3172">
        <f t="shared" si="197"/>
        <v>0</v>
      </c>
      <c r="K3172" s="189">
        <f t="shared" si="198"/>
        <v>0</v>
      </c>
      <c r="L3172" s="200">
        <v>0</v>
      </c>
      <c r="N3172" s="184">
        <v>4024.7</v>
      </c>
      <c r="O3172" s="190">
        <f t="shared" si="199"/>
        <v>0.67078333333333329</v>
      </c>
      <c r="Q3172" s="1">
        <v>2985.4</v>
      </c>
    </row>
    <row r="3173" spans="2:17" x14ac:dyDescent="0.3">
      <c r="B3173" s="187">
        <v>43232.791666666664</v>
      </c>
      <c r="D3173" s="202">
        <v>0</v>
      </c>
      <c r="E3173" s="178">
        <v>0</v>
      </c>
      <c r="F3173" s="188">
        <f t="shared" si="196"/>
        <v>0</v>
      </c>
      <c r="G3173" s="200"/>
      <c r="H3173" s="202">
        <v>0</v>
      </c>
      <c r="I3173" s="178">
        <v>-56.506999999999998</v>
      </c>
      <c r="J3173">
        <f t="shared" si="197"/>
        <v>0</v>
      </c>
      <c r="K3173" s="189">
        <f t="shared" si="198"/>
        <v>0</v>
      </c>
      <c r="L3173" s="200">
        <v>0</v>
      </c>
      <c r="N3173" s="184">
        <v>3962.7</v>
      </c>
      <c r="O3173" s="190">
        <f t="shared" si="199"/>
        <v>0.66044999999999998</v>
      </c>
      <c r="Q3173" s="1">
        <v>2984.7</v>
      </c>
    </row>
    <row r="3174" spans="2:17" x14ac:dyDescent="0.3">
      <c r="B3174" s="187">
        <v>43232.833333333336</v>
      </c>
      <c r="D3174" s="202">
        <v>0</v>
      </c>
      <c r="E3174" s="178">
        <v>0</v>
      </c>
      <c r="F3174" s="188">
        <f t="shared" si="196"/>
        <v>0</v>
      </c>
      <c r="G3174" s="200"/>
      <c r="H3174" s="202">
        <v>0</v>
      </c>
      <c r="I3174" s="178">
        <v>-56.506999999999998</v>
      </c>
      <c r="J3174">
        <f t="shared" si="197"/>
        <v>0</v>
      </c>
      <c r="K3174" s="189">
        <f t="shared" si="198"/>
        <v>0</v>
      </c>
      <c r="L3174" s="200">
        <v>0</v>
      </c>
      <c r="N3174" s="184">
        <v>3940</v>
      </c>
      <c r="O3174" s="190">
        <f t="shared" si="199"/>
        <v>0.65666666666666662</v>
      </c>
      <c r="Q3174" s="1">
        <v>2984.2</v>
      </c>
    </row>
    <row r="3175" spans="2:17" x14ac:dyDescent="0.3">
      <c r="B3175" s="187">
        <v>43232.875</v>
      </c>
      <c r="D3175" s="202">
        <v>0</v>
      </c>
      <c r="E3175" s="178">
        <v>0</v>
      </c>
      <c r="F3175" s="188">
        <f t="shared" si="196"/>
        <v>0</v>
      </c>
      <c r="G3175" s="200"/>
      <c r="H3175" s="202">
        <v>0</v>
      </c>
      <c r="I3175" s="178">
        <v>-56.506999999999998</v>
      </c>
      <c r="J3175">
        <f t="shared" si="197"/>
        <v>0</v>
      </c>
      <c r="K3175" s="189">
        <f t="shared" si="198"/>
        <v>0</v>
      </c>
      <c r="L3175" s="200">
        <v>0</v>
      </c>
      <c r="N3175" s="184">
        <v>4014.6</v>
      </c>
      <c r="O3175" s="190">
        <f t="shared" si="199"/>
        <v>0.66910000000000003</v>
      </c>
      <c r="Q3175" s="1">
        <v>2981.7</v>
      </c>
    </row>
    <row r="3176" spans="2:17" x14ac:dyDescent="0.3">
      <c r="B3176" s="187">
        <v>43232.916666666664</v>
      </c>
      <c r="D3176" s="202">
        <v>0</v>
      </c>
      <c r="E3176" s="178">
        <v>0</v>
      </c>
      <c r="F3176" s="188">
        <f t="shared" si="196"/>
        <v>0</v>
      </c>
      <c r="G3176" s="200"/>
      <c r="H3176" s="202">
        <v>0</v>
      </c>
      <c r="I3176" s="178">
        <v>-56.506999999999998</v>
      </c>
      <c r="J3176">
        <f t="shared" si="197"/>
        <v>0</v>
      </c>
      <c r="K3176" s="189">
        <f t="shared" si="198"/>
        <v>0</v>
      </c>
      <c r="L3176" s="200">
        <v>0</v>
      </c>
      <c r="N3176" s="184">
        <v>4377</v>
      </c>
      <c r="O3176" s="190">
        <f t="shared" si="199"/>
        <v>0.72950000000000004</v>
      </c>
      <c r="Q3176" s="1">
        <v>2977.4</v>
      </c>
    </row>
    <row r="3177" spans="2:17" x14ac:dyDescent="0.3">
      <c r="B3177" s="187">
        <v>43232.958333333336</v>
      </c>
      <c r="D3177" s="202">
        <v>0</v>
      </c>
      <c r="E3177" s="178">
        <v>0</v>
      </c>
      <c r="F3177" s="188">
        <f t="shared" si="196"/>
        <v>0</v>
      </c>
      <c r="G3177" s="200"/>
      <c r="H3177" s="202">
        <v>0</v>
      </c>
      <c r="I3177" s="178">
        <v>-56.506999999999998</v>
      </c>
      <c r="J3177">
        <f t="shared" si="197"/>
        <v>0</v>
      </c>
      <c r="K3177" s="189">
        <f t="shared" si="198"/>
        <v>0</v>
      </c>
      <c r="L3177" s="200">
        <v>0</v>
      </c>
      <c r="N3177" s="184">
        <v>4537.8999999999996</v>
      </c>
      <c r="O3177" s="190">
        <f t="shared" si="199"/>
        <v>0.75631666666666664</v>
      </c>
      <c r="Q3177" s="1">
        <v>2974.8</v>
      </c>
    </row>
    <row r="3178" spans="2:17" x14ac:dyDescent="0.3">
      <c r="B3178" s="187">
        <v>43233</v>
      </c>
      <c r="D3178" s="202">
        <v>0</v>
      </c>
      <c r="E3178" s="178">
        <v>0</v>
      </c>
      <c r="F3178" s="188">
        <f t="shared" si="196"/>
        <v>0</v>
      </c>
      <c r="G3178" s="200"/>
      <c r="H3178" s="202">
        <v>0</v>
      </c>
      <c r="I3178" s="178">
        <v>-56.506999999999998</v>
      </c>
      <c r="J3178">
        <f t="shared" si="197"/>
        <v>0</v>
      </c>
      <c r="K3178" s="189">
        <f t="shared" si="198"/>
        <v>0</v>
      </c>
      <c r="L3178" s="200">
        <v>0</v>
      </c>
      <c r="N3178" s="184">
        <v>4305.8999999999996</v>
      </c>
      <c r="O3178" s="190">
        <f t="shared" si="199"/>
        <v>0.7176499999999999</v>
      </c>
      <c r="Q3178" s="1">
        <v>2974.6</v>
      </c>
    </row>
    <row r="3179" spans="2:17" x14ac:dyDescent="0.3">
      <c r="B3179" s="187">
        <v>43233.041666666664</v>
      </c>
      <c r="D3179" s="202">
        <v>0</v>
      </c>
      <c r="E3179" s="178">
        <v>0</v>
      </c>
      <c r="F3179" s="188">
        <f t="shared" si="196"/>
        <v>0</v>
      </c>
      <c r="G3179" s="200"/>
      <c r="H3179" s="202">
        <v>0</v>
      </c>
      <c r="I3179" s="178">
        <v>-56.506999999999998</v>
      </c>
      <c r="J3179">
        <f t="shared" si="197"/>
        <v>0</v>
      </c>
      <c r="K3179" s="189">
        <f t="shared" si="198"/>
        <v>0</v>
      </c>
      <c r="L3179" s="200">
        <v>0</v>
      </c>
      <c r="N3179" s="184">
        <v>4103.3999999999996</v>
      </c>
      <c r="O3179" s="190">
        <f t="shared" si="199"/>
        <v>0.68389999999999995</v>
      </c>
      <c r="Q3179" s="1">
        <v>2972.3</v>
      </c>
    </row>
    <row r="3180" spans="2:17" x14ac:dyDescent="0.3">
      <c r="B3180" s="187">
        <v>43233.083333333336</v>
      </c>
      <c r="D3180" s="202">
        <v>0</v>
      </c>
      <c r="E3180" s="178">
        <v>0</v>
      </c>
      <c r="F3180" s="188">
        <f t="shared" si="196"/>
        <v>0</v>
      </c>
      <c r="G3180" s="200"/>
      <c r="H3180" s="202">
        <v>0</v>
      </c>
      <c r="I3180" s="178">
        <v>-56.506999999999998</v>
      </c>
      <c r="J3180">
        <f t="shared" si="197"/>
        <v>0</v>
      </c>
      <c r="K3180" s="189">
        <f t="shared" si="198"/>
        <v>0</v>
      </c>
      <c r="L3180" s="200">
        <v>0</v>
      </c>
      <c r="N3180" s="184">
        <v>4290.3999999999996</v>
      </c>
      <c r="O3180" s="190">
        <f t="shared" si="199"/>
        <v>0.71506666666666663</v>
      </c>
      <c r="Q3180" s="1">
        <v>2971.5</v>
      </c>
    </row>
    <row r="3181" spans="2:17" x14ac:dyDescent="0.3">
      <c r="B3181" s="187">
        <v>43233.125</v>
      </c>
      <c r="D3181" s="202">
        <v>0</v>
      </c>
      <c r="E3181" s="178">
        <v>0</v>
      </c>
      <c r="F3181" s="188">
        <f t="shared" si="196"/>
        <v>0</v>
      </c>
      <c r="G3181" s="200"/>
      <c r="H3181" s="202">
        <v>0</v>
      </c>
      <c r="I3181" s="178">
        <v>-56.506999999999998</v>
      </c>
      <c r="J3181">
        <f t="shared" si="197"/>
        <v>0</v>
      </c>
      <c r="K3181" s="189">
        <f t="shared" si="198"/>
        <v>0</v>
      </c>
      <c r="L3181" s="200">
        <v>0</v>
      </c>
      <c r="N3181" s="184">
        <v>4407.8999999999996</v>
      </c>
      <c r="O3181" s="190">
        <f t="shared" si="199"/>
        <v>0.73464999999999991</v>
      </c>
      <c r="Q3181" s="1">
        <v>2971.5</v>
      </c>
    </row>
    <row r="3182" spans="2:17" x14ac:dyDescent="0.3">
      <c r="B3182" s="187">
        <v>43233.166666666664</v>
      </c>
      <c r="D3182" s="202">
        <v>0</v>
      </c>
      <c r="E3182" s="178">
        <v>0</v>
      </c>
      <c r="F3182" s="188">
        <f t="shared" si="196"/>
        <v>0</v>
      </c>
      <c r="G3182" s="200"/>
      <c r="H3182" s="202">
        <v>0</v>
      </c>
      <c r="I3182" s="178">
        <v>-56.506999999999998</v>
      </c>
      <c r="J3182">
        <f t="shared" si="197"/>
        <v>0</v>
      </c>
      <c r="K3182" s="189">
        <f t="shared" si="198"/>
        <v>0</v>
      </c>
      <c r="L3182" s="200">
        <v>0</v>
      </c>
      <c r="N3182" s="184">
        <v>4360.7</v>
      </c>
      <c r="O3182" s="190">
        <f t="shared" si="199"/>
        <v>0.72678333333333334</v>
      </c>
      <c r="Q3182" s="1">
        <v>2971.5</v>
      </c>
    </row>
    <row r="3183" spans="2:17" x14ac:dyDescent="0.3">
      <c r="B3183" s="187">
        <v>43233.208333333336</v>
      </c>
      <c r="D3183" s="202">
        <v>0</v>
      </c>
      <c r="E3183" s="178">
        <v>0</v>
      </c>
      <c r="F3183" s="188">
        <f t="shared" si="196"/>
        <v>0</v>
      </c>
      <c r="G3183" s="200"/>
      <c r="H3183" s="202">
        <v>0</v>
      </c>
      <c r="I3183" s="178">
        <v>-56.506999999999998</v>
      </c>
      <c r="J3183">
        <f t="shared" si="197"/>
        <v>0</v>
      </c>
      <c r="K3183" s="189">
        <f t="shared" si="198"/>
        <v>0</v>
      </c>
      <c r="L3183" s="200">
        <v>0</v>
      </c>
      <c r="N3183" s="184">
        <v>4454.6000000000004</v>
      </c>
      <c r="O3183" s="190">
        <f t="shared" si="199"/>
        <v>0.74243333333333339</v>
      </c>
      <c r="Q3183" s="1">
        <v>2970.8</v>
      </c>
    </row>
    <row r="3184" spans="2:17" x14ac:dyDescent="0.3">
      <c r="B3184" s="187">
        <v>43233.25</v>
      </c>
      <c r="D3184" s="202">
        <v>125</v>
      </c>
      <c r="E3184" s="178">
        <v>0</v>
      </c>
      <c r="F3184" s="188">
        <f t="shared" si="196"/>
        <v>0</v>
      </c>
      <c r="G3184" s="200"/>
      <c r="H3184" s="202">
        <v>16</v>
      </c>
      <c r="I3184" s="178">
        <v>245.74</v>
      </c>
      <c r="J3184">
        <f t="shared" si="197"/>
        <v>245.74</v>
      </c>
      <c r="K3184" s="189">
        <f t="shared" si="198"/>
        <v>9.8296000000000008E-3</v>
      </c>
      <c r="L3184" s="200">
        <v>389.77</v>
      </c>
      <c r="N3184" s="184">
        <v>4864.7</v>
      </c>
      <c r="O3184" s="190">
        <f t="shared" si="199"/>
        <v>0.8107833333333333</v>
      </c>
      <c r="Q3184" s="1">
        <v>2970.5</v>
      </c>
    </row>
    <row r="3185" spans="2:17" x14ac:dyDescent="0.3">
      <c r="B3185" s="187">
        <v>43233.291666666664</v>
      </c>
      <c r="D3185" s="202">
        <v>712</v>
      </c>
      <c r="E3185" s="178">
        <v>166.36799999999999</v>
      </c>
      <c r="F3185" s="188">
        <f t="shared" si="196"/>
        <v>0.22514869574043375</v>
      </c>
      <c r="G3185" s="200"/>
      <c r="H3185" s="202">
        <v>185</v>
      </c>
      <c r="I3185" s="178">
        <v>8354.4</v>
      </c>
      <c r="J3185">
        <f t="shared" si="197"/>
        <v>8354.4</v>
      </c>
      <c r="K3185" s="189">
        <f t="shared" si="198"/>
        <v>0.33417599999999997</v>
      </c>
      <c r="L3185" s="200">
        <v>8567.5</v>
      </c>
      <c r="N3185" s="184">
        <v>4931.8999999999996</v>
      </c>
      <c r="O3185" s="190">
        <f t="shared" si="199"/>
        <v>0.82198333333333329</v>
      </c>
      <c r="Q3185" s="1">
        <v>2970.5</v>
      </c>
    </row>
    <row r="3186" spans="2:17" x14ac:dyDescent="0.3">
      <c r="B3186" s="187">
        <v>43233.333333333336</v>
      </c>
      <c r="D3186" s="202">
        <v>871</v>
      </c>
      <c r="E3186" s="178">
        <v>566.45699999999999</v>
      </c>
      <c r="F3186" s="188">
        <f t="shared" si="196"/>
        <v>0.76659606861318808</v>
      </c>
      <c r="G3186" s="200"/>
      <c r="H3186" s="202">
        <v>405</v>
      </c>
      <c r="I3186" s="178">
        <v>19053</v>
      </c>
      <c r="J3186">
        <f t="shared" si="197"/>
        <v>19053</v>
      </c>
      <c r="K3186" s="189">
        <f t="shared" si="198"/>
        <v>0.76212000000000002</v>
      </c>
      <c r="L3186" s="200">
        <v>19677</v>
      </c>
      <c r="N3186" s="184">
        <v>3993.7</v>
      </c>
      <c r="O3186" s="190">
        <f t="shared" si="199"/>
        <v>0.66561666666666663</v>
      </c>
      <c r="Q3186" s="1">
        <v>2970.3</v>
      </c>
    </row>
    <row r="3187" spans="2:17" x14ac:dyDescent="0.3">
      <c r="B3187" s="187">
        <v>43233.375</v>
      </c>
      <c r="D3187" s="202">
        <v>933</v>
      </c>
      <c r="E3187" s="178">
        <v>657.51</v>
      </c>
      <c r="F3187" s="188">
        <f t="shared" si="196"/>
        <v>0.88981967046723287</v>
      </c>
      <c r="G3187" s="200"/>
      <c r="H3187" s="202">
        <v>583</v>
      </c>
      <c r="I3187" s="178">
        <v>20258</v>
      </c>
      <c r="J3187">
        <f t="shared" si="197"/>
        <v>20258</v>
      </c>
      <c r="K3187" s="189">
        <f t="shared" si="198"/>
        <v>0.81032000000000004</v>
      </c>
      <c r="L3187" s="200">
        <v>20946</v>
      </c>
      <c r="N3187" s="184">
        <v>4524.3</v>
      </c>
      <c r="O3187" s="190">
        <f t="shared" si="199"/>
        <v>0.75405</v>
      </c>
      <c r="Q3187" s="1">
        <v>2969.9</v>
      </c>
    </row>
    <row r="3188" spans="2:17" x14ac:dyDescent="0.3">
      <c r="B3188" s="187">
        <v>43233.416666666664</v>
      </c>
      <c r="D3188" s="202">
        <v>966</v>
      </c>
      <c r="E3188" s="178">
        <v>699.36099999999999</v>
      </c>
      <c r="F3188" s="188">
        <f t="shared" si="196"/>
        <v>0.94645735358798255</v>
      </c>
      <c r="G3188" s="200"/>
      <c r="H3188" s="202">
        <v>715</v>
      </c>
      <c r="I3188" s="178">
        <v>20063</v>
      </c>
      <c r="J3188">
        <f t="shared" si="197"/>
        <v>20063</v>
      </c>
      <c r="K3188" s="189">
        <f t="shared" si="198"/>
        <v>0.80252000000000001</v>
      </c>
      <c r="L3188" s="200">
        <v>20740</v>
      </c>
      <c r="N3188" s="184">
        <v>4821.2</v>
      </c>
      <c r="O3188" s="190">
        <f t="shared" si="199"/>
        <v>0.80353333333333332</v>
      </c>
      <c r="Q3188" s="1">
        <v>2969.9</v>
      </c>
    </row>
    <row r="3189" spans="2:17" x14ac:dyDescent="0.3">
      <c r="B3189" s="187">
        <v>43233.458333333336</v>
      </c>
      <c r="D3189" s="202">
        <v>980</v>
      </c>
      <c r="E3189" s="178">
        <v>718.54600000000005</v>
      </c>
      <c r="F3189" s="188">
        <f t="shared" si="196"/>
        <v>0.9724207463545016</v>
      </c>
      <c r="G3189" s="200"/>
      <c r="H3189" s="202">
        <v>785</v>
      </c>
      <c r="I3189" s="178">
        <v>19889</v>
      </c>
      <c r="J3189">
        <f t="shared" si="197"/>
        <v>19889</v>
      </c>
      <c r="K3189" s="189">
        <f t="shared" si="198"/>
        <v>0.79556000000000004</v>
      </c>
      <c r="L3189" s="200">
        <v>20557</v>
      </c>
      <c r="N3189" s="184">
        <v>4709.5</v>
      </c>
      <c r="O3189" s="190">
        <f t="shared" si="199"/>
        <v>0.78491666666666671</v>
      </c>
      <c r="Q3189" s="1">
        <v>2968.3</v>
      </c>
    </row>
    <row r="3190" spans="2:17" x14ac:dyDescent="0.3">
      <c r="B3190" s="187">
        <v>43233.5</v>
      </c>
      <c r="D3190" s="202">
        <v>980</v>
      </c>
      <c r="E3190" s="178">
        <v>716.97500000000002</v>
      </c>
      <c r="F3190" s="188">
        <f t="shared" si="196"/>
        <v>0.97029468484622938</v>
      </c>
      <c r="G3190" s="200"/>
      <c r="H3190" s="202">
        <v>785</v>
      </c>
      <c r="I3190" s="178">
        <v>19814</v>
      </c>
      <c r="J3190">
        <f t="shared" si="197"/>
        <v>19814</v>
      </c>
      <c r="K3190" s="189">
        <f t="shared" si="198"/>
        <v>0.79256000000000004</v>
      </c>
      <c r="L3190" s="200">
        <v>20478</v>
      </c>
      <c r="N3190" s="184">
        <v>3989.4</v>
      </c>
      <c r="O3190" s="190">
        <f t="shared" si="199"/>
        <v>0.66490000000000005</v>
      </c>
      <c r="Q3190" s="1">
        <v>2968.3</v>
      </c>
    </row>
    <row r="3191" spans="2:17" x14ac:dyDescent="0.3">
      <c r="B3191" s="187">
        <v>43233.541666666664</v>
      </c>
      <c r="D3191" s="202">
        <v>965</v>
      </c>
      <c r="E3191" s="178">
        <v>695.23400000000004</v>
      </c>
      <c r="F3191" s="188">
        <f t="shared" si="196"/>
        <v>0.94087221301214619</v>
      </c>
      <c r="G3191" s="200"/>
      <c r="H3191" s="202">
        <v>714</v>
      </c>
      <c r="I3191" s="178">
        <v>20006</v>
      </c>
      <c r="J3191">
        <f t="shared" si="197"/>
        <v>20006</v>
      </c>
      <c r="K3191" s="189">
        <f t="shared" si="198"/>
        <v>0.80023999999999995</v>
      </c>
      <c r="L3191" s="200">
        <v>20680</v>
      </c>
      <c r="N3191" s="184">
        <v>3526.4</v>
      </c>
      <c r="O3191" s="190">
        <f t="shared" si="199"/>
        <v>0.58773333333333333</v>
      </c>
      <c r="Q3191" s="1">
        <v>2967.6</v>
      </c>
    </row>
    <row r="3192" spans="2:17" x14ac:dyDescent="0.3">
      <c r="B3192" s="187">
        <v>43233.583333333336</v>
      </c>
      <c r="D3192" s="202">
        <v>932</v>
      </c>
      <c r="E3192" s="178">
        <v>650.81600000000003</v>
      </c>
      <c r="F3192" s="188">
        <f t="shared" si="196"/>
        <v>0.88076056433332217</v>
      </c>
      <c r="G3192" s="200"/>
      <c r="H3192" s="202">
        <v>579</v>
      </c>
      <c r="I3192" s="178">
        <v>20170</v>
      </c>
      <c r="J3192">
        <f t="shared" si="197"/>
        <v>20170</v>
      </c>
      <c r="K3192" s="189">
        <f t="shared" si="198"/>
        <v>0.80679999999999996</v>
      </c>
      <c r="L3192" s="200">
        <v>20853</v>
      </c>
      <c r="N3192" s="184">
        <v>3756.6</v>
      </c>
      <c r="O3192" s="190">
        <f t="shared" si="199"/>
        <v>0.62609999999999999</v>
      </c>
      <c r="Q3192" s="1">
        <v>2965.5</v>
      </c>
    </row>
    <row r="3193" spans="2:17" x14ac:dyDescent="0.3">
      <c r="B3193" s="187">
        <v>43233.625</v>
      </c>
      <c r="D3193" s="202">
        <v>864</v>
      </c>
      <c r="E3193" s="178">
        <v>546.41899999999998</v>
      </c>
      <c r="F3193" s="188">
        <f t="shared" si="196"/>
        <v>0.73947829617349525</v>
      </c>
      <c r="G3193" s="200"/>
      <c r="H3193" s="202">
        <v>393</v>
      </c>
      <c r="I3193" s="178">
        <v>17971</v>
      </c>
      <c r="J3193">
        <f t="shared" si="197"/>
        <v>17971</v>
      </c>
      <c r="K3193" s="189">
        <f t="shared" si="198"/>
        <v>0.71884000000000003</v>
      </c>
      <c r="L3193" s="200">
        <v>18540</v>
      </c>
      <c r="N3193" s="184">
        <v>4118.3999999999996</v>
      </c>
      <c r="O3193" s="190">
        <f t="shared" si="199"/>
        <v>0.6863999999999999</v>
      </c>
      <c r="Q3193" s="1">
        <v>2965.2</v>
      </c>
    </row>
    <row r="3194" spans="2:17" x14ac:dyDescent="0.3">
      <c r="B3194" s="187">
        <v>43233.666666666664</v>
      </c>
      <c r="D3194" s="202">
        <v>706</v>
      </c>
      <c r="E3194" s="178">
        <v>323.005</v>
      </c>
      <c r="F3194" s="188">
        <f t="shared" si="196"/>
        <v>0.43712826064891569</v>
      </c>
      <c r="G3194" s="200"/>
      <c r="H3194" s="202">
        <v>182</v>
      </c>
      <c r="I3194" s="178">
        <v>7843</v>
      </c>
      <c r="J3194">
        <f t="shared" si="197"/>
        <v>7843</v>
      </c>
      <c r="K3194" s="189">
        <f t="shared" si="198"/>
        <v>0.31372</v>
      </c>
      <c r="L3194" s="200">
        <v>8043.2</v>
      </c>
      <c r="N3194" s="184">
        <v>4409.8</v>
      </c>
      <c r="O3194" s="190">
        <f t="shared" si="199"/>
        <v>0.73496666666666666</v>
      </c>
      <c r="Q3194" s="1">
        <v>2964.7</v>
      </c>
    </row>
    <row r="3195" spans="2:17" x14ac:dyDescent="0.3">
      <c r="B3195" s="187">
        <v>43233.708333333336</v>
      </c>
      <c r="D3195" s="202">
        <v>109</v>
      </c>
      <c r="E3195" s="178">
        <v>0</v>
      </c>
      <c r="F3195" s="188">
        <f t="shared" si="196"/>
        <v>0</v>
      </c>
      <c r="G3195" s="200"/>
      <c r="H3195" s="202">
        <v>16</v>
      </c>
      <c r="I3195" s="178">
        <v>175.79</v>
      </c>
      <c r="J3195">
        <f t="shared" si="197"/>
        <v>175.79</v>
      </c>
      <c r="K3195" s="189">
        <f t="shared" si="198"/>
        <v>7.0315999999999998E-3</v>
      </c>
      <c r="L3195" s="200">
        <v>327.99</v>
      </c>
      <c r="N3195" s="184">
        <v>4469.2</v>
      </c>
      <c r="O3195" s="190">
        <f t="shared" si="199"/>
        <v>0.74486666666666668</v>
      </c>
      <c r="Q3195" s="1">
        <v>2963.8</v>
      </c>
    </row>
    <row r="3196" spans="2:17" x14ac:dyDescent="0.3">
      <c r="B3196" s="187">
        <v>43233.75</v>
      </c>
      <c r="D3196" s="202">
        <v>0</v>
      </c>
      <c r="E3196" s="178">
        <v>0</v>
      </c>
      <c r="F3196" s="188">
        <f t="shared" si="196"/>
        <v>0</v>
      </c>
      <c r="G3196" s="200"/>
      <c r="H3196" s="202">
        <v>0</v>
      </c>
      <c r="I3196" s="178">
        <v>-56.506999999999998</v>
      </c>
      <c r="J3196">
        <f t="shared" si="197"/>
        <v>0</v>
      </c>
      <c r="K3196" s="189">
        <f t="shared" si="198"/>
        <v>0</v>
      </c>
      <c r="L3196" s="200">
        <v>0</v>
      </c>
      <c r="N3196" s="184">
        <v>3778.4</v>
      </c>
      <c r="O3196" s="190">
        <f t="shared" si="199"/>
        <v>0.62973333333333337</v>
      </c>
      <c r="Q3196" s="1">
        <v>2963.6</v>
      </c>
    </row>
    <row r="3197" spans="2:17" x14ac:dyDescent="0.3">
      <c r="B3197" s="187">
        <v>43233.791666666664</v>
      </c>
      <c r="D3197" s="202">
        <v>0</v>
      </c>
      <c r="E3197" s="178">
        <v>0</v>
      </c>
      <c r="F3197" s="188">
        <f t="shared" si="196"/>
        <v>0</v>
      </c>
      <c r="G3197" s="200"/>
      <c r="H3197" s="202">
        <v>0</v>
      </c>
      <c r="I3197" s="178">
        <v>-56.506999999999998</v>
      </c>
      <c r="J3197">
        <f t="shared" si="197"/>
        <v>0</v>
      </c>
      <c r="K3197" s="189">
        <f t="shared" si="198"/>
        <v>0</v>
      </c>
      <c r="L3197" s="200">
        <v>0</v>
      </c>
      <c r="N3197" s="184">
        <v>3666.4</v>
      </c>
      <c r="O3197" s="190">
        <f t="shared" si="199"/>
        <v>0.61106666666666665</v>
      </c>
      <c r="Q3197" s="1">
        <v>2962.8</v>
      </c>
    </row>
    <row r="3198" spans="2:17" x14ac:dyDescent="0.3">
      <c r="B3198" s="187">
        <v>43233.833333333336</v>
      </c>
      <c r="D3198" s="202">
        <v>0</v>
      </c>
      <c r="E3198" s="178">
        <v>0</v>
      </c>
      <c r="F3198" s="188">
        <f t="shared" si="196"/>
        <v>0</v>
      </c>
      <c r="G3198" s="200"/>
      <c r="H3198" s="202">
        <v>0</v>
      </c>
      <c r="I3198" s="178">
        <v>-56.506999999999998</v>
      </c>
      <c r="J3198">
        <f t="shared" si="197"/>
        <v>0</v>
      </c>
      <c r="K3198" s="189">
        <f t="shared" si="198"/>
        <v>0</v>
      </c>
      <c r="L3198" s="200">
        <v>0</v>
      </c>
      <c r="N3198" s="184">
        <v>3500</v>
      </c>
      <c r="O3198" s="190">
        <f t="shared" si="199"/>
        <v>0.58333333333333337</v>
      </c>
      <c r="Q3198" s="1">
        <v>2962.2</v>
      </c>
    </row>
    <row r="3199" spans="2:17" x14ac:dyDescent="0.3">
      <c r="B3199" s="187">
        <v>43233.875</v>
      </c>
      <c r="D3199" s="202">
        <v>0</v>
      </c>
      <c r="E3199" s="178">
        <v>0</v>
      </c>
      <c r="F3199" s="188">
        <f t="shared" si="196"/>
        <v>0</v>
      </c>
      <c r="G3199" s="200"/>
      <c r="H3199" s="202">
        <v>0</v>
      </c>
      <c r="I3199" s="178">
        <v>-56.506999999999998</v>
      </c>
      <c r="J3199">
        <f t="shared" si="197"/>
        <v>0</v>
      </c>
      <c r="K3199" s="189">
        <f t="shared" si="198"/>
        <v>0</v>
      </c>
      <c r="L3199" s="200">
        <v>0</v>
      </c>
      <c r="N3199" s="184">
        <v>3323.1</v>
      </c>
      <c r="O3199" s="190">
        <f t="shared" si="199"/>
        <v>0.55384999999999995</v>
      </c>
      <c r="Q3199" s="1">
        <v>2961.4</v>
      </c>
    </row>
    <row r="3200" spans="2:17" x14ac:dyDescent="0.3">
      <c r="B3200" s="187">
        <v>43233.916666666664</v>
      </c>
      <c r="D3200" s="202">
        <v>0</v>
      </c>
      <c r="E3200" s="178">
        <v>0</v>
      </c>
      <c r="F3200" s="188">
        <f t="shared" si="196"/>
        <v>0</v>
      </c>
      <c r="G3200" s="200"/>
      <c r="H3200" s="202">
        <v>0</v>
      </c>
      <c r="I3200" s="178">
        <v>-56.506999999999998</v>
      </c>
      <c r="J3200">
        <f t="shared" si="197"/>
        <v>0</v>
      </c>
      <c r="K3200" s="189">
        <f t="shared" si="198"/>
        <v>0</v>
      </c>
      <c r="L3200" s="200">
        <v>0</v>
      </c>
      <c r="N3200" s="184">
        <v>3504.1</v>
      </c>
      <c r="O3200" s="190">
        <f t="shared" si="199"/>
        <v>0.58401666666666663</v>
      </c>
      <c r="Q3200" s="1">
        <v>2960.8</v>
      </c>
    </row>
    <row r="3201" spans="2:17" x14ac:dyDescent="0.3">
      <c r="B3201" s="187">
        <v>43233.958333333336</v>
      </c>
      <c r="D3201" s="202">
        <v>0</v>
      </c>
      <c r="E3201" s="178">
        <v>0</v>
      </c>
      <c r="F3201" s="188">
        <f t="shared" si="196"/>
        <v>0</v>
      </c>
      <c r="G3201" s="200"/>
      <c r="H3201" s="202">
        <v>0</v>
      </c>
      <c r="I3201" s="178">
        <v>-56.506999999999998</v>
      </c>
      <c r="J3201">
        <f t="shared" si="197"/>
        <v>0</v>
      </c>
      <c r="K3201" s="189">
        <f t="shared" si="198"/>
        <v>0</v>
      </c>
      <c r="L3201" s="200">
        <v>0</v>
      </c>
      <c r="N3201" s="184">
        <v>3902.3</v>
      </c>
      <c r="O3201" s="190">
        <f t="shared" si="199"/>
        <v>0.65038333333333331</v>
      </c>
      <c r="Q3201" s="1">
        <v>2957.8</v>
      </c>
    </row>
    <row r="3202" spans="2:17" x14ac:dyDescent="0.3">
      <c r="B3202" s="187">
        <v>43234</v>
      </c>
      <c r="D3202" s="202">
        <v>0</v>
      </c>
      <c r="E3202" s="178">
        <v>0</v>
      </c>
      <c r="F3202" s="188">
        <f t="shared" si="196"/>
        <v>0</v>
      </c>
      <c r="G3202" s="200"/>
      <c r="H3202" s="202">
        <v>0</v>
      </c>
      <c r="I3202" s="178">
        <v>-56.506999999999998</v>
      </c>
      <c r="J3202">
        <f t="shared" si="197"/>
        <v>0</v>
      </c>
      <c r="K3202" s="189">
        <f t="shared" si="198"/>
        <v>0</v>
      </c>
      <c r="L3202" s="200">
        <v>0</v>
      </c>
      <c r="N3202" s="184">
        <v>4514</v>
      </c>
      <c r="O3202" s="190">
        <f t="shared" si="199"/>
        <v>0.7523333333333333</v>
      </c>
      <c r="Q3202" s="1">
        <v>2957.6</v>
      </c>
    </row>
    <row r="3203" spans="2:17" x14ac:dyDescent="0.3">
      <c r="B3203" s="187">
        <v>43234.041666666664</v>
      </c>
      <c r="D3203" s="202">
        <v>0</v>
      </c>
      <c r="E3203" s="178">
        <v>0</v>
      </c>
      <c r="F3203" s="188">
        <f t="shared" si="196"/>
        <v>0</v>
      </c>
      <c r="G3203" s="200"/>
      <c r="H3203" s="202">
        <v>0</v>
      </c>
      <c r="I3203" s="178">
        <v>-56.506999999999998</v>
      </c>
      <c r="J3203">
        <f t="shared" si="197"/>
        <v>0</v>
      </c>
      <c r="K3203" s="189">
        <f t="shared" si="198"/>
        <v>0</v>
      </c>
      <c r="L3203" s="200">
        <v>0</v>
      </c>
      <c r="N3203" s="184">
        <v>4862.3999999999996</v>
      </c>
      <c r="O3203" s="190">
        <f t="shared" si="199"/>
        <v>0.8103999999999999</v>
      </c>
      <c r="Q3203" s="1">
        <v>2957.5</v>
      </c>
    </row>
    <row r="3204" spans="2:17" x14ac:dyDescent="0.3">
      <c r="B3204" s="187">
        <v>43234.083333333336</v>
      </c>
      <c r="D3204" s="202">
        <v>0</v>
      </c>
      <c r="E3204" s="178">
        <v>0</v>
      </c>
      <c r="F3204" s="188">
        <f t="shared" si="196"/>
        <v>0</v>
      </c>
      <c r="G3204" s="200"/>
      <c r="H3204" s="202">
        <v>0</v>
      </c>
      <c r="I3204" s="178">
        <v>-56.506999999999998</v>
      </c>
      <c r="J3204">
        <f t="shared" si="197"/>
        <v>0</v>
      </c>
      <c r="K3204" s="189">
        <f t="shared" si="198"/>
        <v>0</v>
      </c>
      <c r="L3204" s="200">
        <v>0</v>
      </c>
      <c r="N3204" s="184">
        <v>5053.6000000000004</v>
      </c>
      <c r="O3204" s="190">
        <f t="shared" si="199"/>
        <v>0.84226666666666672</v>
      </c>
      <c r="Q3204" s="1">
        <v>2956.8</v>
      </c>
    </row>
    <row r="3205" spans="2:17" x14ac:dyDescent="0.3">
      <c r="B3205" s="187">
        <v>43234.125</v>
      </c>
      <c r="D3205" s="202">
        <v>0</v>
      </c>
      <c r="E3205" s="178">
        <v>0</v>
      </c>
      <c r="F3205" s="188">
        <f t="shared" si="196"/>
        <v>0</v>
      </c>
      <c r="G3205" s="200"/>
      <c r="H3205" s="202">
        <v>0</v>
      </c>
      <c r="I3205" s="178">
        <v>-56.506999999999998</v>
      </c>
      <c r="J3205">
        <f t="shared" si="197"/>
        <v>0</v>
      </c>
      <c r="K3205" s="189">
        <f t="shared" si="198"/>
        <v>0</v>
      </c>
      <c r="L3205" s="200">
        <v>0</v>
      </c>
      <c r="N3205" s="184">
        <v>4942.3</v>
      </c>
      <c r="O3205" s="190">
        <f t="shared" si="199"/>
        <v>0.82371666666666665</v>
      </c>
      <c r="Q3205" s="1">
        <v>2956</v>
      </c>
    </row>
    <row r="3206" spans="2:17" x14ac:dyDescent="0.3">
      <c r="B3206" s="187">
        <v>43234.166666666664</v>
      </c>
      <c r="D3206" s="202">
        <v>0</v>
      </c>
      <c r="E3206" s="178">
        <v>0</v>
      </c>
      <c r="F3206" s="188">
        <f t="shared" si="196"/>
        <v>0</v>
      </c>
      <c r="G3206" s="200"/>
      <c r="H3206" s="202">
        <v>0</v>
      </c>
      <c r="I3206" s="178">
        <v>-56.506999999999998</v>
      </c>
      <c r="J3206">
        <f t="shared" si="197"/>
        <v>0</v>
      </c>
      <c r="K3206" s="189">
        <f t="shared" si="198"/>
        <v>0</v>
      </c>
      <c r="L3206" s="200">
        <v>0</v>
      </c>
      <c r="N3206" s="184">
        <v>5152.6000000000004</v>
      </c>
      <c r="O3206" s="190">
        <f t="shared" si="199"/>
        <v>0.85876666666666668</v>
      </c>
      <c r="Q3206" s="1">
        <v>2955.5</v>
      </c>
    </row>
    <row r="3207" spans="2:17" x14ac:dyDescent="0.3">
      <c r="B3207" s="187">
        <v>43234.208333333336</v>
      </c>
      <c r="D3207" s="202">
        <v>0</v>
      </c>
      <c r="E3207" s="178">
        <v>0</v>
      </c>
      <c r="F3207" s="188">
        <f t="shared" si="196"/>
        <v>0</v>
      </c>
      <c r="G3207" s="200"/>
      <c r="H3207" s="202">
        <v>0</v>
      </c>
      <c r="I3207" s="178">
        <v>-56.506999999999998</v>
      </c>
      <c r="J3207">
        <f t="shared" si="197"/>
        <v>0</v>
      </c>
      <c r="K3207" s="189">
        <f t="shared" si="198"/>
        <v>0</v>
      </c>
      <c r="L3207" s="200">
        <v>0</v>
      </c>
      <c r="N3207" s="184">
        <v>5306.4</v>
      </c>
      <c r="O3207" s="190">
        <f t="shared" si="199"/>
        <v>0.88439999999999996</v>
      </c>
      <c r="Q3207" s="1">
        <v>2955</v>
      </c>
    </row>
    <row r="3208" spans="2:17" x14ac:dyDescent="0.3">
      <c r="B3208" s="187">
        <v>43234.25</v>
      </c>
      <c r="D3208" s="202">
        <v>98</v>
      </c>
      <c r="E3208" s="178">
        <v>0</v>
      </c>
      <c r="F3208" s="188">
        <f t="shared" si="196"/>
        <v>0</v>
      </c>
      <c r="G3208" s="200"/>
      <c r="H3208" s="202">
        <v>15</v>
      </c>
      <c r="I3208" s="178">
        <v>230.53</v>
      </c>
      <c r="J3208">
        <f t="shared" si="197"/>
        <v>230.53</v>
      </c>
      <c r="K3208" s="189">
        <f t="shared" si="198"/>
        <v>9.2212000000000006E-3</v>
      </c>
      <c r="L3208" s="200">
        <v>376.34</v>
      </c>
      <c r="N3208" s="184">
        <v>5265.8</v>
      </c>
      <c r="O3208" s="190">
        <f t="shared" si="199"/>
        <v>0.87763333333333338</v>
      </c>
      <c r="Q3208" s="1">
        <v>2954.4</v>
      </c>
    </row>
    <row r="3209" spans="2:17" x14ac:dyDescent="0.3">
      <c r="B3209" s="187">
        <v>43234.291666666664</v>
      </c>
      <c r="D3209" s="202">
        <v>610</v>
      </c>
      <c r="E3209" s="178">
        <v>111.07299999999999</v>
      </c>
      <c r="F3209" s="188">
        <f t="shared" si="196"/>
        <v>0.15031701458199412</v>
      </c>
      <c r="G3209" s="200"/>
      <c r="H3209" s="202">
        <v>176</v>
      </c>
      <c r="I3209" s="178">
        <v>7841.9</v>
      </c>
      <c r="J3209">
        <f t="shared" si="197"/>
        <v>7841.9</v>
      </c>
      <c r="K3209" s="189">
        <f t="shared" si="198"/>
        <v>0.31367600000000001</v>
      </c>
      <c r="L3209" s="200">
        <v>8042</v>
      </c>
      <c r="N3209" s="184">
        <v>5341.2</v>
      </c>
      <c r="O3209" s="190">
        <f t="shared" si="199"/>
        <v>0.89019999999999999</v>
      </c>
      <c r="Q3209" s="1">
        <v>2952.4</v>
      </c>
    </row>
    <row r="3210" spans="2:17" x14ac:dyDescent="0.3">
      <c r="B3210" s="187">
        <v>43234.333333333336</v>
      </c>
      <c r="D3210" s="202">
        <v>799</v>
      </c>
      <c r="E3210" s="178">
        <v>516.03</v>
      </c>
      <c r="F3210" s="188">
        <f t="shared" si="196"/>
        <v>0.69835233616402204</v>
      </c>
      <c r="G3210" s="200"/>
      <c r="H3210" s="202">
        <v>391</v>
      </c>
      <c r="I3210" s="178">
        <v>18357</v>
      </c>
      <c r="J3210">
        <f t="shared" si="197"/>
        <v>18357</v>
      </c>
      <c r="K3210" s="189">
        <f t="shared" si="198"/>
        <v>0.73428000000000004</v>
      </c>
      <c r="L3210" s="200">
        <v>18946</v>
      </c>
      <c r="N3210" s="184">
        <v>4454</v>
      </c>
      <c r="O3210" s="190">
        <f t="shared" si="199"/>
        <v>0.74233333333333329</v>
      </c>
      <c r="Q3210" s="1">
        <v>2952.4</v>
      </c>
    </row>
    <row r="3211" spans="2:17" x14ac:dyDescent="0.3">
      <c r="B3211" s="187">
        <v>43234.375</v>
      </c>
      <c r="D3211" s="202">
        <v>871</v>
      </c>
      <c r="E3211" s="178">
        <v>611.25300000000004</v>
      </c>
      <c r="F3211" s="188">
        <f t="shared" ref="F3211:F3274" si="200">E3211/$F$8</f>
        <v>0.82721927123862382</v>
      </c>
      <c r="G3211" s="200"/>
      <c r="H3211" s="202">
        <v>567</v>
      </c>
      <c r="I3211" s="178">
        <v>19648</v>
      </c>
      <c r="J3211">
        <f t="shared" ref="J3211:J3274" si="201">IF(I3211&lt;0,0,I3211)</f>
        <v>19648</v>
      </c>
      <c r="K3211" s="189">
        <f t="shared" ref="K3211:K3274" si="202">J3211/(1000*$K$8)</f>
        <v>0.78591999999999995</v>
      </c>
      <c r="L3211" s="200">
        <v>20303</v>
      </c>
      <c r="N3211" s="184">
        <v>4429.1000000000004</v>
      </c>
      <c r="O3211" s="190">
        <f t="shared" ref="O3211:O3274" si="203">N3211/$O$8</f>
        <v>0.73818333333333341</v>
      </c>
      <c r="Q3211" s="1">
        <v>2949.9</v>
      </c>
    </row>
    <row r="3212" spans="2:17" x14ac:dyDescent="0.3">
      <c r="B3212" s="187">
        <v>43234.416666666664</v>
      </c>
      <c r="D3212" s="202">
        <v>934</v>
      </c>
      <c r="E3212" s="178">
        <v>674.11099999999999</v>
      </c>
      <c r="F3212" s="188">
        <f t="shared" si="200"/>
        <v>0.91228609128125326</v>
      </c>
      <c r="G3212" s="200"/>
      <c r="H3212" s="202">
        <v>710</v>
      </c>
      <c r="I3212" s="178">
        <v>19922</v>
      </c>
      <c r="J3212">
        <f t="shared" si="201"/>
        <v>19922</v>
      </c>
      <c r="K3212" s="189">
        <f t="shared" si="202"/>
        <v>0.79688000000000003</v>
      </c>
      <c r="L3212" s="200">
        <v>20592</v>
      </c>
      <c r="N3212" s="184">
        <v>4949.2</v>
      </c>
      <c r="O3212" s="190">
        <f t="shared" si="203"/>
        <v>0.82486666666666664</v>
      </c>
      <c r="Q3212" s="1">
        <v>2948.4</v>
      </c>
    </row>
    <row r="3213" spans="2:17" x14ac:dyDescent="0.3">
      <c r="B3213" s="187">
        <v>43234.458333333336</v>
      </c>
      <c r="D3213" s="202">
        <v>951</v>
      </c>
      <c r="E3213" s="178">
        <v>694.94</v>
      </c>
      <c r="F3213" s="188">
        <f t="shared" si="200"/>
        <v>0.94047433772033706</v>
      </c>
      <c r="G3213" s="200"/>
      <c r="H3213" s="202">
        <v>780</v>
      </c>
      <c r="I3213" s="178">
        <v>19782</v>
      </c>
      <c r="J3213">
        <f t="shared" si="201"/>
        <v>19782</v>
      </c>
      <c r="K3213" s="189">
        <f t="shared" si="202"/>
        <v>0.79127999999999998</v>
      </c>
      <c r="L3213" s="200">
        <v>20445</v>
      </c>
      <c r="N3213" s="184">
        <v>5102.3999999999996</v>
      </c>
      <c r="O3213" s="190">
        <f t="shared" si="203"/>
        <v>0.85039999999999993</v>
      </c>
      <c r="Q3213" s="1">
        <v>2946.9</v>
      </c>
    </row>
    <row r="3214" spans="2:17" x14ac:dyDescent="0.3">
      <c r="B3214" s="187">
        <v>43234.5</v>
      </c>
      <c r="D3214" s="202">
        <v>877</v>
      </c>
      <c r="E3214" s="178">
        <v>636.36800000000005</v>
      </c>
      <c r="F3214" s="188">
        <f t="shared" si="200"/>
        <v>0.86120783570727755</v>
      </c>
      <c r="G3214" s="200"/>
      <c r="H3214" s="202">
        <v>753</v>
      </c>
      <c r="I3214" s="178">
        <v>19081</v>
      </c>
      <c r="J3214">
        <f t="shared" si="201"/>
        <v>19081</v>
      </c>
      <c r="K3214" s="189">
        <f t="shared" si="202"/>
        <v>0.76324000000000003</v>
      </c>
      <c r="L3214" s="200">
        <v>19706</v>
      </c>
      <c r="N3214" s="184">
        <v>4951.6000000000004</v>
      </c>
      <c r="O3214" s="190">
        <f t="shared" si="203"/>
        <v>0.8252666666666667</v>
      </c>
      <c r="Q3214" s="1">
        <v>2946.5</v>
      </c>
    </row>
    <row r="3215" spans="2:17" x14ac:dyDescent="0.3">
      <c r="B3215" s="187">
        <v>43234.541666666664</v>
      </c>
      <c r="D3215" s="202">
        <v>874</v>
      </c>
      <c r="E3215" s="178">
        <v>624.43499999999995</v>
      </c>
      <c r="F3215" s="188">
        <f t="shared" si="200"/>
        <v>0.84505870013871498</v>
      </c>
      <c r="G3215" s="200"/>
      <c r="H3215" s="202">
        <v>690</v>
      </c>
      <c r="I3215" s="178">
        <v>19330</v>
      </c>
      <c r="J3215">
        <f t="shared" si="201"/>
        <v>19330</v>
      </c>
      <c r="K3215" s="189">
        <f t="shared" si="202"/>
        <v>0.7732</v>
      </c>
      <c r="L3215" s="200">
        <v>19969</v>
      </c>
      <c r="N3215" s="184">
        <v>4899.8999999999996</v>
      </c>
      <c r="O3215" s="190">
        <f t="shared" si="203"/>
        <v>0.81664999999999999</v>
      </c>
      <c r="Q3215" s="1">
        <v>2946.2</v>
      </c>
    </row>
    <row r="3216" spans="2:17" x14ac:dyDescent="0.3">
      <c r="B3216" s="187">
        <v>43234.583333333336</v>
      </c>
      <c r="D3216" s="202">
        <v>889</v>
      </c>
      <c r="E3216" s="178">
        <v>616.86199999999997</v>
      </c>
      <c r="F3216" s="188">
        <f t="shared" si="200"/>
        <v>0.83481002808133442</v>
      </c>
      <c r="G3216" s="200"/>
      <c r="H3216" s="202">
        <v>570</v>
      </c>
      <c r="I3216" s="178">
        <v>19819</v>
      </c>
      <c r="J3216">
        <f t="shared" si="201"/>
        <v>19819</v>
      </c>
      <c r="K3216" s="189">
        <f t="shared" si="202"/>
        <v>0.79276000000000002</v>
      </c>
      <c r="L3216" s="200">
        <v>20483</v>
      </c>
      <c r="N3216" s="184">
        <v>5036.1000000000004</v>
      </c>
      <c r="O3216" s="190">
        <f t="shared" si="203"/>
        <v>0.83935000000000004</v>
      </c>
      <c r="Q3216" s="1">
        <v>2945.8</v>
      </c>
    </row>
    <row r="3217" spans="2:17" x14ac:dyDescent="0.3">
      <c r="B3217" s="187">
        <v>43234.625</v>
      </c>
      <c r="D3217" s="202">
        <v>818</v>
      </c>
      <c r="E3217" s="178">
        <v>512.70699999999999</v>
      </c>
      <c r="F3217" s="188">
        <f t="shared" si="200"/>
        <v>0.69385526271272457</v>
      </c>
      <c r="G3217" s="200"/>
      <c r="H3217" s="202">
        <v>388</v>
      </c>
      <c r="I3217" s="178">
        <v>17587</v>
      </c>
      <c r="J3217">
        <f t="shared" si="201"/>
        <v>17587</v>
      </c>
      <c r="K3217" s="189">
        <f t="shared" si="202"/>
        <v>0.70347999999999999</v>
      </c>
      <c r="L3217" s="200">
        <v>18137</v>
      </c>
      <c r="N3217" s="184">
        <v>5333.8</v>
      </c>
      <c r="O3217" s="190">
        <f t="shared" si="203"/>
        <v>0.88896666666666668</v>
      </c>
      <c r="Q3217" s="1">
        <v>2945.6</v>
      </c>
    </row>
    <row r="3218" spans="2:17" x14ac:dyDescent="0.3">
      <c r="B3218" s="187">
        <v>43234.666666666664</v>
      </c>
      <c r="D3218" s="202">
        <v>643</v>
      </c>
      <c r="E3218" s="178">
        <v>288.5</v>
      </c>
      <c r="F3218" s="188">
        <f t="shared" si="200"/>
        <v>0.39043204655411579</v>
      </c>
      <c r="G3218" s="200"/>
      <c r="H3218" s="202">
        <v>177</v>
      </c>
      <c r="I3218" s="178">
        <v>7547.1</v>
      </c>
      <c r="J3218">
        <f t="shared" si="201"/>
        <v>7547.1</v>
      </c>
      <c r="K3218" s="189">
        <f t="shared" si="202"/>
        <v>0.30188400000000004</v>
      </c>
      <c r="L3218" s="200">
        <v>7740.1</v>
      </c>
      <c r="N3218" s="184">
        <v>5593.6</v>
      </c>
      <c r="O3218" s="190">
        <f t="shared" si="203"/>
        <v>0.93226666666666669</v>
      </c>
      <c r="Q3218" s="1">
        <v>2943.6</v>
      </c>
    </row>
    <row r="3219" spans="2:17" x14ac:dyDescent="0.3">
      <c r="B3219" s="187">
        <v>43234.708333333336</v>
      </c>
      <c r="D3219" s="202">
        <v>79</v>
      </c>
      <c r="E3219" s="178">
        <v>0</v>
      </c>
      <c r="F3219" s="188">
        <f t="shared" si="200"/>
        <v>0</v>
      </c>
      <c r="G3219" s="200"/>
      <c r="H3219" s="202">
        <v>15</v>
      </c>
      <c r="I3219" s="178">
        <v>162.84</v>
      </c>
      <c r="J3219">
        <f t="shared" si="201"/>
        <v>162.84</v>
      </c>
      <c r="K3219" s="189">
        <f t="shared" si="202"/>
        <v>6.5136000000000005E-3</v>
      </c>
      <c r="L3219" s="200">
        <v>316.55</v>
      </c>
      <c r="N3219" s="184">
        <v>5608.4</v>
      </c>
      <c r="O3219" s="190">
        <f t="shared" si="203"/>
        <v>0.9347333333333333</v>
      </c>
      <c r="Q3219" s="1">
        <v>2940.2</v>
      </c>
    </row>
    <row r="3220" spans="2:17" x14ac:dyDescent="0.3">
      <c r="B3220" s="187">
        <v>43234.75</v>
      </c>
      <c r="D3220" s="202">
        <v>0</v>
      </c>
      <c r="E3220" s="178">
        <v>0</v>
      </c>
      <c r="F3220" s="188">
        <f t="shared" si="200"/>
        <v>0</v>
      </c>
      <c r="G3220" s="200"/>
      <c r="H3220" s="202">
        <v>0</v>
      </c>
      <c r="I3220" s="178">
        <v>-56.506999999999998</v>
      </c>
      <c r="J3220">
        <f t="shared" si="201"/>
        <v>0</v>
      </c>
      <c r="K3220" s="189">
        <f t="shared" si="202"/>
        <v>0</v>
      </c>
      <c r="L3220" s="200">
        <v>0</v>
      </c>
      <c r="N3220" s="184">
        <v>5205.2</v>
      </c>
      <c r="O3220" s="190">
        <f t="shared" si="203"/>
        <v>0.86753333333333327</v>
      </c>
      <c r="Q3220" s="1">
        <v>2938.6</v>
      </c>
    </row>
    <row r="3221" spans="2:17" x14ac:dyDescent="0.3">
      <c r="B3221" s="187">
        <v>43234.791666666664</v>
      </c>
      <c r="D3221" s="202">
        <v>0</v>
      </c>
      <c r="E3221" s="178">
        <v>0</v>
      </c>
      <c r="F3221" s="188">
        <f t="shared" si="200"/>
        <v>0</v>
      </c>
      <c r="G3221" s="200"/>
      <c r="H3221" s="202">
        <v>0</v>
      </c>
      <c r="I3221" s="178">
        <v>-56.506999999999998</v>
      </c>
      <c r="J3221">
        <f t="shared" si="201"/>
        <v>0</v>
      </c>
      <c r="K3221" s="189">
        <f t="shared" si="202"/>
        <v>0</v>
      </c>
      <c r="L3221" s="200">
        <v>0</v>
      </c>
      <c r="N3221" s="184">
        <v>5263.7</v>
      </c>
      <c r="O3221" s="190">
        <f t="shared" si="203"/>
        <v>0.8772833333333333</v>
      </c>
      <c r="Q3221" s="1">
        <v>2938.1</v>
      </c>
    </row>
    <row r="3222" spans="2:17" x14ac:dyDescent="0.3">
      <c r="B3222" s="187">
        <v>43234.833333333336</v>
      </c>
      <c r="D3222" s="202">
        <v>0</v>
      </c>
      <c r="E3222" s="178">
        <v>0</v>
      </c>
      <c r="F3222" s="188">
        <f t="shared" si="200"/>
        <v>0</v>
      </c>
      <c r="G3222" s="200"/>
      <c r="H3222" s="202">
        <v>0</v>
      </c>
      <c r="I3222" s="178">
        <v>-56.506999999999998</v>
      </c>
      <c r="J3222">
        <f t="shared" si="201"/>
        <v>0</v>
      </c>
      <c r="K3222" s="189">
        <f t="shared" si="202"/>
        <v>0</v>
      </c>
      <c r="L3222" s="200">
        <v>0</v>
      </c>
      <c r="N3222" s="184">
        <v>5173</v>
      </c>
      <c r="O3222" s="190">
        <f t="shared" si="203"/>
        <v>0.86216666666666664</v>
      </c>
      <c r="Q3222" s="1">
        <v>2937.7</v>
      </c>
    </row>
    <row r="3223" spans="2:17" x14ac:dyDescent="0.3">
      <c r="B3223" s="187">
        <v>43234.875</v>
      </c>
      <c r="D3223" s="202">
        <v>0</v>
      </c>
      <c r="E3223" s="178">
        <v>0</v>
      </c>
      <c r="F3223" s="188">
        <f t="shared" si="200"/>
        <v>0</v>
      </c>
      <c r="G3223" s="200"/>
      <c r="H3223" s="202">
        <v>0</v>
      </c>
      <c r="I3223" s="178">
        <v>-56.506999999999998</v>
      </c>
      <c r="J3223">
        <f t="shared" si="201"/>
        <v>0</v>
      </c>
      <c r="K3223" s="189">
        <f t="shared" si="202"/>
        <v>0</v>
      </c>
      <c r="L3223" s="200">
        <v>0</v>
      </c>
      <c r="N3223" s="184">
        <v>5024.5</v>
      </c>
      <c r="O3223" s="190">
        <f t="shared" si="203"/>
        <v>0.8374166666666667</v>
      </c>
      <c r="Q3223" s="1">
        <v>2936.1</v>
      </c>
    </row>
    <row r="3224" spans="2:17" x14ac:dyDescent="0.3">
      <c r="B3224" s="187">
        <v>43234.916666666664</v>
      </c>
      <c r="D3224" s="202">
        <v>0</v>
      </c>
      <c r="E3224" s="178">
        <v>0</v>
      </c>
      <c r="F3224" s="188">
        <f t="shared" si="200"/>
        <v>0</v>
      </c>
      <c r="G3224" s="200"/>
      <c r="H3224" s="202">
        <v>0</v>
      </c>
      <c r="I3224" s="178">
        <v>-56.506999999999998</v>
      </c>
      <c r="J3224">
        <f t="shared" si="201"/>
        <v>0</v>
      </c>
      <c r="K3224" s="189">
        <f t="shared" si="202"/>
        <v>0</v>
      </c>
      <c r="L3224" s="200">
        <v>0</v>
      </c>
      <c r="N3224" s="184">
        <v>5094.3</v>
      </c>
      <c r="O3224" s="190">
        <f t="shared" si="203"/>
        <v>0.84905000000000008</v>
      </c>
      <c r="Q3224" s="1">
        <v>2933.8</v>
      </c>
    </row>
    <row r="3225" spans="2:17" x14ac:dyDescent="0.3">
      <c r="B3225" s="187">
        <v>43234.958333333336</v>
      </c>
      <c r="D3225" s="202">
        <v>0</v>
      </c>
      <c r="E3225" s="178">
        <v>0</v>
      </c>
      <c r="F3225" s="188">
        <f t="shared" si="200"/>
        <v>0</v>
      </c>
      <c r="G3225" s="200"/>
      <c r="H3225" s="202">
        <v>0</v>
      </c>
      <c r="I3225" s="178">
        <v>-56.506999999999998</v>
      </c>
      <c r="J3225">
        <f t="shared" si="201"/>
        <v>0</v>
      </c>
      <c r="K3225" s="189">
        <f t="shared" si="202"/>
        <v>0</v>
      </c>
      <c r="L3225" s="200">
        <v>0</v>
      </c>
      <c r="N3225" s="184">
        <v>5349.5</v>
      </c>
      <c r="O3225" s="190">
        <f t="shared" si="203"/>
        <v>0.89158333333333328</v>
      </c>
      <c r="Q3225" s="1">
        <v>2929</v>
      </c>
    </row>
    <row r="3226" spans="2:17" x14ac:dyDescent="0.3">
      <c r="B3226" s="187">
        <v>43235</v>
      </c>
      <c r="D3226" s="202">
        <v>0</v>
      </c>
      <c r="E3226" s="178">
        <v>0</v>
      </c>
      <c r="F3226" s="188">
        <f t="shared" si="200"/>
        <v>0</v>
      </c>
      <c r="G3226" s="200"/>
      <c r="H3226" s="202">
        <v>0</v>
      </c>
      <c r="I3226" s="178">
        <v>-56.506999999999998</v>
      </c>
      <c r="J3226">
        <f t="shared" si="201"/>
        <v>0</v>
      </c>
      <c r="K3226" s="189">
        <f t="shared" si="202"/>
        <v>0</v>
      </c>
      <c r="L3226" s="200">
        <v>0</v>
      </c>
      <c r="N3226" s="184">
        <v>5557.4</v>
      </c>
      <c r="O3226" s="190">
        <f t="shared" si="203"/>
        <v>0.92623333333333324</v>
      </c>
      <c r="Q3226" s="1">
        <v>2926.8</v>
      </c>
    </row>
    <row r="3227" spans="2:17" x14ac:dyDescent="0.3">
      <c r="B3227" s="187">
        <v>43235.041666666664</v>
      </c>
      <c r="D3227" s="202">
        <v>0</v>
      </c>
      <c r="E3227" s="178">
        <v>0</v>
      </c>
      <c r="F3227" s="188">
        <f t="shared" si="200"/>
        <v>0</v>
      </c>
      <c r="G3227" s="200"/>
      <c r="H3227" s="202">
        <v>0</v>
      </c>
      <c r="I3227" s="178">
        <v>-56.506999999999998</v>
      </c>
      <c r="J3227">
        <f t="shared" si="201"/>
        <v>0</v>
      </c>
      <c r="K3227" s="189">
        <f t="shared" si="202"/>
        <v>0</v>
      </c>
      <c r="L3227" s="200">
        <v>0</v>
      </c>
      <c r="N3227" s="184">
        <v>5689.2</v>
      </c>
      <c r="O3227" s="190">
        <f t="shared" si="203"/>
        <v>0.94819999999999993</v>
      </c>
      <c r="Q3227" s="1">
        <v>2926.5</v>
      </c>
    </row>
    <row r="3228" spans="2:17" x14ac:dyDescent="0.3">
      <c r="B3228" s="187">
        <v>43235.083333333336</v>
      </c>
      <c r="D3228" s="202">
        <v>0</v>
      </c>
      <c r="E3228" s="178">
        <v>0</v>
      </c>
      <c r="F3228" s="188">
        <f t="shared" si="200"/>
        <v>0</v>
      </c>
      <c r="G3228" s="200"/>
      <c r="H3228" s="202">
        <v>0</v>
      </c>
      <c r="I3228" s="178">
        <v>-56.506999999999998</v>
      </c>
      <c r="J3228">
        <f t="shared" si="201"/>
        <v>0</v>
      </c>
      <c r="K3228" s="189">
        <f t="shared" si="202"/>
        <v>0</v>
      </c>
      <c r="L3228" s="200">
        <v>0</v>
      </c>
      <c r="N3228" s="184">
        <v>5737.6</v>
      </c>
      <c r="O3228" s="190">
        <f t="shared" si="203"/>
        <v>0.95626666666666671</v>
      </c>
      <c r="Q3228" s="1">
        <v>2926.3</v>
      </c>
    </row>
    <row r="3229" spans="2:17" x14ac:dyDescent="0.3">
      <c r="B3229" s="187">
        <v>43235.125</v>
      </c>
      <c r="D3229" s="202">
        <v>0</v>
      </c>
      <c r="E3229" s="178">
        <v>0</v>
      </c>
      <c r="F3229" s="188">
        <f t="shared" si="200"/>
        <v>0</v>
      </c>
      <c r="G3229" s="200"/>
      <c r="H3229" s="202">
        <v>0</v>
      </c>
      <c r="I3229" s="178">
        <v>-56.506999999999998</v>
      </c>
      <c r="J3229">
        <f t="shared" si="201"/>
        <v>0</v>
      </c>
      <c r="K3229" s="189">
        <f t="shared" si="202"/>
        <v>0</v>
      </c>
      <c r="L3229" s="200">
        <v>0</v>
      </c>
      <c r="N3229" s="184">
        <v>5715</v>
      </c>
      <c r="O3229" s="190">
        <f t="shared" si="203"/>
        <v>0.95250000000000001</v>
      </c>
      <c r="Q3229" s="1">
        <v>2926.1</v>
      </c>
    </row>
    <row r="3230" spans="2:17" x14ac:dyDescent="0.3">
      <c r="B3230" s="187">
        <v>43235.166666666664</v>
      </c>
      <c r="D3230" s="202">
        <v>0</v>
      </c>
      <c r="E3230" s="178">
        <v>0</v>
      </c>
      <c r="F3230" s="188">
        <f t="shared" si="200"/>
        <v>0</v>
      </c>
      <c r="G3230" s="200"/>
      <c r="H3230" s="202">
        <v>0</v>
      </c>
      <c r="I3230" s="178">
        <v>-56.506999999999998</v>
      </c>
      <c r="J3230">
        <f t="shared" si="201"/>
        <v>0</v>
      </c>
      <c r="K3230" s="189">
        <f t="shared" si="202"/>
        <v>0</v>
      </c>
      <c r="L3230" s="200">
        <v>0</v>
      </c>
      <c r="N3230" s="184">
        <v>5763.8</v>
      </c>
      <c r="O3230" s="190">
        <f t="shared" si="203"/>
        <v>0.96063333333333334</v>
      </c>
      <c r="Q3230" s="1">
        <v>2925.1</v>
      </c>
    </row>
    <row r="3231" spans="2:17" x14ac:dyDescent="0.3">
      <c r="B3231" s="187">
        <v>43235.208333333336</v>
      </c>
      <c r="D3231" s="202">
        <v>0</v>
      </c>
      <c r="E3231" s="178">
        <v>0</v>
      </c>
      <c r="F3231" s="188">
        <f t="shared" si="200"/>
        <v>0</v>
      </c>
      <c r="G3231" s="200"/>
      <c r="H3231" s="202">
        <v>0</v>
      </c>
      <c r="I3231" s="178">
        <v>-56.506999999999998</v>
      </c>
      <c r="J3231">
        <f t="shared" si="201"/>
        <v>0</v>
      </c>
      <c r="K3231" s="189">
        <f t="shared" si="202"/>
        <v>0</v>
      </c>
      <c r="L3231" s="200">
        <v>0</v>
      </c>
      <c r="N3231" s="184">
        <v>5882.4</v>
      </c>
      <c r="O3231" s="190">
        <f t="shared" si="203"/>
        <v>0.98039999999999994</v>
      </c>
      <c r="Q3231" s="1">
        <v>2924.3</v>
      </c>
    </row>
    <row r="3232" spans="2:17" x14ac:dyDescent="0.3">
      <c r="B3232" s="187">
        <v>43235.25</v>
      </c>
      <c r="D3232" s="202">
        <v>79</v>
      </c>
      <c r="E3232" s="178">
        <v>0</v>
      </c>
      <c r="F3232" s="188">
        <f t="shared" si="200"/>
        <v>0</v>
      </c>
      <c r="G3232" s="200"/>
      <c r="H3232" s="202">
        <v>13</v>
      </c>
      <c r="I3232" s="178">
        <v>159.15</v>
      </c>
      <c r="J3232">
        <f t="shared" si="201"/>
        <v>159.15</v>
      </c>
      <c r="K3232" s="189">
        <f t="shared" si="202"/>
        <v>6.3660000000000001E-3</v>
      </c>
      <c r="L3232" s="200">
        <v>313.29000000000002</v>
      </c>
      <c r="N3232" s="184">
        <v>5939.7</v>
      </c>
      <c r="O3232" s="190">
        <f t="shared" si="203"/>
        <v>0.98995</v>
      </c>
      <c r="Q3232" s="1">
        <v>2922</v>
      </c>
    </row>
    <row r="3233" spans="2:17" x14ac:dyDescent="0.3">
      <c r="B3233" s="187">
        <v>43235.291666666664</v>
      </c>
      <c r="D3233" s="202">
        <v>556</v>
      </c>
      <c r="E3233" s="178">
        <v>80.414699999999996</v>
      </c>
      <c r="F3233" s="188">
        <f t="shared" si="200"/>
        <v>0.10882660621849308</v>
      </c>
      <c r="G3233" s="200"/>
      <c r="H3233" s="202">
        <v>171</v>
      </c>
      <c r="I3233" s="178">
        <v>7485.9</v>
      </c>
      <c r="J3233">
        <f t="shared" si="201"/>
        <v>7485.9</v>
      </c>
      <c r="K3233" s="189">
        <f t="shared" si="202"/>
        <v>0.29943599999999998</v>
      </c>
      <c r="L3233" s="200">
        <v>7677.4</v>
      </c>
      <c r="N3233" s="184">
        <v>5921.6</v>
      </c>
      <c r="O3233" s="190">
        <f t="shared" si="203"/>
        <v>0.98693333333333344</v>
      </c>
      <c r="Q3233" s="1">
        <v>2920.4</v>
      </c>
    </row>
    <row r="3234" spans="2:17" x14ac:dyDescent="0.3">
      <c r="B3234" s="187">
        <v>43235.333333333336</v>
      </c>
      <c r="D3234" s="202">
        <v>756</v>
      </c>
      <c r="E3234" s="178">
        <v>484.733</v>
      </c>
      <c r="F3234" s="188">
        <f t="shared" si="200"/>
        <v>0.6559975640288257</v>
      </c>
      <c r="G3234" s="200"/>
      <c r="H3234" s="202">
        <v>388</v>
      </c>
      <c r="I3234" s="178">
        <v>17944</v>
      </c>
      <c r="J3234">
        <f t="shared" si="201"/>
        <v>17944</v>
      </c>
      <c r="K3234" s="189">
        <f t="shared" si="202"/>
        <v>0.71775999999999995</v>
      </c>
      <c r="L3234" s="200">
        <v>18511</v>
      </c>
      <c r="N3234" s="184">
        <v>5432.6</v>
      </c>
      <c r="O3234" s="190">
        <f t="shared" si="203"/>
        <v>0.90543333333333342</v>
      </c>
      <c r="Q3234" s="1">
        <v>2918.5</v>
      </c>
    </row>
    <row r="3235" spans="2:17" x14ac:dyDescent="0.3">
      <c r="B3235" s="187">
        <v>43235.375</v>
      </c>
      <c r="D3235" s="202">
        <v>835</v>
      </c>
      <c r="E3235" s="178">
        <v>582.75099999999998</v>
      </c>
      <c r="F3235" s="188">
        <f t="shared" si="200"/>
        <v>0.78864702101025141</v>
      </c>
      <c r="G3235" s="200"/>
      <c r="H3235" s="202">
        <v>563</v>
      </c>
      <c r="I3235" s="178">
        <v>19530</v>
      </c>
      <c r="J3235">
        <f t="shared" si="201"/>
        <v>19530</v>
      </c>
      <c r="K3235" s="189">
        <f t="shared" si="202"/>
        <v>0.78120000000000001</v>
      </c>
      <c r="L3235" s="200">
        <v>20179</v>
      </c>
      <c r="N3235" s="184">
        <v>5378.4</v>
      </c>
      <c r="O3235" s="190">
        <f t="shared" si="203"/>
        <v>0.89639999999999997</v>
      </c>
      <c r="Q3235" s="1">
        <v>2917.7</v>
      </c>
    </row>
    <row r="3236" spans="2:17" x14ac:dyDescent="0.3">
      <c r="B3236" s="187">
        <v>43235.416666666664</v>
      </c>
      <c r="D3236" s="202">
        <v>880</v>
      </c>
      <c r="E3236" s="178">
        <v>630.99699999999996</v>
      </c>
      <c r="F3236" s="188">
        <f t="shared" si="200"/>
        <v>0.85393916838650741</v>
      </c>
      <c r="G3236" s="200"/>
      <c r="H3236" s="202">
        <v>695</v>
      </c>
      <c r="I3236" s="178">
        <v>19444</v>
      </c>
      <c r="J3236">
        <f t="shared" si="201"/>
        <v>19444</v>
      </c>
      <c r="K3236" s="189">
        <f t="shared" si="202"/>
        <v>0.77776000000000001</v>
      </c>
      <c r="L3236" s="200">
        <v>20089</v>
      </c>
      <c r="N3236" s="184">
        <v>5700.4</v>
      </c>
      <c r="O3236" s="190">
        <f t="shared" si="203"/>
        <v>0.95006666666666661</v>
      </c>
      <c r="Q3236" s="1">
        <v>2917.4</v>
      </c>
    </row>
    <row r="3237" spans="2:17" x14ac:dyDescent="0.3">
      <c r="B3237" s="187">
        <v>43235.458333333336</v>
      </c>
      <c r="D3237" s="202">
        <v>900</v>
      </c>
      <c r="E3237" s="178">
        <v>652.42700000000002</v>
      </c>
      <c r="F3237" s="188">
        <f t="shared" si="200"/>
        <v>0.88294075853435738</v>
      </c>
      <c r="G3237" s="200"/>
      <c r="H3237" s="202">
        <v>765</v>
      </c>
      <c r="I3237" s="178">
        <v>19374</v>
      </c>
      <c r="J3237">
        <f t="shared" si="201"/>
        <v>19374</v>
      </c>
      <c r="K3237" s="189">
        <f t="shared" si="202"/>
        <v>0.77495999999999998</v>
      </c>
      <c r="L3237" s="200">
        <v>20015</v>
      </c>
      <c r="N3237" s="184">
        <v>5966.8</v>
      </c>
      <c r="O3237" s="190">
        <f t="shared" si="203"/>
        <v>0.99446666666666672</v>
      </c>
      <c r="Q3237" s="1">
        <v>2916</v>
      </c>
    </row>
    <row r="3238" spans="2:17" x14ac:dyDescent="0.3">
      <c r="B3238" s="187">
        <v>43235.5</v>
      </c>
      <c r="D3238" s="202">
        <v>899</v>
      </c>
      <c r="E3238" s="178">
        <v>648.9</v>
      </c>
      <c r="F3238" s="188">
        <f t="shared" si="200"/>
        <v>0.87816760834996788</v>
      </c>
      <c r="G3238" s="200"/>
      <c r="H3238" s="202">
        <v>764</v>
      </c>
      <c r="I3238" s="178">
        <v>19300</v>
      </c>
      <c r="J3238">
        <f t="shared" si="201"/>
        <v>19300</v>
      </c>
      <c r="K3238" s="189">
        <f t="shared" si="202"/>
        <v>0.77200000000000002</v>
      </c>
      <c r="L3238" s="200">
        <v>19937</v>
      </c>
      <c r="N3238" s="184">
        <v>5984.7</v>
      </c>
      <c r="O3238" s="190">
        <f t="shared" si="203"/>
        <v>0.99744999999999995</v>
      </c>
      <c r="Q3238" s="1">
        <v>2913.1</v>
      </c>
    </row>
    <row r="3239" spans="2:17" x14ac:dyDescent="0.3">
      <c r="B3239" s="187">
        <v>43235.541666666664</v>
      </c>
      <c r="D3239" s="202">
        <v>879</v>
      </c>
      <c r="E3239" s="178">
        <v>623.97500000000002</v>
      </c>
      <c r="F3239" s="188">
        <f t="shared" si="200"/>
        <v>0.84443617417193906</v>
      </c>
      <c r="G3239" s="200"/>
      <c r="H3239" s="202">
        <v>694</v>
      </c>
      <c r="I3239" s="178">
        <v>19428</v>
      </c>
      <c r="J3239">
        <f t="shared" si="201"/>
        <v>19428</v>
      </c>
      <c r="K3239" s="189">
        <f t="shared" si="202"/>
        <v>0.77712000000000003</v>
      </c>
      <c r="L3239" s="200">
        <v>20071</v>
      </c>
      <c r="N3239" s="184">
        <v>5984.9</v>
      </c>
      <c r="O3239" s="190">
        <f t="shared" si="203"/>
        <v>0.99748333333333328</v>
      </c>
      <c r="Q3239" s="1">
        <v>2911.8</v>
      </c>
    </row>
    <row r="3240" spans="2:17" x14ac:dyDescent="0.3">
      <c r="B3240" s="187">
        <v>43235.583333333336</v>
      </c>
      <c r="D3240" s="202">
        <v>834</v>
      </c>
      <c r="E3240" s="178">
        <v>572.76199999999994</v>
      </c>
      <c r="F3240" s="188">
        <f t="shared" si="200"/>
        <v>0.77512873430997731</v>
      </c>
      <c r="G3240" s="200"/>
      <c r="H3240" s="202">
        <v>559</v>
      </c>
      <c r="I3240" s="178">
        <v>19469</v>
      </c>
      <c r="J3240">
        <f t="shared" si="201"/>
        <v>19469</v>
      </c>
      <c r="K3240" s="189">
        <f t="shared" si="202"/>
        <v>0.77876000000000001</v>
      </c>
      <c r="L3240" s="200">
        <v>20114</v>
      </c>
      <c r="N3240" s="184">
        <v>5988.2</v>
      </c>
      <c r="O3240" s="190">
        <f t="shared" si="203"/>
        <v>0.99803333333333333</v>
      </c>
      <c r="Q3240" s="1">
        <v>2911.7</v>
      </c>
    </row>
    <row r="3241" spans="2:17" x14ac:dyDescent="0.3">
      <c r="B3241" s="187">
        <v>43235.625</v>
      </c>
      <c r="D3241" s="202">
        <v>748</v>
      </c>
      <c r="E3241" s="178">
        <v>462.36399999999998</v>
      </c>
      <c r="F3241" s="188">
        <f t="shared" si="200"/>
        <v>0.62572520891836114</v>
      </c>
      <c r="G3241" s="200"/>
      <c r="H3241" s="202">
        <v>375</v>
      </c>
      <c r="I3241" s="178">
        <v>16862</v>
      </c>
      <c r="J3241">
        <f t="shared" si="201"/>
        <v>16862</v>
      </c>
      <c r="K3241" s="189">
        <f t="shared" si="202"/>
        <v>0.67447999999999997</v>
      </c>
      <c r="L3241" s="200">
        <v>17377</v>
      </c>
      <c r="N3241" s="184">
        <v>5989.5</v>
      </c>
      <c r="O3241" s="190">
        <f t="shared" si="203"/>
        <v>0.99824999999999997</v>
      </c>
      <c r="Q3241" s="1">
        <v>2909.5</v>
      </c>
    </row>
    <row r="3242" spans="2:17" x14ac:dyDescent="0.3">
      <c r="B3242" s="187">
        <v>43235.666666666664</v>
      </c>
      <c r="D3242" s="202">
        <v>554</v>
      </c>
      <c r="E3242" s="178">
        <v>241.34</v>
      </c>
      <c r="F3242" s="188">
        <f t="shared" si="200"/>
        <v>0.32660960178637888</v>
      </c>
      <c r="G3242" s="200"/>
      <c r="H3242" s="202">
        <v>168</v>
      </c>
      <c r="I3242" s="178">
        <v>6984.3</v>
      </c>
      <c r="J3242">
        <f t="shared" si="201"/>
        <v>6984.3</v>
      </c>
      <c r="K3242" s="189">
        <f t="shared" si="202"/>
        <v>0.27937200000000001</v>
      </c>
      <c r="L3242" s="200">
        <v>7164.9</v>
      </c>
      <c r="N3242" s="184">
        <v>5987.5</v>
      </c>
      <c r="O3242" s="190">
        <f t="shared" si="203"/>
        <v>0.99791666666666667</v>
      </c>
      <c r="Q3242" s="1">
        <v>2909.4</v>
      </c>
    </row>
    <row r="3243" spans="2:17" x14ac:dyDescent="0.3">
      <c r="B3243" s="187">
        <v>43235.708333333336</v>
      </c>
      <c r="D3243" s="202">
        <v>63</v>
      </c>
      <c r="E3243" s="178">
        <v>0</v>
      </c>
      <c r="F3243" s="188">
        <f t="shared" si="200"/>
        <v>0</v>
      </c>
      <c r="G3243" s="200"/>
      <c r="H3243" s="202">
        <v>13</v>
      </c>
      <c r="I3243" s="178">
        <v>102.56</v>
      </c>
      <c r="J3243">
        <f t="shared" si="201"/>
        <v>102.56</v>
      </c>
      <c r="K3243" s="189">
        <f t="shared" si="202"/>
        <v>4.1024E-3</v>
      </c>
      <c r="L3243" s="200">
        <v>263.32</v>
      </c>
      <c r="N3243" s="184">
        <v>5944.1</v>
      </c>
      <c r="O3243" s="190">
        <f t="shared" si="203"/>
        <v>0.99068333333333336</v>
      </c>
      <c r="Q3243" s="1">
        <v>2909.1</v>
      </c>
    </row>
    <row r="3244" spans="2:17" x14ac:dyDescent="0.3">
      <c r="B3244" s="187">
        <v>43235.75</v>
      </c>
      <c r="D3244" s="202">
        <v>0</v>
      </c>
      <c r="E3244" s="178">
        <v>0</v>
      </c>
      <c r="F3244" s="188">
        <f t="shared" si="200"/>
        <v>0</v>
      </c>
      <c r="G3244" s="200"/>
      <c r="H3244" s="202">
        <v>0</v>
      </c>
      <c r="I3244" s="178">
        <v>-56.506999999999998</v>
      </c>
      <c r="J3244">
        <f t="shared" si="201"/>
        <v>0</v>
      </c>
      <c r="K3244" s="189">
        <f t="shared" si="202"/>
        <v>0</v>
      </c>
      <c r="L3244" s="200">
        <v>0</v>
      </c>
      <c r="N3244" s="184">
        <v>5127.5</v>
      </c>
      <c r="O3244" s="190">
        <f t="shared" si="203"/>
        <v>0.85458333333333336</v>
      </c>
      <c r="Q3244" s="1">
        <v>2908.7</v>
      </c>
    </row>
    <row r="3245" spans="2:17" x14ac:dyDescent="0.3">
      <c r="B3245" s="187">
        <v>43235.791666666664</v>
      </c>
      <c r="D3245" s="202">
        <v>0</v>
      </c>
      <c r="E3245" s="178">
        <v>0</v>
      </c>
      <c r="F3245" s="188">
        <f t="shared" si="200"/>
        <v>0</v>
      </c>
      <c r="G3245" s="200"/>
      <c r="H3245" s="202">
        <v>0</v>
      </c>
      <c r="I3245" s="178">
        <v>-56.506999999999998</v>
      </c>
      <c r="J3245">
        <f t="shared" si="201"/>
        <v>0</v>
      </c>
      <c r="K3245" s="189">
        <f t="shared" si="202"/>
        <v>0</v>
      </c>
      <c r="L3245" s="200">
        <v>0</v>
      </c>
      <c r="N3245" s="184">
        <v>5291.4</v>
      </c>
      <c r="O3245" s="190">
        <f t="shared" si="203"/>
        <v>0.88189999999999991</v>
      </c>
      <c r="Q3245" s="1">
        <v>2908.7</v>
      </c>
    </row>
    <row r="3246" spans="2:17" x14ac:dyDescent="0.3">
      <c r="B3246" s="187">
        <v>43235.833333333336</v>
      </c>
      <c r="D3246" s="202">
        <v>0</v>
      </c>
      <c r="E3246" s="178">
        <v>0</v>
      </c>
      <c r="F3246" s="188">
        <f t="shared" si="200"/>
        <v>0</v>
      </c>
      <c r="G3246" s="200"/>
      <c r="H3246" s="202">
        <v>0</v>
      </c>
      <c r="I3246" s="178">
        <v>-56.506999999999998</v>
      </c>
      <c r="J3246">
        <f t="shared" si="201"/>
        <v>0</v>
      </c>
      <c r="K3246" s="189">
        <f t="shared" si="202"/>
        <v>0</v>
      </c>
      <c r="L3246" s="200">
        <v>0</v>
      </c>
      <c r="N3246" s="184">
        <v>5561.7</v>
      </c>
      <c r="O3246" s="190">
        <f t="shared" si="203"/>
        <v>0.92694999999999994</v>
      </c>
      <c r="Q3246" s="1">
        <v>2908.3</v>
      </c>
    </row>
    <row r="3247" spans="2:17" x14ac:dyDescent="0.3">
      <c r="B3247" s="187">
        <v>43235.875</v>
      </c>
      <c r="D3247" s="202">
        <v>0</v>
      </c>
      <c r="E3247" s="178">
        <v>0</v>
      </c>
      <c r="F3247" s="188">
        <f t="shared" si="200"/>
        <v>0</v>
      </c>
      <c r="G3247" s="200"/>
      <c r="H3247" s="202">
        <v>0</v>
      </c>
      <c r="I3247" s="178">
        <v>-56.506999999999998</v>
      </c>
      <c r="J3247">
        <f t="shared" si="201"/>
        <v>0</v>
      </c>
      <c r="K3247" s="189">
        <f t="shared" si="202"/>
        <v>0</v>
      </c>
      <c r="L3247" s="200">
        <v>0</v>
      </c>
      <c r="N3247" s="184">
        <v>5831.1</v>
      </c>
      <c r="O3247" s="190">
        <f t="shared" si="203"/>
        <v>0.9718500000000001</v>
      </c>
      <c r="Q3247" s="1">
        <v>2902</v>
      </c>
    </row>
    <row r="3248" spans="2:17" x14ac:dyDescent="0.3">
      <c r="B3248" s="187">
        <v>43235.916666666664</v>
      </c>
      <c r="D3248" s="202">
        <v>0</v>
      </c>
      <c r="E3248" s="178">
        <v>0</v>
      </c>
      <c r="F3248" s="188">
        <f t="shared" si="200"/>
        <v>0</v>
      </c>
      <c r="G3248" s="200"/>
      <c r="H3248" s="202">
        <v>0</v>
      </c>
      <c r="I3248" s="178">
        <v>-56.506999999999998</v>
      </c>
      <c r="J3248">
        <f t="shared" si="201"/>
        <v>0</v>
      </c>
      <c r="K3248" s="189">
        <f t="shared" si="202"/>
        <v>0</v>
      </c>
      <c r="L3248" s="200">
        <v>0</v>
      </c>
      <c r="N3248" s="184">
        <v>5943</v>
      </c>
      <c r="O3248" s="190">
        <f t="shared" si="203"/>
        <v>0.99050000000000005</v>
      </c>
      <c r="Q3248" s="1">
        <v>2901.2</v>
      </c>
    </row>
    <row r="3249" spans="2:17" x14ac:dyDescent="0.3">
      <c r="B3249" s="187">
        <v>43235.958333333336</v>
      </c>
      <c r="D3249" s="202">
        <v>0</v>
      </c>
      <c r="E3249" s="178">
        <v>0</v>
      </c>
      <c r="F3249" s="188">
        <f t="shared" si="200"/>
        <v>0</v>
      </c>
      <c r="G3249" s="200"/>
      <c r="H3249" s="202">
        <v>0</v>
      </c>
      <c r="I3249" s="178">
        <v>-56.506999999999998</v>
      </c>
      <c r="J3249">
        <f t="shared" si="201"/>
        <v>0</v>
      </c>
      <c r="K3249" s="189">
        <f t="shared" si="202"/>
        <v>0</v>
      </c>
      <c r="L3249" s="200">
        <v>0</v>
      </c>
      <c r="N3249" s="184">
        <v>5945</v>
      </c>
      <c r="O3249" s="190">
        <f t="shared" si="203"/>
        <v>0.99083333333333334</v>
      </c>
      <c r="Q3249" s="1">
        <v>2901.2</v>
      </c>
    </row>
    <row r="3250" spans="2:17" x14ac:dyDescent="0.3">
      <c r="B3250" s="187">
        <v>43236</v>
      </c>
      <c r="D3250" s="202">
        <v>0</v>
      </c>
      <c r="E3250" s="178">
        <v>0</v>
      </c>
      <c r="F3250" s="188">
        <f t="shared" si="200"/>
        <v>0</v>
      </c>
      <c r="G3250" s="200"/>
      <c r="H3250" s="202">
        <v>0</v>
      </c>
      <c r="I3250" s="178">
        <v>-56.506999999999998</v>
      </c>
      <c r="J3250">
        <f t="shared" si="201"/>
        <v>0</v>
      </c>
      <c r="K3250" s="189">
        <f t="shared" si="202"/>
        <v>0</v>
      </c>
      <c r="L3250" s="200">
        <v>0</v>
      </c>
      <c r="N3250" s="184">
        <v>5938.1</v>
      </c>
      <c r="O3250" s="190">
        <f t="shared" si="203"/>
        <v>0.98968333333333336</v>
      </c>
      <c r="Q3250" s="1">
        <v>2900</v>
      </c>
    </row>
    <row r="3251" spans="2:17" x14ac:dyDescent="0.3">
      <c r="B3251" s="187">
        <v>43236.041666666664</v>
      </c>
      <c r="D3251" s="202">
        <v>0</v>
      </c>
      <c r="E3251" s="178">
        <v>0</v>
      </c>
      <c r="F3251" s="188">
        <f t="shared" si="200"/>
        <v>0</v>
      </c>
      <c r="G3251" s="200"/>
      <c r="H3251" s="202">
        <v>0</v>
      </c>
      <c r="I3251" s="178">
        <v>-56.506999999999998</v>
      </c>
      <c r="J3251">
        <f t="shared" si="201"/>
        <v>0</v>
      </c>
      <c r="K3251" s="189">
        <f t="shared" si="202"/>
        <v>0</v>
      </c>
      <c r="L3251" s="200">
        <v>0</v>
      </c>
      <c r="N3251" s="184">
        <v>5948.9</v>
      </c>
      <c r="O3251" s="190">
        <f t="shared" si="203"/>
        <v>0.99148333333333327</v>
      </c>
      <c r="Q3251" s="1">
        <v>2897.3</v>
      </c>
    </row>
    <row r="3252" spans="2:17" x14ac:dyDescent="0.3">
      <c r="B3252" s="187">
        <v>43236.083333333336</v>
      </c>
      <c r="D3252" s="202">
        <v>0</v>
      </c>
      <c r="E3252" s="178">
        <v>0</v>
      </c>
      <c r="F3252" s="188">
        <f t="shared" si="200"/>
        <v>0</v>
      </c>
      <c r="G3252" s="200"/>
      <c r="H3252" s="202">
        <v>0</v>
      </c>
      <c r="I3252" s="178">
        <v>-56.506999999999998</v>
      </c>
      <c r="J3252">
        <f t="shared" si="201"/>
        <v>0</v>
      </c>
      <c r="K3252" s="189">
        <f t="shared" si="202"/>
        <v>0</v>
      </c>
      <c r="L3252" s="200">
        <v>0</v>
      </c>
      <c r="N3252" s="184">
        <v>5984</v>
      </c>
      <c r="O3252" s="190">
        <f t="shared" si="203"/>
        <v>0.99733333333333329</v>
      </c>
      <c r="Q3252" s="1">
        <v>2892.4</v>
      </c>
    </row>
    <row r="3253" spans="2:17" x14ac:dyDescent="0.3">
      <c r="B3253" s="187">
        <v>43236.125</v>
      </c>
      <c r="D3253" s="202">
        <v>0</v>
      </c>
      <c r="E3253" s="178">
        <v>0</v>
      </c>
      <c r="F3253" s="188">
        <f t="shared" si="200"/>
        <v>0</v>
      </c>
      <c r="G3253" s="200"/>
      <c r="H3253" s="202">
        <v>0</v>
      </c>
      <c r="I3253" s="178">
        <v>-56.506999999999998</v>
      </c>
      <c r="J3253">
        <f t="shared" si="201"/>
        <v>0</v>
      </c>
      <c r="K3253" s="189">
        <f t="shared" si="202"/>
        <v>0</v>
      </c>
      <c r="L3253" s="200">
        <v>0</v>
      </c>
      <c r="N3253" s="184">
        <v>5994.5</v>
      </c>
      <c r="O3253" s="190">
        <f t="shared" si="203"/>
        <v>0.99908333333333332</v>
      </c>
      <c r="Q3253" s="1">
        <v>2891.7</v>
      </c>
    </row>
    <row r="3254" spans="2:17" x14ac:dyDescent="0.3">
      <c r="B3254" s="187">
        <v>43236.166666666664</v>
      </c>
      <c r="D3254" s="202">
        <v>0</v>
      </c>
      <c r="E3254" s="178">
        <v>0</v>
      </c>
      <c r="F3254" s="188">
        <f t="shared" si="200"/>
        <v>0</v>
      </c>
      <c r="G3254" s="200"/>
      <c r="H3254" s="202">
        <v>0</v>
      </c>
      <c r="I3254" s="178">
        <v>-56.506999999999998</v>
      </c>
      <c r="J3254">
        <f t="shared" si="201"/>
        <v>0</v>
      </c>
      <c r="K3254" s="189">
        <f t="shared" si="202"/>
        <v>0</v>
      </c>
      <c r="L3254" s="200">
        <v>0</v>
      </c>
      <c r="N3254" s="184">
        <v>5998.7</v>
      </c>
      <c r="O3254" s="190">
        <f t="shared" si="203"/>
        <v>0.99978333333333336</v>
      </c>
      <c r="Q3254" s="1">
        <v>2891.4</v>
      </c>
    </row>
    <row r="3255" spans="2:17" x14ac:dyDescent="0.3">
      <c r="B3255" s="187">
        <v>43236.208333333336</v>
      </c>
      <c r="D3255" s="202">
        <v>0</v>
      </c>
      <c r="E3255" s="178">
        <v>0</v>
      </c>
      <c r="F3255" s="188">
        <f t="shared" si="200"/>
        <v>0</v>
      </c>
      <c r="G3255" s="200"/>
      <c r="H3255" s="202">
        <v>0</v>
      </c>
      <c r="I3255" s="178">
        <v>-56.506999999999998</v>
      </c>
      <c r="J3255">
        <f t="shared" si="201"/>
        <v>0</v>
      </c>
      <c r="K3255" s="189">
        <f t="shared" si="202"/>
        <v>0</v>
      </c>
      <c r="L3255" s="200">
        <v>0</v>
      </c>
      <c r="N3255" s="184">
        <v>5999.3</v>
      </c>
      <c r="O3255" s="190">
        <f t="shared" si="203"/>
        <v>0.99988333333333335</v>
      </c>
      <c r="Q3255" s="1">
        <v>2891.4</v>
      </c>
    </row>
    <row r="3256" spans="2:17" x14ac:dyDescent="0.3">
      <c r="B3256" s="187">
        <v>43236.25</v>
      </c>
      <c r="D3256" s="202">
        <v>72</v>
      </c>
      <c r="E3256" s="178">
        <v>0</v>
      </c>
      <c r="F3256" s="188">
        <f t="shared" si="200"/>
        <v>0</v>
      </c>
      <c r="G3256" s="200"/>
      <c r="H3256" s="202">
        <v>12</v>
      </c>
      <c r="I3256" s="178">
        <v>116.92</v>
      </c>
      <c r="J3256">
        <f t="shared" si="201"/>
        <v>116.92</v>
      </c>
      <c r="K3256" s="189">
        <f t="shared" si="202"/>
        <v>4.6768000000000001E-3</v>
      </c>
      <c r="L3256" s="200">
        <v>276</v>
      </c>
      <c r="N3256" s="184">
        <v>5995.7</v>
      </c>
      <c r="O3256" s="190">
        <f t="shared" si="203"/>
        <v>0.9992833333333333</v>
      </c>
      <c r="Q3256" s="1">
        <v>2890.9</v>
      </c>
    </row>
    <row r="3257" spans="2:17" x14ac:dyDescent="0.3">
      <c r="B3257" s="187">
        <v>43236.291666666664</v>
      </c>
      <c r="D3257" s="202">
        <v>522</v>
      </c>
      <c r="E3257" s="178">
        <v>60.013500000000001</v>
      </c>
      <c r="F3257" s="188">
        <f t="shared" si="200"/>
        <v>8.121730892851102E-2</v>
      </c>
      <c r="G3257" s="200"/>
      <c r="H3257" s="202">
        <v>167</v>
      </c>
      <c r="I3257" s="178">
        <v>7180</v>
      </c>
      <c r="J3257">
        <f t="shared" si="201"/>
        <v>7180</v>
      </c>
      <c r="K3257" s="189">
        <f t="shared" si="202"/>
        <v>0.28720000000000001</v>
      </c>
      <c r="L3257" s="200">
        <v>7364.7</v>
      </c>
      <c r="N3257" s="184">
        <v>5983.4</v>
      </c>
      <c r="O3257" s="190">
        <f t="shared" si="203"/>
        <v>0.9972333333333333</v>
      </c>
      <c r="Q3257" s="1">
        <v>2888.4</v>
      </c>
    </row>
    <row r="3258" spans="2:17" x14ac:dyDescent="0.3">
      <c r="B3258" s="187">
        <v>43236.333333333336</v>
      </c>
      <c r="D3258" s="202">
        <v>728</v>
      </c>
      <c r="E3258" s="178">
        <v>462.685</v>
      </c>
      <c r="F3258" s="188">
        <f t="shared" si="200"/>
        <v>0.62615962377778533</v>
      </c>
      <c r="G3258" s="200"/>
      <c r="H3258" s="202">
        <v>383</v>
      </c>
      <c r="I3258" s="178">
        <v>17648</v>
      </c>
      <c r="J3258">
        <f t="shared" si="201"/>
        <v>17648</v>
      </c>
      <c r="K3258" s="189">
        <f t="shared" si="202"/>
        <v>0.70591999999999999</v>
      </c>
      <c r="L3258" s="200">
        <v>18200</v>
      </c>
      <c r="N3258" s="184">
        <v>5648.6</v>
      </c>
      <c r="O3258" s="190">
        <f t="shared" si="203"/>
        <v>0.94143333333333334</v>
      </c>
      <c r="Q3258" s="1">
        <v>2888.1</v>
      </c>
    </row>
    <row r="3259" spans="2:17" x14ac:dyDescent="0.3">
      <c r="B3259" s="187">
        <v>43236.375</v>
      </c>
      <c r="D3259" s="202">
        <v>812</v>
      </c>
      <c r="E3259" s="178">
        <v>563.19200000000001</v>
      </c>
      <c r="F3259" s="188">
        <f t="shared" si="200"/>
        <v>0.76217748756639714</v>
      </c>
      <c r="G3259" s="200"/>
      <c r="H3259" s="202">
        <v>556</v>
      </c>
      <c r="I3259" s="178">
        <v>19284</v>
      </c>
      <c r="J3259">
        <f t="shared" si="201"/>
        <v>19284</v>
      </c>
      <c r="K3259" s="189">
        <f t="shared" si="202"/>
        <v>0.77136000000000005</v>
      </c>
      <c r="L3259" s="200">
        <v>19920</v>
      </c>
      <c r="N3259" s="184">
        <v>5940.8</v>
      </c>
      <c r="O3259" s="190">
        <f t="shared" si="203"/>
        <v>0.99013333333333331</v>
      </c>
      <c r="Q3259" s="1">
        <v>2885</v>
      </c>
    </row>
    <row r="3260" spans="2:17" x14ac:dyDescent="0.3">
      <c r="B3260" s="187">
        <v>43236.416666666664</v>
      </c>
      <c r="D3260" s="202">
        <v>859</v>
      </c>
      <c r="E3260" s="178">
        <v>613.01300000000003</v>
      </c>
      <c r="F3260" s="188">
        <f t="shared" si="200"/>
        <v>0.82960110972020173</v>
      </c>
      <c r="G3260" s="200"/>
      <c r="H3260" s="202">
        <v>689</v>
      </c>
      <c r="I3260" s="178">
        <v>19438</v>
      </c>
      <c r="J3260">
        <f t="shared" si="201"/>
        <v>19438</v>
      </c>
      <c r="K3260" s="189">
        <f t="shared" si="202"/>
        <v>0.77751999999999999</v>
      </c>
      <c r="L3260" s="200">
        <v>20082</v>
      </c>
      <c r="N3260" s="184">
        <v>5983.8</v>
      </c>
      <c r="O3260" s="190">
        <f t="shared" si="203"/>
        <v>0.99730000000000008</v>
      </c>
      <c r="Q3260" s="1">
        <v>2883.3</v>
      </c>
    </row>
    <row r="3261" spans="2:17" x14ac:dyDescent="0.3">
      <c r="B3261" s="187">
        <v>43236.458333333336</v>
      </c>
      <c r="D3261" s="202">
        <v>880</v>
      </c>
      <c r="E3261" s="178">
        <v>636.36900000000003</v>
      </c>
      <c r="F3261" s="188">
        <f t="shared" si="200"/>
        <v>0.86120918902459664</v>
      </c>
      <c r="G3261" s="200"/>
      <c r="H3261" s="202">
        <v>758</v>
      </c>
      <c r="I3261" s="178">
        <v>19309</v>
      </c>
      <c r="J3261">
        <f t="shared" si="201"/>
        <v>19309</v>
      </c>
      <c r="K3261" s="189">
        <f t="shared" si="202"/>
        <v>0.77236000000000005</v>
      </c>
      <c r="L3261" s="200">
        <v>19946</v>
      </c>
      <c r="N3261" s="184">
        <v>5988.7</v>
      </c>
      <c r="O3261" s="190">
        <f t="shared" si="203"/>
        <v>0.99811666666666665</v>
      </c>
      <c r="Q3261" s="1">
        <v>2883.3</v>
      </c>
    </row>
    <row r="3262" spans="2:17" x14ac:dyDescent="0.3">
      <c r="B3262" s="187">
        <v>43236.5</v>
      </c>
      <c r="D3262" s="202">
        <v>880</v>
      </c>
      <c r="E3262" s="178">
        <v>634.58500000000004</v>
      </c>
      <c r="F3262" s="188">
        <f t="shared" si="200"/>
        <v>0.85879487092736084</v>
      </c>
      <c r="G3262" s="200"/>
      <c r="H3262" s="202">
        <v>758</v>
      </c>
      <c r="I3262" s="178">
        <v>19278</v>
      </c>
      <c r="J3262">
        <f t="shared" si="201"/>
        <v>19278</v>
      </c>
      <c r="K3262" s="189">
        <f t="shared" si="202"/>
        <v>0.77112000000000003</v>
      </c>
      <c r="L3262" s="200">
        <v>19914</v>
      </c>
      <c r="N3262" s="184">
        <v>5963.8</v>
      </c>
      <c r="O3262" s="190">
        <f t="shared" si="203"/>
        <v>0.99396666666666667</v>
      </c>
      <c r="Q3262" s="1">
        <v>2881.9</v>
      </c>
    </row>
    <row r="3263" spans="2:17" x14ac:dyDescent="0.3">
      <c r="B3263" s="187">
        <v>43236.541666666664</v>
      </c>
      <c r="D3263" s="202">
        <v>858</v>
      </c>
      <c r="E3263" s="178">
        <v>608.82500000000005</v>
      </c>
      <c r="F3263" s="188">
        <f t="shared" si="200"/>
        <v>0.82393341678790144</v>
      </c>
      <c r="G3263" s="200"/>
      <c r="H3263" s="202">
        <v>688</v>
      </c>
      <c r="I3263" s="178">
        <v>19460</v>
      </c>
      <c r="J3263">
        <f t="shared" si="201"/>
        <v>19460</v>
      </c>
      <c r="K3263" s="189">
        <f t="shared" si="202"/>
        <v>0.77839999999999998</v>
      </c>
      <c r="L3263" s="200">
        <v>20105</v>
      </c>
      <c r="N3263" s="184">
        <v>5936.2</v>
      </c>
      <c r="O3263" s="190">
        <f t="shared" si="203"/>
        <v>0.98936666666666662</v>
      </c>
      <c r="Q3263" s="1">
        <v>2881.9</v>
      </c>
    </row>
    <row r="3264" spans="2:17" x14ac:dyDescent="0.3">
      <c r="B3264" s="187">
        <v>43236.583333333336</v>
      </c>
      <c r="D3264" s="202">
        <v>811</v>
      </c>
      <c r="E3264" s="178">
        <v>556.87699999999995</v>
      </c>
      <c r="F3264" s="188">
        <f t="shared" si="200"/>
        <v>0.75363128869641705</v>
      </c>
      <c r="G3264" s="200"/>
      <c r="H3264" s="202">
        <v>553</v>
      </c>
      <c r="I3264" s="178">
        <v>19326</v>
      </c>
      <c r="J3264">
        <f t="shared" si="201"/>
        <v>19326</v>
      </c>
      <c r="K3264" s="189">
        <f t="shared" si="202"/>
        <v>0.77303999999999995</v>
      </c>
      <c r="L3264" s="200">
        <v>19964</v>
      </c>
      <c r="N3264" s="184">
        <v>5874.4</v>
      </c>
      <c r="O3264" s="190">
        <f t="shared" si="203"/>
        <v>0.97906666666666664</v>
      </c>
      <c r="Q3264" s="1">
        <v>2880.9</v>
      </c>
    </row>
    <row r="3265" spans="2:17" x14ac:dyDescent="0.3">
      <c r="B3265" s="187">
        <v>43236.625</v>
      </c>
      <c r="D3265" s="202">
        <v>720</v>
      </c>
      <c r="E3265" s="178">
        <v>444.45</v>
      </c>
      <c r="F3265" s="188">
        <f t="shared" si="200"/>
        <v>0.60148188246439083</v>
      </c>
      <c r="G3265" s="200"/>
      <c r="H3265" s="202">
        <v>370</v>
      </c>
      <c r="I3265" s="178">
        <v>16686</v>
      </c>
      <c r="J3265">
        <f t="shared" si="201"/>
        <v>16686</v>
      </c>
      <c r="K3265" s="189">
        <f t="shared" si="202"/>
        <v>0.66744000000000003</v>
      </c>
      <c r="L3265" s="200">
        <v>17192</v>
      </c>
      <c r="N3265" s="184">
        <v>5760.6</v>
      </c>
      <c r="O3265" s="190">
        <f t="shared" si="203"/>
        <v>0.96010000000000006</v>
      </c>
      <c r="Q3265" s="1">
        <v>2878.7</v>
      </c>
    </row>
    <row r="3266" spans="2:17" x14ac:dyDescent="0.3">
      <c r="B3266" s="187">
        <v>43236.666666666664</v>
      </c>
      <c r="D3266" s="202">
        <v>519</v>
      </c>
      <c r="E3266" s="178">
        <v>224.49</v>
      </c>
      <c r="F3266" s="188">
        <f t="shared" si="200"/>
        <v>0.30380620495990801</v>
      </c>
      <c r="G3266" s="200"/>
      <c r="H3266" s="202">
        <v>164</v>
      </c>
      <c r="I3266" s="178">
        <v>6756.3</v>
      </c>
      <c r="J3266">
        <f t="shared" si="201"/>
        <v>6756.3</v>
      </c>
      <c r="K3266" s="189">
        <f t="shared" si="202"/>
        <v>0.27025199999999999</v>
      </c>
      <c r="L3266" s="200">
        <v>6932.2</v>
      </c>
      <c r="N3266" s="184">
        <v>5715.8</v>
      </c>
      <c r="O3266" s="190">
        <f t="shared" si="203"/>
        <v>0.95263333333333333</v>
      </c>
      <c r="Q3266" s="1">
        <v>2878.2</v>
      </c>
    </row>
    <row r="3267" spans="2:17" x14ac:dyDescent="0.3">
      <c r="B3267" s="187">
        <v>43236.708333333336</v>
      </c>
      <c r="D3267" s="202">
        <v>56</v>
      </c>
      <c r="E3267" s="178">
        <v>0</v>
      </c>
      <c r="F3267" s="188">
        <f t="shared" si="200"/>
        <v>0</v>
      </c>
      <c r="G3267" s="200"/>
      <c r="H3267" s="202">
        <v>12</v>
      </c>
      <c r="I3267" s="178">
        <v>72.53</v>
      </c>
      <c r="J3267">
        <f t="shared" si="201"/>
        <v>72.53</v>
      </c>
      <c r="K3267" s="189">
        <f t="shared" si="202"/>
        <v>2.9012E-3</v>
      </c>
      <c r="L3267" s="200">
        <v>236.8</v>
      </c>
      <c r="N3267" s="184">
        <v>5640.4</v>
      </c>
      <c r="O3267" s="190">
        <f t="shared" si="203"/>
        <v>0.94006666666666661</v>
      </c>
      <c r="Q3267" s="1">
        <v>2878.1</v>
      </c>
    </row>
    <row r="3268" spans="2:17" x14ac:dyDescent="0.3">
      <c r="B3268" s="187">
        <v>43236.75</v>
      </c>
      <c r="D3268" s="202">
        <v>0</v>
      </c>
      <c r="E3268" s="178">
        <v>0</v>
      </c>
      <c r="F3268" s="188">
        <f t="shared" si="200"/>
        <v>0</v>
      </c>
      <c r="G3268" s="200"/>
      <c r="H3268" s="202">
        <v>0</v>
      </c>
      <c r="I3268" s="178">
        <v>-56.506999999999998</v>
      </c>
      <c r="J3268">
        <f t="shared" si="201"/>
        <v>0</v>
      </c>
      <c r="K3268" s="189">
        <f t="shared" si="202"/>
        <v>0</v>
      </c>
      <c r="L3268" s="200">
        <v>0</v>
      </c>
      <c r="N3268" s="184">
        <v>4479.3</v>
      </c>
      <c r="O3268" s="190">
        <f t="shared" si="203"/>
        <v>0.74655000000000005</v>
      </c>
      <c r="Q3268" s="1">
        <v>2877.8</v>
      </c>
    </row>
    <row r="3269" spans="2:17" x14ac:dyDescent="0.3">
      <c r="B3269" s="187">
        <v>43236.791666666664</v>
      </c>
      <c r="D3269" s="202">
        <v>0</v>
      </c>
      <c r="E3269" s="178">
        <v>0</v>
      </c>
      <c r="F3269" s="188">
        <f t="shared" si="200"/>
        <v>0</v>
      </c>
      <c r="G3269" s="200"/>
      <c r="H3269" s="202">
        <v>0</v>
      </c>
      <c r="I3269" s="178">
        <v>-56.506999999999998</v>
      </c>
      <c r="J3269">
        <f t="shared" si="201"/>
        <v>0</v>
      </c>
      <c r="K3269" s="189">
        <f t="shared" si="202"/>
        <v>0</v>
      </c>
      <c r="L3269" s="200">
        <v>0</v>
      </c>
      <c r="N3269" s="184">
        <v>4853.6000000000004</v>
      </c>
      <c r="O3269" s="190">
        <f t="shared" si="203"/>
        <v>0.80893333333333339</v>
      </c>
      <c r="Q3269" s="1">
        <v>2876</v>
      </c>
    </row>
    <row r="3270" spans="2:17" x14ac:dyDescent="0.3">
      <c r="B3270" s="187">
        <v>43236.833333333336</v>
      </c>
      <c r="D3270" s="202">
        <v>0</v>
      </c>
      <c r="E3270" s="178">
        <v>0</v>
      </c>
      <c r="F3270" s="188">
        <f t="shared" si="200"/>
        <v>0</v>
      </c>
      <c r="G3270" s="200"/>
      <c r="H3270" s="202">
        <v>0</v>
      </c>
      <c r="I3270" s="178">
        <v>-56.506999999999998</v>
      </c>
      <c r="J3270">
        <f t="shared" si="201"/>
        <v>0</v>
      </c>
      <c r="K3270" s="189">
        <f t="shared" si="202"/>
        <v>0</v>
      </c>
      <c r="L3270" s="200">
        <v>0</v>
      </c>
      <c r="N3270" s="184">
        <v>5155.8</v>
      </c>
      <c r="O3270" s="190">
        <f t="shared" si="203"/>
        <v>0.85930000000000006</v>
      </c>
      <c r="Q3270" s="1">
        <v>2875.9</v>
      </c>
    </row>
    <row r="3271" spans="2:17" x14ac:dyDescent="0.3">
      <c r="B3271" s="187">
        <v>43236.875</v>
      </c>
      <c r="D3271" s="202">
        <v>0</v>
      </c>
      <c r="E3271" s="178">
        <v>0</v>
      </c>
      <c r="F3271" s="188">
        <f t="shared" si="200"/>
        <v>0</v>
      </c>
      <c r="G3271" s="200"/>
      <c r="H3271" s="202">
        <v>0</v>
      </c>
      <c r="I3271" s="178">
        <v>-56.506999999999998</v>
      </c>
      <c r="J3271">
        <f t="shared" si="201"/>
        <v>0</v>
      </c>
      <c r="K3271" s="189">
        <f t="shared" si="202"/>
        <v>0</v>
      </c>
      <c r="L3271" s="200">
        <v>0</v>
      </c>
      <c r="N3271" s="184">
        <v>5418.2</v>
      </c>
      <c r="O3271" s="190">
        <f t="shared" si="203"/>
        <v>0.90303333333333335</v>
      </c>
      <c r="Q3271" s="1">
        <v>2875.4</v>
      </c>
    </row>
    <row r="3272" spans="2:17" x14ac:dyDescent="0.3">
      <c r="B3272" s="187">
        <v>43236.916666666664</v>
      </c>
      <c r="D3272" s="202">
        <v>0</v>
      </c>
      <c r="E3272" s="178">
        <v>0</v>
      </c>
      <c r="F3272" s="188">
        <f t="shared" si="200"/>
        <v>0</v>
      </c>
      <c r="G3272" s="200"/>
      <c r="H3272" s="202">
        <v>0</v>
      </c>
      <c r="I3272" s="178">
        <v>-56.506999999999998</v>
      </c>
      <c r="J3272">
        <f t="shared" si="201"/>
        <v>0</v>
      </c>
      <c r="K3272" s="189">
        <f t="shared" si="202"/>
        <v>0</v>
      </c>
      <c r="L3272" s="200">
        <v>0</v>
      </c>
      <c r="N3272" s="184">
        <v>5575.4</v>
      </c>
      <c r="O3272" s="190">
        <f t="shared" si="203"/>
        <v>0.92923333333333324</v>
      </c>
      <c r="Q3272" s="1">
        <v>2875.4</v>
      </c>
    </row>
    <row r="3273" spans="2:17" x14ac:dyDescent="0.3">
      <c r="B3273" s="187">
        <v>43236.958333333336</v>
      </c>
      <c r="D3273" s="202">
        <v>0</v>
      </c>
      <c r="E3273" s="178">
        <v>0</v>
      </c>
      <c r="F3273" s="188">
        <f t="shared" si="200"/>
        <v>0</v>
      </c>
      <c r="G3273" s="200"/>
      <c r="H3273" s="202">
        <v>0</v>
      </c>
      <c r="I3273" s="178">
        <v>-56.506999999999998</v>
      </c>
      <c r="J3273">
        <f t="shared" si="201"/>
        <v>0</v>
      </c>
      <c r="K3273" s="189">
        <f t="shared" si="202"/>
        <v>0</v>
      </c>
      <c r="L3273" s="200">
        <v>0</v>
      </c>
      <c r="N3273" s="184">
        <v>5662.4</v>
      </c>
      <c r="O3273" s="190">
        <f t="shared" si="203"/>
        <v>0.94373333333333331</v>
      </c>
      <c r="Q3273" s="1">
        <v>2869.9</v>
      </c>
    </row>
    <row r="3274" spans="2:17" x14ac:dyDescent="0.3">
      <c r="B3274" s="187">
        <v>43237</v>
      </c>
      <c r="D3274" s="202">
        <v>0</v>
      </c>
      <c r="E3274" s="178">
        <v>0</v>
      </c>
      <c r="F3274" s="188">
        <f t="shared" si="200"/>
        <v>0</v>
      </c>
      <c r="G3274" s="200"/>
      <c r="H3274" s="202">
        <v>0</v>
      </c>
      <c r="I3274" s="178">
        <v>-56.506999999999998</v>
      </c>
      <c r="J3274">
        <f t="shared" si="201"/>
        <v>0</v>
      </c>
      <c r="K3274" s="189">
        <f t="shared" si="202"/>
        <v>0</v>
      </c>
      <c r="L3274" s="200">
        <v>0</v>
      </c>
      <c r="N3274" s="184">
        <v>5662</v>
      </c>
      <c r="O3274" s="190">
        <f t="shared" si="203"/>
        <v>0.94366666666666665</v>
      </c>
      <c r="Q3274" s="1">
        <v>2867.9</v>
      </c>
    </row>
    <row r="3275" spans="2:17" x14ac:dyDescent="0.3">
      <c r="B3275" s="187">
        <v>43237.041666666664</v>
      </c>
      <c r="D3275" s="202">
        <v>0</v>
      </c>
      <c r="E3275" s="178">
        <v>0</v>
      </c>
      <c r="F3275" s="188">
        <f t="shared" ref="F3275:F3338" si="204">E3275/$F$8</f>
        <v>0</v>
      </c>
      <c r="G3275" s="200"/>
      <c r="H3275" s="202">
        <v>0</v>
      </c>
      <c r="I3275" s="178">
        <v>-56.506999999999998</v>
      </c>
      <c r="J3275">
        <f t="shared" ref="J3275:J3338" si="205">IF(I3275&lt;0,0,I3275)</f>
        <v>0</v>
      </c>
      <c r="K3275" s="189">
        <f t="shared" ref="K3275:K3338" si="206">J3275/(1000*$K$8)</f>
        <v>0</v>
      </c>
      <c r="L3275" s="200">
        <v>0</v>
      </c>
      <c r="N3275" s="184">
        <v>5533.9</v>
      </c>
      <c r="O3275" s="190">
        <f t="shared" ref="O3275:O3338" si="207">N3275/$O$8</f>
        <v>0.92231666666666656</v>
      </c>
      <c r="Q3275" s="1">
        <v>2867.3</v>
      </c>
    </row>
    <row r="3276" spans="2:17" x14ac:dyDescent="0.3">
      <c r="B3276" s="187">
        <v>43237.083333333336</v>
      </c>
      <c r="D3276" s="202">
        <v>0</v>
      </c>
      <c r="E3276" s="178">
        <v>0</v>
      </c>
      <c r="F3276" s="188">
        <f t="shared" si="204"/>
        <v>0</v>
      </c>
      <c r="G3276" s="200"/>
      <c r="H3276" s="202">
        <v>0</v>
      </c>
      <c r="I3276" s="178">
        <v>-56.506999999999998</v>
      </c>
      <c r="J3276">
        <f t="shared" si="205"/>
        <v>0</v>
      </c>
      <c r="K3276" s="189">
        <f t="shared" si="206"/>
        <v>0</v>
      </c>
      <c r="L3276" s="200">
        <v>0</v>
      </c>
      <c r="N3276" s="184">
        <v>5549.4</v>
      </c>
      <c r="O3276" s="190">
        <f t="shared" si="207"/>
        <v>0.92489999999999994</v>
      </c>
      <c r="Q3276" s="1">
        <v>2867.1</v>
      </c>
    </row>
    <row r="3277" spans="2:17" x14ac:dyDescent="0.3">
      <c r="B3277" s="187">
        <v>43237.125</v>
      </c>
      <c r="D3277" s="202">
        <v>0</v>
      </c>
      <c r="E3277" s="178">
        <v>0</v>
      </c>
      <c r="F3277" s="188">
        <f t="shared" si="204"/>
        <v>0</v>
      </c>
      <c r="G3277" s="200"/>
      <c r="H3277" s="202">
        <v>0</v>
      </c>
      <c r="I3277" s="178">
        <v>-56.506999999999998</v>
      </c>
      <c r="J3277">
        <f t="shared" si="205"/>
        <v>0</v>
      </c>
      <c r="K3277" s="189">
        <f t="shared" si="206"/>
        <v>0</v>
      </c>
      <c r="L3277" s="200">
        <v>0</v>
      </c>
      <c r="N3277" s="184">
        <v>5634.5</v>
      </c>
      <c r="O3277" s="190">
        <f t="shared" si="207"/>
        <v>0.93908333333333338</v>
      </c>
      <c r="Q3277" s="1">
        <v>2866.7</v>
      </c>
    </row>
    <row r="3278" spans="2:17" x14ac:dyDescent="0.3">
      <c r="B3278" s="187">
        <v>43237.166666666664</v>
      </c>
      <c r="D3278" s="202">
        <v>0</v>
      </c>
      <c r="E3278" s="178">
        <v>0</v>
      </c>
      <c r="F3278" s="188">
        <f t="shared" si="204"/>
        <v>0</v>
      </c>
      <c r="G3278" s="200"/>
      <c r="H3278" s="202">
        <v>0</v>
      </c>
      <c r="I3278" s="178">
        <v>-56.506999999999998</v>
      </c>
      <c r="J3278">
        <f t="shared" si="205"/>
        <v>0</v>
      </c>
      <c r="K3278" s="189">
        <f t="shared" si="206"/>
        <v>0</v>
      </c>
      <c r="L3278" s="200">
        <v>0</v>
      </c>
      <c r="N3278" s="184">
        <v>5870.4</v>
      </c>
      <c r="O3278" s="190">
        <f t="shared" si="207"/>
        <v>0.97839999999999994</v>
      </c>
      <c r="Q3278" s="1">
        <v>2865.4</v>
      </c>
    </row>
    <row r="3279" spans="2:17" x14ac:dyDescent="0.3">
      <c r="B3279" s="187">
        <v>43237.208333333336</v>
      </c>
      <c r="D3279" s="202">
        <v>0</v>
      </c>
      <c r="E3279" s="178">
        <v>0</v>
      </c>
      <c r="F3279" s="188">
        <f t="shared" si="204"/>
        <v>0</v>
      </c>
      <c r="G3279" s="200"/>
      <c r="H3279" s="202">
        <v>0</v>
      </c>
      <c r="I3279" s="178">
        <v>-56.506999999999998</v>
      </c>
      <c r="J3279">
        <f t="shared" si="205"/>
        <v>0</v>
      </c>
      <c r="K3279" s="189">
        <f t="shared" si="206"/>
        <v>0</v>
      </c>
      <c r="L3279" s="200">
        <v>0</v>
      </c>
      <c r="N3279" s="184">
        <v>5958.1</v>
      </c>
      <c r="O3279" s="190">
        <f t="shared" si="207"/>
        <v>0.99301666666666677</v>
      </c>
      <c r="Q3279" s="1">
        <v>2865.1</v>
      </c>
    </row>
    <row r="3280" spans="2:17" x14ac:dyDescent="0.3">
      <c r="B3280" s="187">
        <v>43237.25</v>
      </c>
      <c r="D3280" s="202">
        <v>49</v>
      </c>
      <c r="E3280" s="178">
        <v>0</v>
      </c>
      <c r="F3280" s="188">
        <f t="shared" si="204"/>
        <v>0</v>
      </c>
      <c r="G3280" s="200"/>
      <c r="H3280" s="202">
        <v>11</v>
      </c>
      <c r="I3280" s="178">
        <v>82.251999999999995</v>
      </c>
      <c r="J3280">
        <f t="shared" si="205"/>
        <v>82.251999999999995</v>
      </c>
      <c r="K3280" s="189">
        <f t="shared" si="206"/>
        <v>3.2900799999999999E-3</v>
      </c>
      <c r="L3280" s="200">
        <v>245.38</v>
      </c>
      <c r="N3280" s="184">
        <v>5960.9</v>
      </c>
      <c r="O3280" s="190">
        <f t="shared" si="207"/>
        <v>0.99348333333333327</v>
      </c>
      <c r="Q3280" s="1">
        <v>2865.1</v>
      </c>
    </row>
    <row r="3281" spans="2:17" x14ac:dyDescent="0.3">
      <c r="B3281" s="187">
        <v>43237.291666666664</v>
      </c>
      <c r="D3281" s="202">
        <v>545</v>
      </c>
      <c r="E3281" s="178">
        <v>71.0625</v>
      </c>
      <c r="F3281" s="188">
        <f t="shared" si="204"/>
        <v>9.6170111987008158E-2</v>
      </c>
      <c r="G3281" s="200"/>
      <c r="H3281" s="202">
        <v>167</v>
      </c>
      <c r="I3281" s="178">
        <v>7250.4</v>
      </c>
      <c r="J3281">
        <f t="shared" si="205"/>
        <v>7250.4</v>
      </c>
      <c r="K3281" s="189">
        <f t="shared" si="206"/>
        <v>0.290016</v>
      </c>
      <c r="L3281" s="200">
        <v>7436.5</v>
      </c>
      <c r="N3281" s="184">
        <v>5961</v>
      </c>
      <c r="O3281" s="190">
        <f t="shared" si="207"/>
        <v>0.99350000000000005</v>
      </c>
      <c r="Q3281" s="1">
        <v>2864.7</v>
      </c>
    </row>
    <row r="3282" spans="2:17" x14ac:dyDescent="0.3">
      <c r="B3282" s="187">
        <v>43237.333333333336</v>
      </c>
      <c r="D3282" s="202">
        <v>748</v>
      </c>
      <c r="E3282" s="178">
        <v>475.161</v>
      </c>
      <c r="F3282" s="188">
        <f t="shared" si="204"/>
        <v>0.64304361065060733</v>
      </c>
      <c r="G3282" s="200"/>
      <c r="H3282" s="202">
        <v>383</v>
      </c>
      <c r="I3282" s="178">
        <v>17739</v>
      </c>
      <c r="J3282">
        <f t="shared" si="205"/>
        <v>17739</v>
      </c>
      <c r="K3282" s="189">
        <f t="shared" si="206"/>
        <v>0.70955999999999997</v>
      </c>
      <c r="L3282" s="200">
        <v>18296</v>
      </c>
      <c r="N3282" s="184">
        <v>5753</v>
      </c>
      <c r="O3282" s="190">
        <f t="shared" si="207"/>
        <v>0.95883333333333332</v>
      </c>
      <c r="Q3282" s="1">
        <v>2864.4</v>
      </c>
    </row>
    <row r="3283" spans="2:17" x14ac:dyDescent="0.3">
      <c r="B3283" s="187">
        <v>43237.375</v>
      </c>
      <c r="D3283" s="202">
        <v>838</v>
      </c>
      <c r="E3283" s="178">
        <v>581.38599999999997</v>
      </c>
      <c r="F3283" s="188">
        <f t="shared" si="204"/>
        <v>0.78679974286970933</v>
      </c>
      <c r="G3283" s="200"/>
      <c r="H3283" s="202">
        <v>560</v>
      </c>
      <c r="I3283" s="178">
        <v>19608</v>
      </c>
      <c r="J3283">
        <f t="shared" si="205"/>
        <v>19608</v>
      </c>
      <c r="K3283" s="189">
        <f t="shared" si="206"/>
        <v>0.78432000000000002</v>
      </c>
      <c r="L3283" s="200">
        <v>20261</v>
      </c>
      <c r="N3283" s="184">
        <v>5975.7</v>
      </c>
      <c r="O3283" s="190">
        <f t="shared" si="207"/>
        <v>0.99595</v>
      </c>
      <c r="Q3283" s="1">
        <v>2862</v>
      </c>
    </row>
    <row r="3284" spans="2:17" x14ac:dyDescent="0.3">
      <c r="B3284" s="187">
        <v>43237.416666666664</v>
      </c>
      <c r="D3284" s="202">
        <v>883</v>
      </c>
      <c r="E3284" s="178">
        <v>630.96199999999999</v>
      </c>
      <c r="F3284" s="188">
        <f t="shared" si="204"/>
        <v>0.85389180228033967</v>
      </c>
      <c r="G3284" s="200"/>
      <c r="H3284" s="202">
        <v>693</v>
      </c>
      <c r="I3284" s="178">
        <v>19552</v>
      </c>
      <c r="J3284">
        <f t="shared" si="205"/>
        <v>19552</v>
      </c>
      <c r="K3284" s="189">
        <f t="shared" si="206"/>
        <v>0.78208</v>
      </c>
      <c r="L3284" s="200">
        <v>20202</v>
      </c>
      <c r="N3284" s="184">
        <v>5990.6</v>
      </c>
      <c r="O3284" s="190">
        <f t="shared" si="207"/>
        <v>0.99843333333333339</v>
      </c>
      <c r="Q3284" s="1">
        <v>2861.3</v>
      </c>
    </row>
    <row r="3285" spans="2:17" x14ac:dyDescent="0.3">
      <c r="B3285" s="187">
        <v>43237.458333333336</v>
      </c>
      <c r="D3285" s="202">
        <v>903</v>
      </c>
      <c r="E3285" s="178">
        <v>654.91600000000005</v>
      </c>
      <c r="F3285" s="188">
        <f t="shared" si="204"/>
        <v>0.88630916534154358</v>
      </c>
      <c r="G3285" s="200"/>
      <c r="H3285" s="202">
        <v>762</v>
      </c>
      <c r="I3285" s="178">
        <v>19462</v>
      </c>
      <c r="J3285">
        <f t="shared" si="205"/>
        <v>19462</v>
      </c>
      <c r="K3285" s="189">
        <f t="shared" si="206"/>
        <v>0.77847999999999995</v>
      </c>
      <c r="L3285" s="200">
        <v>20108</v>
      </c>
      <c r="N3285" s="184">
        <v>5949.4</v>
      </c>
      <c r="O3285" s="190">
        <f t="shared" si="207"/>
        <v>0.9915666666666666</v>
      </c>
      <c r="Q3285" s="1">
        <v>2859.5</v>
      </c>
    </row>
    <row r="3286" spans="2:17" x14ac:dyDescent="0.3">
      <c r="B3286" s="187">
        <v>43237.5</v>
      </c>
      <c r="D3286" s="202">
        <v>902</v>
      </c>
      <c r="E3286" s="178">
        <v>652.423</v>
      </c>
      <c r="F3286" s="188">
        <f t="shared" si="204"/>
        <v>0.88293534526508111</v>
      </c>
      <c r="G3286" s="200"/>
      <c r="H3286" s="202">
        <v>761</v>
      </c>
      <c r="I3286" s="178">
        <v>19395</v>
      </c>
      <c r="J3286">
        <f t="shared" si="205"/>
        <v>19395</v>
      </c>
      <c r="K3286" s="189">
        <f t="shared" si="206"/>
        <v>0.77580000000000005</v>
      </c>
      <c r="L3286" s="200">
        <v>20037</v>
      </c>
      <c r="N3286" s="184">
        <v>5738.3</v>
      </c>
      <c r="O3286" s="190">
        <f t="shared" si="207"/>
        <v>0.95638333333333336</v>
      </c>
      <c r="Q3286" s="1">
        <v>2859.4</v>
      </c>
    </row>
    <row r="3287" spans="2:17" x14ac:dyDescent="0.3">
      <c r="B3287" s="187">
        <v>43237.541666666664</v>
      </c>
      <c r="D3287" s="202">
        <v>838</v>
      </c>
      <c r="E3287" s="178">
        <v>594.923</v>
      </c>
      <c r="F3287" s="188">
        <f t="shared" si="204"/>
        <v>0.80511959941807365</v>
      </c>
      <c r="G3287" s="200"/>
      <c r="H3287" s="202">
        <v>675</v>
      </c>
      <c r="I3287" s="178">
        <v>19184</v>
      </c>
      <c r="J3287">
        <f t="shared" si="205"/>
        <v>19184</v>
      </c>
      <c r="K3287" s="189">
        <f t="shared" si="206"/>
        <v>0.76736000000000004</v>
      </c>
      <c r="L3287" s="200">
        <v>19814</v>
      </c>
      <c r="N3287" s="184">
        <v>5506.6</v>
      </c>
      <c r="O3287" s="190">
        <f t="shared" si="207"/>
        <v>0.91776666666666673</v>
      </c>
      <c r="Q3287" s="1">
        <v>2858.3</v>
      </c>
    </row>
    <row r="3288" spans="2:17" x14ac:dyDescent="0.3">
      <c r="B3288" s="187">
        <v>43237.583333333336</v>
      </c>
      <c r="D3288" s="202">
        <v>768</v>
      </c>
      <c r="E3288" s="178">
        <v>526.07100000000003</v>
      </c>
      <c r="F3288" s="188">
        <f t="shared" si="204"/>
        <v>0.71194099536488831</v>
      </c>
      <c r="G3288" s="200"/>
      <c r="H3288" s="202">
        <v>538</v>
      </c>
      <c r="I3288" s="178">
        <v>18874</v>
      </c>
      <c r="J3288">
        <f t="shared" si="205"/>
        <v>18874</v>
      </c>
      <c r="K3288" s="189">
        <f t="shared" si="206"/>
        <v>0.75495999999999996</v>
      </c>
      <c r="L3288" s="200">
        <v>19488</v>
      </c>
      <c r="N3288" s="184">
        <v>5524.2</v>
      </c>
      <c r="O3288" s="190">
        <f t="shared" si="207"/>
        <v>0.92069999999999996</v>
      </c>
      <c r="Q3288" s="1">
        <v>2857.4</v>
      </c>
    </row>
    <row r="3289" spans="2:17" x14ac:dyDescent="0.3">
      <c r="B3289" s="187">
        <v>43237.625</v>
      </c>
      <c r="D3289" s="202">
        <v>748</v>
      </c>
      <c r="E3289" s="178">
        <v>462.815</v>
      </c>
      <c r="F3289" s="188">
        <f t="shared" si="204"/>
        <v>0.62633555502926552</v>
      </c>
      <c r="G3289" s="200"/>
      <c r="H3289" s="202">
        <v>372</v>
      </c>
      <c r="I3289" s="178">
        <v>16843</v>
      </c>
      <c r="J3289">
        <f t="shared" si="205"/>
        <v>16843</v>
      </c>
      <c r="K3289" s="189">
        <f t="shared" si="206"/>
        <v>0.67371999999999999</v>
      </c>
      <c r="L3289" s="200">
        <v>17357</v>
      </c>
      <c r="N3289" s="184">
        <v>5653.6</v>
      </c>
      <c r="O3289" s="190">
        <f t="shared" si="207"/>
        <v>0.9422666666666667</v>
      </c>
      <c r="Q3289" s="1">
        <v>2857</v>
      </c>
    </row>
    <row r="3290" spans="2:17" x14ac:dyDescent="0.3">
      <c r="B3290" s="187">
        <v>43237.666666666664</v>
      </c>
      <c r="D3290" s="202">
        <v>500</v>
      </c>
      <c r="E3290" s="178">
        <v>214.965</v>
      </c>
      <c r="F3290" s="188">
        <f t="shared" si="204"/>
        <v>0.29091585749568633</v>
      </c>
      <c r="G3290" s="200"/>
      <c r="H3290" s="202">
        <v>159</v>
      </c>
      <c r="I3290" s="178">
        <v>6561.3</v>
      </c>
      <c r="J3290">
        <f t="shared" si="205"/>
        <v>6561.3</v>
      </c>
      <c r="K3290" s="189">
        <f t="shared" si="206"/>
        <v>0.26245200000000002</v>
      </c>
      <c r="L3290" s="200">
        <v>6733.4</v>
      </c>
      <c r="N3290" s="184">
        <v>5675.4</v>
      </c>
      <c r="O3290" s="190">
        <f t="shared" si="207"/>
        <v>0.94589999999999996</v>
      </c>
      <c r="Q3290" s="1">
        <v>2856.3</v>
      </c>
    </row>
    <row r="3291" spans="2:17" x14ac:dyDescent="0.3">
      <c r="B3291" s="187">
        <v>43237.708333333336</v>
      </c>
      <c r="D3291" s="202">
        <v>61</v>
      </c>
      <c r="E3291" s="178">
        <v>0</v>
      </c>
      <c r="F3291" s="188">
        <f t="shared" si="204"/>
        <v>0</v>
      </c>
      <c r="G3291" s="200"/>
      <c r="H3291" s="202">
        <v>12</v>
      </c>
      <c r="I3291" s="178">
        <v>63.612000000000002</v>
      </c>
      <c r="J3291">
        <f t="shared" si="205"/>
        <v>63.612000000000002</v>
      </c>
      <c r="K3291" s="189">
        <f t="shared" si="206"/>
        <v>2.54448E-3</v>
      </c>
      <c r="L3291" s="200">
        <v>228.92</v>
      </c>
      <c r="N3291" s="184">
        <v>5582.4</v>
      </c>
      <c r="O3291" s="190">
        <f t="shared" si="207"/>
        <v>0.93039999999999989</v>
      </c>
      <c r="Q3291" s="1">
        <v>2854.9</v>
      </c>
    </row>
    <row r="3292" spans="2:17" x14ac:dyDescent="0.3">
      <c r="B3292" s="187">
        <v>43237.75</v>
      </c>
      <c r="D3292" s="202">
        <v>0</v>
      </c>
      <c r="E3292" s="178">
        <v>0</v>
      </c>
      <c r="F3292" s="188">
        <f t="shared" si="204"/>
        <v>0</v>
      </c>
      <c r="G3292" s="200"/>
      <c r="H3292" s="202">
        <v>0</v>
      </c>
      <c r="I3292" s="178">
        <v>-56.506999999999998</v>
      </c>
      <c r="J3292">
        <f t="shared" si="205"/>
        <v>0</v>
      </c>
      <c r="K3292" s="189">
        <f t="shared" si="206"/>
        <v>0</v>
      </c>
      <c r="L3292" s="200">
        <v>0</v>
      </c>
      <c r="N3292" s="184">
        <v>4401.2</v>
      </c>
      <c r="O3292" s="190">
        <f t="shared" si="207"/>
        <v>0.73353333333333326</v>
      </c>
      <c r="Q3292" s="1">
        <v>2854.3</v>
      </c>
    </row>
    <row r="3293" spans="2:17" x14ac:dyDescent="0.3">
      <c r="B3293" s="187">
        <v>43237.791666666664</v>
      </c>
      <c r="D3293" s="202">
        <v>0</v>
      </c>
      <c r="E3293" s="178">
        <v>0</v>
      </c>
      <c r="F3293" s="188">
        <f t="shared" si="204"/>
        <v>0</v>
      </c>
      <c r="G3293" s="200"/>
      <c r="H3293" s="202">
        <v>0</v>
      </c>
      <c r="I3293" s="178">
        <v>-56.506999999999998</v>
      </c>
      <c r="J3293">
        <f t="shared" si="205"/>
        <v>0</v>
      </c>
      <c r="K3293" s="189">
        <f t="shared" si="206"/>
        <v>0</v>
      </c>
      <c r="L3293" s="200">
        <v>0</v>
      </c>
      <c r="N3293" s="184">
        <v>4804.5</v>
      </c>
      <c r="O3293" s="190">
        <f t="shared" si="207"/>
        <v>0.80074999999999996</v>
      </c>
      <c r="Q3293" s="1">
        <v>2853.4</v>
      </c>
    </row>
    <row r="3294" spans="2:17" x14ac:dyDescent="0.3">
      <c r="B3294" s="187">
        <v>43237.833333333336</v>
      </c>
      <c r="D3294" s="202">
        <v>0</v>
      </c>
      <c r="E3294" s="178">
        <v>0</v>
      </c>
      <c r="F3294" s="188">
        <f t="shared" si="204"/>
        <v>0</v>
      </c>
      <c r="G3294" s="200"/>
      <c r="H3294" s="202">
        <v>0</v>
      </c>
      <c r="I3294" s="178">
        <v>-56.506999999999998</v>
      </c>
      <c r="J3294">
        <f t="shared" si="205"/>
        <v>0</v>
      </c>
      <c r="K3294" s="189">
        <f t="shared" si="206"/>
        <v>0</v>
      </c>
      <c r="L3294" s="200">
        <v>0</v>
      </c>
      <c r="N3294" s="184">
        <v>5195.8999999999996</v>
      </c>
      <c r="O3294" s="190">
        <f t="shared" si="207"/>
        <v>0.86598333333333333</v>
      </c>
      <c r="Q3294" s="1">
        <v>2852</v>
      </c>
    </row>
    <row r="3295" spans="2:17" x14ac:dyDescent="0.3">
      <c r="B3295" s="187">
        <v>43237.875</v>
      </c>
      <c r="D3295" s="202">
        <v>0</v>
      </c>
      <c r="E3295" s="178">
        <v>0</v>
      </c>
      <c r="F3295" s="188">
        <f t="shared" si="204"/>
        <v>0</v>
      </c>
      <c r="G3295" s="200"/>
      <c r="H3295" s="202">
        <v>0</v>
      </c>
      <c r="I3295" s="178">
        <v>-56.506999999999998</v>
      </c>
      <c r="J3295">
        <f t="shared" si="205"/>
        <v>0</v>
      </c>
      <c r="K3295" s="189">
        <f t="shared" si="206"/>
        <v>0</v>
      </c>
      <c r="L3295" s="200">
        <v>0</v>
      </c>
      <c r="N3295" s="184">
        <v>5634.1</v>
      </c>
      <c r="O3295" s="190">
        <f t="shared" si="207"/>
        <v>0.93901666666666672</v>
      </c>
      <c r="Q3295" s="1">
        <v>2851.6</v>
      </c>
    </row>
    <row r="3296" spans="2:17" x14ac:dyDescent="0.3">
      <c r="B3296" s="187">
        <v>43237.916666666664</v>
      </c>
      <c r="D3296" s="202">
        <v>0</v>
      </c>
      <c r="E3296" s="178">
        <v>0</v>
      </c>
      <c r="F3296" s="188">
        <f t="shared" si="204"/>
        <v>0</v>
      </c>
      <c r="G3296" s="200"/>
      <c r="H3296" s="202">
        <v>0</v>
      </c>
      <c r="I3296" s="178">
        <v>-56.506999999999998</v>
      </c>
      <c r="J3296">
        <f t="shared" si="205"/>
        <v>0</v>
      </c>
      <c r="K3296" s="189">
        <f t="shared" si="206"/>
        <v>0</v>
      </c>
      <c r="L3296" s="200">
        <v>0</v>
      </c>
      <c r="N3296" s="184">
        <v>5835.9</v>
      </c>
      <c r="O3296" s="190">
        <f t="shared" si="207"/>
        <v>0.9726499999999999</v>
      </c>
      <c r="Q3296" s="1">
        <v>2850.7</v>
      </c>
    </row>
    <row r="3297" spans="2:17" x14ac:dyDescent="0.3">
      <c r="B3297" s="187">
        <v>43237.958333333336</v>
      </c>
      <c r="D3297" s="202">
        <v>0</v>
      </c>
      <c r="E3297" s="178">
        <v>0</v>
      </c>
      <c r="F3297" s="188">
        <f t="shared" si="204"/>
        <v>0</v>
      </c>
      <c r="G3297" s="200"/>
      <c r="H3297" s="202">
        <v>0</v>
      </c>
      <c r="I3297" s="178">
        <v>-56.506999999999998</v>
      </c>
      <c r="J3297">
        <f t="shared" si="205"/>
        <v>0</v>
      </c>
      <c r="K3297" s="189">
        <f t="shared" si="206"/>
        <v>0</v>
      </c>
      <c r="L3297" s="200">
        <v>0</v>
      </c>
      <c r="N3297" s="184">
        <v>5932.2</v>
      </c>
      <c r="O3297" s="190">
        <f t="shared" si="207"/>
        <v>0.98870000000000002</v>
      </c>
      <c r="Q3297" s="1">
        <v>2849.8</v>
      </c>
    </row>
    <row r="3298" spans="2:17" x14ac:dyDescent="0.3">
      <c r="B3298" s="187">
        <v>43238</v>
      </c>
      <c r="D3298" s="202">
        <v>0</v>
      </c>
      <c r="E3298" s="178">
        <v>0</v>
      </c>
      <c r="F3298" s="188">
        <f t="shared" si="204"/>
        <v>0</v>
      </c>
      <c r="G3298" s="200"/>
      <c r="H3298" s="202">
        <v>0</v>
      </c>
      <c r="I3298" s="178">
        <v>-56.506999999999998</v>
      </c>
      <c r="J3298">
        <f t="shared" si="205"/>
        <v>0</v>
      </c>
      <c r="K3298" s="189">
        <f t="shared" si="206"/>
        <v>0</v>
      </c>
      <c r="L3298" s="200">
        <v>0</v>
      </c>
      <c r="N3298" s="184">
        <v>5950.2</v>
      </c>
      <c r="O3298" s="190">
        <f t="shared" si="207"/>
        <v>0.99169999999999991</v>
      </c>
      <c r="Q3298" s="1">
        <v>2849.1</v>
      </c>
    </row>
    <row r="3299" spans="2:17" x14ac:dyDescent="0.3">
      <c r="B3299" s="187">
        <v>43238.041666666664</v>
      </c>
      <c r="D3299" s="202">
        <v>0</v>
      </c>
      <c r="E3299" s="178">
        <v>0</v>
      </c>
      <c r="F3299" s="188">
        <f t="shared" si="204"/>
        <v>0</v>
      </c>
      <c r="G3299" s="200"/>
      <c r="H3299" s="202">
        <v>0</v>
      </c>
      <c r="I3299" s="178">
        <v>-56.506999999999998</v>
      </c>
      <c r="J3299">
        <f t="shared" si="205"/>
        <v>0</v>
      </c>
      <c r="K3299" s="189">
        <f t="shared" si="206"/>
        <v>0</v>
      </c>
      <c r="L3299" s="200">
        <v>0</v>
      </c>
      <c r="N3299" s="184">
        <v>5932.2</v>
      </c>
      <c r="O3299" s="190">
        <f t="shared" si="207"/>
        <v>0.98870000000000002</v>
      </c>
      <c r="Q3299" s="1">
        <v>2848.6</v>
      </c>
    </row>
    <row r="3300" spans="2:17" x14ac:dyDescent="0.3">
      <c r="B3300" s="187">
        <v>43238.083333333336</v>
      </c>
      <c r="D3300" s="202">
        <v>0</v>
      </c>
      <c r="E3300" s="178">
        <v>0</v>
      </c>
      <c r="F3300" s="188">
        <f t="shared" si="204"/>
        <v>0</v>
      </c>
      <c r="G3300" s="200"/>
      <c r="H3300" s="202">
        <v>0</v>
      </c>
      <c r="I3300" s="178">
        <v>-56.506999999999998</v>
      </c>
      <c r="J3300">
        <f t="shared" si="205"/>
        <v>0</v>
      </c>
      <c r="K3300" s="189">
        <f t="shared" si="206"/>
        <v>0</v>
      </c>
      <c r="L3300" s="200">
        <v>0</v>
      </c>
      <c r="N3300" s="184">
        <v>5883.2</v>
      </c>
      <c r="O3300" s="190">
        <f t="shared" si="207"/>
        <v>0.98053333333333326</v>
      </c>
      <c r="Q3300" s="1">
        <v>2848.1</v>
      </c>
    </row>
    <row r="3301" spans="2:17" x14ac:dyDescent="0.3">
      <c r="B3301" s="187">
        <v>43238.125</v>
      </c>
      <c r="D3301" s="202">
        <v>0</v>
      </c>
      <c r="E3301" s="178">
        <v>0</v>
      </c>
      <c r="F3301" s="188">
        <f t="shared" si="204"/>
        <v>0</v>
      </c>
      <c r="G3301" s="200"/>
      <c r="H3301" s="202">
        <v>0</v>
      </c>
      <c r="I3301" s="178">
        <v>-56.506999999999998</v>
      </c>
      <c r="J3301">
        <f t="shared" si="205"/>
        <v>0</v>
      </c>
      <c r="K3301" s="189">
        <f t="shared" si="206"/>
        <v>0</v>
      </c>
      <c r="L3301" s="200">
        <v>0</v>
      </c>
      <c r="N3301" s="184">
        <v>5839.2</v>
      </c>
      <c r="O3301" s="190">
        <f t="shared" si="207"/>
        <v>0.97319999999999995</v>
      </c>
      <c r="Q3301" s="1">
        <v>2847.7</v>
      </c>
    </row>
    <row r="3302" spans="2:17" x14ac:dyDescent="0.3">
      <c r="B3302" s="187">
        <v>43238.166666666664</v>
      </c>
      <c r="D3302" s="202">
        <v>0</v>
      </c>
      <c r="E3302" s="178">
        <v>0</v>
      </c>
      <c r="F3302" s="188">
        <f t="shared" si="204"/>
        <v>0</v>
      </c>
      <c r="G3302" s="200"/>
      <c r="H3302" s="202">
        <v>0</v>
      </c>
      <c r="I3302" s="178">
        <v>-56.506999999999998</v>
      </c>
      <c r="J3302">
        <f t="shared" si="205"/>
        <v>0</v>
      </c>
      <c r="K3302" s="189">
        <f t="shared" si="206"/>
        <v>0</v>
      </c>
      <c r="L3302" s="200">
        <v>0</v>
      </c>
      <c r="N3302" s="184">
        <v>5776.4</v>
      </c>
      <c r="O3302" s="190">
        <f t="shared" si="207"/>
        <v>0.96273333333333322</v>
      </c>
      <c r="Q3302" s="1">
        <v>2846.9</v>
      </c>
    </row>
    <row r="3303" spans="2:17" x14ac:dyDescent="0.3">
      <c r="B3303" s="187">
        <v>43238.208333333336</v>
      </c>
      <c r="D3303" s="202">
        <v>0</v>
      </c>
      <c r="E3303" s="178">
        <v>0</v>
      </c>
      <c r="F3303" s="188">
        <f t="shared" si="204"/>
        <v>0</v>
      </c>
      <c r="G3303" s="200"/>
      <c r="H3303" s="202">
        <v>0</v>
      </c>
      <c r="I3303" s="178">
        <v>-56.506999999999998</v>
      </c>
      <c r="J3303">
        <f t="shared" si="205"/>
        <v>0</v>
      </c>
      <c r="K3303" s="189">
        <f t="shared" si="206"/>
        <v>0</v>
      </c>
      <c r="L3303" s="200">
        <v>0</v>
      </c>
      <c r="N3303" s="184">
        <v>5765.8</v>
      </c>
      <c r="O3303" s="190">
        <f t="shared" si="207"/>
        <v>0.96096666666666675</v>
      </c>
      <c r="Q3303" s="1">
        <v>2845.4</v>
      </c>
    </row>
    <row r="3304" spans="2:17" x14ac:dyDescent="0.3">
      <c r="B3304" s="187">
        <v>43238.25</v>
      </c>
      <c r="D3304" s="202">
        <v>95</v>
      </c>
      <c r="E3304" s="178">
        <v>0</v>
      </c>
      <c r="F3304" s="188">
        <f t="shared" si="204"/>
        <v>0</v>
      </c>
      <c r="G3304" s="200"/>
      <c r="H3304" s="202">
        <v>12</v>
      </c>
      <c r="I3304" s="178">
        <v>118.47</v>
      </c>
      <c r="J3304">
        <f t="shared" si="205"/>
        <v>118.47</v>
      </c>
      <c r="K3304" s="189">
        <f t="shared" si="206"/>
        <v>4.7387999999999996E-3</v>
      </c>
      <c r="L3304" s="200">
        <v>277.37</v>
      </c>
      <c r="N3304" s="184">
        <v>5770.6</v>
      </c>
      <c r="O3304" s="190">
        <f t="shared" si="207"/>
        <v>0.96176666666666677</v>
      </c>
      <c r="Q3304" s="1">
        <v>2845</v>
      </c>
    </row>
    <row r="3305" spans="2:17" x14ac:dyDescent="0.3">
      <c r="B3305" s="187">
        <v>43238.291666666664</v>
      </c>
      <c r="D3305" s="202">
        <v>628</v>
      </c>
      <c r="E3305" s="178">
        <v>114.432</v>
      </c>
      <c r="F3305" s="188">
        <f t="shared" si="204"/>
        <v>0.15486280745677844</v>
      </c>
      <c r="G3305" s="200"/>
      <c r="H3305" s="202">
        <v>171</v>
      </c>
      <c r="I3305" s="178">
        <v>7587.6</v>
      </c>
      <c r="J3305">
        <f t="shared" si="205"/>
        <v>7587.6</v>
      </c>
      <c r="K3305" s="189">
        <f t="shared" si="206"/>
        <v>0.303504</v>
      </c>
      <c r="L3305" s="200">
        <v>7781.5</v>
      </c>
      <c r="N3305" s="184">
        <v>5810.8</v>
      </c>
      <c r="O3305" s="190">
        <f t="shared" si="207"/>
        <v>0.9684666666666667</v>
      </c>
      <c r="Q3305" s="1">
        <v>2844.9</v>
      </c>
    </row>
    <row r="3306" spans="2:17" x14ac:dyDescent="0.3">
      <c r="B3306" s="187">
        <v>43238.333333333336</v>
      </c>
      <c r="D3306" s="202">
        <v>817</v>
      </c>
      <c r="E3306" s="178">
        <v>522.428</v>
      </c>
      <c r="F3306" s="188">
        <f t="shared" si="204"/>
        <v>0.70701086037148564</v>
      </c>
      <c r="G3306" s="200"/>
      <c r="H3306" s="202">
        <v>390</v>
      </c>
      <c r="I3306" s="178">
        <v>18397</v>
      </c>
      <c r="J3306">
        <f t="shared" si="205"/>
        <v>18397</v>
      </c>
      <c r="K3306" s="189">
        <f t="shared" si="206"/>
        <v>0.73587999999999998</v>
      </c>
      <c r="L3306" s="200">
        <v>18987</v>
      </c>
      <c r="N3306" s="184">
        <v>5219.5</v>
      </c>
      <c r="O3306" s="190">
        <f t="shared" si="207"/>
        <v>0.86991666666666667</v>
      </c>
      <c r="Q3306" s="1">
        <v>2844.5</v>
      </c>
    </row>
    <row r="3307" spans="2:17" x14ac:dyDescent="0.3">
      <c r="B3307" s="187">
        <v>43238.375</v>
      </c>
      <c r="D3307" s="202">
        <v>890</v>
      </c>
      <c r="E3307" s="178">
        <v>620.69799999999998</v>
      </c>
      <c r="F3307" s="188">
        <f t="shared" si="204"/>
        <v>0.84000135331731907</v>
      </c>
      <c r="G3307" s="200"/>
      <c r="H3307" s="202">
        <v>565</v>
      </c>
      <c r="I3307" s="178">
        <v>19814</v>
      </c>
      <c r="J3307">
        <f t="shared" si="205"/>
        <v>19814</v>
      </c>
      <c r="K3307" s="189">
        <f t="shared" si="206"/>
        <v>0.79256000000000004</v>
      </c>
      <c r="L3307" s="200">
        <v>20477</v>
      </c>
      <c r="N3307" s="184">
        <v>5760.1</v>
      </c>
      <c r="O3307" s="190">
        <f t="shared" si="207"/>
        <v>0.96001666666666674</v>
      </c>
      <c r="Q3307" s="1">
        <v>2844.4</v>
      </c>
    </row>
    <row r="3308" spans="2:17" x14ac:dyDescent="0.3">
      <c r="B3308" s="187">
        <v>43238.416666666664</v>
      </c>
      <c r="D3308" s="202">
        <v>929</v>
      </c>
      <c r="E3308" s="178">
        <v>667.11199999999997</v>
      </c>
      <c r="F3308" s="188">
        <f t="shared" si="204"/>
        <v>0.90281422336502348</v>
      </c>
      <c r="G3308" s="200"/>
      <c r="H3308" s="202">
        <v>698</v>
      </c>
      <c r="I3308" s="178">
        <v>19765</v>
      </c>
      <c r="J3308">
        <f t="shared" si="205"/>
        <v>19765</v>
      </c>
      <c r="K3308" s="189">
        <f t="shared" si="206"/>
        <v>0.79059999999999997</v>
      </c>
      <c r="L3308" s="200">
        <v>20426</v>
      </c>
      <c r="N3308" s="184">
        <v>5825.4</v>
      </c>
      <c r="O3308" s="190">
        <f t="shared" si="207"/>
        <v>0.97089999999999999</v>
      </c>
      <c r="Q3308" s="1">
        <v>2843.9</v>
      </c>
    </row>
    <row r="3309" spans="2:17" x14ac:dyDescent="0.3">
      <c r="B3309" s="187">
        <v>43238.458333333336</v>
      </c>
      <c r="D3309" s="202">
        <v>947</v>
      </c>
      <c r="E3309" s="178">
        <v>689.80899999999997</v>
      </c>
      <c r="F3309" s="188">
        <f t="shared" si="204"/>
        <v>0.9335304665561458</v>
      </c>
      <c r="G3309" s="200"/>
      <c r="H3309" s="202">
        <v>768</v>
      </c>
      <c r="I3309" s="178">
        <v>19630</v>
      </c>
      <c r="J3309">
        <f t="shared" si="205"/>
        <v>19630</v>
      </c>
      <c r="K3309" s="189">
        <f t="shared" si="206"/>
        <v>0.78520000000000001</v>
      </c>
      <c r="L3309" s="200">
        <v>20284</v>
      </c>
      <c r="N3309" s="184">
        <v>5680.6</v>
      </c>
      <c r="O3309" s="190">
        <f t="shared" si="207"/>
        <v>0.94676666666666676</v>
      </c>
      <c r="Q3309" s="1">
        <v>2843.1</v>
      </c>
    </row>
    <row r="3310" spans="2:17" x14ac:dyDescent="0.3">
      <c r="B3310" s="187">
        <v>43238.5</v>
      </c>
      <c r="D3310" s="202">
        <v>947</v>
      </c>
      <c r="E3310" s="178">
        <v>687.87599999999998</v>
      </c>
      <c r="F3310" s="188">
        <f t="shared" si="204"/>
        <v>0.9309145041783673</v>
      </c>
      <c r="G3310" s="200"/>
      <c r="H3310" s="202">
        <v>767</v>
      </c>
      <c r="I3310" s="178">
        <v>19548</v>
      </c>
      <c r="J3310">
        <f t="shared" si="205"/>
        <v>19548</v>
      </c>
      <c r="K3310" s="189">
        <f t="shared" si="206"/>
        <v>0.78191999999999995</v>
      </c>
      <c r="L3310" s="200">
        <v>20198</v>
      </c>
      <c r="N3310" s="184">
        <v>5206.6000000000004</v>
      </c>
      <c r="O3310" s="190">
        <f t="shared" si="207"/>
        <v>0.86776666666666669</v>
      </c>
      <c r="Q3310" s="1">
        <v>2841.6</v>
      </c>
    </row>
    <row r="3311" spans="2:17" x14ac:dyDescent="0.3">
      <c r="B3311" s="187">
        <v>43238.541666666664</v>
      </c>
      <c r="D3311" s="202">
        <v>929</v>
      </c>
      <c r="E3311" s="178">
        <v>664.46100000000001</v>
      </c>
      <c r="F3311" s="188">
        <f t="shared" si="204"/>
        <v>0.89922657915214677</v>
      </c>
      <c r="G3311" s="200"/>
      <c r="H3311" s="202">
        <v>697</v>
      </c>
      <c r="I3311" s="178">
        <v>19740</v>
      </c>
      <c r="J3311">
        <f t="shared" si="205"/>
        <v>19740</v>
      </c>
      <c r="K3311" s="189">
        <f t="shared" si="206"/>
        <v>0.78959999999999997</v>
      </c>
      <c r="L3311" s="200">
        <v>20400</v>
      </c>
      <c r="N3311" s="184">
        <v>4787.8999999999996</v>
      </c>
      <c r="O3311" s="190">
        <f t="shared" si="207"/>
        <v>0.79798333333333327</v>
      </c>
      <c r="Q3311" s="1">
        <v>2841.2</v>
      </c>
    </row>
    <row r="3312" spans="2:17" x14ac:dyDescent="0.3">
      <c r="B3312" s="187">
        <v>43238.583333333336</v>
      </c>
      <c r="D3312" s="202">
        <v>889</v>
      </c>
      <c r="E3312" s="178">
        <v>615.38</v>
      </c>
      <c r="F3312" s="188">
        <f t="shared" si="204"/>
        <v>0.83280441181446019</v>
      </c>
      <c r="G3312" s="200"/>
      <c r="H3312" s="202">
        <v>562</v>
      </c>
      <c r="I3312" s="178">
        <v>19797</v>
      </c>
      <c r="J3312">
        <f t="shared" si="205"/>
        <v>19797</v>
      </c>
      <c r="K3312" s="189">
        <f t="shared" si="206"/>
        <v>0.79188000000000003</v>
      </c>
      <c r="L3312" s="200">
        <v>20460</v>
      </c>
      <c r="N3312" s="184">
        <v>4756.5</v>
      </c>
      <c r="O3312" s="190">
        <f t="shared" si="207"/>
        <v>0.79274999999999995</v>
      </c>
      <c r="Q3312" s="1">
        <v>2833.5</v>
      </c>
    </row>
    <row r="3313" spans="2:17" x14ac:dyDescent="0.3">
      <c r="B3313" s="187">
        <v>43238.625</v>
      </c>
      <c r="D3313" s="202">
        <v>811</v>
      </c>
      <c r="E3313" s="178">
        <v>505.06299999999999</v>
      </c>
      <c r="F3313" s="188">
        <f t="shared" si="204"/>
        <v>0.68351050512568934</v>
      </c>
      <c r="G3313" s="200"/>
      <c r="H3313" s="202">
        <v>377</v>
      </c>
      <c r="I3313" s="178">
        <v>17196</v>
      </c>
      <c r="J3313">
        <f t="shared" si="205"/>
        <v>17196</v>
      </c>
      <c r="K3313" s="189">
        <f t="shared" si="206"/>
        <v>0.68784000000000001</v>
      </c>
      <c r="L3313" s="200">
        <v>17727</v>
      </c>
      <c r="N3313" s="184">
        <v>4935.5</v>
      </c>
      <c r="O3313" s="190">
        <f t="shared" si="207"/>
        <v>0.82258333333333333</v>
      </c>
      <c r="Q3313" s="1">
        <v>2833</v>
      </c>
    </row>
    <row r="3314" spans="2:17" x14ac:dyDescent="0.3">
      <c r="B3314" s="187">
        <v>43238.666666666664</v>
      </c>
      <c r="D3314" s="202">
        <v>625</v>
      </c>
      <c r="E3314" s="178">
        <v>276.75099999999998</v>
      </c>
      <c r="F3314" s="188">
        <f t="shared" si="204"/>
        <v>0.37453192137226377</v>
      </c>
      <c r="G3314" s="200"/>
      <c r="H3314" s="202">
        <v>169</v>
      </c>
      <c r="I3314" s="178">
        <v>7172.7</v>
      </c>
      <c r="J3314">
        <f t="shared" si="205"/>
        <v>7172.7</v>
      </c>
      <c r="K3314" s="189">
        <f t="shared" si="206"/>
        <v>0.286908</v>
      </c>
      <c r="L3314" s="200">
        <v>7357.2</v>
      </c>
      <c r="N3314" s="184">
        <v>5268.1</v>
      </c>
      <c r="O3314" s="190">
        <f t="shared" si="207"/>
        <v>0.87801666666666678</v>
      </c>
      <c r="Q3314" s="1">
        <v>2831.3</v>
      </c>
    </row>
    <row r="3315" spans="2:17" x14ac:dyDescent="0.3">
      <c r="B3315" s="187">
        <v>43238.708333333336</v>
      </c>
      <c r="D3315" s="202">
        <v>74</v>
      </c>
      <c r="E3315" s="178">
        <v>0</v>
      </c>
      <c r="F3315" s="188">
        <f t="shared" si="204"/>
        <v>0</v>
      </c>
      <c r="G3315" s="200"/>
      <c r="H3315" s="202">
        <v>12</v>
      </c>
      <c r="I3315" s="178">
        <v>57.689</v>
      </c>
      <c r="J3315">
        <f t="shared" si="205"/>
        <v>57.689</v>
      </c>
      <c r="K3315" s="189">
        <f t="shared" si="206"/>
        <v>2.3075600000000002E-3</v>
      </c>
      <c r="L3315" s="200">
        <v>223.69</v>
      </c>
      <c r="N3315" s="184">
        <v>5370.7</v>
      </c>
      <c r="O3315" s="190">
        <f t="shared" si="207"/>
        <v>0.89511666666666667</v>
      </c>
      <c r="Q3315" s="1">
        <v>2830.4</v>
      </c>
    </row>
    <row r="3316" spans="2:17" x14ac:dyDescent="0.3">
      <c r="B3316" s="187">
        <v>43238.75</v>
      </c>
      <c r="D3316" s="202">
        <v>0</v>
      </c>
      <c r="E3316" s="178">
        <v>0</v>
      </c>
      <c r="F3316" s="188">
        <f t="shared" si="204"/>
        <v>0</v>
      </c>
      <c r="G3316" s="200"/>
      <c r="H3316" s="202">
        <v>0</v>
      </c>
      <c r="I3316" s="178">
        <v>-56.506999999999998</v>
      </c>
      <c r="J3316">
        <f t="shared" si="205"/>
        <v>0</v>
      </c>
      <c r="K3316" s="189">
        <f t="shared" si="206"/>
        <v>0</v>
      </c>
      <c r="L3316" s="200">
        <v>0</v>
      </c>
      <c r="N3316" s="184">
        <v>4423.8999999999996</v>
      </c>
      <c r="O3316" s="190">
        <f t="shared" si="207"/>
        <v>0.73731666666666662</v>
      </c>
      <c r="Q3316" s="1">
        <v>2829.6</v>
      </c>
    </row>
    <row r="3317" spans="2:17" x14ac:dyDescent="0.3">
      <c r="B3317" s="187">
        <v>43238.791666666664</v>
      </c>
      <c r="D3317" s="202">
        <v>0</v>
      </c>
      <c r="E3317" s="178">
        <v>0</v>
      </c>
      <c r="F3317" s="188">
        <f t="shared" si="204"/>
        <v>0</v>
      </c>
      <c r="G3317" s="200"/>
      <c r="H3317" s="202">
        <v>0</v>
      </c>
      <c r="I3317" s="178">
        <v>-56.506999999999998</v>
      </c>
      <c r="J3317">
        <f t="shared" si="205"/>
        <v>0</v>
      </c>
      <c r="K3317" s="189">
        <f t="shared" si="206"/>
        <v>0</v>
      </c>
      <c r="L3317" s="200">
        <v>0</v>
      </c>
      <c r="N3317" s="184">
        <v>4399.6000000000004</v>
      </c>
      <c r="O3317" s="190">
        <f t="shared" si="207"/>
        <v>0.73326666666666673</v>
      </c>
      <c r="Q3317" s="1">
        <v>2829.2</v>
      </c>
    </row>
    <row r="3318" spans="2:17" x14ac:dyDescent="0.3">
      <c r="B3318" s="187">
        <v>43238.833333333336</v>
      </c>
      <c r="D3318" s="202">
        <v>0</v>
      </c>
      <c r="E3318" s="178">
        <v>0</v>
      </c>
      <c r="F3318" s="188">
        <f t="shared" si="204"/>
        <v>0</v>
      </c>
      <c r="G3318" s="200"/>
      <c r="H3318" s="202">
        <v>0</v>
      </c>
      <c r="I3318" s="178">
        <v>-56.506999999999998</v>
      </c>
      <c r="J3318">
        <f t="shared" si="205"/>
        <v>0</v>
      </c>
      <c r="K3318" s="189">
        <f t="shared" si="206"/>
        <v>0</v>
      </c>
      <c r="L3318" s="200">
        <v>0</v>
      </c>
      <c r="N3318" s="184">
        <v>4537.6000000000004</v>
      </c>
      <c r="O3318" s="190">
        <f t="shared" si="207"/>
        <v>0.75626666666666675</v>
      </c>
      <c r="Q3318" s="1">
        <v>2828.3</v>
      </c>
    </row>
    <row r="3319" spans="2:17" x14ac:dyDescent="0.3">
      <c r="B3319" s="187">
        <v>43238.875</v>
      </c>
      <c r="D3319" s="202">
        <v>0</v>
      </c>
      <c r="E3319" s="178">
        <v>0</v>
      </c>
      <c r="F3319" s="188">
        <f t="shared" si="204"/>
        <v>0</v>
      </c>
      <c r="G3319" s="200"/>
      <c r="H3319" s="202">
        <v>0</v>
      </c>
      <c r="I3319" s="178">
        <v>-56.506999999999998</v>
      </c>
      <c r="J3319">
        <f t="shared" si="205"/>
        <v>0</v>
      </c>
      <c r="K3319" s="189">
        <f t="shared" si="206"/>
        <v>0</v>
      </c>
      <c r="L3319" s="200">
        <v>0</v>
      </c>
      <c r="N3319" s="184">
        <v>4739.6000000000004</v>
      </c>
      <c r="O3319" s="190">
        <f t="shared" si="207"/>
        <v>0.78993333333333338</v>
      </c>
      <c r="Q3319" s="1">
        <v>2826.2</v>
      </c>
    </row>
    <row r="3320" spans="2:17" x14ac:dyDescent="0.3">
      <c r="B3320" s="187">
        <v>43238.916666666664</v>
      </c>
      <c r="D3320" s="202">
        <v>0</v>
      </c>
      <c r="E3320" s="178">
        <v>0</v>
      </c>
      <c r="F3320" s="188">
        <f t="shared" si="204"/>
        <v>0</v>
      </c>
      <c r="G3320" s="200"/>
      <c r="H3320" s="202">
        <v>0</v>
      </c>
      <c r="I3320" s="178">
        <v>-56.506999999999998</v>
      </c>
      <c r="J3320">
        <f t="shared" si="205"/>
        <v>0</v>
      </c>
      <c r="K3320" s="189">
        <f t="shared" si="206"/>
        <v>0</v>
      </c>
      <c r="L3320" s="200">
        <v>0</v>
      </c>
      <c r="N3320" s="184">
        <v>5127.7</v>
      </c>
      <c r="O3320" s="190">
        <f t="shared" si="207"/>
        <v>0.85461666666666669</v>
      </c>
      <c r="Q3320" s="1">
        <v>2825.9</v>
      </c>
    </row>
    <row r="3321" spans="2:17" x14ac:dyDescent="0.3">
      <c r="B3321" s="187">
        <v>43238.958333333336</v>
      </c>
      <c r="D3321" s="202">
        <v>0</v>
      </c>
      <c r="E3321" s="178">
        <v>0</v>
      </c>
      <c r="F3321" s="188">
        <f t="shared" si="204"/>
        <v>0</v>
      </c>
      <c r="G3321" s="200"/>
      <c r="H3321" s="202">
        <v>0</v>
      </c>
      <c r="I3321" s="178">
        <v>-56.506999999999998</v>
      </c>
      <c r="J3321">
        <f t="shared" si="205"/>
        <v>0</v>
      </c>
      <c r="K3321" s="189">
        <f t="shared" si="206"/>
        <v>0</v>
      </c>
      <c r="L3321" s="200">
        <v>0</v>
      </c>
      <c r="N3321" s="184">
        <v>5481.8</v>
      </c>
      <c r="O3321" s="190">
        <f t="shared" si="207"/>
        <v>0.91363333333333341</v>
      </c>
      <c r="Q3321" s="1">
        <v>2825.5</v>
      </c>
    </row>
    <row r="3322" spans="2:17" x14ac:dyDescent="0.3">
      <c r="B3322" s="187">
        <v>43239</v>
      </c>
      <c r="D3322" s="202">
        <v>0</v>
      </c>
      <c r="E3322" s="178">
        <v>0</v>
      </c>
      <c r="F3322" s="188">
        <f t="shared" si="204"/>
        <v>0</v>
      </c>
      <c r="G3322" s="200"/>
      <c r="H3322" s="202">
        <v>0</v>
      </c>
      <c r="I3322" s="178">
        <v>-56.506999999999998</v>
      </c>
      <c r="J3322">
        <f t="shared" si="205"/>
        <v>0</v>
      </c>
      <c r="K3322" s="189">
        <f t="shared" si="206"/>
        <v>0</v>
      </c>
      <c r="L3322" s="200">
        <v>0</v>
      </c>
      <c r="N3322" s="184">
        <v>5747.4</v>
      </c>
      <c r="O3322" s="190">
        <f t="shared" si="207"/>
        <v>0.95789999999999997</v>
      </c>
      <c r="Q3322" s="1">
        <v>2825.4</v>
      </c>
    </row>
    <row r="3323" spans="2:17" x14ac:dyDescent="0.3">
      <c r="B3323" s="187">
        <v>43239.041666666664</v>
      </c>
      <c r="D3323" s="202">
        <v>0</v>
      </c>
      <c r="E3323" s="178">
        <v>0</v>
      </c>
      <c r="F3323" s="188">
        <f t="shared" si="204"/>
        <v>0</v>
      </c>
      <c r="G3323" s="200"/>
      <c r="H3323" s="202">
        <v>0</v>
      </c>
      <c r="I3323" s="178">
        <v>-56.506999999999998</v>
      </c>
      <c r="J3323">
        <f t="shared" si="205"/>
        <v>0</v>
      </c>
      <c r="K3323" s="189">
        <f t="shared" si="206"/>
        <v>0</v>
      </c>
      <c r="L3323" s="200">
        <v>0</v>
      </c>
      <c r="N3323" s="184">
        <v>5756.7</v>
      </c>
      <c r="O3323" s="190">
        <f t="shared" si="207"/>
        <v>0.95945000000000003</v>
      </c>
      <c r="Q3323" s="1">
        <v>2824.4</v>
      </c>
    </row>
    <row r="3324" spans="2:17" x14ac:dyDescent="0.3">
      <c r="B3324" s="187">
        <v>43239.083333333336</v>
      </c>
      <c r="D3324" s="202">
        <v>0</v>
      </c>
      <c r="E3324" s="178">
        <v>0</v>
      </c>
      <c r="F3324" s="188">
        <f t="shared" si="204"/>
        <v>0</v>
      </c>
      <c r="G3324" s="200"/>
      <c r="H3324" s="202">
        <v>0</v>
      </c>
      <c r="I3324" s="178">
        <v>-56.506999999999998</v>
      </c>
      <c r="J3324">
        <f t="shared" si="205"/>
        <v>0</v>
      </c>
      <c r="K3324" s="189">
        <f t="shared" si="206"/>
        <v>0</v>
      </c>
      <c r="L3324" s="200">
        <v>0</v>
      </c>
      <c r="N3324" s="184">
        <v>5771.6</v>
      </c>
      <c r="O3324" s="190">
        <f t="shared" si="207"/>
        <v>0.96193333333333342</v>
      </c>
      <c r="Q3324" s="1">
        <v>2824.4</v>
      </c>
    </row>
    <row r="3325" spans="2:17" x14ac:dyDescent="0.3">
      <c r="B3325" s="187">
        <v>43239.125</v>
      </c>
      <c r="D3325" s="202">
        <v>0</v>
      </c>
      <c r="E3325" s="178">
        <v>0</v>
      </c>
      <c r="F3325" s="188">
        <f t="shared" si="204"/>
        <v>0</v>
      </c>
      <c r="G3325" s="200"/>
      <c r="H3325" s="202">
        <v>0</v>
      </c>
      <c r="I3325" s="178">
        <v>-56.506999999999998</v>
      </c>
      <c r="J3325">
        <f t="shared" si="205"/>
        <v>0</v>
      </c>
      <c r="K3325" s="189">
        <f t="shared" si="206"/>
        <v>0</v>
      </c>
      <c r="L3325" s="200">
        <v>0</v>
      </c>
      <c r="N3325" s="184">
        <v>5742.2</v>
      </c>
      <c r="O3325" s="190">
        <f t="shared" si="207"/>
        <v>0.95703333333333329</v>
      </c>
      <c r="Q3325" s="1">
        <v>2824.3</v>
      </c>
    </row>
    <row r="3326" spans="2:17" x14ac:dyDescent="0.3">
      <c r="B3326" s="187">
        <v>43239.166666666664</v>
      </c>
      <c r="D3326" s="202">
        <v>0</v>
      </c>
      <c r="E3326" s="178">
        <v>0</v>
      </c>
      <c r="F3326" s="188">
        <f t="shared" si="204"/>
        <v>0</v>
      </c>
      <c r="G3326" s="200"/>
      <c r="H3326" s="202">
        <v>0</v>
      </c>
      <c r="I3326" s="178">
        <v>-56.506999999999998</v>
      </c>
      <c r="J3326">
        <f t="shared" si="205"/>
        <v>0</v>
      </c>
      <c r="K3326" s="189">
        <f t="shared" si="206"/>
        <v>0</v>
      </c>
      <c r="L3326" s="200">
        <v>0</v>
      </c>
      <c r="N3326" s="184">
        <v>5734.3</v>
      </c>
      <c r="O3326" s="190">
        <f t="shared" si="207"/>
        <v>0.95571666666666666</v>
      </c>
      <c r="Q3326" s="1">
        <v>2823.2</v>
      </c>
    </row>
    <row r="3327" spans="2:17" x14ac:dyDescent="0.3">
      <c r="B3327" s="187">
        <v>43239.208333333336</v>
      </c>
      <c r="D3327" s="202">
        <v>0</v>
      </c>
      <c r="E3327" s="178">
        <v>0</v>
      </c>
      <c r="F3327" s="188">
        <f t="shared" si="204"/>
        <v>0</v>
      </c>
      <c r="G3327" s="200"/>
      <c r="H3327" s="202">
        <v>0</v>
      </c>
      <c r="I3327" s="178">
        <v>-56.506999999999998</v>
      </c>
      <c r="J3327">
        <f t="shared" si="205"/>
        <v>0</v>
      </c>
      <c r="K3327" s="189">
        <f t="shared" si="206"/>
        <v>0</v>
      </c>
      <c r="L3327" s="200">
        <v>0</v>
      </c>
      <c r="N3327" s="184">
        <v>5772.8</v>
      </c>
      <c r="O3327" s="190">
        <f t="shared" si="207"/>
        <v>0.9621333333333334</v>
      </c>
      <c r="Q3327" s="1">
        <v>2823</v>
      </c>
    </row>
    <row r="3328" spans="2:17" x14ac:dyDescent="0.3">
      <c r="B3328" s="187">
        <v>43239.25</v>
      </c>
      <c r="D3328" s="202">
        <v>111</v>
      </c>
      <c r="E3328" s="178">
        <v>0</v>
      </c>
      <c r="F3328" s="188">
        <f t="shared" si="204"/>
        <v>0</v>
      </c>
      <c r="G3328" s="200"/>
      <c r="H3328" s="202">
        <v>12</v>
      </c>
      <c r="I3328" s="178">
        <v>108.51</v>
      </c>
      <c r="J3328">
        <f t="shared" si="205"/>
        <v>108.51</v>
      </c>
      <c r="K3328" s="189">
        <f t="shared" si="206"/>
        <v>4.3404000000000003E-3</v>
      </c>
      <c r="L3328" s="200">
        <v>268.57</v>
      </c>
      <c r="N3328" s="184">
        <v>5796.9</v>
      </c>
      <c r="O3328" s="190">
        <f t="shared" si="207"/>
        <v>0.96614999999999995</v>
      </c>
      <c r="Q3328" s="1">
        <v>2823</v>
      </c>
    </row>
    <row r="3329" spans="2:17" x14ac:dyDescent="0.3">
      <c r="B3329" s="187">
        <v>43239.291666666664</v>
      </c>
      <c r="D3329" s="202">
        <v>688</v>
      </c>
      <c r="E3329" s="178">
        <v>145.00200000000001</v>
      </c>
      <c r="F3329" s="188">
        <f t="shared" si="204"/>
        <v>0.19623371790100486</v>
      </c>
      <c r="G3329" s="200"/>
      <c r="H3329" s="202">
        <v>172</v>
      </c>
      <c r="I3329" s="178">
        <v>7723.8</v>
      </c>
      <c r="J3329">
        <f t="shared" si="205"/>
        <v>7723.8</v>
      </c>
      <c r="K3329" s="189">
        <f t="shared" si="206"/>
        <v>0.308952</v>
      </c>
      <c r="L3329" s="200">
        <v>7921.1</v>
      </c>
      <c r="N3329" s="184">
        <v>5806.4</v>
      </c>
      <c r="O3329" s="190">
        <f t="shared" si="207"/>
        <v>0.96773333333333322</v>
      </c>
      <c r="Q3329" s="1">
        <v>2822.7</v>
      </c>
    </row>
    <row r="3330" spans="2:17" x14ac:dyDescent="0.3">
      <c r="B3330" s="187">
        <v>43239.333333333336</v>
      </c>
      <c r="D3330" s="202">
        <v>862</v>
      </c>
      <c r="E3330" s="178">
        <v>552.38199999999995</v>
      </c>
      <c r="F3330" s="188">
        <f t="shared" si="204"/>
        <v>0.7475481273471597</v>
      </c>
      <c r="G3330" s="200"/>
      <c r="H3330" s="202">
        <v>392</v>
      </c>
      <c r="I3330" s="178">
        <v>18583</v>
      </c>
      <c r="J3330">
        <f t="shared" si="205"/>
        <v>18583</v>
      </c>
      <c r="K3330" s="189">
        <f t="shared" si="206"/>
        <v>0.74331999999999998</v>
      </c>
      <c r="L3330" s="200">
        <v>19182</v>
      </c>
      <c r="N3330" s="184">
        <v>5310.1</v>
      </c>
      <c r="O3330" s="190">
        <f t="shared" si="207"/>
        <v>0.88501666666666667</v>
      </c>
      <c r="Q3330" s="1">
        <v>2821.1</v>
      </c>
    </row>
    <row r="3331" spans="2:17" x14ac:dyDescent="0.3">
      <c r="B3331" s="187">
        <v>43239.375</v>
      </c>
      <c r="D3331" s="202">
        <v>927</v>
      </c>
      <c r="E3331" s="178">
        <v>647.85599999999999</v>
      </c>
      <c r="F3331" s="188">
        <f t="shared" si="204"/>
        <v>0.87675474506885009</v>
      </c>
      <c r="G3331" s="200"/>
      <c r="H3331" s="202">
        <v>567</v>
      </c>
      <c r="I3331" s="178">
        <v>20015</v>
      </c>
      <c r="J3331">
        <f t="shared" si="205"/>
        <v>20015</v>
      </c>
      <c r="K3331" s="189">
        <f t="shared" si="206"/>
        <v>0.80059999999999998</v>
      </c>
      <c r="L3331" s="200">
        <v>20689</v>
      </c>
      <c r="N3331" s="184">
        <v>5745.5</v>
      </c>
      <c r="O3331" s="190">
        <f t="shared" si="207"/>
        <v>0.95758333333333334</v>
      </c>
      <c r="Q3331" s="1">
        <v>2821</v>
      </c>
    </row>
    <row r="3332" spans="2:17" x14ac:dyDescent="0.3">
      <c r="B3332" s="187">
        <v>43239.416666666664</v>
      </c>
      <c r="D3332" s="202">
        <v>961</v>
      </c>
      <c r="E3332" s="178">
        <v>691.16700000000003</v>
      </c>
      <c r="F3332" s="188">
        <f t="shared" si="204"/>
        <v>0.93536827147545432</v>
      </c>
      <c r="G3332" s="200"/>
      <c r="H3332" s="202">
        <v>699</v>
      </c>
      <c r="I3332" s="178">
        <v>19803</v>
      </c>
      <c r="J3332">
        <f t="shared" si="205"/>
        <v>19803</v>
      </c>
      <c r="K3332" s="189">
        <f t="shared" si="206"/>
        <v>0.79212000000000005</v>
      </c>
      <c r="L3332" s="200">
        <v>20467</v>
      </c>
      <c r="N3332" s="184">
        <v>5854.2</v>
      </c>
      <c r="O3332" s="190">
        <f t="shared" si="207"/>
        <v>0.97570000000000001</v>
      </c>
      <c r="Q3332" s="1">
        <v>2820.3</v>
      </c>
    </row>
    <row r="3333" spans="2:17" x14ac:dyDescent="0.3">
      <c r="B3333" s="187">
        <v>43239.458333333336</v>
      </c>
      <c r="D3333" s="202">
        <v>976</v>
      </c>
      <c r="E3333" s="178">
        <v>711.71500000000003</v>
      </c>
      <c r="F3333" s="188">
        <f t="shared" si="204"/>
        <v>0.96317623574787714</v>
      </c>
      <c r="G3333" s="200"/>
      <c r="H3333" s="202">
        <v>768</v>
      </c>
      <c r="I3333" s="178">
        <v>19609</v>
      </c>
      <c r="J3333">
        <f t="shared" si="205"/>
        <v>19609</v>
      </c>
      <c r="K3333" s="189">
        <f t="shared" si="206"/>
        <v>0.78435999999999995</v>
      </c>
      <c r="L3333" s="200">
        <v>20262</v>
      </c>
      <c r="N3333" s="184">
        <v>5669.9</v>
      </c>
      <c r="O3333" s="190">
        <f t="shared" si="207"/>
        <v>0.94498333333333329</v>
      </c>
      <c r="Q3333" s="1">
        <v>2819.9</v>
      </c>
    </row>
    <row r="3334" spans="2:17" x14ac:dyDescent="0.3">
      <c r="B3334" s="187">
        <v>43239.5</v>
      </c>
      <c r="D3334" s="202">
        <v>976</v>
      </c>
      <c r="E3334" s="178">
        <v>709.81299999999999</v>
      </c>
      <c r="F3334" s="188">
        <f t="shared" si="204"/>
        <v>0.96060222620698987</v>
      </c>
      <c r="G3334" s="200"/>
      <c r="H3334" s="202">
        <v>768</v>
      </c>
      <c r="I3334" s="178">
        <v>19549</v>
      </c>
      <c r="J3334">
        <f t="shared" si="205"/>
        <v>19549</v>
      </c>
      <c r="K3334" s="189">
        <f t="shared" si="206"/>
        <v>0.78195999999999999</v>
      </c>
      <c r="L3334" s="200">
        <v>20199</v>
      </c>
      <c r="N3334" s="184">
        <v>5045.2</v>
      </c>
      <c r="O3334" s="190">
        <f t="shared" si="207"/>
        <v>0.84086666666666665</v>
      </c>
      <c r="Q3334" s="1">
        <v>2819.8</v>
      </c>
    </row>
    <row r="3335" spans="2:17" x14ac:dyDescent="0.3">
      <c r="B3335" s="187">
        <v>43239.541666666664</v>
      </c>
      <c r="D3335" s="202">
        <v>961</v>
      </c>
      <c r="E3335" s="178">
        <v>688.803</v>
      </c>
      <c r="F3335" s="188">
        <f t="shared" si="204"/>
        <v>0.93216902933315293</v>
      </c>
      <c r="G3335" s="200"/>
      <c r="H3335" s="202">
        <v>698</v>
      </c>
      <c r="I3335" s="178">
        <v>19773</v>
      </c>
      <c r="J3335">
        <f t="shared" si="205"/>
        <v>19773</v>
      </c>
      <c r="K3335" s="189">
        <f t="shared" si="206"/>
        <v>0.79091999999999996</v>
      </c>
      <c r="L3335" s="200">
        <v>20435</v>
      </c>
      <c r="N3335" s="184">
        <v>4446.1000000000004</v>
      </c>
      <c r="O3335" s="190">
        <f t="shared" si="207"/>
        <v>0.74101666666666677</v>
      </c>
      <c r="Q3335" s="1">
        <v>2818.8</v>
      </c>
    </row>
    <row r="3336" spans="2:17" x14ac:dyDescent="0.3">
      <c r="B3336" s="187">
        <v>43239.583333333336</v>
      </c>
      <c r="D3336" s="202">
        <v>926</v>
      </c>
      <c r="E3336" s="178">
        <v>642.74</v>
      </c>
      <c r="F3336" s="188">
        <f t="shared" si="204"/>
        <v>0.86983117366444507</v>
      </c>
      <c r="G3336" s="200"/>
      <c r="H3336" s="202">
        <v>564</v>
      </c>
      <c r="I3336" s="178">
        <v>19968</v>
      </c>
      <c r="J3336">
        <f t="shared" si="205"/>
        <v>19968</v>
      </c>
      <c r="K3336" s="189">
        <f t="shared" si="206"/>
        <v>0.79871999999999999</v>
      </c>
      <c r="L3336" s="200">
        <v>20640</v>
      </c>
      <c r="N3336" s="184">
        <v>4244.6000000000004</v>
      </c>
      <c r="O3336" s="190">
        <f t="shared" si="207"/>
        <v>0.70743333333333336</v>
      </c>
      <c r="Q3336" s="1">
        <v>2816.8</v>
      </c>
    </row>
    <row r="3337" spans="2:17" x14ac:dyDescent="0.3">
      <c r="B3337" s="187">
        <v>43239.625</v>
      </c>
      <c r="D3337" s="202">
        <v>855</v>
      </c>
      <c r="E3337" s="178">
        <v>533.976</v>
      </c>
      <c r="F3337" s="188">
        <f t="shared" si="204"/>
        <v>0.72263896877220291</v>
      </c>
      <c r="G3337" s="200"/>
      <c r="H3337" s="202">
        <v>380</v>
      </c>
      <c r="I3337" s="178">
        <v>17504</v>
      </c>
      <c r="J3337">
        <f t="shared" si="205"/>
        <v>17504</v>
      </c>
      <c r="K3337" s="189">
        <f t="shared" si="206"/>
        <v>0.70016</v>
      </c>
      <c r="L3337" s="200">
        <v>18050</v>
      </c>
      <c r="N3337" s="184">
        <v>4425.2</v>
      </c>
      <c r="O3337" s="190">
        <f t="shared" si="207"/>
        <v>0.73753333333333326</v>
      </c>
      <c r="Q3337" s="1">
        <v>2814.8</v>
      </c>
    </row>
    <row r="3338" spans="2:17" x14ac:dyDescent="0.3">
      <c r="B3338" s="187">
        <v>43239.666666666664</v>
      </c>
      <c r="D3338" s="202">
        <v>686</v>
      </c>
      <c r="E3338" s="178">
        <v>307.10399999999998</v>
      </c>
      <c r="F3338" s="188">
        <f t="shared" si="204"/>
        <v>0.41560916195825015</v>
      </c>
      <c r="G3338" s="200"/>
      <c r="H3338" s="202">
        <v>170</v>
      </c>
      <c r="I3338" s="178">
        <v>7277.1</v>
      </c>
      <c r="J3338">
        <f t="shared" si="205"/>
        <v>7277.1</v>
      </c>
      <c r="K3338" s="189">
        <f t="shared" si="206"/>
        <v>0.29108400000000001</v>
      </c>
      <c r="L3338" s="200">
        <v>7463.8</v>
      </c>
      <c r="N3338" s="184">
        <v>4717.8</v>
      </c>
      <c r="O3338" s="190">
        <f t="shared" si="207"/>
        <v>0.7863</v>
      </c>
      <c r="Q3338" s="1">
        <v>2813.1</v>
      </c>
    </row>
    <row r="3339" spans="2:17" x14ac:dyDescent="0.3">
      <c r="B3339" s="187">
        <v>43239.708333333336</v>
      </c>
      <c r="D3339" s="202">
        <v>86</v>
      </c>
      <c r="E3339" s="178">
        <v>0</v>
      </c>
      <c r="F3339" s="188">
        <f t="shared" ref="F3339:F3402" si="208">E3339/$F$8</f>
        <v>0</v>
      </c>
      <c r="G3339" s="200"/>
      <c r="H3339" s="202">
        <v>12</v>
      </c>
      <c r="I3339" s="178">
        <v>62.075000000000003</v>
      </c>
      <c r="J3339">
        <f t="shared" ref="J3339:J3402" si="209">IF(I3339&lt;0,0,I3339)</f>
        <v>62.075000000000003</v>
      </c>
      <c r="K3339" s="189">
        <f t="shared" ref="K3339:K3402" si="210">J3339/(1000*$K$8)</f>
        <v>2.483E-3</v>
      </c>
      <c r="L3339" s="200">
        <v>227.56</v>
      </c>
      <c r="N3339" s="184">
        <v>4668.2</v>
      </c>
      <c r="O3339" s="190">
        <f t="shared" ref="O3339:O3402" si="211">N3339/$O$8</f>
        <v>0.77803333333333335</v>
      </c>
      <c r="Q3339" s="1">
        <v>2812.7</v>
      </c>
    </row>
    <row r="3340" spans="2:17" x14ac:dyDescent="0.3">
      <c r="B3340" s="187">
        <v>43239.75</v>
      </c>
      <c r="D3340" s="202">
        <v>0</v>
      </c>
      <c r="E3340" s="178">
        <v>0</v>
      </c>
      <c r="F3340" s="188">
        <f t="shared" si="208"/>
        <v>0</v>
      </c>
      <c r="G3340" s="200"/>
      <c r="H3340" s="202">
        <v>0</v>
      </c>
      <c r="I3340" s="178">
        <v>-56.506999999999998</v>
      </c>
      <c r="J3340">
        <f t="shared" si="209"/>
        <v>0</v>
      </c>
      <c r="K3340" s="189">
        <f t="shared" si="210"/>
        <v>0</v>
      </c>
      <c r="L3340" s="200">
        <v>0</v>
      </c>
      <c r="N3340" s="184">
        <v>3668.6</v>
      </c>
      <c r="O3340" s="190">
        <f t="shared" si="211"/>
        <v>0.61143333333333327</v>
      </c>
      <c r="Q3340" s="1">
        <v>2811.7</v>
      </c>
    </row>
    <row r="3341" spans="2:17" x14ac:dyDescent="0.3">
      <c r="B3341" s="187">
        <v>43239.791666666664</v>
      </c>
      <c r="D3341" s="202">
        <v>0</v>
      </c>
      <c r="E3341" s="178">
        <v>0</v>
      </c>
      <c r="F3341" s="188">
        <f t="shared" si="208"/>
        <v>0</v>
      </c>
      <c r="G3341" s="200"/>
      <c r="H3341" s="202">
        <v>0</v>
      </c>
      <c r="I3341" s="178">
        <v>-56.506999999999998</v>
      </c>
      <c r="J3341">
        <f t="shared" si="209"/>
        <v>0</v>
      </c>
      <c r="K3341" s="189">
        <f t="shared" si="210"/>
        <v>0</v>
      </c>
      <c r="L3341" s="200">
        <v>0</v>
      </c>
      <c r="N3341" s="184">
        <v>3833.8</v>
      </c>
      <c r="O3341" s="190">
        <f t="shared" si="211"/>
        <v>0.63896666666666668</v>
      </c>
      <c r="Q3341" s="1">
        <v>2811.6</v>
      </c>
    </row>
    <row r="3342" spans="2:17" x14ac:dyDescent="0.3">
      <c r="B3342" s="187">
        <v>43239.833333333336</v>
      </c>
      <c r="D3342" s="202">
        <v>0</v>
      </c>
      <c r="E3342" s="178">
        <v>0</v>
      </c>
      <c r="F3342" s="188">
        <f t="shared" si="208"/>
        <v>0</v>
      </c>
      <c r="G3342" s="200"/>
      <c r="H3342" s="202">
        <v>0</v>
      </c>
      <c r="I3342" s="178">
        <v>-56.506999999999998</v>
      </c>
      <c r="J3342">
        <f t="shared" si="209"/>
        <v>0</v>
      </c>
      <c r="K3342" s="189">
        <f t="shared" si="210"/>
        <v>0</v>
      </c>
      <c r="L3342" s="200">
        <v>0</v>
      </c>
      <c r="N3342" s="184">
        <v>3973.7</v>
      </c>
      <c r="O3342" s="190">
        <f t="shared" si="211"/>
        <v>0.66228333333333333</v>
      </c>
      <c r="Q3342" s="1">
        <v>2811.3</v>
      </c>
    </row>
    <row r="3343" spans="2:17" x14ac:dyDescent="0.3">
      <c r="B3343" s="187">
        <v>43239.875</v>
      </c>
      <c r="D3343" s="202">
        <v>0</v>
      </c>
      <c r="E3343" s="178">
        <v>0</v>
      </c>
      <c r="F3343" s="188">
        <f t="shared" si="208"/>
        <v>0</v>
      </c>
      <c r="G3343" s="200"/>
      <c r="H3343" s="202">
        <v>0</v>
      </c>
      <c r="I3343" s="178">
        <v>-56.506999999999998</v>
      </c>
      <c r="J3343">
        <f t="shared" si="209"/>
        <v>0</v>
      </c>
      <c r="K3343" s="189">
        <f t="shared" si="210"/>
        <v>0</v>
      </c>
      <c r="L3343" s="200">
        <v>0</v>
      </c>
      <c r="N3343" s="184">
        <v>4187.6000000000004</v>
      </c>
      <c r="O3343" s="190">
        <f t="shared" si="211"/>
        <v>0.69793333333333341</v>
      </c>
      <c r="Q3343" s="1">
        <v>2810.8</v>
      </c>
    </row>
    <row r="3344" spans="2:17" x14ac:dyDescent="0.3">
      <c r="B3344" s="187">
        <v>43239.916666666664</v>
      </c>
      <c r="D3344" s="202">
        <v>0</v>
      </c>
      <c r="E3344" s="178">
        <v>0</v>
      </c>
      <c r="F3344" s="188">
        <f t="shared" si="208"/>
        <v>0</v>
      </c>
      <c r="G3344" s="200"/>
      <c r="H3344" s="202">
        <v>0</v>
      </c>
      <c r="I3344" s="178">
        <v>-56.506999999999998</v>
      </c>
      <c r="J3344">
        <f t="shared" si="209"/>
        <v>0</v>
      </c>
      <c r="K3344" s="189">
        <f t="shared" si="210"/>
        <v>0</v>
      </c>
      <c r="L3344" s="200">
        <v>0</v>
      </c>
      <c r="N3344" s="184">
        <v>4590.5</v>
      </c>
      <c r="O3344" s="190">
        <f t="shared" si="211"/>
        <v>0.76508333333333334</v>
      </c>
      <c r="Q3344" s="1">
        <v>2810</v>
      </c>
    </row>
    <row r="3345" spans="2:17" x14ac:dyDescent="0.3">
      <c r="B3345" s="187">
        <v>43239.958333333336</v>
      </c>
      <c r="D3345" s="202">
        <v>0</v>
      </c>
      <c r="E3345" s="178">
        <v>0</v>
      </c>
      <c r="F3345" s="188">
        <f t="shared" si="208"/>
        <v>0</v>
      </c>
      <c r="G3345" s="200"/>
      <c r="H3345" s="202">
        <v>0</v>
      </c>
      <c r="I3345" s="178">
        <v>-56.506999999999998</v>
      </c>
      <c r="J3345">
        <f t="shared" si="209"/>
        <v>0</v>
      </c>
      <c r="K3345" s="189">
        <f t="shared" si="210"/>
        <v>0</v>
      </c>
      <c r="L3345" s="200">
        <v>0</v>
      </c>
      <c r="N3345" s="184">
        <v>5190</v>
      </c>
      <c r="O3345" s="190">
        <f t="shared" si="211"/>
        <v>0.86499999999999999</v>
      </c>
      <c r="Q3345" s="1">
        <v>2809</v>
      </c>
    </row>
    <row r="3346" spans="2:17" x14ac:dyDescent="0.3">
      <c r="B3346" s="187">
        <v>43240</v>
      </c>
      <c r="D3346" s="202">
        <v>0</v>
      </c>
      <c r="E3346" s="178">
        <v>0</v>
      </c>
      <c r="F3346" s="188">
        <f t="shared" si="208"/>
        <v>0</v>
      </c>
      <c r="G3346" s="200"/>
      <c r="H3346" s="202">
        <v>0</v>
      </c>
      <c r="I3346" s="178">
        <v>-56.506999999999998</v>
      </c>
      <c r="J3346">
        <f t="shared" si="209"/>
        <v>0</v>
      </c>
      <c r="K3346" s="189">
        <f t="shared" si="210"/>
        <v>0</v>
      </c>
      <c r="L3346" s="200">
        <v>0</v>
      </c>
      <c r="N3346" s="184">
        <v>5637.5</v>
      </c>
      <c r="O3346" s="190">
        <f t="shared" si="211"/>
        <v>0.93958333333333333</v>
      </c>
      <c r="Q3346" s="1">
        <v>2808.5</v>
      </c>
    </row>
    <row r="3347" spans="2:17" x14ac:dyDescent="0.3">
      <c r="B3347" s="187">
        <v>43240.041666666664</v>
      </c>
      <c r="D3347" s="202">
        <v>0</v>
      </c>
      <c r="E3347" s="178">
        <v>0</v>
      </c>
      <c r="F3347" s="188">
        <f t="shared" si="208"/>
        <v>0</v>
      </c>
      <c r="G3347" s="200"/>
      <c r="H3347" s="202">
        <v>0</v>
      </c>
      <c r="I3347" s="178">
        <v>-56.506999999999998</v>
      </c>
      <c r="J3347">
        <f t="shared" si="209"/>
        <v>0</v>
      </c>
      <c r="K3347" s="189">
        <f t="shared" si="210"/>
        <v>0</v>
      </c>
      <c r="L3347" s="200">
        <v>0</v>
      </c>
      <c r="N3347" s="184">
        <v>5800</v>
      </c>
      <c r="O3347" s="190">
        <f t="shared" si="211"/>
        <v>0.96666666666666667</v>
      </c>
      <c r="Q3347" s="1">
        <v>2805.7</v>
      </c>
    </row>
    <row r="3348" spans="2:17" x14ac:dyDescent="0.3">
      <c r="B3348" s="187">
        <v>43240.083333333336</v>
      </c>
      <c r="D3348" s="202">
        <v>0</v>
      </c>
      <c r="E3348" s="178">
        <v>0</v>
      </c>
      <c r="F3348" s="188">
        <f t="shared" si="208"/>
        <v>0</v>
      </c>
      <c r="G3348" s="200"/>
      <c r="H3348" s="202">
        <v>0</v>
      </c>
      <c r="I3348" s="178">
        <v>-56.506999999999998</v>
      </c>
      <c r="J3348">
        <f t="shared" si="209"/>
        <v>0</v>
      </c>
      <c r="K3348" s="189">
        <f t="shared" si="210"/>
        <v>0</v>
      </c>
      <c r="L3348" s="200">
        <v>0</v>
      </c>
      <c r="N3348" s="184">
        <v>5861.7</v>
      </c>
      <c r="O3348" s="190">
        <f t="shared" si="211"/>
        <v>0.97694999999999999</v>
      </c>
      <c r="Q3348" s="1">
        <v>2805.4</v>
      </c>
    </row>
    <row r="3349" spans="2:17" x14ac:dyDescent="0.3">
      <c r="B3349" s="187">
        <v>43240.125</v>
      </c>
      <c r="D3349" s="202">
        <v>0</v>
      </c>
      <c r="E3349" s="178">
        <v>0</v>
      </c>
      <c r="F3349" s="188">
        <f t="shared" si="208"/>
        <v>0</v>
      </c>
      <c r="G3349" s="200"/>
      <c r="H3349" s="202">
        <v>0</v>
      </c>
      <c r="I3349" s="178">
        <v>-56.506999999999998</v>
      </c>
      <c r="J3349">
        <f t="shared" si="209"/>
        <v>0</v>
      </c>
      <c r="K3349" s="189">
        <f t="shared" si="210"/>
        <v>0</v>
      </c>
      <c r="L3349" s="200">
        <v>0</v>
      </c>
      <c r="N3349" s="184">
        <v>5915.9</v>
      </c>
      <c r="O3349" s="190">
        <f t="shared" si="211"/>
        <v>0.98598333333333332</v>
      </c>
      <c r="Q3349" s="1">
        <v>2800.8</v>
      </c>
    </row>
    <row r="3350" spans="2:17" x14ac:dyDescent="0.3">
      <c r="B3350" s="187">
        <v>43240.166666666664</v>
      </c>
      <c r="D3350" s="202">
        <v>0</v>
      </c>
      <c r="E3350" s="178">
        <v>0</v>
      </c>
      <c r="F3350" s="188">
        <f t="shared" si="208"/>
        <v>0</v>
      </c>
      <c r="G3350" s="200"/>
      <c r="H3350" s="202">
        <v>0</v>
      </c>
      <c r="I3350" s="178">
        <v>-56.506999999999998</v>
      </c>
      <c r="J3350">
        <f t="shared" si="209"/>
        <v>0</v>
      </c>
      <c r="K3350" s="189">
        <f t="shared" si="210"/>
        <v>0</v>
      </c>
      <c r="L3350" s="200">
        <v>0</v>
      </c>
      <c r="N3350" s="184">
        <v>5949.8</v>
      </c>
      <c r="O3350" s="190">
        <f t="shared" si="211"/>
        <v>0.99163333333333337</v>
      </c>
      <c r="Q3350" s="1">
        <v>2799.6</v>
      </c>
    </row>
    <row r="3351" spans="2:17" x14ac:dyDescent="0.3">
      <c r="B3351" s="187">
        <v>43240.208333333336</v>
      </c>
      <c r="D3351" s="202">
        <v>0</v>
      </c>
      <c r="E3351" s="178">
        <v>0</v>
      </c>
      <c r="F3351" s="188">
        <f t="shared" si="208"/>
        <v>0</v>
      </c>
      <c r="G3351" s="200"/>
      <c r="H3351" s="202">
        <v>0</v>
      </c>
      <c r="I3351" s="178">
        <v>-56.506999999999998</v>
      </c>
      <c r="J3351">
        <f t="shared" si="209"/>
        <v>0</v>
      </c>
      <c r="K3351" s="189">
        <f t="shared" si="210"/>
        <v>0</v>
      </c>
      <c r="L3351" s="200">
        <v>0</v>
      </c>
      <c r="N3351" s="184">
        <v>5955.6</v>
      </c>
      <c r="O3351" s="190">
        <f t="shared" si="211"/>
        <v>0.99260000000000004</v>
      </c>
      <c r="Q3351" s="1">
        <v>2799.4</v>
      </c>
    </row>
    <row r="3352" spans="2:17" x14ac:dyDescent="0.3">
      <c r="B3352" s="187">
        <v>43240.25</v>
      </c>
      <c r="D3352" s="202">
        <v>95</v>
      </c>
      <c r="E3352" s="178">
        <v>0</v>
      </c>
      <c r="F3352" s="188">
        <f t="shared" si="208"/>
        <v>0</v>
      </c>
      <c r="G3352" s="200"/>
      <c r="H3352" s="202">
        <v>11</v>
      </c>
      <c r="I3352" s="178">
        <v>73.334000000000003</v>
      </c>
      <c r="J3352">
        <f t="shared" si="209"/>
        <v>73.334000000000003</v>
      </c>
      <c r="K3352" s="189">
        <f t="shared" si="210"/>
        <v>2.9333600000000003E-3</v>
      </c>
      <c r="L3352" s="200">
        <v>237.51</v>
      </c>
      <c r="N3352" s="184">
        <v>5941.2</v>
      </c>
      <c r="O3352" s="190">
        <f t="shared" si="211"/>
        <v>0.99019999999999997</v>
      </c>
      <c r="Q3352" s="1">
        <v>2798.8</v>
      </c>
    </row>
    <row r="3353" spans="2:17" x14ac:dyDescent="0.3">
      <c r="B3353" s="187">
        <v>43240.291666666664</v>
      </c>
      <c r="D3353" s="202">
        <v>662</v>
      </c>
      <c r="E3353" s="178">
        <v>130.541</v>
      </c>
      <c r="F3353" s="188">
        <f t="shared" si="208"/>
        <v>0.17666339614981225</v>
      </c>
      <c r="G3353" s="200"/>
      <c r="H3353" s="202">
        <v>168</v>
      </c>
      <c r="I3353" s="178">
        <v>7479.1</v>
      </c>
      <c r="J3353">
        <f t="shared" si="209"/>
        <v>7479.1</v>
      </c>
      <c r="K3353" s="189">
        <f t="shared" si="210"/>
        <v>0.29916400000000004</v>
      </c>
      <c r="L3353" s="200">
        <v>7670.5</v>
      </c>
      <c r="N3353" s="184">
        <v>5927.2</v>
      </c>
      <c r="O3353" s="190">
        <f t="shared" si="211"/>
        <v>0.98786666666666667</v>
      </c>
      <c r="Q3353" s="1">
        <v>2798.5</v>
      </c>
    </row>
    <row r="3354" spans="2:17" x14ac:dyDescent="0.3">
      <c r="B3354" s="187">
        <v>43240.333333333336</v>
      </c>
      <c r="D3354" s="202">
        <v>842</v>
      </c>
      <c r="E3354" s="178">
        <v>538.07899999999995</v>
      </c>
      <c r="F3354" s="188">
        <f t="shared" si="208"/>
        <v>0.7281916297323815</v>
      </c>
      <c r="G3354" s="200"/>
      <c r="H3354" s="202">
        <v>385</v>
      </c>
      <c r="I3354" s="178">
        <v>18202</v>
      </c>
      <c r="J3354">
        <f t="shared" si="209"/>
        <v>18202</v>
      </c>
      <c r="K3354" s="189">
        <f t="shared" si="210"/>
        <v>0.72807999999999995</v>
      </c>
      <c r="L3354" s="200">
        <v>18782</v>
      </c>
      <c r="N3354" s="184">
        <v>5589.2</v>
      </c>
      <c r="O3354" s="190">
        <f t="shared" si="211"/>
        <v>0.93153333333333332</v>
      </c>
      <c r="Q3354" s="1">
        <v>2798.2</v>
      </c>
    </row>
    <row r="3355" spans="2:17" x14ac:dyDescent="0.3">
      <c r="B3355" s="187">
        <v>43240.375</v>
      </c>
      <c r="D3355" s="202">
        <v>909</v>
      </c>
      <c r="E3355" s="178">
        <v>634.33199999999999</v>
      </c>
      <c r="F3355" s="188">
        <f t="shared" si="208"/>
        <v>0.85845248164563392</v>
      </c>
      <c r="G3355" s="200"/>
      <c r="H3355" s="202">
        <v>559</v>
      </c>
      <c r="I3355" s="178">
        <v>19766</v>
      </c>
      <c r="J3355">
        <f t="shared" si="209"/>
        <v>19766</v>
      </c>
      <c r="K3355" s="189">
        <f t="shared" si="210"/>
        <v>0.79064000000000001</v>
      </c>
      <c r="L3355" s="200">
        <v>20427</v>
      </c>
      <c r="N3355" s="184">
        <v>5689.8</v>
      </c>
      <c r="O3355" s="190">
        <f t="shared" si="211"/>
        <v>0.94830000000000003</v>
      </c>
      <c r="Q3355" s="1">
        <v>2795.8</v>
      </c>
    </row>
    <row r="3356" spans="2:17" x14ac:dyDescent="0.3">
      <c r="B3356" s="187">
        <v>43240.416666666664</v>
      </c>
      <c r="D3356" s="202">
        <v>945</v>
      </c>
      <c r="E3356" s="178">
        <v>678.70500000000004</v>
      </c>
      <c r="F3356" s="188">
        <f t="shared" si="208"/>
        <v>0.91850323104509946</v>
      </c>
      <c r="G3356" s="200"/>
      <c r="H3356" s="202">
        <v>690</v>
      </c>
      <c r="I3356" s="178">
        <v>19588</v>
      </c>
      <c r="J3356">
        <f t="shared" si="209"/>
        <v>19588</v>
      </c>
      <c r="K3356" s="189">
        <f t="shared" si="210"/>
        <v>0.78351999999999999</v>
      </c>
      <c r="L3356" s="200">
        <v>20240</v>
      </c>
      <c r="N3356" s="184">
        <v>5801.6</v>
      </c>
      <c r="O3356" s="190">
        <f t="shared" si="211"/>
        <v>0.96693333333333342</v>
      </c>
      <c r="Q3356" s="1">
        <v>2794.7</v>
      </c>
    </row>
    <row r="3357" spans="2:17" x14ac:dyDescent="0.3">
      <c r="B3357" s="187">
        <v>43240.458333333336</v>
      </c>
      <c r="D3357" s="202">
        <v>961</v>
      </c>
      <c r="E3357" s="178">
        <v>699.745</v>
      </c>
      <c r="F3357" s="188">
        <f t="shared" si="208"/>
        <v>0.94697702743850876</v>
      </c>
      <c r="G3357" s="200"/>
      <c r="H3357" s="202">
        <v>758</v>
      </c>
      <c r="I3357" s="178">
        <v>19369</v>
      </c>
      <c r="J3357">
        <f t="shared" si="209"/>
        <v>19369</v>
      </c>
      <c r="K3357" s="189">
        <f t="shared" si="210"/>
        <v>0.77476</v>
      </c>
      <c r="L3357" s="200">
        <v>20009</v>
      </c>
      <c r="N3357" s="184">
        <v>5720.8</v>
      </c>
      <c r="O3357" s="190">
        <f t="shared" si="211"/>
        <v>0.95346666666666668</v>
      </c>
      <c r="Q3357" s="1">
        <v>2793.7</v>
      </c>
    </row>
    <row r="3358" spans="2:17" x14ac:dyDescent="0.3">
      <c r="B3358" s="187">
        <v>43240.5</v>
      </c>
      <c r="D3358" s="202">
        <v>961</v>
      </c>
      <c r="E3358" s="178">
        <v>697.34799999999996</v>
      </c>
      <c r="F3358" s="188">
        <f t="shared" si="208"/>
        <v>0.94373312582467772</v>
      </c>
      <c r="G3358" s="200"/>
      <c r="H3358" s="202">
        <v>758</v>
      </c>
      <c r="I3358" s="178">
        <v>19295</v>
      </c>
      <c r="J3358">
        <f t="shared" si="209"/>
        <v>19295</v>
      </c>
      <c r="K3358" s="189">
        <f t="shared" si="210"/>
        <v>0.77180000000000004</v>
      </c>
      <c r="L3358" s="200">
        <v>19932</v>
      </c>
      <c r="N3358" s="184">
        <v>5383.3</v>
      </c>
      <c r="O3358" s="190">
        <f t="shared" si="211"/>
        <v>0.89721666666666666</v>
      </c>
      <c r="Q3358" s="1">
        <v>2791.6</v>
      </c>
    </row>
    <row r="3359" spans="2:17" x14ac:dyDescent="0.3">
      <c r="B3359" s="187">
        <v>43240.541666666664</v>
      </c>
      <c r="D3359" s="202">
        <v>945</v>
      </c>
      <c r="E3359" s="178">
        <v>675.34900000000005</v>
      </c>
      <c r="F3359" s="188">
        <f t="shared" si="208"/>
        <v>0.91396149812227234</v>
      </c>
      <c r="G3359" s="200"/>
      <c r="H3359" s="202">
        <v>689</v>
      </c>
      <c r="I3359" s="178">
        <v>19539</v>
      </c>
      <c r="J3359">
        <f t="shared" si="209"/>
        <v>19539</v>
      </c>
      <c r="K3359" s="189">
        <f t="shared" si="210"/>
        <v>0.78156000000000003</v>
      </c>
      <c r="L3359" s="200">
        <v>20188</v>
      </c>
      <c r="N3359" s="184">
        <v>5021.7</v>
      </c>
      <c r="O3359" s="190">
        <f t="shared" si="211"/>
        <v>0.83694999999999997</v>
      </c>
      <c r="Q3359" s="1">
        <v>2791.3</v>
      </c>
    </row>
    <row r="3360" spans="2:17" x14ac:dyDescent="0.3">
      <c r="B3360" s="187">
        <v>43240.583333333336</v>
      </c>
      <c r="D3360" s="202">
        <v>909</v>
      </c>
      <c r="E3360" s="178">
        <v>628.35</v>
      </c>
      <c r="F3360" s="188">
        <f t="shared" si="208"/>
        <v>0.85035693744290697</v>
      </c>
      <c r="G3360" s="200"/>
      <c r="H3360" s="202">
        <v>556</v>
      </c>
      <c r="I3360" s="178">
        <v>19693</v>
      </c>
      <c r="J3360">
        <f t="shared" si="209"/>
        <v>19693</v>
      </c>
      <c r="K3360" s="189">
        <f t="shared" si="210"/>
        <v>0.78771999999999998</v>
      </c>
      <c r="L3360" s="200">
        <v>20351</v>
      </c>
      <c r="N3360" s="184">
        <v>5085</v>
      </c>
      <c r="O3360" s="190">
        <f t="shared" si="211"/>
        <v>0.84750000000000003</v>
      </c>
      <c r="Q3360" s="1">
        <v>2789.2</v>
      </c>
    </row>
    <row r="3361" spans="2:17" x14ac:dyDescent="0.3">
      <c r="B3361" s="187">
        <v>43240.625</v>
      </c>
      <c r="D3361" s="202">
        <v>835</v>
      </c>
      <c r="E3361" s="178">
        <v>518.59100000000001</v>
      </c>
      <c r="F3361" s="188">
        <f t="shared" si="208"/>
        <v>0.7018181818181819</v>
      </c>
      <c r="G3361" s="200"/>
      <c r="H3361" s="202">
        <v>373</v>
      </c>
      <c r="I3361" s="178">
        <v>17139</v>
      </c>
      <c r="J3361">
        <f t="shared" si="209"/>
        <v>17139</v>
      </c>
      <c r="K3361" s="189">
        <f t="shared" si="210"/>
        <v>0.68555999999999995</v>
      </c>
      <c r="L3361" s="200">
        <v>17667</v>
      </c>
      <c r="N3361" s="184">
        <v>5289.3</v>
      </c>
      <c r="O3361" s="190">
        <f t="shared" si="211"/>
        <v>0.88155000000000006</v>
      </c>
      <c r="Q3361" s="1">
        <v>2785.4</v>
      </c>
    </row>
    <row r="3362" spans="2:17" x14ac:dyDescent="0.3">
      <c r="B3362" s="187">
        <v>43240.666666666664</v>
      </c>
      <c r="D3362" s="202">
        <v>662</v>
      </c>
      <c r="E3362" s="178">
        <v>293.02999999999997</v>
      </c>
      <c r="F3362" s="188">
        <f t="shared" si="208"/>
        <v>0.39656257400954087</v>
      </c>
      <c r="G3362" s="200"/>
      <c r="H3362" s="202">
        <v>166</v>
      </c>
      <c r="I3362" s="178">
        <v>7059</v>
      </c>
      <c r="J3362">
        <f t="shared" si="209"/>
        <v>7059</v>
      </c>
      <c r="K3362" s="189">
        <f t="shared" si="210"/>
        <v>0.28236</v>
      </c>
      <c r="L3362" s="200">
        <v>7241.1</v>
      </c>
      <c r="N3362" s="184">
        <v>5547.5</v>
      </c>
      <c r="O3362" s="190">
        <f t="shared" si="211"/>
        <v>0.92458333333333331</v>
      </c>
      <c r="Q3362" s="1">
        <v>2784.7</v>
      </c>
    </row>
    <row r="3363" spans="2:17" x14ac:dyDescent="0.3">
      <c r="B3363" s="187">
        <v>43240.708333333336</v>
      </c>
      <c r="D3363" s="202">
        <v>80</v>
      </c>
      <c r="E3363" s="178">
        <v>0</v>
      </c>
      <c r="F3363" s="188">
        <f t="shared" si="208"/>
        <v>0</v>
      </c>
      <c r="G3363" s="200"/>
      <c r="H3363" s="202">
        <v>11</v>
      </c>
      <c r="I3363" s="178">
        <v>31.388000000000002</v>
      </c>
      <c r="J3363">
        <f t="shared" si="209"/>
        <v>31.388000000000002</v>
      </c>
      <c r="K3363" s="189">
        <f t="shared" si="210"/>
        <v>1.25552E-3</v>
      </c>
      <c r="L3363" s="200">
        <v>200.47</v>
      </c>
      <c r="N3363" s="184">
        <v>5491</v>
      </c>
      <c r="O3363" s="190">
        <f t="shared" si="211"/>
        <v>0.91516666666666668</v>
      </c>
      <c r="Q3363" s="1">
        <v>2783.6</v>
      </c>
    </row>
    <row r="3364" spans="2:17" x14ac:dyDescent="0.3">
      <c r="B3364" s="187">
        <v>43240.75</v>
      </c>
      <c r="D3364" s="202">
        <v>0</v>
      </c>
      <c r="E3364" s="178">
        <v>0</v>
      </c>
      <c r="F3364" s="188">
        <f t="shared" si="208"/>
        <v>0</v>
      </c>
      <c r="G3364" s="200"/>
      <c r="H3364" s="202">
        <v>0</v>
      </c>
      <c r="I3364" s="178">
        <v>-56.506999999999998</v>
      </c>
      <c r="J3364">
        <f t="shared" si="209"/>
        <v>0</v>
      </c>
      <c r="K3364" s="189">
        <f t="shared" si="210"/>
        <v>0</v>
      </c>
      <c r="L3364" s="200">
        <v>0</v>
      </c>
      <c r="N3364" s="184">
        <v>4749.5</v>
      </c>
      <c r="O3364" s="190">
        <f t="shared" si="211"/>
        <v>0.79158333333333331</v>
      </c>
      <c r="Q3364" s="1">
        <v>2782</v>
      </c>
    </row>
    <row r="3365" spans="2:17" x14ac:dyDescent="0.3">
      <c r="B3365" s="187">
        <v>43240.791666666664</v>
      </c>
      <c r="D3365" s="202">
        <v>0</v>
      </c>
      <c r="E3365" s="178">
        <v>0</v>
      </c>
      <c r="F3365" s="188">
        <f t="shared" si="208"/>
        <v>0</v>
      </c>
      <c r="G3365" s="200"/>
      <c r="H3365" s="202">
        <v>0</v>
      </c>
      <c r="I3365" s="178">
        <v>-56.506999999999998</v>
      </c>
      <c r="J3365">
        <f t="shared" si="209"/>
        <v>0</v>
      </c>
      <c r="K3365" s="189">
        <f t="shared" si="210"/>
        <v>0</v>
      </c>
      <c r="L3365" s="200">
        <v>0</v>
      </c>
      <c r="N3365" s="184">
        <v>5028.8</v>
      </c>
      <c r="O3365" s="190">
        <f t="shared" si="211"/>
        <v>0.8381333333333334</v>
      </c>
      <c r="Q3365" s="1">
        <v>2779.1</v>
      </c>
    </row>
    <row r="3366" spans="2:17" x14ac:dyDescent="0.3">
      <c r="B3366" s="187">
        <v>43240.833333333336</v>
      </c>
      <c r="D3366" s="202">
        <v>0</v>
      </c>
      <c r="E3366" s="178">
        <v>0</v>
      </c>
      <c r="F3366" s="188">
        <f t="shared" si="208"/>
        <v>0</v>
      </c>
      <c r="G3366" s="200"/>
      <c r="H3366" s="202">
        <v>0</v>
      </c>
      <c r="I3366" s="178">
        <v>-56.506999999999998</v>
      </c>
      <c r="J3366">
        <f t="shared" si="209"/>
        <v>0</v>
      </c>
      <c r="K3366" s="189">
        <f t="shared" si="210"/>
        <v>0</v>
      </c>
      <c r="L3366" s="200">
        <v>0</v>
      </c>
      <c r="N3366" s="184">
        <v>5198.8</v>
      </c>
      <c r="O3366" s="190">
        <f t="shared" si="211"/>
        <v>0.86646666666666672</v>
      </c>
      <c r="Q3366" s="1">
        <v>2778.5</v>
      </c>
    </row>
    <row r="3367" spans="2:17" x14ac:dyDescent="0.3">
      <c r="B3367" s="187">
        <v>43240.875</v>
      </c>
      <c r="D3367" s="202">
        <v>0</v>
      </c>
      <c r="E3367" s="178">
        <v>0</v>
      </c>
      <c r="F3367" s="188">
        <f t="shared" si="208"/>
        <v>0</v>
      </c>
      <c r="G3367" s="200"/>
      <c r="H3367" s="202">
        <v>0</v>
      </c>
      <c r="I3367" s="178">
        <v>-56.506999999999998</v>
      </c>
      <c r="J3367">
        <f t="shared" si="209"/>
        <v>0</v>
      </c>
      <c r="K3367" s="189">
        <f t="shared" si="210"/>
        <v>0</v>
      </c>
      <c r="L3367" s="200">
        <v>0</v>
      </c>
      <c r="N3367" s="184">
        <v>5454.4</v>
      </c>
      <c r="O3367" s="190">
        <f t="shared" si="211"/>
        <v>0.90906666666666658</v>
      </c>
      <c r="Q3367" s="1">
        <v>2777.6</v>
      </c>
    </row>
    <row r="3368" spans="2:17" x14ac:dyDescent="0.3">
      <c r="B3368" s="187">
        <v>43240.916666666664</v>
      </c>
      <c r="D3368" s="202">
        <v>0</v>
      </c>
      <c r="E3368" s="178">
        <v>0</v>
      </c>
      <c r="F3368" s="188">
        <f t="shared" si="208"/>
        <v>0</v>
      </c>
      <c r="G3368" s="200"/>
      <c r="H3368" s="202">
        <v>0</v>
      </c>
      <c r="I3368" s="178">
        <v>-56.506999999999998</v>
      </c>
      <c r="J3368">
        <f t="shared" si="209"/>
        <v>0</v>
      </c>
      <c r="K3368" s="189">
        <f t="shared" si="210"/>
        <v>0</v>
      </c>
      <c r="L3368" s="200">
        <v>0</v>
      </c>
      <c r="N3368" s="184">
        <v>5676.2</v>
      </c>
      <c r="O3368" s="190">
        <f t="shared" si="211"/>
        <v>0.94603333333333328</v>
      </c>
      <c r="Q3368" s="1">
        <v>2774.7</v>
      </c>
    </row>
    <row r="3369" spans="2:17" x14ac:dyDescent="0.3">
      <c r="B3369" s="187">
        <v>43240.958333333336</v>
      </c>
      <c r="D3369" s="202">
        <v>0</v>
      </c>
      <c r="E3369" s="178">
        <v>0</v>
      </c>
      <c r="F3369" s="188">
        <f t="shared" si="208"/>
        <v>0</v>
      </c>
      <c r="G3369" s="200"/>
      <c r="H3369" s="202">
        <v>0</v>
      </c>
      <c r="I3369" s="178">
        <v>-56.506999999999998</v>
      </c>
      <c r="J3369">
        <f t="shared" si="209"/>
        <v>0</v>
      </c>
      <c r="K3369" s="189">
        <f t="shared" si="210"/>
        <v>0</v>
      </c>
      <c r="L3369" s="200">
        <v>0</v>
      </c>
      <c r="N3369" s="184">
        <v>5855</v>
      </c>
      <c r="O3369" s="190">
        <f t="shared" si="211"/>
        <v>0.97583333333333333</v>
      </c>
      <c r="Q3369" s="1">
        <v>2766.9</v>
      </c>
    </row>
    <row r="3370" spans="2:17" x14ac:dyDescent="0.3">
      <c r="B3370" s="187">
        <v>43241</v>
      </c>
      <c r="D3370" s="202">
        <v>0</v>
      </c>
      <c r="E3370" s="178">
        <v>0</v>
      </c>
      <c r="F3370" s="188">
        <f t="shared" si="208"/>
        <v>0</v>
      </c>
      <c r="G3370" s="200"/>
      <c r="H3370" s="202">
        <v>0</v>
      </c>
      <c r="I3370" s="178">
        <v>-56.506999999999998</v>
      </c>
      <c r="J3370">
        <f t="shared" si="209"/>
        <v>0</v>
      </c>
      <c r="K3370" s="189">
        <f t="shared" si="210"/>
        <v>0</v>
      </c>
      <c r="L3370" s="200">
        <v>0</v>
      </c>
      <c r="N3370" s="184">
        <v>5933.6</v>
      </c>
      <c r="O3370" s="190">
        <f t="shared" si="211"/>
        <v>0.98893333333333344</v>
      </c>
      <c r="Q3370" s="1">
        <v>2764.4</v>
      </c>
    </row>
    <row r="3371" spans="2:17" x14ac:dyDescent="0.3">
      <c r="B3371" s="187">
        <v>43241.041666666664</v>
      </c>
      <c r="D3371" s="202">
        <v>0</v>
      </c>
      <c r="E3371" s="178">
        <v>0</v>
      </c>
      <c r="F3371" s="188">
        <f t="shared" si="208"/>
        <v>0</v>
      </c>
      <c r="G3371" s="200"/>
      <c r="H3371" s="202">
        <v>0</v>
      </c>
      <c r="I3371" s="178">
        <v>-56.506999999999998</v>
      </c>
      <c r="J3371">
        <f t="shared" si="209"/>
        <v>0</v>
      </c>
      <c r="K3371" s="189">
        <f t="shared" si="210"/>
        <v>0</v>
      </c>
      <c r="L3371" s="200">
        <v>0</v>
      </c>
      <c r="N3371" s="184">
        <v>5919.8</v>
      </c>
      <c r="O3371" s="190">
        <f t="shared" si="211"/>
        <v>0.98663333333333336</v>
      </c>
      <c r="Q3371" s="1">
        <v>2762.9</v>
      </c>
    </row>
    <row r="3372" spans="2:17" x14ac:dyDescent="0.3">
      <c r="B3372" s="187">
        <v>43241.083333333336</v>
      </c>
      <c r="D3372" s="202">
        <v>0</v>
      </c>
      <c r="E3372" s="178">
        <v>0</v>
      </c>
      <c r="F3372" s="188">
        <f t="shared" si="208"/>
        <v>0</v>
      </c>
      <c r="G3372" s="200"/>
      <c r="H3372" s="202">
        <v>0</v>
      </c>
      <c r="I3372" s="178">
        <v>-56.506999999999998</v>
      </c>
      <c r="J3372">
        <f t="shared" si="209"/>
        <v>0</v>
      </c>
      <c r="K3372" s="189">
        <f t="shared" si="210"/>
        <v>0</v>
      </c>
      <c r="L3372" s="200">
        <v>0</v>
      </c>
      <c r="N3372" s="184">
        <v>5870.7</v>
      </c>
      <c r="O3372" s="190">
        <f t="shared" si="211"/>
        <v>0.97844999999999993</v>
      </c>
      <c r="Q3372" s="1">
        <v>2761.2</v>
      </c>
    </row>
    <row r="3373" spans="2:17" x14ac:dyDescent="0.3">
      <c r="B3373" s="187">
        <v>43241.125</v>
      </c>
      <c r="D3373" s="202">
        <v>0</v>
      </c>
      <c r="E3373" s="178">
        <v>0</v>
      </c>
      <c r="F3373" s="188">
        <f t="shared" si="208"/>
        <v>0</v>
      </c>
      <c r="G3373" s="200"/>
      <c r="H3373" s="202">
        <v>0</v>
      </c>
      <c r="I3373" s="178">
        <v>-56.506999999999998</v>
      </c>
      <c r="J3373">
        <f t="shared" si="209"/>
        <v>0</v>
      </c>
      <c r="K3373" s="189">
        <f t="shared" si="210"/>
        <v>0</v>
      </c>
      <c r="L3373" s="200">
        <v>0</v>
      </c>
      <c r="N3373" s="184">
        <v>5836.6</v>
      </c>
      <c r="O3373" s="190">
        <f t="shared" si="211"/>
        <v>0.97276666666666678</v>
      </c>
      <c r="Q3373" s="1">
        <v>2761.1</v>
      </c>
    </row>
    <row r="3374" spans="2:17" x14ac:dyDescent="0.3">
      <c r="B3374" s="187">
        <v>43241.166666666664</v>
      </c>
      <c r="D3374" s="202">
        <v>0</v>
      </c>
      <c r="E3374" s="178">
        <v>0</v>
      </c>
      <c r="F3374" s="188">
        <f t="shared" si="208"/>
        <v>0</v>
      </c>
      <c r="G3374" s="200"/>
      <c r="H3374" s="202">
        <v>0</v>
      </c>
      <c r="I3374" s="178">
        <v>-56.506999999999998</v>
      </c>
      <c r="J3374">
        <f t="shared" si="209"/>
        <v>0</v>
      </c>
      <c r="K3374" s="189">
        <f t="shared" si="210"/>
        <v>0</v>
      </c>
      <c r="L3374" s="200">
        <v>0</v>
      </c>
      <c r="N3374" s="184">
        <v>5885.2</v>
      </c>
      <c r="O3374" s="190">
        <f t="shared" si="211"/>
        <v>0.98086666666666666</v>
      </c>
      <c r="Q3374" s="1">
        <v>2759</v>
      </c>
    </row>
    <row r="3375" spans="2:17" x14ac:dyDescent="0.3">
      <c r="B3375" s="187">
        <v>43241.208333333336</v>
      </c>
      <c r="D3375" s="202">
        <v>0</v>
      </c>
      <c r="E3375" s="178">
        <v>0</v>
      </c>
      <c r="F3375" s="188">
        <f t="shared" si="208"/>
        <v>0</v>
      </c>
      <c r="G3375" s="200"/>
      <c r="H3375" s="202">
        <v>0</v>
      </c>
      <c r="I3375" s="178">
        <v>-56.506999999999998</v>
      </c>
      <c r="J3375">
        <f t="shared" si="209"/>
        <v>0</v>
      </c>
      <c r="K3375" s="189">
        <f t="shared" si="210"/>
        <v>0</v>
      </c>
      <c r="L3375" s="200">
        <v>0</v>
      </c>
      <c r="N3375" s="184">
        <v>5935.7</v>
      </c>
      <c r="O3375" s="190">
        <f t="shared" si="211"/>
        <v>0.98928333333333329</v>
      </c>
      <c r="Q3375" s="1">
        <v>2758.6</v>
      </c>
    </row>
    <row r="3376" spans="2:17" x14ac:dyDescent="0.3">
      <c r="B3376" s="187">
        <v>43241.25</v>
      </c>
      <c r="D3376" s="202">
        <v>83</v>
      </c>
      <c r="E3376" s="178">
        <v>0</v>
      </c>
      <c r="F3376" s="188">
        <f t="shared" si="208"/>
        <v>0</v>
      </c>
      <c r="G3376" s="200"/>
      <c r="H3376" s="202">
        <v>10</v>
      </c>
      <c r="I3376" s="178">
        <v>38.65</v>
      </c>
      <c r="J3376">
        <f t="shared" si="209"/>
        <v>38.65</v>
      </c>
      <c r="K3376" s="189">
        <f t="shared" si="210"/>
        <v>1.5459999999999998E-3</v>
      </c>
      <c r="L3376" s="200">
        <v>206.88</v>
      </c>
      <c r="N3376" s="184">
        <v>5912.5</v>
      </c>
      <c r="O3376" s="190">
        <f t="shared" si="211"/>
        <v>0.98541666666666672</v>
      </c>
      <c r="Q3376" s="1">
        <v>2755.5</v>
      </c>
    </row>
    <row r="3377" spans="2:17" x14ac:dyDescent="0.3">
      <c r="B3377" s="187">
        <v>43241.291666666664</v>
      </c>
      <c r="D3377" s="202">
        <v>614</v>
      </c>
      <c r="E3377" s="178">
        <v>104.684</v>
      </c>
      <c r="F3377" s="188">
        <f t="shared" si="208"/>
        <v>0.14167067023040228</v>
      </c>
      <c r="G3377" s="200"/>
      <c r="H3377" s="202">
        <v>162</v>
      </c>
      <c r="I3377" s="178">
        <v>7168.4</v>
      </c>
      <c r="J3377">
        <f t="shared" si="209"/>
        <v>7168.4</v>
      </c>
      <c r="K3377" s="189">
        <f t="shared" si="210"/>
        <v>0.28673599999999999</v>
      </c>
      <c r="L3377" s="200">
        <v>7352.7</v>
      </c>
      <c r="N3377" s="184">
        <v>5938.2</v>
      </c>
      <c r="O3377" s="190">
        <f t="shared" si="211"/>
        <v>0.98970000000000002</v>
      </c>
      <c r="Q3377" s="1">
        <v>2754.5</v>
      </c>
    </row>
    <row r="3378" spans="2:17" x14ac:dyDescent="0.3">
      <c r="B3378" s="187">
        <v>43241.333333333336</v>
      </c>
      <c r="D3378" s="202">
        <v>805</v>
      </c>
      <c r="E3378" s="178">
        <v>511.94099999999997</v>
      </c>
      <c r="F3378" s="188">
        <f t="shared" si="208"/>
        <v>0.69281862164631047</v>
      </c>
      <c r="G3378" s="200"/>
      <c r="H3378" s="202">
        <v>376</v>
      </c>
      <c r="I3378" s="178">
        <v>17633</v>
      </c>
      <c r="J3378">
        <f t="shared" si="209"/>
        <v>17633</v>
      </c>
      <c r="K3378" s="189">
        <f t="shared" si="210"/>
        <v>0.70531999999999995</v>
      </c>
      <c r="L3378" s="200">
        <v>18185</v>
      </c>
      <c r="N3378" s="184">
        <v>5762.7</v>
      </c>
      <c r="O3378" s="190">
        <f t="shared" si="211"/>
        <v>0.96044999999999991</v>
      </c>
      <c r="Q3378" s="1">
        <v>2754.2</v>
      </c>
    </row>
    <row r="3379" spans="2:17" x14ac:dyDescent="0.3">
      <c r="B3379" s="187">
        <v>43241.375</v>
      </c>
      <c r="D3379" s="202">
        <v>876</v>
      </c>
      <c r="E3379" s="178">
        <v>609.03</v>
      </c>
      <c r="F3379" s="188">
        <f t="shared" si="208"/>
        <v>0.82421084683831247</v>
      </c>
      <c r="G3379" s="200"/>
      <c r="H3379" s="202">
        <v>549</v>
      </c>
      <c r="I3379" s="178">
        <v>19344</v>
      </c>
      <c r="J3379">
        <f t="shared" si="209"/>
        <v>19344</v>
      </c>
      <c r="K3379" s="189">
        <f t="shared" si="210"/>
        <v>0.77376</v>
      </c>
      <c r="L3379" s="200">
        <v>19983</v>
      </c>
      <c r="N3379" s="184">
        <v>5917.3</v>
      </c>
      <c r="O3379" s="190">
        <f t="shared" si="211"/>
        <v>0.98621666666666674</v>
      </c>
      <c r="Q3379" s="1">
        <v>2754.2</v>
      </c>
    </row>
    <row r="3380" spans="2:17" x14ac:dyDescent="0.3">
      <c r="B3380" s="187">
        <v>43241.416666666664</v>
      </c>
      <c r="D3380" s="202">
        <v>915</v>
      </c>
      <c r="E3380" s="178">
        <v>654.72799999999995</v>
      </c>
      <c r="F3380" s="188">
        <f t="shared" si="208"/>
        <v>0.88605474168555676</v>
      </c>
      <c r="G3380" s="200"/>
      <c r="H3380" s="202">
        <v>678</v>
      </c>
      <c r="I3380" s="178">
        <v>19192</v>
      </c>
      <c r="J3380">
        <f t="shared" si="209"/>
        <v>19192</v>
      </c>
      <c r="K3380" s="189">
        <f t="shared" si="210"/>
        <v>0.76768000000000003</v>
      </c>
      <c r="L3380" s="200">
        <v>19823</v>
      </c>
      <c r="N3380" s="184">
        <v>5969.4</v>
      </c>
      <c r="O3380" s="190">
        <f t="shared" si="211"/>
        <v>0.9948999999999999</v>
      </c>
      <c r="Q3380" s="1">
        <v>2752.7</v>
      </c>
    </row>
    <row r="3381" spans="2:17" x14ac:dyDescent="0.3">
      <c r="B3381" s="187">
        <v>43241.458333333336</v>
      </c>
      <c r="D3381" s="202">
        <v>932</v>
      </c>
      <c r="E3381" s="178">
        <v>676.11</v>
      </c>
      <c r="F3381" s="188">
        <f t="shared" si="208"/>
        <v>0.91499137260209096</v>
      </c>
      <c r="G3381" s="200"/>
      <c r="H3381" s="202">
        <v>746</v>
      </c>
      <c r="I3381" s="178">
        <v>19010</v>
      </c>
      <c r="J3381">
        <f t="shared" si="209"/>
        <v>19010</v>
      </c>
      <c r="K3381" s="189">
        <f t="shared" si="210"/>
        <v>0.76039999999999996</v>
      </c>
      <c r="L3381" s="200">
        <v>19632</v>
      </c>
      <c r="N3381" s="184">
        <v>5965.9</v>
      </c>
      <c r="O3381" s="190">
        <f t="shared" si="211"/>
        <v>0.99431666666666663</v>
      </c>
      <c r="Q3381" s="1">
        <v>2751.3</v>
      </c>
    </row>
    <row r="3382" spans="2:17" x14ac:dyDescent="0.3">
      <c r="B3382" s="187">
        <v>43241.5</v>
      </c>
      <c r="D3382" s="202">
        <v>932</v>
      </c>
      <c r="E3382" s="178">
        <v>673.92399999999998</v>
      </c>
      <c r="F3382" s="188">
        <f t="shared" si="208"/>
        <v>0.91203302094258554</v>
      </c>
      <c r="G3382" s="200"/>
      <c r="H3382" s="202">
        <v>746</v>
      </c>
      <c r="I3382" s="178">
        <v>18929</v>
      </c>
      <c r="J3382">
        <f t="shared" si="209"/>
        <v>18929</v>
      </c>
      <c r="K3382" s="189">
        <f t="shared" si="210"/>
        <v>0.75716000000000006</v>
      </c>
      <c r="L3382" s="200">
        <v>19546</v>
      </c>
      <c r="N3382" s="184">
        <v>5843.6</v>
      </c>
      <c r="O3382" s="190">
        <f t="shared" si="211"/>
        <v>0.97393333333333343</v>
      </c>
      <c r="Q3382" s="1">
        <v>2750.9</v>
      </c>
    </row>
    <row r="3383" spans="2:17" x14ac:dyDescent="0.3">
      <c r="B3383" s="187">
        <v>43241.541666666664</v>
      </c>
      <c r="D3383" s="202">
        <v>914</v>
      </c>
      <c r="E3383" s="178">
        <v>651.42600000000004</v>
      </c>
      <c r="F3383" s="188">
        <f t="shared" si="208"/>
        <v>0.88158608789796</v>
      </c>
      <c r="G3383" s="200"/>
      <c r="H3383" s="202">
        <v>677</v>
      </c>
      <c r="I3383" s="178">
        <v>19129</v>
      </c>
      <c r="J3383">
        <f t="shared" si="209"/>
        <v>19129</v>
      </c>
      <c r="K3383" s="189">
        <f t="shared" si="210"/>
        <v>0.76515999999999995</v>
      </c>
      <c r="L3383" s="200">
        <v>19757</v>
      </c>
      <c r="N3383" s="184">
        <v>5387.2</v>
      </c>
      <c r="O3383" s="190">
        <f t="shared" si="211"/>
        <v>0.89786666666666659</v>
      </c>
      <c r="Q3383" s="1">
        <v>2749.3</v>
      </c>
    </row>
    <row r="3384" spans="2:17" x14ac:dyDescent="0.3">
      <c r="B3384" s="187">
        <v>43241.583333333336</v>
      </c>
      <c r="D3384" s="202">
        <v>875</v>
      </c>
      <c r="E3384" s="178">
        <v>603.85599999999999</v>
      </c>
      <c r="F3384" s="188">
        <f t="shared" si="208"/>
        <v>0.81720878302940081</v>
      </c>
      <c r="G3384" s="200"/>
      <c r="H3384" s="202">
        <v>546</v>
      </c>
      <c r="I3384" s="178">
        <v>19249</v>
      </c>
      <c r="J3384">
        <f t="shared" si="209"/>
        <v>19249</v>
      </c>
      <c r="K3384" s="189">
        <f t="shared" si="210"/>
        <v>0.76995999999999998</v>
      </c>
      <c r="L3384" s="200">
        <v>19883</v>
      </c>
      <c r="N3384" s="184">
        <v>4771.7</v>
      </c>
      <c r="O3384" s="190">
        <f t="shared" si="211"/>
        <v>0.79528333333333334</v>
      </c>
      <c r="Q3384" s="1">
        <v>2749.2</v>
      </c>
    </row>
    <row r="3385" spans="2:17" x14ac:dyDescent="0.3">
      <c r="B3385" s="187">
        <v>43241.625</v>
      </c>
      <c r="D3385" s="202">
        <v>798</v>
      </c>
      <c r="E3385" s="178">
        <v>494.452</v>
      </c>
      <c r="F3385" s="188">
        <f t="shared" si="208"/>
        <v>0.66915045505294857</v>
      </c>
      <c r="G3385" s="200"/>
      <c r="H3385" s="202">
        <v>365</v>
      </c>
      <c r="I3385" s="178">
        <v>16651</v>
      </c>
      <c r="J3385">
        <f t="shared" si="209"/>
        <v>16651</v>
      </c>
      <c r="K3385" s="189">
        <f t="shared" si="210"/>
        <v>0.66603999999999997</v>
      </c>
      <c r="L3385" s="200">
        <v>17156</v>
      </c>
      <c r="N3385" s="184">
        <v>4612.1000000000004</v>
      </c>
      <c r="O3385" s="190">
        <f t="shared" si="211"/>
        <v>0.76868333333333339</v>
      </c>
      <c r="Q3385" s="1">
        <v>2749.2</v>
      </c>
    </row>
    <row r="3386" spans="2:17" x14ac:dyDescent="0.3">
      <c r="B3386" s="187">
        <v>43241.666666666664</v>
      </c>
      <c r="D3386" s="202">
        <v>612</v>
      </c>
      <c r="E3386" s="178">
        <v>269.05099999999999</v>
      </c>
      <c r="F3386" s="188">
        <f t="shared" si="208"/>
        <v>0.36411137801536014</v>
      </c>
      <c r="G3386" s="200"/>
      <c r="H3386" s="202">
        <v>161</v>
      </c>
      <c r="I3386" s="178">
        <v>6778.2</v>
      </c>
      <c r="J3386">
        <f t="shared" si="209"/>
        <v>6778.2</v>
      </c>
      <c r="K3386" s="189">
        <f t="shared" si="210"/>
        <v>0.27112799999999998</v>
      </c>
      <c r="L3386" s="200">
        <v>6954.5</v>
      </c>
      <c r="N3386" s="184">
        <v>4681.3</v>
      </c>
      <c r="O3386" s="190">
        <f t="shared" si="211"/>
        <v>0.78021666666666667</v>
      </c>
      <c r="Q3386" s="1">
        <v>2748.9</v>
      </c>
    </row>
    <row r="3387" spans="2:17" x14ac:dyDescent="0.3">
      <c r="B3387" s="187">
        <v>43241.708333333336</v>
      </c>
      <c r="D3387" s="202">
        <v>71</v>
      </c>
      <c r="E3387" s="178">
        <v>0</v>
      </c>
      <c r="F3387" s="188">
        <f t="shared" si="208"/>
        <v>0</v>
      </c>
      <c r="G3387" s="200"/>
      <c r="H3387" s="202">
        <v>10</v>
      </c>
      <c r="I3387" s="178">
        <v>3.6757</v>
      </c>
      <c r="J3387">
        <f t="shared" si="209"/>
        <v>3.6757</v>
      </c>
      <c r="K3387" s="189">
        <f t="shared" si="210"/>
        <v>1.47028E-4</v>
      </c>
      <c r="L3387" s="200">
        <v>176</v>
      </c>
      <c r="N3387" s="184">
        <v>4673.5</v>
      </c>
      <c r="O3387" s="190">
        <f t="shared" si="211"/>
        <v>0.7789166666666667</v>
      </c>
      <c r="Q3387" s="1">
        <v>2746.5</v>
      </c>
    </row>
    <row r="3388" spans="2:17" x14ac:dyDescent="0.3">
      <c r="B3388" s="187">
        <v>43241.75</v>
      </c>
      <c r="D3388" s="202">
        <v>0</v>
      </c>
      <c r="E3388" s="178">
        <v>0</v>
      </c>
      <c r="F3388" s="188">
        <f t="shared" si="208"/>
        <v>0</v>
      </c>
      <c r="G3388" s="200"/>
      <c r="H3388" s="202">
        <v>0</v>
      </c>
      <c r="I3388" s="178">
        <v>-56.506999999999998</v>
      </c>
      <c r="J3388">
        <f t="shared" si="209"/>
        <v>0</v>
      </c>
      <c r="K3388" s="189">
        <f t="shared" si="210"/>
        <v>0</v>
      </c>
      <c r="L3388" s="200">
        <v>0</v>
      </c>
      <c r="N3388" s="184">
        <v>4467.5</v>
      </c>
      <c r="O3388" s="190">
        <f t="shared" si="211"/>
        <v>0.74458333333333337</v>
      </c>
      <c r="Q3388" s="1">
        <v>2746.4</v>
      </c>
    </row>
    <row r="3389" spans="2:17" x14ac:dyDescent="0.3">
      <c r="B3389" s="187">
        <v>43241.791666666664</v>
      </c>
      <c r="D3389" s="202">
        <v>0</v>
      </c>
      <c r="E3389" s="178">
        <v>0</v>
      </c>
      <c r="F3389" s="188">
        <f t="shared" si="208"/>
        <v>0</v>
      </c>
      <c r="G3389" s="200"/>
      <c r="H3389" s="202">
        <v>0</v>
      </c>
      <c r="I3389" s="178">
        <v>-56.506999999999998</v>
      </c>
      <c r="J3389">
        <f t="shared" si="209"/>
        <v>0</v>
      </c>
      <c r="K3389" s="189">
        <f t="shared" si="210"/>
        <v>0</v>
      </c>
      <c r="L3389" s="200">
        <v>0</v>
      </c>
      <c r="N3389" s="184">
        <v>4772.7</v>
      </c>
      <c r="O3389" s="190">
        <f t="shared" si="211"/>
        <v>0.79544999999999999</v>
      </c>
      <c r="Q3389" s="1">
        <v>2745.3</v>
      </c>
    </row>
    <row r="3390" spans="2:17" x14ac:dyDescent="0.3">
      <c r="B3390" s="187">
        <v>43241.833333333336</v>
      </c>
      <c r="D3390" s="202">
        <v>0</v>
      </c>
      <c r="E3390" s="178">
        <v>0</v>
      </c>
      <c r="F3390" s="188">
        <f t="shared" si="208"/>
        <v>0</v>
      </c>
      <c r="G3390" s="200"/>
      <c r="H3390" s="202">
        <v>0</v>
      </c>
      <c r="I3390" s="178">
        <v>-56.506999999999998</v>
      </c>
      <c r="J3390">
        <f t="shared" si="209"/>
        <v>0</v>
      </c>
      <c r="K3390" s="189">
        <f t="shared" si="210"/>
        <v>0</v>
      </c>
      <c r="L3390" s="200">
        <v>0</v>
      </c>
      <c r="N3390" s="184">
        <v>5103.3</v>
      </c>
      <c r="O3390" s="190">
        <f t="shared" si="211"/>
        <v>0.85055000000000003</v>
      </c>
      <c r="Q3390" s="1">
        <v>2745.3</v>
      </c>
    </row>
    <row r="3391" spans="2:17" x14ac:dyDescent="0.3">
      <c r="B3391" s="187">
        <v>43241.875</v>
      </c>
      <c r="D3391" s="202">
        <v>0</v>
      </c>
      <c r="E3391" s="178">
        <v>0</v>
      </c>
      <c r="F3391" s="188">
        <f t="shared" si="208"/>
        <v>0</v>
      </c>
      <c r="G3391" s="200"/>
      <c r="H3391" s="202">
        <v>0</v>
      </c>
      <c r="I3391" s="178">
        <v>-56.506999999999998</v>
      </c>
      <c r="J3391">
        <f t="shared" si="209"/>
        <v>0</v>
      </c>
      <c r="K3391" s="189">
        <f t="shared" si="210"/>
        <v>0</v>
      </c>
      <c r="L3391" s="200">
        <v>0</v>
      </c>
      <c r="N3391" s="184">
        <v>5099</v>
      </c>
      <c r="O3391" s="190">
        <f t="shared" si="211"/>
        <v>0.84983333333333333</v>
      </c>
      <c r="Q3391" s="1">
        <v>2742.7</v>
      </c>
    </row>
    <row r="3392" spans="2:17" x14ac:dyDescent="0.3">
      <c r="B3392" s="187">
        <v>43241.916666666664</v>
      </c>
      <c r="D3392" s="202">
        <v>0</v>
      </c>
      <c r="E3392" s="178">
        <v>0</v>
      </c>
      <c r="F3392" s="188">
        <f t="shared" si="208"/>
        <v>0</v>
      </c>
      <c r="G3392" s="200"/>
      <c r="H3392" s="202">
        <v>0</v>
      </c>
      <c r="I3392" s="178">
        <v>-56.506999999999998</v>
      </c>
      <c r="J3392">
        <f t="shared" si="209"/>
        <v>0</v>
      </c>
      <c r="K3392" s="189">
        <f t="shared" si="210"/>
        <v>0</v>
      </c>
      <c r="L3392" s="200">
        <v>0</v>
      </c>
      <c r="N3392" s="184">
        <v>4764.2</v>
      </c>
      <c r="O3392" s="190">
        <f t="shared" si="211"/>
        <v>0.79403333333333326</v>
      </c>
      <c r="Q3392" s="1">
        <v>2741.9</v>
      </c>
    </row>
    <row r="3393" spans="2:17" x14ac:dyDescent="0.3">
      <c r="B3393" s="187">
        <v>43241.958333333336</v>
      </c>
      <c r="D3393" s="202">
        <v>0</v>
      </c>
      <c r="E3393" s="178">
        <v>0</v>
      </c>
      <c r="F3393" s="188">
        <f t="shared" si="208"/>
        <v>0</v>
      </c>
      <c r="G3393" s="200"/>
      <c r="H3393" s="202">
        <v>0</v>
      </c>
      <c r="I3393" s="178">
        <v>-56.506999999999998</v>
      </c>
      <c r="J3393">
        <f t="shared" si="209"/>
        <v>0</v>
      </c>
      <c r="K3393" s="189">
        <f t="shared" si="210"/>
        <v>0</v>
      </c>
      <c r="L3393" s="200">
        <v>0</v>
      </c>
      <c r="N3393" s="184">
        <v>4251.3</v>
      </c>
      <c r="O3393" s="190">
        <f t="shared" si="211"/>
        <v>0.70855000000000001</v>
      </c>
      <c r="Q3393" s="1">
        <v>2741.4</v>
      </c>
    </row>
    <row r="3394" spans="2:17" x14ac:dyDescent="0.3">
      <c r="B3394" s="187">
        <v>43242</v>
      </c>
      <c r="D3394" s="202">
        <v>0</v>
      </c>
      <c r="E3394" s="178">
        <v>0</v>
      </c>
      <c r="F3394" s="188">
        <f t="shared" si="208"/>
        <v>0</v>
      </c>
      <c r="G3394" s="200"/>
      <c r="H3394" s="202">
        <v>0</v>
      </c>
      <c r="I3394" s="178">
        <v>-56.506999999999998</v>
      </c>
      <c r="J3394">
        <f t="shared" si="209"/>
        <v>0</v>
      </c>
      <c r="K3394" s="189">
        <f t="shared" si="210"/>
        <v>0</v>
      </c>
      <c r="L3394" s="200">
        <v>0</v>
      </c>
      <c r="N3394" s="184">
        <v>4379</v>
      </c>
      <c r="O3394" s="190">
        <f t="shared" si="211"/>
        <v>0.72983333333333333</v>
      </c>
      <c r="Q3394" s="1">
        <v>2741.2</v>
      </c>
    </row>
    <row r="3395" spans="2:17" x14ac:dyDescent="0.3">
      <c r="B3395" s="187">
        <v>43242.041666666664</v>
      </c>
      <c r="D3395" s="202">
        <v>0</v>
      </c>
      <c r="E3395" s="178">
        <v>0</v>
      </c>
      <c r="F3395" s="188">
        <f t="shared" si="208"/>
        <v>0</v>
      </c>
      <c r="G3395" s="200"/>
      <c r="H3395" s="202">
        <v>0</v>
      </c>
      <c r="I3395" s="178">
        <v>-56.506999999999998</v>
      </c>
      <c r="J3395">
        <f t="shared" si="209"/>
        <v>0</v>
      </c>
      <c r="K3395" s="189">
        <f t="shared" si="210"/>
        <v>0</v>
      </c>
      <c r="L3395" s="200">
        <v>0</v>
      </c>
      <c r="N3395" s="184">
        <v>4832.2</v>
      </c>
      <c r="O3395" s="190">
        <f t="shared" si="211"/>
        <v>0.80536666666666668</v>
      </c>
      <c r="Q3395" s="1">
        <v>2740</v>
      </c>
    </row>
    <row r="3396" spans="2:17" x14ac:dyDescent="0.3">
      <c r="B3396" s="187">
        <v>43242.083333333336</v>
      </c>
      <c r="D3396" s="202">
        <v>0</v>
      </c>
      <c r="E3396" s="178">
        <v>0</v>
      </c>
      <c r="F3396" s="188">
        <f t="shared" si="208"/>
        <v>0</v>
      </c>
      <c r="G3396" s="200"/>
      <c r="H3396" s="202">
        <v>0</v>
      </c>
      <c r="I3396" s="178">
        <v>-56.506999999999998</v>
      </c>
      <c r="J3396">
        <f t="shared" si="209"/>
        <v>0</v>
      </c>
      <c r="K3396" s="189">
        <f t="shared" si="210"/>
        <v>0</v>
      </c>
      <c r="L3396" s="200">
        <v>0</v>
      </c>
      <c r="N3396" s="184">
        <v>5159</v>
      </c>
      <c r="O3396" s="190">
        <f t="shared" si="211"/>
        <v>0.85983333333333334</v>
      </c>
      <c r="Q3396" s="1">
        <v>2739.2</v>
      </c>
    </row>
    <row r="3397" spans="2:17" x14ac:dyDescent="0.3">
      <c r="B3397" s="187">
        <v>43242.125</v>
      </c>
      <c r="D3397" s="202">
        <v>0</v>
      </c>
      <c r="E3397" s="178">
        <v>0</v>
      </c>
      <c r="F3397" s="188">
        <f t="shared" si="208"/>
        <v>0</v>
      </c>
      <c r="G3397" s="200"/>
      <c r="H3397" s="202">
        <v>0</v>
      </c>
      <c r="I3397" s="178">
        <v>-56.506999999999998</v>
      </c>
      <c r="J3397">
        <f t="shared" si="209"/>
        <v>0</v>
      </c>
      <c r="K3397" s="189">
        <f t="shared" si="210"/>
        <v>0</v>
      </c>
      <c r="L3397" s="200">
        <v>0</v>
      </c>
      <c r="N3397" s="184">
        <v>5288.5</v>
      </c>
      <c r="O3397" s="190">
        <f t="shared" si="211"/>
        <v>0.88141666666666663</v>
      </c>
      <c r="Q3397" s="1">
        <v>2739</v>
      </c>
    </row>
    <row r="3398" spans="2:17" x14ac:dyDescent="0.3">
      <c r="B3398" s="187">
        <v>43242.166666666664</v>
      </c>
      <c r="D3398" s="202">
        <v>0</v>
      </c>
      <c r="E3398" s="178">
        <v>0</v>
      </c>
      <c r="F3398" s="188">
        <f t="shared" si="208"/>
        <v>0</v>
      </c>
      <c r="G3398" s="200"/>
      <c r="H3398" s="202">
        <v>0</v>
      </c>
      <c r="I3398" s="178">
        <v>-56.506999999999998</v>
      </c>
      <c r="J3398">
        <f t="shared" si="209"/>
        <v>0</v>
      </c>
      <c r="K3398" s="189">
        <f t="shared" si="210"/>
        <v>0</v>
      </c>
      <c r="L3398" s="200">
        <v>0</v>
      </c>
      <c r="N3398" s="184">
        <v>5388.6</v>
      </c>
      <c r="O3398" s="190">
        <f t="shared" si="211"/>
        <v>0.89810000000000001</v>
      </c>
      <c r="Q3398" s="1">
        <v>2738.9</v>
      </c>
    </row>
    <row r="3399" spans="2:17" x14ac:dyDescent="0.3">
      <c r="B3399" s="187">
        <v>43242.208333333336</v>
      </c>
      <c r="D3399" s="202">
        <v>0</v>
      </c>
      <c r="E3399" s="178">
        <v>0</v>
      </c>
      <c r="F3399" s="188">
        <f t="shared" si="208"/>
        <v>0</v>
      </c>
      <c r="G3399" s="200"/>
      <c r="H3399" s="202">
        <v>0</v>
      </c>
      <c r="I3399" s="178">
        <v>-56.506999999999998</v>
      </c>
      <c r="J3399">
        <f t="shared" si="209"/>
        <v>0</v>
      </c>
      <c r="K3399" s="189">
        <f t="shared" si="210"/>
        <v>0</v>
      </c>
      <c r="L3399" s="200">
        <v>0</v>
      </c>
      <c r="N3399" s="184">
        <v>5382.1</v>
      </c>
      <c r="O3399" s="190">
        <f t="shared" si="211"/>
        <v>0.89701666666666668</v>
      </c>
      <c r="Q3399" s="1">
        <v>2737.9</v>
      </c>
    </row>
    <row r="3400" spans="2:17" x14ac:dyDescent="0.3">
      <c r="B3400" s="187">
        <v>43242.25</v>
      </c>
      <c r="D3400" s="202">
        <v>74</v>
      </c>
      <c r="E3400" s="178">
        <v>0</v>
      </c>
      <c r="F3400" s="188">
        <f t="shared" si="208"/>
        <v>0</v>
      </c>
      <c r="G3400" s="200"/>
      <c r="H3400" s="202">
        <v>10</v>
      </c>
      <c r="I3400" s="178">
        <v>45.832999999999998</v>
      </c>
      <c r="J3400">
        <f t="shared" si="209"/>
        <v>45.832999999999998</v>
      </c>
      <c r="K3400" s="189">
        <f t="shared" si="210"/>
        <v>1.8333199999999998E-3</v>
      </c>
      <c r="L3400" s="200">
        <v>213.22</v>
      </c>
      <c r="N3400" s="184">
        <v>5374</v>
      </c>
      <c r="O3400" s="190">
        <f t="shared" si="211"/>
        <v>0.89566666666666672</v>
      </c>
      <c r="Q3400" s="1">
        <v>2733.7</v>
      </c>
    </row>
    <row r="3401" spans="2:17" x14ac:dyDescent="0.3">
      <c r="B3401" s="187">
        <v>43242.291666666664</v>
      </c>
      <c r="D3401" s="202">
        <v>590</v>
      </c>
      <c r="E3401" s="178">
        <v>94.045500000000004</v>
      </c>
      <c r="F3401" s="188">
        <f t="shared" si="208"/>
        <v>0.12727340393138684</v>
      </c>
      <c r="G3401" s="200"/>
      <c r="H3401" s="202">
        <v>158</v>
      </c>
      <c r="I3401" s="178">
        <v>6925.5</v>
      </c>
      <c r="J3401">
        <f t="shared" si="209"/>
        <v>6925.5</v>
      </c>
      <c r="K3401" s="189">
        <f t="shared" si="210"/>
        <v>0.27701999999999999</v>
      </c>
      <c r="L3401" s="200">
        <v>7104.9</v>
      </c>
      <c r="N3401" s="184">
        <v>5301.6</v>
      </c>
      <c r="O3401" s="190">
        <f t="shared" si="211"/>
        <v>0.88360000000000005</v>
      </c>
      <c r="Q3401" s="1">
        <v>2732.7</v>
      </c>
    </row>
    <row r="3402" spans="2:17" x14ac:dyDescent="0.3">
      <c r="B3402" s="187">
        <v>43242.333333333336</v>
      </c>
      <c r="D3402" s="202">
        <v>785</v>
      </c>
      <c r="E3402" s="178">
        <v>500.31200000000001</v>
      </c>
      <c r="F3402" s="188">
        <f t="shared" si="208"/>
        <v>0.677080894542748</v>
      </c>
      <c r="G3402" s="200"/>
      <c r="H3402" s="202">
        <v>370</v>
      </c>
      <c r="I3402" s="178">
        <v>17442</v>
      </c>
      <c r="J3402">
        <f t="shared" si="209"/>
        <v>17442</v>
      </c>
      <c r="K3402" s="189">
        <f t="shared" si="210"/>
        <v>0.69767999999999997</v>
      </c>
      <c r="L3402" s="200">
        <v>17984</v>
      </c>
      <c r="N3402" s="184">
        <v>4744.5</v>
      </c>
      <c r="O3402" s="190">
        <f t="shared" si="211"/>
        <v>0.79074999999999995</v>
      </c>
      <c r="Q3402" s="1">
        <v>2731.1</v>
      </c>
    </row>
    <row r="3403" spans="2:17" x14ac:dyDescent="0.3">
      <c r="B3403" s="187">
        <v>43242.375</v>
      </c>
      <c r="D3403" s="202">
        <v>857</v>
      </c>
      <c r="E3403" s="178">
        <v>597.70899999999995</v>
      </c>
      <c r="F3403" s="188">
        <f t="shared" ref="F3403:F3466" si="212">E3403/$F$8</f>
        <v>0.80888994146902593</v>
      </c>
      <c r="G3403" s="200"/>
      <c r="H3403" s="202">
        <v>541</v>
      </c>
      <c r="I3403" s="178">
        <v>19026</v>
      </c>
      <c r="J3403">
        <f t="shared" ref="J3403:J3466" si="213">IF(I3403&lt;0,0,I3403)</f>
        <v>19026</v>
      </c>
      <c r="K3403" s="189">
        <f t="shared" ref="K3403:K3466" si="214">J3403/(1000*$K$8)</f>
        <v>0.76104000000000005</v>
      </c>
      <c r="L3403" s="200">
        <v>19648</v>
      </c>
      <c r="N3403" s="184">
        <v>4661.7</v>
      </c>
      <c r="O3403" s="190">
        <f t="shared" ref="O3403:O3466" si="215">N3403/$O$8</f>
        <v>0.77694999999999992</v>
      </c>
      <c r="Q3403" s="1">
        <v>2728.1</v>
      </c>
    </row>
    <row r="3404" spans="2:17" x14ac:dyDescent="0.3">
      <c r="B3404" s="187">
        <v>43242.416666666664</v>
      </c>
      <c r="D3404" s="202">
        <v>897</v>
      </c>
      <c r="E3404" s="178">
        <v>643.91</v>
      </c>
      <c r="F3404" s="188">
        <f t="shared" si="212"/>
        <v>0.87141455492776665</v>
      </c>
      <c r="G3404" s="200"/>
      <c r="H3404" s="202">
        <v>669</v>
      </c>
      <c r="I3404" s="178">
        <v>18919</v>
      </c>
      <c r="J3404">
        <f t="shared" si="213"/>
        <v>18919</v>
      </c>
      <c r="K3404" s="189">
        <f t="shared" si="214"/>
        <v>0.75675999999999999</v>
      </c>
      <c r="L3404" s="200">
        <v>19536</v>
      </c>
      <c r="N3404" s="184">
        <v>5171.5</v>
      </c>
      <c r="O3404" s="190">
        <f t="shared" si="215"/>
        <v>0.86191666666666666</v>
      </c>
      <c r="Q3404" s="1">
        <v>2727.5</v>
      </c>
    </row>
    <row r="3405" spans="2:17" x14ac:dyDescent="0.3">
      <c r="B3405" s="187">
        <v>43242.458333333336</v>
      </c>
      <c r="D3405" s="202">
        <v>915</v>
      </c>
      <c r="E3405" s="178">
        <v>665.73099999999999</v>
      </c>
      <c r="F3405" s="188">
        <f t="shared" si="212"/>
        <v>0.90094529214737629</v>
      </c>
      <c r="G3405" s="200"/>
      <c r="H3405" s="202">
        <v>736</v>
      </c>
      <c r="I3405" s="178">
        <v>18743</v>
      </c>
      <c r="J3405">
        <f t="shared" si="213"/>
        <v>18743</v>
      </c>
      <c r="K3405" s="189">
        <f t="shared" si="214"/>
        <v>0.74972000000000005</v>
      </c>
      <c r="L3405" s="200">
        <v>19351</v>
      </c>
      <c r="N3405" s="184">
        <v>5176.5</v>
      </c>
      <c r="O3405" s="190">
        <f t="shared" si="215"/>
        <v>0.86275000000000002</v>
      </c>
      <c r="Q3405" s="1">
        <v>2726.5</v>
      </c>
    </row>
    <row r="3406" spans="2:17" x14ac:dyDescent="0.3">
      <c r="B3406" s="187">
        <v>43242.5</v>
      </c>
      <c r="D3406" s="202">
        <v>915</v>
      </c>
      <c r="E3406" s="178">
        <v>663.07600000000002</v>
      </c>
      <c r="F3406" s="188">
        <f t="shared" si="212"/>
        <v>0.89735223466522318</v>
      </c>
      <c r="G3406" s="200"/>
      <c r="H3406" s="202">
        <v>736</v>
      </c>
      <c r="I3406" s="178">
        <v>18674</v>
      </c>
      <c r="J3406">
        <f t="shared" si="213"/>
        <v>18674</v>
      </c>
      <c r="K3406" s="189">
        <f t="shared" si="214"/>
        <v>0.74695999999999996</v>
      </c>
      <c r="L3406" s="200">
        <v>19278</v>
      </c>
      <c r="N3406" s="184">
        <v>4811.8</v>
      </c>
      <c r="O3406" s="190">
        <f t="shared" si="215"/>
        <v>0.80196666666666672</v>
      </c>
      <c r="Q3406" s="1">
        <v>2725.9</v>
      </c>
    </row>
    <row r="3407" spans="2:17" x14ac:dyDescent="0.3">
      <c r="B3407" s="187">
        <v>43242.541666666664</v>
      </c>
      <c r="D3407" s="202">
        <v>897</v>
      </c>
      <c r="E3407" s="178">
        <v>640.78899999999999</v>
      </c>
      <c r="F3407" s="188">
        <f t="shared" si="212"/>
        <v>0.86719085157492304</v>
      </c>
      <c r="G3407" s="200"/>
      <c r="H3407" s="202">
        <v>668</v>
      </c>
      <c r="I3407" s="178">
        <v>18869</v>
      </c>
      <c r="J3407">
        <f t="shared" si="213"/>
        <v>18869</v>
      </c>
      <c r="K3407" s="189">
        <f t="shared" si="214"/>
        <v>0.75475999999999999</v>
      </c>
      <c r="L3407" s="200">
        <v>19483</v>
      </c>
      <c r="N3407" s="184">
        <v>4091</v>
      </c>
      <c r="O3407" s="190">
        <f t="shared" si="215"/>
        <v>0.68183333333333329</v>
      </c>
      <c r="Q3407" s="1">
        <v>2724.3</v>
      </c>
    </row>
    <row r="3408" spans="2:17" x14ac:dyDescent="0.3">
      <c r="B3408" s="187">
        <v>43242.583333333336</v>
      </c>
      <c r="D3408" s="202">
        <v>856</v>
      </c>
      <c r="E3408" s="178">
        <v>592.19399999999996</v>
      </c>
      <c r="F3408" s="188">
        <f t="shared" si="212"/>
        <v>0.80142639645430858</v>
      </c>
      <c r="G3408" s="200"/>
      <c r="H3408" s="202">
        <v>539</v>
      </c>
      <c r="I3408" s="178">
        <v>18970</v>
      </c>
      <c r="J3408">
        <f t="shared" si="213"/>
        <v>18970</v>
      </c>
      <c r="K3408" s="189">
        <f t="shared" si="214"/>
        <v>0.75880000000000003</v>
      </c>
      <c r="L3408" s="200">
        <v>19590</v>
      </c>
      <c r="N3408" s="184">
        <v>3275.9</v>
      </c>
      <c r="O3408" s="190">
        <f t="shared" si="215"/>
        <v>0.54598333333333338</v>
      </c>
      <c r="Q3408" s="1">
        <v>2724.2</v>
      </c>
    </row>
    <row r="3409" spans="2:17" x14ac:dyDescent="0.3">
      <c r="B3409" s="187">
        <v>43242.625</v>
      </c>
      <c r="D3409" s="202">
        <v>778</v>
      </c>
      <c r="E3409" s="178">
        <v>483.476</v>
      </c>
      <c r="F3409" s="188">
        <f t="shared" si="212"/>
        <v>0.65429644415874411</v>
      </c>
      <c r="G3409" s="200"/>
      <c r="H3409" s="202">
        <v>358</v>
      </c>
      <c r="I3409" s="178">
        <v>16373</v>
      </c>
      <c r="J3409">
        <f t="shared" si="213"/>
        <v>16373</v>
      </c>
      <c r="K3409" s="189">
        <f t="shared" si="214"/>
        <v>0.65491999999999995</v>
      </c>
      <c r="L3409" s="200">
        <v>16865</v>
      </c>
      <c r="N3409" s="184">
        <v>2649.8</v>
      </c>
      <c r="O3409" s="190">
        <f t="shared" si="215"/>
        <v>0.44163333333333338</v>
      </c>
      <c r="Q3409" s="1">
        <v>2723.7</v>
      </c>
    </row>
    <row r="3410" spans="2:17" x14ac:dyDescent="0.3">
      <c r="B3410" s="187">
        <v>43242.666666666664</v>
      </c>
      <c r="D3410" s="202">
        <v>591</v>
      </c>
      <c r="E3410" s="178">
        <v>261.01600000000002</v>
      </c>
      <c r="F3410" s="188">
        <f t="shared" si="212"/>
        <v>0.3532374733565653</v>
      </c>
      <c r="G3410" s="200"/>
      <c r="H3410" s="202">
        <v>157</v>
      </c>
      <c r="I3410" s="178">
        <v>6550.2</v>
      </c>
      <c r="J3410">
        <f t="shared" si="213"/>
        <v>6550.2</v>
      </c>
      <c r="K3410" s="189">
        <f t="shared" si="214"/>
        <v>0.26200800000000002</v>
      </c>
      <c r="L3410" s="200">
        <v>6722</v>
      </c>
      <c r="N3410" s="184">
        <v>2389</v>
      </c>
      <c r="O3410" s="190">
        <f t="shared" si="215"/>
        <v>0.39816666666666667</v>
      </c>
      <c r="Q3410" s="1">
        <v>2723.5</v>
      </c>
    </row>
    <row r="3411" spans="2:17" x14ac:dyDescent="0.3">
      <c r="B3411" s="187">
        <v>43242.708333333336</v>
      </c>
      <c r="D3411" s="202">
        <v>67</v>
      </c>
      <c r="E3411" s="178">
        <v>0</v>
      </c>
      <c r="F3411" s="188">
        <f t="shared" si="212"/>
        <v>0</v>
      </c>
      <c r="G3411" s="200"/>
      <c r="H3411" s="202">
        <v>10</v>
      </c>
      <c r="I3411" s="178">
        <v>-0.81479999999999997</v>
      </c>
      <c r="J3411">
        <f t="shared" si="213"/>
        <v>0</v>
      </c>
      <c r="K3411" s="189">
        <f t="shared" si="214"/>
        <v>0</v>
      </c>
      <c r="L3411" s="200">
        <v>172.04</v>
      </c>
      <c r="N3411" s="184">
        <v>2408.4</v>
      </c>
      <c r="O3411" s="190">
        <f t="shared" si="215"/>
        <v>0.40140000000000003</v>
      </c>
      <c r="Q3411" s="1">
        <v>2723.4</v>
      </c>
    </row>
    <row r="3412" spans="2:17" x14ac:dyDescent="0.3">
      <c r="B3412" s="187">
        <v>43242.75</v>
      </c>
      <c r="D3412" s="202">
        <v>0</v>
      </c>
      <c r="E3412" s="178">
        <v>0</v>
      </c>
      <c r="F3412" s="188">
        <f t="shared" si="212"/>
        <v>0</v>
      </c>
      <c r="G3412" s="200"/>
      <c r="H3412" s="202">
        <v>0</v>
      </c>
      <c r="I3412" s="178">
        <v>-56.506999999999998</v>
      </c>
      <c r="J3412">
        <f t="shared" si="213"/>
        <v>0</v>
      </c>
      <c r="K3412" s="189">
        <f t="shared" si="214"/>
        <v>0</v>
      </c>
      <c r="L3412" s="200">
        <v>0</v>
      </c>
      <c r="N3412" s="184">
        <v>2260.1</v>
      </c>
      <c r="O3412" s="190">
        <f t="shared" si="215"/>
        <v>0.37668333333333331</v>
      </c>
      <c r="Q3412" s="1">
        <v>2720.3</v>
      </c>
    </row>
    <row r="3413" spans="2:17" x14ac:dyDescent="0.3">
      <c r="B3413" s="187">
        <v>43242.791666666664</v>
      </c>
      <c r="D3413" s="202">
        <v>0</v>
      </c>
      <c r="E3413" s="178">
        <v>0</v>
      </c>
      <c r="F3413" s="188">
        <f t="shared" si="212"/>
        <v>0</v>
      </c>
      <c r="G3413" s="200"/>
      <c r="H3413" s="202">
        <v>0</v>
      </c>
      <c r="I3413" s="178">
        <v>-56.506999999999998</v>
      </c>
      <c r="J3413">
        <f t="shared" si="213"/>
        <v>0</v>
      </c>
      <c r="K3413" s="189">
        <f t="shared" si="214"/>
        <v>0</v>
      </c>
      <c r="L3413" s="200">
        <v>0</v>
      </c>
      <c r="N3413" s="184">
        <v>3062.9</v>
      </c>
      <c r="O3413" s="190">
        <f t="shared" si="215"/>
        <v>0.5104833333333334</v>
      </c>
      <c r="Q3413" s="1">
        <v>2717.6</v>
      </c>
    </row>
    <row r="3414" spans="2:17" x14ac:dyDescent="0.3">
      <c r="B3414" s="187">
        <v>43242.833333333336</v>
      </c>
      <c r="D3414" s="202">
        <v>0</v>
      </c>
      <c r="E3414" s="178">
        <v>0</v>
      </c>
      <c r="F3414" s="188">
        <f t="shared" si="212"/>
        <v>0</v>
      </c>
      <c r="G3414" s="200"/>
      <c r="H3414" s="202">
        <v>0</v>
      </c>
      <c r="I3414" s="178">
        <v>-56.506999999999998</v>
      </c>
      <c r="J3414">
        <f t="shared" si="213"/>
        <v>0</v>
      </c>
      <c r="K3414" s="189">
        <f t="shared" si="214"/>
        <v>0</v>
      </c>
      <c r="L3414" s="200">
        <v>0</v>
      </c>
      <c r="N3414" s="184">
        <v>3997.2</v>
      </c>
      <c r="O3414" s="190">
        <f t="shared" si="215"/>
        <v>0.66620000000000001</v>
      </c>
      <c r="Q3414" s="1">
        <v>2717.4</v>
      </c>
    </row>
    <row r="3415" spans="2:17" x14ac:dyDescent="0.3">
      <c r="B3415" s="187">
        <v>43242.875</v>
      </c>
      <c r="D3415" s="202">
        <v>0</v>
      </c>
      <c r="E3415" s="178">
        <v>0</v>
      </c>
      <c r="F3415" s="188">
        <f t="shared" si="212"/>
        <v>0</v>
      </c>
      <c r="G3415" s="200"/>
      <c r="H3415" s="202">
        <v>0</v>
      </c>
      <c r="I3415" s="178">
        <v>-56.506999999999998</v>
      </c>
      <c r="J3415">
        <f t="shared" si="213"/>
        <v>0</v>
      </c>
      <c r="K3415" s="189">
        <f t="shared" si="214"/>
        <v>0</v>
      </c>
      <c r="L3415" s="200">
        <v>0</v>
      </c>
      <c r="N3415" s="184">
        <v>4566.8</v>
      </c>
      <c r="O3415" s="190">
        <f t="shared" si="215"/>
        <v>0.76113333333333333</v>
      </c>
      <c r="Q3415" s="1">
        <v>2716.6</v>
      </c>
    </row>
    <row r="3416" spans="2:17" x14ac:dyDescent="0.3">
      <c r="B3416" s="187">
        <v>43242.916666666664</v>
      </c>
      <c r="D3416" s="202">
        <v>0</v>
      </c>
      <c r="E3416" s="178">
        <v>0</v>
      </c>
      <c r="F3416" s="188">
        <f t="shared" si="212"/>
        <v>0</v>
      </c>
      <c r="G3416" s="200"/>
      <c r="H3416" s="202">
        <v>0</v>
      </c>
      <c r="I3416" s="178">
        <v>-56.506999999999998</v>
      </c>
      <c r="J3416">
        <f t="shared" si="213"/>
        <v>0</v>
      </c>
      <c r="K3416" s="189">
        <f t="shared" si="214"/>
        <v>0</v>
      </c>
      <c r="L3416" s="200">
        <v>0</v>
      </c>
      <c r="N3416" s="184">
        <v>4666.8999999999996</v>
      </c>
      <c r="O3416" s="190">
        <f t="shared" si="215"/>
        <v>0.7778166666666666</v>
      </c>
      <c r="Q3416" s="1">
        <v>2715.2</v>
      </c>
    </row>
    <row r="3417" spans="2:17" x14ac:dyDescent="0.3">
      <c r="B3417" s="187">
        <v>43242.958333333336</v>
      </c>
      <c r="D3417" s="202">
        <v>0</v>
      </c>
      <c r="E3417" s="178">
        <v>0</v>
      </c>
      <c r="F3417" s="188">
        <f t="shared" si="212"/>
        <v>0</v>
      </c>
      <c r="G3417" s="200"/>
      <c r="H3417" s="202">
        <v>0</v>
      </c>
      <c r="I3417" s="178">
        <v>-56.506999999999998</v>
      </c>
      <c r="J3417">
        <f t="shared" si="213"/>
        <v>0</v>
      </c>
      <c r="K3417" s="189">
        <f t="shared" si="214"/>
        <v>0</v>
      </c>
      <c r="L3417" s="200">
        <v>0</v>
      </c>
      <c r="N3417" s="184">
        <v>4309</v>
      </c>
      <c r="O3417" s="190">
        <f t="shared" si="215"/>
        <v>0.71816666666666662</v>
      </c>
      <c r="Q3417" s="1">
        <v>2714.8</v>
      </c>
    </row>
    <row r="3418" spans="2:17" x14ac:dyDescent="0.3">
      <c r="B3418" s="187">
        <v>43243</v>
      </c>
      <c r="D3418" s="202">
        <v>0</v>
      </c>
      <c r="E3418" s="178">
        <v>0</v>
      </c>
      <c r="F3418" s="188">
        <f t="shared" si="212"/>
        <v>0</v>
      </c>
      <c r="G3418" s="200"/>
      <c r="H3418" s="202">
        <v>0</v>
      </c>
      <c r="I3418" s="178">
        <v>-56.506999999999998</v>
      </c>
      <c r="J3418">
        <f t="shared" si="213"/>
        <v>0</v>
      </c>
      <c r="K3418" s="189">
        <f t="shared" si="214"/>
        <v>0</v>
      </c>
      <c r="L3418" s="200">
        <v>0</v>
      </c>
      <c r="N3418" s="184">
        <v>3705.2</v>
      </c>
      <c r="O3418" s="190">
        <f t="shared" si="215"/>
        <v>0.61753333333333327</v>
      </c>
      <c r="Q3418" s="1">
        <v>2714.8</v>
      </c>
    </row>
    <row r="3419" spans="2:17" x14ac:dyDescent="0.3">
      <c r="B3419" s="187">
        <v>43243.041666666664</v>
      </c>
      <c r="D3419" s="202">
        <v>0</v>
      </c>
      <c r="E3419" s="178">
        <v>0</v>
      </c>
      <c r="F3419" s="188">
        <f t="shared" si="212"/>
        <v>0</v>
      </c>
      <c r="G3419" s="200"/>
      <c r="H3419" s="202">
        <v>0</v>
      </c>
      <c r="I3419" s="178">
        <v>-56.506999999999998</v>
      </c>
      <c r="J3419">
        <f t="shared" si="213"/>
        <v>0</v>
      </c>
      <c r="K3419" s="189">
        <f t="shared" si="214"/>
        <v>0</v>
      </c>
      <c r="L3419" s="200">
        <v>0</v>
      </c>
      <c r="N3419" s="184">
        <v>3293.6</v>
      </c>
      <c r="O3419" s="190">
        <f t="shared" si="215"/>
        <v>0.54893333333333327</v>
      </c>
      <c r="Q3419" s="1">
        <v>2713.6</v>
      </c>
    </row>
    <row r="3420" spans="2:17" x14ac:dyDescent="0.3">
      <c r="B3420" s="187">
        <v>43243.083333333336</v>
      </c>
      <c r="D3420" s="202">
        <v>0</v>
      </c>
      <c r="E3420" s="178">
        <v>0</v>
      </c>
      <c r="F3420" s="188">
        <f t="shared" si="212"/>
        <v>0</v>
      </c>
      <c r="G3420" s="200"/>
      <c r="H3420" s="202">
        <v>0</v>
      </c>
      <c r="I3420" s="178">
        <v>-56.506999999999998</v>
      </c>
      <c r="J3420">
        <f t="shared" si="213"/>
        <v>0</v>
      </c>
      <c r="K3420" s="189">
        <f t="shared" si="214"/>
        <v>0</v>
      </c>
      <c r="L3420" s="200">
        <v>0</v>
      </c>
      <c r="N3420" s="184">
        <v>2824.4</v>
      </c>
      <c r="O3420" s="190">
        <f t="shared" si="215"/>
        <v>0.47073333333333334</v>
      </c>
      <c r="Q3420" s="1">
        <v>2713.6</v>
      </c>
    </row>
    <row r="3421" spans="2:17" x14ac:dyDescent="0.3">
      <c r="B3421" s="187">
        <v>43243.125</v>
      </c>
      <c r="D3421" s="202">
        <v>0</v>
      </c>
      <c r="E3421" s="178">
        <v>0</v>
      </c>
      <c r="F3421" s="188">
        <f t="shared" si="212"/>
        <v>0</v>
      </c>
      <c r="G3421" s="200"/>
      <c r="H3421" s="202">
        <v>0</v>
      </c>
      <c r="I3421" s="178">
        <v>-56.506999999999998</v>
      </c>
      <c r="J3421">
        <f t="shared" si="213"/>
        <v>0</v>
      </c>
      <c r="K3421" s="189">
        <f t="shared" si="214"/>
        <v>0</v>
      </c>
      <c r="L3421" s="200">
        <v>0</v>
      </c>
      <c r="N3421" s="184">
        <v>2596.5</v>
      </c>
      <c r="O3421" s="190">
        <f t="shared" si="215"/>
        <v>0.43275000000000002</v>
      </c>
      <c r="Q3421" s="1">
        <v>2713.3</v>
      </c>
    </row>
    <row r="3422" spans="2:17" x14ac:dyDescent="0.3">
      <c r="B3422" s="187">
        <v>43243.166666666664</v>
      </c>
      <c r="D3422" s="202">
        <v>0</v>
      </c>
      <c r="E3422" s="178">
        <v>0</v>
      </c>
      <c r="F3422" s="188">
        <f t="shared" si="212"/>
        <v>0</v>
      </c>
      <c r="G3422" s="200"/>
      <c r="H3422" s="202">
        <v>0</v>
      </c>
      <c r="I3422" s="178">
        <v>-56.506999999999998</v>
      </c>
      <c r="J3422">
        <f t="shared" si="213"/>
        <v>0</v>
      </c>
      <c r="K3422" s="189">
        <f t="shared" si="214"/>
        <v>0</v>
      </c>
      <c r="L3422" s="200">
        <v>0</v>
      </c>
      <c r="N3422" s="184">
        <v>2388.1999999999998</v>
      </c>
      <c r="O3422" s="190">
        <f t="shared" si="215"/>
        <v>0.39803333333333329</v>
      </c>
      <c r="Q3422" s="1">
        <v>2712.8</v>
      </c>
    </row>
    <row r="3423" spans="2:17" x14ac:dyDescent="0.3">
      <c r="B3423" s="187">
        <v>43243.208333333336</v>
      </c>
      <c r="D3423" s="202">
        <v>0</v>
      </c>
      <c r="E3423" s="178">
        <v>0</v>
      </c>
      <c r="F3423" s="188">
        <f t="shared" si="212"/>
        <v>0</v>
      </c>
      <c r="G3423" s="200"/>
      <c r="H3423" s="202">
        <v>0</v>
      </c>
      <c r="I3423" s="178">
        <v>-56.506999999999998</v>
      </c>
      <c r="J3423">
        <f t="shared" si="213"/>
        <v>0</v>
      </c>
      <c r="K3423" s="189">
        <f t="shared" si="214"/>
        <v>0</v>
      </c>
      <c r="L3423" s="200">
        <v>0</v>
      </c>
      <c r="N3423" s="184">
        <v>2447.6999999999998</v>
      </c>
      <c r="O3423" s="190">
        <f t="shared" si="215"/>
        <v>0.40794999999999998</v>
      </c>
      <c r="Q3423" s="1">
        <v>2712.6</v>
      </c>
    </row>
    <row r="3424" spans="2:17" x14ac:dyDescent="0.3">
      <c r="B3424" s="187">
        <v>43243.25</v>
      </c>
      <c r="D3424" s="202">
        <v>86</v>
      </c>
      <c r="E3424" s="178">
        <v>0</v>
      </c>
      <c r="F3424" s="188">
        <f t="shared" si="212"/>
        <v>0</v>
      </c>
      <c r="G3424" s="200"/>
      <c r="H3424" s="202">
        <v>10</v>
      </c>
      <c r="I3424" s="178">
        <v>36.167000000000002</v>
      </c>
      <c r="J3424">
        <f t="shared" si="213"/>
        <v>36.167000000000002</v>
      </c>
      <c r="K3424" s="189">
        <f t="shared" si="214"/>
        <v>1.4466800000000001E-3</v>
      </c>
      <c r="L3424" s="200">
        <v>204.69</v>
      </c>
      <c r="N3424" s="184">
        <v>2140</v>
      </c>
      <c r="O3424" s="190">
        <f t="shared" si="215"/>
        <v>0.35666666666666669</v>
      </c>
      <c r="Q3424" s="1">
        <v>2711.7</v>
      </c>
    </row>
    <row r="3425" spans="2:17" x14ac:dyDescent="0.3">
      <c r="B3425" s="187">
        <v>43243.291666666664</v>
      </c>
      <c r="D3425" s="202">
        <v>652</v>
      </c>
      <c r="E3425" s="178">
        <v>127.824</v>
      </c>
      <c r="F3425" s="188">
        <f t="shared" si="212"/>
        <v>0.17298643299387625</v>
      </c>
      <c r="G3425" s="200"/>
      <c r="H3425" s="202">
        <v>159</v>
      </c>
      <c r="I3425" s="178">
        <v>7029.4</v>
      </c>
      <c r="J3425">
        <f t="shared" si="213"/>
        <v>7029.4</v>
      </c>
      <c r="K3425" s="189">
        <f t="shared" si="214"/>
        <v>0.28117599999999998</v>
      </c>
      <c r="L3425" s="200">
        <v>7210.9</v>
      </c>
      <c r="N3425" s="184">
        <v>1874.3</v>
      </c>
      <c r="O3425" s="190">
        <f t="shared" si="215"/>
        <v>0.31238333333333335</v>
      </c>
      <c r="Q3425" s="1">
        <v>2708.7</v>
      </c>
    </row>
    <row r="3426" spans="2:17" x14ac:dyDescent="0.3">
      <c r="B3426" s="187">
        <v>43243.333333333336</v>
      </c>
      <c r="D3426" s="202">
        <v>830</v>
      </c>
      <c r="E3426" s="178">
        <v>533.98</v>
      </c>
      <c r="F3426" s="188">
        <f t="shared" si="212"/>
        <v>0.72264438204147929</v>
      </c>
      <c r="G3426" s="200"/>
      <c r="H3426" s="202">
        <v>371</v>
      </c>
      <c r="I3426" s="178">
        <v>17518</v>
      </c>
      <c r="J3426">
        <f t="shared" si="213"/>
        <v>17518</v>
      </c>
      <c r="K3426" s="189">
        <f t="shared" si="214"/>
        <v>0.70072000000000001</v>
      </c>
      <c r="L3426" s="200">
        <v>18065</v>
      </c>
      <c r="N3426" s="184">
        <v>1228.5</v>
      </c>
      <c r="O3426" s="190">
        <f t="shared" si="215"/>
        <v>0.20474999999999999</v>
      </c>
      <c r="Q3426" s="1">
        <v>2707.7</v>
      </c>
    </row>
    <row r="3427" spans="2:17" x14ac:dyDescent="0.3">
      <c r="B3427" s="187">
        <v>43243.375</v>
      </c>
      <c r="D3427" s="202">
        <v>896</v>
      </c>
      <c r="E3427" s="178">
        <v>631.298</v>
      </c>
      <c r="F3427" s="188">
        <f t="shared" si="212"/>
        <v>0.8543465168995501</v>
      </c>
      <c r="G3427" s="200"/>
      <c r="H3427" s="202">
        <v>542</v>
      </c>
      <c r="I3427" s="178">
        <v>19200</v>
      </c>
      <c r="J3427">
        <f t="shared" si="213"/>
        <v>19200</v>
      </c>
      <c r="K3427" s="189">
        <f t="shared" si="214"/>
        <v>0.76800000000000002</v>
      </c>
      <c r="L3427" s="200">
        <v>19831</v>
      </c>
      <c r="N3427" s="184">
        <v>709.6</v>
      </c>
      <c r="O3427" s="190">
        <f t="shared" si="215"/>
        <v>0.11826666666666667</v>
      </c>
      <c r="Q3427" s="1">
        <v>2707.7</v>
      </c>
    </row>
    <row r="3428" spans="2:17" x14ac:dyDescent="0.3">
      <c r="B3428" s="187">
        <v>43243.416666666664</v>
      </c>
      <c r="D3428" s="202">
        <v>930</v>
      </c>
      <c r="E3428" s="178">
        <v>674.64800000000002</v>
      </c>
      <c r="F3428" s="188">
        <f t="shared" si="212"/>
        <v>0.91301282268159833</v>
      </c>
      <c r="G3428" s="200"/>
      <c r="H3428" s="202">
        <v>669</v>
      </c>
      <c r="I3428" s="178">
        <v>18970</v>
      </c>
      <c r="J3428">
        <f t="shared" si="213"/>
        <v>18970</v>
      </c>
      <c r="K3428" s="189">
        <f t="shared" si="214"/>
        <v>0.75880000000000003</v>
      </c>
      <c r="L3428" s="200">
        <v>19590</v>
      </c>
      <c r="N3428" s="184">
        <v>963.9</v>
      </c>
      <c r="O3428" s="190">
        <f t="shared" si="215"/>
        <v>0.16064999999999999</v>
      </c>
      <c r="Q3428" s="1">
        <v>2706.1</v>
      </c>
    </row>
    <row r="3429" spans="2:17" x14ac:dyDescent="0.3">
      <c r="B3429" s="187">
        <v>43243.458333333336</v>
      </c>
      <c r="D3429" s="202">
        <v>946</v>
      </c>
      <c r="E3429" s="178">
        <v>696.28</v>
      </c>
      <c r="F3429" s="188">
        <f t="shared" si="212"/>
        <v>0.94228778292790205</v>
      </c>
      <c r="G3429" s="200"/>
      <c r="H3429" s="202">
        <v>736</v>
      </c>
      <c r="I3429" s="178">
        <v>18744</v>
      </c>
      <c r="J3429">
        <f t="shared" si="213"/>
        <v>18744</v>
      </c>
      <c r="K3429" s="189">
        <f t="shared" si="214"/>
        <v>0.74975999999999998</v>
      </c>
      <c r="L3429" s="200">
        <v>19352</v>
      </c>
      <c r="N3429" s="184">
        <v>752.7</v>
      </c>
      <c r="O3429" s="190">
        <f t="shared" si="215"/>
        <v>0.12545000000000001</v>
      </c>
      <c r="Q3429" s="1">
        <v>2705.8</v>
      </c>
    </row>
    <row r="3430" spans="2:17" x14ac:dyDescent="0.3">
      <c r="B3430" s="187">
        <v>43243.5</v>
      </c>
      <c r="D3430" s="202">
        <v>946</v>
      </c>
      <c r="E3430" s="178">
        <v>694.32</v>
      </c>
      <c r="F3430" s="188">
        <f t="shared" si="212"/>
        <v>0.93963528098250848</v>
      </c>
      <c r="G3430" s="200"/>
      <c r="H3430" s="202">
        <v>736</v>
      </c>
      <c r="I3430" s="178">
        <v>18694</v>
      </c>
      <c r="J3430">
        <f t="shared" si="213"/>
        <v>18694</v>
      </c>
      <c r="K3430" s="189">
        <f t="shared" si="214"/>
        <v>0.74775999999999998</v>
      </c>
      <c r="L3430" s="200">
        <v>19299</v>
      </c>
      <c r="N3430" s="184">
        <v>344.9</v>
      </c>
      <c r="O3430" s="190">
        <f t="shared" si="215"/>
        <v>5.7483333333333331E-2</v>
      </c>
      <c r="Q3430" s="1">
        <v>2704.9</v>
      </c>
    </row>
    <row r="3431" spans="2:17" x14ac:dyDescent="0.3">
      <c r="B3431" s="187">
        <v>43243.541666666664</v>
      </c>
      <c r="D3431" s="202">
        <v>930</v>
      </c>
      <c r="E3431" s="178">
        <v>672.80399999999997</v>
      </c>
      <c r="F3431" s="188">
        <f t="shared" si="212"/>
        <v>0.9105173055452177</v>
      </c>
      <c r="G3431" s="200"/>
      <c r="H3431" s="202">
        <v>669</v>
      </c>
      <c r="I3431" s="178">
        <v>18938</v>
      </c>
      <c r="J3431">
        <f t="shared" si="213"/>
        <v>18938</v>
      </c>
      <c r="K3431" s="189">
        <f t="shared" si="214"/>
        <v>0.75751999999999997</v>
      </c>
      <c r="L3431" s="200">
        <v>19556</v>
      </c>
      <c r="N3431" s="184">
        <v>117.2</v>
      </c>
      <c r="O3431" s="190">
        <f t="shared" si="215"/>
        <v>1.9533333333333333E-2</v>
      </c>
      <c r="Q3431" s="1">
        <v>2703.2</v>
      </c>
    </row>
    <row r="3432" spans="2:17" x14ac:dyDescent="0.3">
      <c r="B3432" s="187">
        <v>43243.583333333336</v>
      </c>
      <c r="D3432" s="202">
        <v>895</v>
      </c>
      <c r="E3432" s="178">
        <v>626.82500000000005</v>
      </c>
      <c r="F3432" s="188">
        <f t="shared" si="212"/>
        <v>0.84829312853131245</v>
      </c>
      <c r="G3432" s="200"/>
      <c r="H3432" s="202">
        <v>540</v>
      </c>
      <c r="I3432" s="178">
        <v>19142</v>
      </c>
      <c r="J3432">
        <f t="shared" si="213"/>
        <v>19142</v>
      </c>
      <c r="K3432" s="189">
        <f t="shared" si="214"/>
        <v>0.76568000000000003</v>
      </c>
      <c r="L3432" s="200">
        <v>19770</v>
      </c>
      <c r="N3432" s="184">
        <v>22.6</v>
      </c>
      <c r="O3432" s="190">
        <f t="shared" si="215"/>
        <v>3.7666666666666669E-3</v>
      </c>
      <c r="Q3432" s="1">
        <v>2702.5</v>
      </c>
    </row>
    <row r="3433" spans="2:17" x14ac:dyDescent="0.3">
      <c r="B3433" s="187">
        <v>43243.625</v>
      </c>
      <c r="D3433" s="202">
        <v>824</v>
      </c>
      <c r="E3433" s="178">
        <v>518.61300000000006</v>
      </c>
      <c r="F3433" s="188">
        <f t="shared" si="212"/>
        <v>0.7018479547992017</v>
      </c>
      <c r="G3433" s="200"/>
      <c r="H3433" s="202">
        <v>361</v>
      </c>
      <c r="I3433" s="178">
        <v>16587</v>
      </c>
      <c r="J3433">
        <f t="shared" si="213"/>
        <v>16587</v>
      </c>
      <c r="K3433" s="189">
        <f t="shared" si="214"/>
        <v>0.66347999999999996</v>
      </c>
      <c r="L3433" s="200">
        <v>17089</v>
      </c>
      <c r="N3433" s="184">
        <v>64.5</v>
      </c>
      <c r="O3433" s="190">
        <f t="shared" si="215"/>
        <v>1.0749999999999999E-2</v>
      </c>
      <c r="Q3433" s="1">
        <v>2702.4</v>
      </c>
    </row>
    <row r="3434" spans="2:17" x14ac:dyDescent="0.3">
      <c r="B3434" s="187">
        <v>43243.666666666664</v>
      </c>
      <c r="D3434" s="202">
        <v>649</v>
      </c>
      <c r="E3434" s="178">
        <v>293.48500000000001</v>
      </c>
      <c r="F3434" s="188">
        <f t="shared" si="212"/>
        <v>0.39717833338972158</v>
      </c>
      <c r="G3434" s="200"/>
      <c r="H3434" s="202">
        <v>159</v>
      </c>
      <c r="I3434" s="178">
        <v>6713.2</v>
      </c>
      <c r="J3434">
        <f t="shared" si="213"/>
        <v>6713.2</v>
      </c>
      <c r="K3434" s="189">
        <f t="shared" si="214"/>
        <v>0.26852799999999999</v>
      </c>
      <c r="L3434" s="200">
        <v>6888.3</v>
      </c>
      <c r="N3434" s="184">
        <v>119</v>
      </c>
      <c r="O3434" s="190">
        <f t="shared" si="215"/>
        <v>1.9833333333333335E-2</v>
      </c>
      <c r="Q3434" s="1">
        <v>2702.2</v>
      </c>
    </row>
    <row r="3435" spans="2:17" x14ac:dyDescent="0.3">
      <c r="B3435" s="187">
        <v>43243.708333333336</v>
      </c>
      <c r="D3435" s="202">
        <v>79</v>
      </c>
      <c r="E3435" s="178">
        <v>0</v>
      </c>
      <c r="F3435" s="188">
        <f t="shared" si="212"/>
        <v>0</v>
      </c>
      <c r="G3435" s="200"/>
      <c r="H3435" s="202">
        <v>10</v>
      </c>
      <c r="I3435" s="178">
        <v>-10.371</v>
      </c>
      <c r="J3435">
        <f t="shared" si="213"/>
        <v>0</v>
      </c>
      <c r="K3435" s="189">
        <f t="shared" si="214"/>
        <v>0</v>
      </c>
      <c r="L3435" s="200">
        <v>163.6</v>
      </c>
      <c r="N3435" s="184">
        <v>215.3</v>
      </c>
      <c r="O3435" s="190">
        <f t="shared" si="215"/>
        <v>3.5883333333333337E-2</v>
      </c>
      <c r="Q3435" s="1">
        <v>2701.5</v>
      </c>
    </row>
    <row r="3436" spans="2:17" x14ac:dyDescent="0.3">
      <c r="B3436" s="187">
        <v>43243.75</v>
      </c>
      <c r="D3436" s="202">
        <v>0</v>
      </c>
      <c r="E3436" s="178">
        <v>0</v>
      </c>
      <c r="F3436" s="188">
        <f t="shared" si="212"/>
        <v>0</v>
      </c>
      <c r="G3436" s="200"/>
      <c r="H3436" s="202">
        <v>0</v>
      </c>
      <c r="I3436" s="178">
        <v>-56.506999999999998</v>
      </c>
      <c r="J3436">
        <f t="shared" si="213"/>
        <v>0</v>
      </c>
      <c r="K3436" s="189">
        <f t="shared" si="214"/>
        <v>0</v>
      </c>
      <c r="L3436" s="200">
        <v>0</v>
      </c>
      <c r="N3436" s="184">
        <v>335.5</v>
      </c>
      <c r="O3436" s="190">
        <f t="shared" si="215"/>
        <v>5.591666666666667E-2</v>
      </c>
      <c r="Q3436" s="1">
        <v>2701.1</v>
      </c>
    </row>
    <row r="3437" spans="2:17" x14ac:dyDescent="0.3">
      <c r="B3437" s="187">
        <v>43243.791666666664</v>
      </c>
      <c r="D3437" s="202">
        <v>0</v>
      </c>
      <c r="E3437" s="178">
        <v>0</v>
      </c>
      <c r="F3437" s="188">
        <f t="shared" si="212"/>
        <v>0</v>
      </c>
      <c r="G3437" s="200"/>
      <c r="H3437" s="202">
        <v>0</v>
      </c>
      <c r="I3437" s="178">
        <v>-56.506999999999998</v>
      </c>
      <c r="J3437">
        <f t="shared" si="213"/>
        <v>0</v>
      </c>
      <c r="K3437" s="189">
        <f t="shared" si="214"/>
        <v>0</v>
      </c>
      <c r="L3437" s="200">
        <v>0</v>
      </c>
      <c r="N3437" s="184">
        <v>951.7</v>
      </c>
      <c r="O3437" s="190">
        <f t="shared" si="215"/>
        <v>0.15861666666666668</v>
      </c>
      <c r="Q3437" s="1">
        <v>2699.4</v>
      </c>
    </row>
    <row r="3438" spans="2:17" x14ac:dyDescent="0.3">
      <c r="B3438" s="187">
        <v>43243.833333333336</v>
      </c>
      <c r="D3438" s="202">
        <v>0</v>
      </c>
      <c r="E3438" s="178">
        <v>0</v>
      </c>
      <c r="F3438" s="188">
        <f t="shared" si="212"/>
        <v>0</v>
      </c>
      <c r="G3438" s="200"/>
      <c r="H3438" s="202">
        <v>0</v>
      </c>
      <c r="I3438" s="178">
        <v>-56.506999999999998</v>
      </c>
      <c r="J3438">
        <f t="shared" si="213"/>
        <v>0</v>
      </c>
      <c r="K3438" s="189">
        <f t="shared" si="214"/>
        <v>0</v>
      </c>
      <c r="L3438" s="200">
        <v>0</v>
      </c>
      <c r="N3438" s="184">
        <v>1651.1</v>
      </c>
      <c r="O3438" s="190">
        <f t="shared" si="215"/>
        <v>0.27518333333333334</v>
      </c>
      <c r="Q3438" s="1">
        <v>2698.9</v>
      </c>
    </row>
    <row r="3439" spans="2:17" x14ac:dyDescent="0.3">
      <c r="B3439" s="187">
        <v>43243.875</v>
      </c>
      <c r="D3439" s="202">
        <v>0</v>
      </c>
      <c r="E3439" s="178">
        <v>0</v>
      </c>
      <c r="F3439" s="188">
        <f t="shared" si="212"/>
        <v>0</v>
      </c>
      <c r="G3439" s="200"/>
      <c r="H3439" s="202">
        <v>0</v>
      </c>
      <c r="I3439" s="178">
        <v>-56.506999999999998</v>
      </c>
      <c r="J3439">
        <f t="shared" si="213"/>
        <v>0</v>
      </c>
      <c r="K3439" s="189">
        <f t="shared" si="214"/>
        <v>0</v>
      </c>
      <c r="L3439" s="200">
        <v>0</v>
      </c>
      <c r="N3439" s="184">
        <v>2143.4</v>
      </c>
      <c r="O3439" s="190">
        <f t="shared" si="215"/>
        <v>0.35723333333333335</v>
      </c>
      <c r="Q3439" s="1">
        <v>2698.4</v>
      </c>
    </row>
    <row r="3440" spans="2:17" x14ac:dyDescent="0.3">
      <c r="B3440" s="187">
        <v>43243.916666666664</v>
      </c>
      <c r="D3440" s="202">
        <v>0</v>
      </c>
      <c r="E3440" s="178">
        <v>0</v>
      </c>
      <c r="F3440" s="188">
        <f t="shared" si="212"/>
        <v>0</v>
      </c>
      <c r="G3440" s="200"/>
      <c r="H3440" s="202">
        <v>0</v>
      </c>
      <c r="I3440" s="178">
        <v>-56.506999999999998</v>
      </c>
      <c r="J3440">
        <f t="shared" si="213"/>
        <v>0</v>
      </c>
      <c r="K3440" s="189">
        <f t="shared" si="214"/>
        <v>0</v>
      </c>
      <c r="L3440" s="200">
        <v>0</v>
      </c>
      <c r="N3440" s="184">
        <v>2246.5</v>
      </c>
      <c r="O3440" s="190">
        <f t="shared" si="215"/>
        <v>0.37441666666666668</v>
      </c>
      <c r="Q3440" s="1">
        <v>2697.8</v>
      </c>
    </row>
    <row r="3441" spans="2:17" x14ac:dyDescent="0.3">
      <c r="B3441" s="187">
        <v>43243.958333333336</v>
      </c>
      <c r="D3441" s="202">
        <v>0</v>
      </c>
      <c r="E3441" s="178">
        <v>0</v>
      </c>
      <c r="F3441" s="188">
        <f t="shared" si="212"/>
        <v>0</v>
      </c>
      <c r="G3441" s="200"/>
      <c r="H3441" s="202">
        <v>0</v>
      </c>
      <c r="I3441" s="178">
        <v>-56.506999999999998</v>
      </c>
      <c r="J3441">
        <f t="shared" si="213"/>
        <v>0</v>
      </c>
      <c r="K3441" s="189">
        <f t="shared" si="214"/>
        <v>0</v>
      </c>
      <c r="L3441" s="200">
        <v>0</v>
      </c>
      <c r="N3441" s="184">
        <v>2481.6</v>
      </c>
      <c r="O3441" s="190">
        <f t="shared" si="215"/>
        <v>0.41359999999999997</v>
      </c>
      <c r="Q3441" s="1">
        <v>2696.7</v>
      </c>
    </row>
    <row r="3442" spans="2:17" x14ac:dyDescent="0.3">
      <c r="B3442" s="187">
        <v>43244</v>
      </c>
      <c r="D3442" s="202">
        <v>0</v>
      </c>
      <c r="E3442" s="178">
        <v>0</v>
      </c>
      <c r="F3442" s="188">
        <f t="shared" si="212"/>
        <v>0</v>
      </c>
      <c r="G3442" s="200"/>
      <c r="H3442" s="202">
        <v>0</v>
      </c>
      <c r="I3442" s="178">
        <v>-56.506999999999998</v>
      </c>
      <c r="J3442">
        <f t="shared" si="213"/>
        <v>0</v>
      </c>
      <c r="K3442" s="189">
        <f t="shared" si="214"/>
        <v>0</v>
      </c>
      <c r="L3442" s="200">
        <v>0</v>
      </c>
      <c r="N3442" s="184">
        <v>2438.4</v>
      </c>
      <c r="O3442" s="190">
        <f t="shared" si="215"/>
        <v>0.40640000000000004</v>
      </c>
      <c r="Q3442" s="1">
        <v>2695.6</v>
      </c>
    </row>
    <row r="3443" spans="2:17" x14ac:dyDescent="0.3">
      <c r="B3443" s="187">
        <v>43244.041666666664</v>
      </c>
      <c r="D3443" s="202">
        <v>0</v>
      </c>
      <c r="E3443" s="178">
        <v>0</v>
      </c>
      <c r="F3443" s="188">
        <f t="shared" si="212"/>
        <v>0</v>
      </c>
      <c r="G3443" s="200"/>
      <c r="H3443" s="202">
        <v>0</v>
      </c>
      <c r="I3443" s="178">
        <v>-56.506999999999998</v>
      </c>
      <c r="J3443">
        <f t="shared" si="213"/>
        <v>0</v>
      </c>
      <c r="K3443" s="189">
        <f t="shared" si="214"/>
        <v>0</v>
      </c>
      <c r="L3443" s="200">
        <v>0</v>
      </c>
      <c r="N3443" s="184">
        <v>2092.6</v>
      </c>
      <c r="O3443" s="190">
        <f t="shared" si="215"/>
        <v>0.34876666666666667</v>
      </c>
      <c r="Q3443" s="1">
        <v>2695.4</v>
      </c>
    </row>
    <row r="3444" spans="2:17" x14ac:dyDescent="0.3">
      <c r="B3444" s="187">
        <v>43244.083333333336</v>
      </c>
      <c r="D3444" s="202">
        <v>0</v>
      </c>
      <c r="E3444" s="178">
        <v>0</v>
      </c>
      <c r="F3444" s="188">
        <f t="shared" si="212"/>
        <v>0</v>
      </c>
      <c r="G3444" s="200"/>
      <c r="H3444" s="202">
        <v>0</v>
      </c>
      <c r="I3444" s="178">
        <v>-56.506999999999998</v>
      </c>
      <c r="J3444">
        <f t="shared" si="213"/>
        <v>0</v>
      </c>
      <c r="K3444" s="189">
        <f t="shared" si="214"/>
        <v>0</v>
      </c>
      <c r="L3444" s="200">
        <v>0</v>
      </c>
      <c r="N3444" s="184">
        <v>1778.7</v>
      </c>
      <c r="O3444" s="190">
        <f t="shared" si="215"/>
        <v>0.29644999999999999</v>
      </c>
      <c r="Q3444" s="1">
        <v>2694.9</v>
      </c>
    </row>
    <row r="3445" spans="2:17" x14ac:dyDescent="0.3">
      <c r="B3445" s="187">
        <v>43244.125</v>
      </c>
      <c r="D3445" s="202">
        <v>0</v>
      </c>
      <c r="E3445" s="178">
        <v>0</v>
      </c>
      <c r="F3445" s="188">
        <f t="shared" si="212"/>
        <v>0</v>
      </c>
      <c r="G3445" s="200"/>
      <c r="H3445" s="202">
        <v>0</v>
      </c>
      <c r="I3445" s="178">
        <v>-56.506999999999998</v>
      </c>
      <c r="J3445">
        <f t="shared" si="213"/>
        <v>0</v>
      </c>
      <c r="K3445" s="189">
        <f t="shared" si="214"/>
        <v>0</v>
      </c>
      <c r="L3445" s="200">
        <v>0</v>
      </c>
      <c r="N3445" s="184">
        <v>1585.4</v>
      </c>
      <c r="O3445" s="190">
        <f t="shared" si="215"/>
        <v>0.26423333333333338</v>
      </c>
      <c r="Q3445" s="1">
        <v>2694.7</v>
      </c>
    </row>
    <row r="3446" spans="2:17" x14ac:dyDescent="0.3">
      <c r="B3446" s="187">
        <v>43244.166666666664</v>
      </c>
      <c r="D3446" s="202">
        <v>0</v>
      </c>
      <c r="E3446" s="178">
        <v>0</v>
      </c>
      <c r="F3446" s="188">
        <f t="shared" si="212"/>
        <v>0</v>
      </c>
      <c r="G3446" s="200"/>
      <c r="H3446" s="202">
        <v>0</v>
      </c>
      <c r="I3446" s="178">
        <v>-56.506999999999998</v>
      </c>
      <c r="J3446">
        <f t="shared" si="213"/>
        <v>0</v>
      </c>
      <c r="K3446" s="189">
        <f t="shared" si="214"/>
        <v>0</v>
      </c>
      <c r="L3446" s="200">
        <v>0</v>
      </c>
      <c r="N3446" s="184">
        <v>1356.8</v>
      </c>
      <c r="O3446" s="190">
        <f t="shared" si="215"/>
        <v>0.22613333333333333</v>
      </c>
      <c r="Q3446" s="1">
        <v>2694</v>
      </c>
    </row>
    <row r="3447" spans="2:17" x14ac:dyDescent="0.3">
      <c r="B3447" s="187">
        <v>43244.208333333336</v>
      </c>
      <c r="D3447" s="202">
        <v>0</v>
      </c>
      <c r="E3447" s="178">
        <v>0</v>
      </c>
      <c r="F3447" s="188">
        <f t="shared" si="212"/>
        <v>0</v>
      </c>
      <c r="G3447" s="200"/>
      <c r="H3447" s="202">
        <v>0</v>
      </c>
      <c r="I3447" s="178">
        <v>-56.506999999999998</v>
      </c>
      <c r="J3447">
        <f t="shared" si="213"/>
        <v>0</v>
      </c>
      <c r="K3447" s="189">
        <f t="shared" si="214"/>
        <v>0</v>
      </c>
      <c r="L3447" s="200">
        <v>0</v>
      </c>
      <c r="N3447" s="184">
        <v>1261.0999999999999</v>
      </c>
      <c r="O3447" s="190">
        <f t="shared" si="215"/>
        <v>0.21018333333333331</v>
      </c>
      <c r="Q3447" s="1">
        <v>2693.5</v>
      </c>
    </row>
    <row r="3448" spans="2:17" x14ac:dyDescent="0.3">
      <c r="B3448" s="187">
        <v>43244.25</v>
      </c>
      <c r="D3448" s="202">
        <v>48</v>
      </c>
      <c r="E3448" s="178">
        <v>0</v>
      </c>
      <c r="F3448" s="188">
        <f t="shared" si="212"/>
        <v>0</v>
      </c>
      <c r="G3448" s="200"/>
      <c r="H3448" s="202">
        <v>10</v>
      </c>
      <c r="I3448" s="178">
        <v>38.366</v>
      </c>
      <c r="J3448">
        <f t="shared" si="213"/>
        <v>38.366</v>
      </c>
      <c r="K3448" s="189">
        <f t="shared" si="214"/>
        <v>1.5346400000000001E-3</v>
      </c>
      <c r="L3448" s="200">
        <v>206.63</v>
      </c>
      <c r="N3448" s="184">
        <v>1077.4000000000001</v>
      </c>
      <c r="O3448" s="190">
        <f t="shared" si="215"/>
        <v>0.17956666666666668</v>
      </c>
      <c r="Q3448" s="1">
        <v>2692.5</v>
      </c>
    </row>
    <row r="3449" spans="2:17" x14ac:dyDescent="0.3">
      <c r="B3449" s="187">
        <v>43244.291666666664</v>
      </c>
      <c r="D3449" s="202">
        <v>600</v>
      </c>
      <c r="E3449" s="178">
        <v>101.24299999999999</v>
      </c>
      <c r="F3449" s="188">
        <f t="shared" si="212"/>
        <v>0.13701390533545355</v>
      </c>
      <c r="G3449" s="200"/>
      <c r="H3449" s="202">
        <v>151</v>
      </c>
      <c r="I3449" s="178">
        <v>6676</v>
      </c>
      <c r="J3449">
        <f t="shared" si="213"/>
        <v>6676</v>
      </c>
      <c r="K3449" s="189">
        <f t="shared" si="214"/>
        <v>0.26704</v>
      </c>
      <c r="L3449" s="200">
        <v>6850.4</v>
      </c>
      <c r="N3449" s="184">
        <v>1034.5</v>
      </c>
      <c r="O3449" s="190">
        <f t="shared" si="215"/>
        <v>0.17241666666666666</v>
      </c>
      <c r="Q3449" s="1">
        <v>2692.1</v>
      </c>
    </row>
    <row r="3450" spans="2:17" x14ac:dyDescent="0.3">
      <c r="B3450" s="187">
        <v>43244.333333333336</v>
      </c>
      <c r="D3450" s="202">
        <v>783</v>
      </c>
      <c r="E3450" s="178">
        <v>503.089</v>
      </c>
      <c r="F3450" s="188">
        <f t="shared" si="212"/>
        <v>0.68083905673782863</v>
      </c>
      <c r="G3450" s="200"/>
      <c r="H3450" s="202">
        <v>357</v>
      </c>
      <c r="I3450" s="178">
        <v>16743</v>
      </c>
      <c r="J3450">
        <f t="shared" si="213"/>
        <v>16743</v>
      </c>
      <c r="K3450" s="189">
        <f t="shared" si="214"/>
        <v>0.66971999999999998</v>
      </c>
      <c r="L3450" s="200">
        <v>17252</v>
      </c>
      <c r="N3450" s="184">
        <v>733.3</v>
      </c>
      <c r="O3450" s="190">
        <f t="shared" si="215"/>
        <v>0.12221666666666665</v>
      </c>
      <c r="Q3450" s="1">
        <v>2691.6</v>
      </c>
    </row>
    <row r="3451" spans="2:17" x14ac:dyDescent="0.3">
      <c r="B3451" s="187">
        <v>43244.375</v>
      </c>
      <c r="D3451" s="202">
        <v>849</v>
      </c>
      <c r="E3451" s="178">
        <v>598.84900000000005</v>
      </c>
      <c r="F3451" s="188">
        <f t="shared" si="212"/>
        <v>0.81043272321277537</v>
      </c>
      <c r="G3451" s="200"/>
      <c r="H3451" s="202">
        <v>524</v>
      </c>
      <c r="I3451" s="178">
        <v>18462</v>
      </c>
      <c r="J3451">
        <f t="shared" si="213"/>
        <v>18462</v>
      </c>
      <c r="K3451" s="189">
        <f t="shared" si="214"/>
        <v>0.73848000000000003</v>
      </c>
      <c r="L3451" s="200">
        <v>19055</v>
      </c>
      <c r="N3451" s="184">
        <v>122.3</v>
      </c>
      <c r="O3451" s="190">
        <f t="shared" si="215"/>
        <v>2.0383333333333333E-2</v>
      </c>
      <c r="Q3451" s="1">
        <v>2691.3</v>
      </c>
    </row>
    <row r="3452" spans="2:17" x14ac:dyDescent="0.3">
      <c r="B3452" s="187">
        <v>43244.416666666664</v>
      </c>
      <c r="D3452" s="202">
        <v>888</v>
      </c>
      <c r="E3452" s="178">
        <v>644.79399999999998</v>
      </c>
      <c r="F3452" s="188">
        <f t="shared" si="212"/>
        <v>0.87261088743783199</v>
      </c>
      <c r="G3452" s="200"/>
      <c r="H3452" s="202">
        <v>649</v>
      </c>
      <c r="I3452" s="178">
        <v>18326</v>
      </c>
      <c r="J3452">
        <f t="shared" si="213"/>
        <v>18326</v>
      </c>
      <c r="K3452" s="189">
        <f t="shared" si="214"/>
        <v>0.73304000000000002</v>
      </c>
      <c r="L3452" s="200">
        <v>18912</v>
      </c>
      <c r="N3452" s="184">
        <v>264.5</v>
      </c>
      <c r="O3452" s="190">
        <f t="shared" si="215"/>
        <v>4.4083333333333335E-2</v>
      </c>
      <c r="Q3452" s="1">
        <v>2691.1</v>
      </c>
    </row>
    <row r="3453" spans="2:17" x14ac:dyDescent="0.3">
      <c r="B3453" s="187">
        <v>43244.458333333336</v>
      </c>
      <c r="D3453" s="202">
        <v>906</v>
      </c>
      <c r="E3453" s="178">
        <v>667.3</v>
      </c>
      <c r="F3453" s="188">
        <f t="shared" si="212"/>
        <v>0.9030686470210102</v>
      </c>
      <c r="G3453" s="200"/>
      <c r="H3453" s="202">
        <v>714</v>
      </c>
      <c r="I3453" s="178">
        <v>18136</v>
      </c>
      <c r="J3453">
        <f t="shared" si="213"/>
        <v>18136</v>
      </c>
      <c r="K3453" s="189">
        <f t="shared" si="214"/>
        <v>0.72543999999999997</v>
      </c>
      <c r="L3453" s="200">
        <v>18713</v>
      </c>
      <c r="N3453" s="184">
        <v>344.6</v>
      </c>
      <c r="O3453" s="190">
        <f t="shared" si="215"/>
        <v>5.7433333333333336E-2</v>
      </c>
      <c r="Q3453" s="1">
        <v>2691</v>
      </c>
    </row>
    <row r="3454" spans="2:17" x14ac:dyDescent="0.3">
      <c r="B3454" s="187">
        <v>43244.5</v>
      </c>
      <c r="D3454" s="202">
        <v>905</v>
      </c>
      <c r="E3454" s="178">
        <v>664.22699999999998</v>
      </c>
      <c r="F3454" s="188">
        <f t="shared" si="212"/>
        <v>0.89890990289948236</v>
      </c>
      <c r="G3454" s="200"/>
      <c r="H3454" s="202">
        <v>714</v>
      </c>
      <c r="I3454" s="178">
        <v>18072</v>
      </c>
      <c r="J3454">
        <f t="shared" si="213"/>
        <v>18072</v>
      </c>
      <c r="K3454" s="189">
        <f t="shared" si="214"/>
        <v>0.72287999999999997</v>
      </c>
      <c r="L3454" s="200">
        <v>18645</v>
      </c>
      <c r="N3454" s="184">
        <v>30.7</v>
      </c>
      <c r="O3454" s="190">
        <f t="shared" si="215"/>
        <v>5.1166666666666669E-3</v>
      </c>
      <c r="Q3454" s="1">
        <v>2689.6</v>
      </c>
    </row>
    <row r="3455" spans="2:17" x14ac:dyDescent="0.3">
      <c r="B3455" s="187">
        <v>43244.541666666664</v>
      </c>
      <c r="D3455" s="202">
        <v>887</v>
      </c>
      <c r="E3455" s="178">
        <v>641.29499999999996</v>
      </c>
      <c r="F3455" s="188">
        <f t="shared" si="212"/>
        <v>0.86787563013837665</v>
      </c>
      <c r="G3455" s="200"/>
      <c r="H3455" s="202">
        <v>648</v>
      </c>
      <c r="I3455" s="178">
        <v>18291</v>
      </c>
      <c r="J3455">
        <f t="shared" si="213"/>
        <v>18291</v>
      </c>
      <c r="K3455" s="189">
        <f t="shared" si="214"/>
        <v>0.73163999999999996</v>
      </c>
      <c r="L3455" s="200">
        <v>18876</v>
      </c>
      <c r="N3455" s="184">
        <v>0</v>
      </c>
      <c r="O3455" s="190">
        <f t="shared" si="215"/>
        <v>0</v>
      </c>
      <c r="Q3455" s="1">
        <v>2689.5</v>
      </c>
    </row>
    <row r="3456" spans="2:17" x14ac:dyDescent="0.3">
      <c r="B3456" s="187">
        <v>43244.583333333336</v>
      </c>
      <c r="D3456" s="202">
        <v>848</v>
      </c>
      <c r="E3456" s="178">
        <v>592.952</v>
      </c>
      <c r="F3456" s="188">
        <f t="shared" si="212"/>
        <v>0.80245221098217012</v>
      </c>
      <c r="G3456" s="200"/>
      <c r="H3456" s="202">
        <v>522</v>
      </c>
      <c r="I3456" s="178">
        <v>18405</v>
      </c>
      <c r="J3456">
        <f t="shared" si="213"/>
        <v>18405</v>
      </c>
      <c r="K3456" s="189">
        <f t="shared" si="214"/>
        <v>0.73619999999999997</v>
      </c>
      <c r="L3456" s="200">
        <v>18995</v>
      </c>
      <c r="N3456" s="184">
        <v>0</v>
      </c>
      <c r="O3456" s="190">
        <f t="shared" si="215"/>
        <v>0</v>
      </c>
      <c r="Q3456" s="1">
        <v>2688.9</v>
      </c>
    </row>
    <row r="3457" spans="2:17" x14ac:dyDescent="0.3">
      <c r="B3457" s="187">
        <v>43244.625</v>
      </c>
      <c r="D3457" s="202">
        <v>777</v>
      </c>
      <c r="E3457" s="178">
        <v>487.67500000000001</v>
      </c>
      <c r="F3457" s="188">
        <f t="shared" si="212"/>
        <v>0.65997902358155436</v>
      </c>
      <c r="G3457" s="200"/>
      <c r="H3457" s="202">
        <v>347</v>
      </c>
      <c r="I3457" s="178">
        <v>15792</v>
      </c>
      <c r="J3457">
        <f t="shared" si="213"/>
        <v>15792</v>
      </c>
      <c r="K3457" s="189">
        <f t="shared" si="214"/>
        <v>0.63168000000000002</v>
      </c>
      <c r="L3457" s="200">
        <v>16257</v>
      </c>
      <c r="N3457" s="184">
        <v>0</v>
      </c>
      <c r="O3457" s="190">
        <f t="shared" si="215"/>
        <v>0</v>
      </c>
      <c r="Q3457" s="1">
        <v>2688.5</v>
      </c>
    </row>
    <row r="3458" spans="2:17" x14ac:dyDescent="0.3">
      <c r="B3458" s="187">
        <v>43244.666666666664</v>
      </c>
      <c r="D3458" s="202">
        <v>598</v>
      </c>
      <c r="E3458" s="178">
        <v>268.39699999999999</v>
      </c>
      <c r="F3458" s="188">
        <f t="shared" si="212"/>
        <v>0.36322630848868287</v>
      </c>
      <c r="G3458" s="200"/>
      <c r="H3458" s="202">
        <v>151</v>
      </c>
      <c r="I3458" s="178">
        <v>6275.9</v>
      </c>
      <c r="J3458">
        <f t="shared" si="213"/>
        <v>6275.9</v>
      </c>
      <c r="K3458" s="189">
        <f t="shared" si="214"/>
        <v>0.25103599999999998</v>
      </c>
      <c r="L3458" s="200">
        <v>6442.5</v>
      </c>
      <c r="N3458" s="184">
        <v>18.7</v>
      </c>
      <c r="O3458" s="190">
        <f t="shared" si="215"/>
        <v>3.1166666666666665E-3</v>
      </c>
      <c r="Q3458" s="1">
        <v>2687.3</v>
      </c>
    </row>
    <row r="3459" spans="2:17" x14ac:dyDescent="0.3">
      <c r="B3459" s="187">
        <v>43244.708333333336</v>
      </c>
      <c r="D3459" s="202">
        <v>71</v>
      </c>
      <c r="E3459" s="178">
        <v>0</v>
      </c>
      <c r="F3459" s="188">
        <f t="shared" si="212"/>
        <v>0</v>
      </c>
      <c r="G3459" s="200"/>
      <c r="H3459" s="202">
        <v>9</v>
      </c>
      <c r="I3459" s="178">
        <v>-35.088000000000001</v>
      </c>
      <c r="J3459">
        <f t="shared" si="213"/>
        <v>0</v>
      </c>
      <c r="K3459" s="189">
        <f t="shared" si="214"/>
        <v>0</v>
      </c>
      <c r="L3459" s="200">
        <v>141.78</v>
      </c>
      <c r="N3459" s="184">
        <v>234.9</v>
      </c>
      <c r="O3459" s="190">
        <f t="shared" si="215"/>
        <v>3.9150000000000004E-2</v>
      </c>
      <c r="Q3459" s="1">
        <v>2686.2</v>
      </c>
    </row>
    <row r="3460" spans="2:17" x14ac:dyDescent="0.3">
      <c r="B3460" s="187">
        <v>43244.75</v>
      </c>
      <c r="D3460" s="202">
        <v>0</v>
      </c>
      <c r="E3460" s="178">
        <v>0</v>
      </c>
      <c r="F3460" s="188">
        <f t="shared" si="212"/>
        <v>0</v>
      </c>
      <c r="G3460" s="200"/>
      <c r="H3460" s="202">
        <v>0</v>
      </c>
      <c r="I3460" s="178">
        <v>-56.506999999999998</v>
      </c>
      <c r="J3460">
        <f t="shared" si="213"/>
        <v>0</v>
      </c>
      <c r="K3460" s="189">
        <f t="shared" si="214"/>
        <v>0</v>
      </c>
      <c r="L3460" s="200">
        <v>0</v>
      </c>
      <c r="N3460" s="184">
        <v>402.6</v>
      </c>
      <c r="O3460" s="190">
        <f t="shared" si="215"/>
        <v>6.7100000000000007E-2</v>
      </c>
      <c r="Q3460" s="1">
        <v>2685.7</v>
      </c>
    </row>
    <row r="3461" spans="2:17" x14ac:dyDescent="0.3">
      <c r="B3461" s="187">
        <v>43244.791666666664</v>
      </c>
      <c r="D3461" s="202">
        <v>0</v>
      </c>
      <c r="E3461" s="178">
        <v>0</v>
      </c>
      <c r="F3461" s="188">
        <f t="shared" si="212"/>
        <v>0</v>
      </c>
      <c r="G3461" s="200"/>
      <c r="H3461" s="202">
        <v>0</v>
      </c>
      <c r="I3461" s="178">
        <v>-56.506999999999998</v>
      </c>
      <c r="J3461">
        <f t="shared" si="213"/>
        <v>0</v>
      </c>
      <c r="K3461" s="189">
        <f t="shared" si="214"/>
        <v>0</v>
      </c>
      <c r="L3461" s="200">
        <v>0</v>
      </c>
      <c r="N3461" s="184">
        <v>704.8</v>
      </c>
      <c r="O3461" s="190">
        <f t="shared" si="215"/>
        <v>0.11746666666666666</v>
      </c>
      <c r="Q3461" s="1">
        <v>2685.5</v>
      </c>
    </row>
    <row r="3462" spans="2:17" x14ac:dyDescent="0.3">
      <c r="B3462" s="187">
        <v>43244.833333333336</v>
      </c>
      <c r="D3462" s="202">
        <v>0</v>
      </c>
      <c r="E3462" s="178">
        <v>0</v>
      </c>
      <c r="F3462" s="188">
        <f t="shared" si="212"/>
        <v>0</v>
      </c>
      <c r="G3462" s="200"/>
      <c r="H3462" s="202">
        <v>0</v>
      </c>
      <c r="I3462" s="178">
        <v>-56.506999999999998</v>
      </c>
      <c r="J3462">
        <f t="shared" si="213"/>
        <v>0</v>
      </c>
      <c r="K3462" s="189">
        <f t="shared" si="214"/>
        <v>0</v>
      </c>
      <c r="L3462" s="200">
        <v>0</v>
      </c>
      <c r="N3462" s="184">
        <v>1337.7</v>
      </c>
      <c r="O3462" s="190">
        <f t="shared" si="215"/>
        <v>0.22295000000000001</v>
      </c>
      <c r="Q3462" s="1">
        <v>2685.2</v>
      </c>
    </row>
    <row r="3463" spans="2:17" x14ac:dyDescent="0.3">
      <c r="B3463" s="187">
        <v>43244.875</v>
      </c>
      <c r="D3463" s="202">
        <v>0</v>
      </c>
      <c r="E3463" s="178">
        <v>0</v>
      </c>
      <c r="F3463" s="188">
        <f t="shared" si="212"/>
        <v>0</v>
      </c>
      <c r="G3463" s="200"/>
      <c r="H3463" s="202">
        <v>0</v>
      </c>
      <c r="I3463" s="178">
        <v>-56.506999999999998</v>
      </c>
      <c r="J3463">
        <f t="shared" si="213"/>
        <v>0</v>
      </c>
      <c r="K3463" s="189">
        <f t="shared" si="214"/>
        <v>0</v>
      </c>
      <c r="L3463" s="200">
        <v>0</v>
      </c>
      <c r="N3463" s="184">
        <v>2427.1999999999998</v>
      </c>
      <c r="O3463" s="190">
        <f t="shared" si="215"/>
        <v>0.4045333333333333</v>
      </c>
      <c r="Q3463" s="1">
        <v>2683.6</v>
      </c>
    </row>
    <row r="3464" spans="2:17" x14ac:dyDescent="0.3">
      <c r="B3464" s="187">
        <v>43244.916666666664</v>
      </c>
      <c r="D3464" s="202">
        <v>0</v>
      </c>
      <c r="E3464" s="178">
        <v>0</v>
      </c>
      <c r="F3464" s="188">
        <f t="shared" si="212"/>
        <v>0</v>
      </c>
      <c r="G3464" s="200"/>
      <c r="H3464" s="202">
        <v>0</v>
      </c>
      <c r="I3464" s="178">
        <v>-56.506999999999998</v>
      </c>
      <c r="J3464">
        <f t="shared" si="213"/>
        <v>0</v>
      </c>
      <c r="K3464" s="189">
        <f t="shared" si="214"/>
        <v>0</v>
      </c>
      <c r="L3464" s="200">
        <v>0</v>
      </c>
      <c r="N3464" s="184">
        <v>3574.5</v>
      </c>
      <c r="O3464" s="190">
        <f t="shared" si="215"/>
        <v>0.59575</v>
      </c>
      <c r="Q3464" s="1">
        <v>2682.5</v>
      </c>
    </row>
    <row r="3465" spans="2:17" x14ac:dyDescent="0.3">
      <c r="B3465" s="187">
        <v>43244.958333333336</v>
      </c>
      <c r="D3465" s="202">
        <v>0</v>
      </c>
      <c r="E3465" s="178">
        <v>0</v>
      </c>
      <c r="F3465" s="188">
        <f t="shared" si="212"/>
        <v>0</v>
      </c>
      <c r="G3465" s="200"/>
      <c r="H3465" s="202">
        <v>0</v>
      </c>
      <c r="I3465" s="178">
        <v>-56.506999999999998</v>
      </c>
      <c r="J3465">
        <f t="shared" si="213"/>
        <v>0</v>
      </c>
      <c r="K3465" s="189">
        <f t="shared" si="214"/>
        <v>0</v>
      </c>
      <c r="L3465" s="200">
        <v>0</v>
      </c>
      <c r="N3465" s="184">
        <v>4398.5</v>
      </c>
      <c r="O3465" s="190">
        <f t="shared" si="215"/>
        <v>0.73308333333333331</v>
      </c>
      <c r="Q3465" s="1">
        <v>2681.1</v>
      </c>
    </row>
    <row r="3466" spans="2:17" x14ac:dyDescent="0.3">
      <c r="B3466" s="187">
        <v>43245</v>
      </c>
      <c r="D3466" s="202">
        <v>0</v>
      </c>
      <c r="E3466" s="178">
        <v>0</v>
      </c>
      <c r="F3466" s="188">
        <f t="shared" si="212"/>
        <v>0</v>
      </c>
      <c r="G3466" s="200"/>
      <c r="H3466" s="202">
        <v>0</v>
      </c>
      <c r="I3466" s="178">
        <v>-56.506999999999998</v>
      </c>
      <c r="J3466">
        <f t="shared" si="213"/>
        <v>0</v>
      </c>
      <c r="K3466" s="189">
        <f t="shared" si="214"/>
        <v>0</v>
      </c>
      <c r="L3466" s="200">
        <v>0</v>
      </c>
      <c r="N3466" s="184">
        <v>3772.9</v>
      </c>
      <c r="O3466" s="190">
        <f t="shared" si="215"/>
        <v>0.62881666666666669</v>
      </c>
      <c r="Q3466" s="1">
        <v>2680.6</v>
      </c>
    </row>
    <row r="3467" spans="2:17" x14ac:dyDescent="0.3">
      <c r="B3467" s="187">
        <v>43245.041666666664</v>
      </c>
      <c r="D3467" s="202">
        <v>0</v>
      </c>
      <c r="E3467" s="178">
        <v>0</v>
      </c>
      <c r="F3467" s="188">
        <f t="shared" ref="F3467:F3530" si="216">E3467/$F$8</f>
        <v>0</v>
      </c>
      <c r="G3467" s="200"/>
      <c r="H3467" s="202">
        <v>0</v>
      </c>
      <c r="I3467" s="178">
        <v>-56.506999999999998</v>
      </c>
      <c r="J3467">
        <f t="shared" ref="J3467:J3530" si="217">IF(I3467&lt;0,0,I3467)</f>
        <v>0</v>
      </c>
      <c r="K3467" s="189">
        <f t="shared" ref="K3467:K3530" si="218">J3467/(1000*$K$8)</f>
        <v>0</v>
      </c>
      <c r="L3467" s="200">
        <v>0</v>
      </c>
      <c r="N3467" s="184">
        <v>3584.4</v>
      </c>
      <c r="O3467" s="190">
        <f t="shared" ref="O3467:O3530" si="219">N3467/$O$8</f>
        <v>0.59740000000000004</v>
      </c>
      <c r="Q3467" s="1">
        <v>2680.1</v>
      </c>
    </row>
    <row r="3468" spans="2:17" x14ac:dyDescent="0.3">
      <c r="B3468" s="187">
        <v>43245.083333333336</v>
      </c>
      <c r="D3468" s="202">
        <v>0</v>
      </c>
      <c r="E3468" s="178">
        <v>0</v>
      </c>
      <c r="F3468" s="188">
        <f t="shared" si="216"/>
        <v>0</v>
      </c>
      <c r="G3468" s="200"/>
      <c r="H3468" s="202">
        <v>0</v>
      </c>
      <c r="I3468" s="178">
        <v>-56.506999999999998</v>
      </c>
      <c r="J3468">
        <f t="shared" si="217"/>
        <v>0</v>
      </c>
      <c r="K3468" s="189">
        <f t="shared" si="218"/>
        <v>0</v>
      </c>
      <c r="L3468" s="200">
        <v>0</v>
      </c>
      <c r="N3468" s="184">
        <v>3406.8</v>
      </c>
      <c r="O3468" s="190">
        <f t="shared" si="219"/>
        <v>0.56780000000000008</v>
      </c>
      <c r="Q3468" s="1">
        <v>2674.1</v>
      </c>
    </row>
    <row r="3469" spans="2:17" x14ac:dyDescent="0.3">
      <c r="B3469" s="187">
        <v>43245.125</v>
      </c>
      <c r="D3469" s="202">
        <v>0</v>
      </c>
      <c r="E3469" s="178">
        <v>0</v>
      </c>
      <c r="F3469" s="188">
        <f t="shared" si="216"/>
        <v>0</v>
      </c>
      <c r="G3469" s="200"/>
      <c r="H3469" s="202">
        <v>0</v>
      </c>
      <c r="I3469" s="178">
        <v>-56.506999999999998</v>
      </c>
      <c r="J3469">
        <f t="shared" si="217"/>
        <v>0</v>
      </c>
      <c r="K3469" s="189">
        <f t="shared" si="218"/>
        <v>0</v>
      </c>
      <c r="L3469" s="200">
        <v>0</v>
      </c>
      <c r="N3469" s="184">
        <v>3200</v>
      </c>
      <c r="O3469" s="190">
        <f t="shared" si="219"/>
        <v>0.53333333333333333</v>
      </c>
      <c r="Q3469" s="1">
        <v>2668.9</v>
      </c>
    </row>
    <row r="3470" spans="2:17" x14ac:dyDescent="0.3">
      <c r="B3470" s="187">
        <v>43245.166666666664</v>
      </c>
      <c r="D3470" s="202">
        <v>0</v>
      </c>
      <c r="E3470" s="178">
        <v>0</v>
      </c>
      <c r="F3470" s="188">
        <f t="shared" si="216"/>
        <v>0</v>
      </c>
      <c r="G3470" s="200"/>
      <c r="H3470" s="202">
        <v>0</v>
      </c>
      <c r="I3470" s="178">
        <v>-56.506999999999998</v>
      </c>
      <c r="J3470">
        <f t="shared" si="217"/>
        <v>0</v>
      </c>
      <c r="K3470" s="189">
        <f t="shared" si="218"/>
        <v>0</v>
      </c>
      <c r="L3470" s="200">
        <v>0</v>
      </c>
      <c r="N3470" s="184">
        <v>2956.8</v>
      </c>
      <c r="O3470" s="190">
        <f t="shared" si="219"/>
        <v>0.49280000000000002</v>
      </c>
      <c r="Q3470" s="1">
        <v>2667.7</v>
      </c>
    </row>
    <row r="3471" spans="2:17" x14ac:dyDescent="0.3">
      <c r="B3471" s="187">
        <v>43245.208333333336</v>
      </c>
      <c r="D3471" s="202">
        <v>0</v>
      </c>
      <c r="E3471" s="178">
        <v>0</v>
      </c>
      <c r="F3471" s="188">
        <f t="shared" si="216"/>
        <v>0</v>
      </c>
      <c r="G3471" s="200"/>
      <c r="H3471" s="202">
        <v>0</v>
      </c>
      <c r="I3471" s="178">
        <v>-56.506999999999998</v>
      </c>
      <c r="J3471">
        <f t="shared" si="217"/>
        <v>0</v>
      </c>
      <c r="K3471" s="189">
        <f t="shared" si="218"/>
        <v>0</v>
      </c>
      <c r="L3471" s="200">
        <v>0</v>
      </c>
      <c r="N3471" s="184">
        <v>2881.9</v>
      </c>
      <c r="O3471" s="190">
        <f t="shared" si="219"/>
        <v>0.48031666666666667</v>
      </c>
      <c r="Q3471" s="1">
        <v>2667.5</v>
      </c>
    </row>
    <row r="3472" spans="2:17" x14ac:dyDescent="0.3">
      <c r="B3472" s="187">
        <v>43245.25</v>
      </c>
      <c r="D3472" s="202">
        <v>14</v>
      </c>
      <c r="E3472" s="178">
        <v>0</v>
      </c>
      <c r="F3472" s="188">
        <f t="shared" si="216"/>
        <v>0</v>
      </c>
      <c r="G3472" s="200"/>
      <c r="H3472" s="202">
        <v>7</v>
      </c>
      <c r="I3472" s="178">
        <v>-56.506999999999998</v>
      </c>
      <c r="J3472">
        <f t="shared" si="217"/>
        <v>0</v>
      </c>
      <c r="K3472" s="189">
        <f t="shared" si="218"/>
        <v>0</v>
      </c>
      <c r="L3472" s="200">
        <v>129.87</v>
      </c>
      <c r="N3472" s="184">
        <v>3602.8</v>
      </c>
      <c r="O3472" s="190">
        <f t="shared" si="219"/>
        <v>0.6004666666666667</v>
      </c>
      <c r="Q3472" s="1">
        <v>2667.1</v>
      </c>
    </row>
    <row r="3473" spans="2:17" x14ac:dyDescent="0.3">
      <c r="B3473" s="187">
        <v>43245.291666666664</v>
      </c>
      <c r="D3473" s="202">
        <v>138</v>
      </c>
      <c r="E3473" s="178">
        <v>0</v>
      </c>
      <c r="F3473" s="188">
        <f t="shared" si="216"/>
        <v>0</v>
      </c>
      <c r="G3473" s="200"/>
      <c r="H3473" s="202">
        <v>90</v>
      </c>
      <c r="I3473" s="178">
        <v>2865.3</v>
      </c>
      <c r="J3473">
        <f t="shared" si="217"/>
        <v>2865.3</v>
      </c>
      <c r="K3473" s="189">
        <f t="shared" si="218"/>
        <v>0.11461200000000001</v>
      </c>
      <c r="L3473" s="200">
        <v>2980.4</v>
      </c>
      <c r="N3473" s="184">
        <v>3555.9</v>
      </c>
      <c r="O3473" s="190">
        <f t="shared" si="219"/>
        <v>0.59265000000000001</v>
      </c>
      <c r="Q3473" s="1">
        <v>2667</v>
      </c>
    </row>
    <row r="3474" spans="2:17" x14ac:dyDescent="0.3">
      <c r="B3474" s="187">
        <v>43245.333333333336</v>
      </c>
      <c r="D3474" s="202">
        <v>74</v>
      </c>
      <c r="E3474" s="178">
        <v>0</v>
      </c>
      <c r="F3474" s="188">
        <f t="shared" si="216"/>
        <v>0</v>
      </c>
      <c r="G3474" s="200"/>
      <c r="H3474" s="202">
        <v>185</v>
      </c>
      <c r="I3474" s="178">
        <v>5402.7</v>
      </c>
      <c r="J3474">
        <f t="shared" si="217"/>
        <v>5402.7</v>
      </c>
      <c r="K3474" s="189">
        <f t="shared" si="218"/>
        <v>0.21610799999999999</v>
      </c>
      <c r="L3474" s="200">
        <v>5553.3</v>
      </c>
      <c r="N3474" s="184">
        <v>2692.1</v>
      </c>
      <c r="O3474" s="190">
        <f t="shared" si="219"/>
        <v>0.44868333333333332</v>
      </c>
      <c r="Q3474" s="1">
        <v>2665.9</v>
      </c>
    </row>
    <row r="3475" spans="2:17" x14ac:dyDescent="0.3">
      <c r="B3475" s="187">
        <v>43245.375</v>
      </c>
      <c r="D3475" s="202">
        <v>195</v>
      </c>
      <c r="E3475" s="178">
        <v>0</v>
      </c>
      <c r="F3475" s="188">
        <f t="shared" si="216"/>
        <v>0</v>
      </c>
      <c r="G3475" s="200"/>
      <c r="H3475" s="202">
        <v>344</v>
      </c>
      <c r="I3475" s="178">
        <v>9905.2000000000007</v>
      </c>
      <c r="J3475">
        <f t="shared" si="217"/>
        <v>9905.2000000000007</v>
      </c>
      <c r="K3475" s="189">
        <f t="shared" si="218"/>
        <v>0.396208</v>
      </c>
      <c r="L3475" s="200">
        <v>10160</v>
      </c>
      <c r="N3475" s="184">
        <v>1894.5</v>
      </c>
      <c r="O3475" s="190">
        <f t="shared" si="219"/>
        <v>0.31574999999999998</v>
      </c>
      <c r="Q3475" s="1">
        <v>2665.6</v>
      </c>
    </row>
    <row r="3476" spans="2:17" x14ac:dyDescent="0.3">
      <c r="B3476" s="187">
        <v>43245.416666666664</v>
      </c>
      <c r="D3476" s="202">
        <v>85</v>
      </c>
      <c r="E3476" s="178">
        <v>0</v>
      </c>
      <c r="F3476" s="188">
        <f t="shared" si="216"/>
        <v>0</v>
      </c>
      <c r="G3476" s="200"/>
      <c r="H3476" s="202">
        <v>286</v>
      </c>
      <c r="I3476" s="178">
        <v>7132.5</v>
      </c>
      <c r="J3476">
        <f t="shared" si="217"/>
        <v>7132.5</v>
      </c>
      <c r="K3476" s="189">
        <f t="shared" si="218"/>
        <v>0.2853</v>
      </c>
      <c r="L3476" s="200">
        <v>7316.2</v>
      </c>
      <c r="N3476" s="184">
        <v>2667.7</v>
      </c>
      <c r="O3476" s="190">
        <f t="shared" si="219"/>
        <v>0.44461666666666666</v>
      </c>
      <c r="Q3476" s="1">
        <v>2665.2</v>
      </c>
    </row>
    <row r="3477" spans="2:17" x14ac:dyDescent="0.3">
      <c r="B3477" s="187">
        <v>43245.458333333336</v>
      </c>
      <c r="D3477" s="202">
        <v>63</v>
      </c>
      <c r="E3477" s="178">
        <v>0</v>
      </c>
      <c r="F3477" s="188">
        <f t="shared" si="216"/>
        <v>0</v>
      </c>
      <c r="G3477" s="200"/>
      <c r="H3477" s="202">
        <v>317</v>
      </c>
      <c r="I3477" s="178">
        <v>7962.6</v>
      </c>
      <c r="J3477">
        <f t="shared" si="217"/>
        <v>7962.6</v>
      </c>
      <c r="K3477" s="189">
        <f t="shared" si="218"/>
        <v>0.31850400000000001</v>
      </c>
      <c r="L3477" s="200">
        <v>8165.8</v>
      </c>
      <c r="N3477" s="184">
        <v>4228.7</v>
      </c>
      <c r="O3477" s="190">
        <f t="shared" si="219"/>
        <v>0.70478333333333332</v>
      </c>
      <c r="Q3477" s="1">
        <v>2665</v>
      </c>
    </row>
    <row r="3478" spans="2:17" x14ac:dyDescent="0.3">
      <c r="B3478" s="187">
        <v>43245.5</v>
      </c>
      <c r="D3478" s="202">
        <v>4</v>
      </c>
      <c r="E3478" s="178">
        <v>0</v>
      </c>
      <c r="F3478" s="188">
        <f t="shared" si="216"/>
        <v>0</v>
      </c>
      <c r="G3478" s="200"/>
      <c r="H3478" s="202">
        <v>173</v>
      </c>
      <c r="I3478" s="178">
        <v>4164.3</v>
      </c>
      <c r="J3478">
        <f t="shared" si="217"/>
        <v>4164.3</v>
      </c>
      <c r="K3478" s="189">
        <f t="shared" si="218"/>
        <v>0.166572</v>
      </c>
      <c r="L3478" s="200">
        <v>4295.7</v>
      </c>
      <c r="N3478" s="184">
        <v>4484.8999999999996</v>
      </c>
      <c r="O3478" s="190">
        <f t="shared" si="219"/>
        <v>0.74748333333333328</v>
      </c>
      <c r="Q3478" s="1">
        <v>2664.3</v>
      </c>
    </row>
    <row r="3479" spans="2:17" x14ac:dyDescent="0.3">
      <c r="B3479" s="187">
        <v>43245.541666666664</v>
      </c>
      <c r="D3479" s="202">
        <v>131</v>
      </c>
      <c r="E3479" s="178">
        <v>0</v>
      </c>
      <c r="F3479" s="188">
        <f t="shared" si="216"/>
        <v>0</v>
      </c>
      <c r="G3479" s="200"/>
      <c r="H3479" s="202">
        <v>293</v>
      </c>
      <c r="I3479" s="178">
        <v>7546.3</v>
      </c>
      <c r="J3479">
        <f t="shared" si="217"/>
        <v>7546.3</v>
      </c>
      <c r="K3479" s="189">
        <f t="shared" si="218"/>
        <v>0.30185200000000001</v>
      </c>
      <c r="L3479" s="200">
        <v>7739.3</v>
      </c>
      <c r="N3479" s="184">
        <v>4289.8999999999996</v>
      </c>
      <c r="O3479" s="190">
        <f t="shared" si="219"/>
        <v>0.7149833333333333</v>
      </c>
      <c r="Q3479" s="1">
        <v>2664.1</v>
      </c>
    </row>
    <row r="3480" spans="2:17" x14ac:dyDescent="0.3">
      <c r="B3480" s="187">
        <v>43245.583333333336</v>
      </c>
      <c r="D3480" s="202">
        <v>4</v>
      </c>
      <c r="E3480" s="178">
        <v>0</v>
      </c>
      <c r="F3480" s="188">
        <f t="shared" si="216"/>
        <v>0</v>
      </c>
      <c r="G3480" s="200"/>
      <c r="H3480" s="202">
        <v>153</v>
      </c>
      <c r="I3480" s="178">
        <v>3016.2</v>
      </c>
      <c r="J3480">
        <f t="shared" si="217"/>
        <v>3016.2</v>
      </c>
      <c r="K3480" s="189">
        <f t="shared" si="218"/>
        <v>0.12064799999999999</v>
      </c>
      <c r="L3480" s="200">
        <v>3133</v>
      </c>
      <c r="N3480" s="184">
        <v>4007.5</v>
      </c>
      <c r="O3480" s="190">
        <f t="shared" si="219"/>
        <v>0.66791666666666671</v>
      </c>
      <c r="Q3480" s="1">
        <v>2663.8</v>
      </c>
    </row>
    <row r="3481" spans="2:17" x14ac:dyDescent="0.3">
      <c r="B3481" s="187">
        <v>43245.625</v>
      </c>
      <c r="D3481" s="202">
        <v>84</v>
      </c>
      <c r="E3481" s="178">
        <v>0</v>
      </c>
      <c r="F3481" s="188">
        <f t="shared" si="216"/>
        <v>0</v>
      </c>
      <c r="G3481" s="200"/>
      <c r="H3481" s="202">
        <v>154</v>
      </c>
      <c r="I3481" s="178">
        <v>4384.6000000000004</v>
      </c>
      <c r="J3481">
        <f t="shared" si="217"/>
        <v>4384.6000000000004</v>
      </c>
      <c r="K3481" s="189">
        <f t="shared" si="218"/>
        <v>0.17538400000000001</v>
      </c>
      <c r="L3481" s="200">
        <v>4519</v>
      </c>
      <c r="N3481" s="184">
        <v>2849.1</v>
      </c>
      <c r="O3481" s="190">
        <f t="shared" si="219"/>
        <v>0.47484999999999999</v>
      </c>
      <c r="Q3481" s="1">
        <v>2662.6</v>
      </c>
    </row>
    <row r="3482" spans="2:17" x14ac:dyDescent="0.3">
      <c r="B3482" s="187">
        <v>43245.666666666664</v>
      </c>
      <c r="D3482" s="202">
        <v>63</v>
      </c>
      <c r="E3482" s="178">
        <v>0</v>
      </c>
      <c r="F3482" s="188">
        <f t="shared" si="216"/>
        <v>0</v>
      </c>
      <c r="G3482" s="200"/>
      <c r="H3482" s="202">
        <v>69</v>
      </c>
      <c r="I3482" s="178">
        <v>2018.1</v>
      </c>
      <c r="J3482">
        <f t="shared" si="217"/>
        <v>2018.1</v>
      </c>
      <c r="K3482" s="189">
        <f t="shared" si="218"/>
        <v>8.072399999999999E-2</v>
      </c>
      <c r="L3482" s="200">
        <v>2124.6</v>
      </c>
      <c r="N3482" s="184">
        <v>1952.2</v>
      </c>
      <c r="O3482" s="190">
        <f t="shared" si="219"/>
        <v>0.32536666666666669</v>
      </c>
      <c r="Q3482" s="1">
        <v>2661.6</v>
      </c>
    </row>
    <row r="3483" spans="2:17" x14ac:dyDescent="0.3">
      <c r="B3483" s="187">
        <v>43245.708333333336</v>
      </c>
      <c r="D3483" s="202">
        <v>1</v>
      </c>
      <c r="E3483" s="178">
        <v>0</v>
      </c>
      <c r="F3483" s="188">
        <f t="shared" si="216"/>
        <v>0</v>
      </c>
      <c r="G3483" s="200"/>
      <c r="H3483" s="202">
        <v>3</v>
      </c>
      <c r="I3483" s="178">
        <v>-56.506999999999998</v>
      </c>
      <c r="J3483">
        <f t="shared" si="217"/>
        <v>0</v>
      </c>
      <c r="K3483" s="189">
        <f t="shared" si="218"/>
        <v>0</v>
      </c>
      <c r="L3483" s="200">
        <v>0</v>
      </c>
      <c r="N3483" s="184">
        <v>1496</v>
      </c>
      <c r="O3483" s="190">
        <f t="shared" si="219"/>
        <v>0.24933333333333332</v>
      </c>
      <c r="Q3483" s="1">
        <v>2661</v>
      </c>
    </row>
    <row r="3484" spans="2:17" x14ac:dyDescent="0.3">
      <c r="B3484" s="187">
        <v>43245.75</v>
      </c>
      <c r="D3484" s="202">
        <v>0</v>
      </c>
      <c r="E3484" s="178">
        <v>0</v>
      </c>
      <c r="F3484" s="188">
        <f t="shared" si="216"/>
        <v>0</v>
      </c>
      <c r="G3484" s="200"/>
      <c r="H3484" s="202">
        <v>0</v>
      </c>
      <c r="I3484" s="178">
        <v>-56.506999999999998</v>
      </c>
      <c r="J3484">
        <f t="shared" si="217"/>
        <v>0</v>
      </c>
      <c r="K3484" s="189">
        <f t="shared" si="218"/>
        <v>0</v>
      </c>
      <c r="L3484" s="200">
        <v>0</v>
      </c>
      <c r="N3484" s="184">
        <v>2190.6</v>
      </c>
      <c r="O3484" s="190">
        <f t="shared" si="219"/>
        <v>0.36509999999999998</v>
      </c>
      <c r="Q3484" s="1">
        <v>2660.9</v>
      </c>
    </row>
    <row r="3485" spans="2:17" x14ac:dyDescent="0.3">
      <c r="B3485" s="187">
        <v>43245.791666666664</v>
      </c>
      <c r="D3485" s="202">
        <v>0</v>
      </c>
      <c r="E3485" s="178">
        <v>0</v>
      </c>
      <c r="F3485" s="188">
        <f t="shared" si="216"/>
        <v>0</v>
      </c>
      <c r="G3485" s="200"/>
      <c r="H3485" s="202">
        <v>0</v>
      </c>
      <c r="I3485" s="178">
        <v>-56.506999999999998</v>
      </c>
      <c r="J3485">
        <f t="shared" si="217"/>
        <v>0</v>
      </c>
      <c r="K3485" s="189">
        <f t="shared" si="218"/>
        <v>0</v>
      </c>
      <c r="L3485" s="200">
        <v>0</v>
      </c>
      <c r="N3485" s="184">
        <v>1687.9</v>
      </c>
      <c r="O3485" s="190">
        <f t="shared" si="219"/>
        <v>0.28131666666666666</v>
      </c>
      <c r="Q3485" s="1">
        <v>2659</v>
      </c>
    </row>
    <row r="3486" spans="2:17" x14ac:dyDescent="0.3">
      <c r="B3486" s="187">
        <v>43245.833333333336</v>
      </c>
      <c r="D3486" s="202">
        <v>0</v>
      </c>
      <c r="E3486" s="178">
        <v>0</v>
      </c>
      <c r="F3486" s="188">
        <f t="shared" si="216"/>
        <v>0</v>
      </c>
      <c r="G3486" s="200"/>
      <c r="H3486" s="202">
        <v>0</v>
      </c>
      <c r="I3486" s="178">
        <v>-56.506999999999998</v>
      </c>
      <c r="J3486">
        <f t="shared" si="217"/>
        <v>0</v>
      </c>
      <c r="K3486" s="189">
        <f t="shared" si="218"/>
        <v>0</v>
      </c>
      <c r="L3486" s="200">
        <v>0</v>
      </c>
      <c r="N3486" s="184">
        <v>881.3</v>
      </c>
      <c r="O3486" s="190">
        <f t="shared" si="219"/>
        <v>0.14688333333333334</v>
      </c>
      <c r="Q3486" s="1">
        <v>2657.7</v>
      </c>
    </row>
    <row r="3487" spans="2:17" x14ac:dyDescent="0.3">
      <c r="B3487" s="187">
        <v>43245.875</v>
      </c>
      <c r="D3487" s="202">
        <v>0</v>
      </c>
      <c r="E3487" s="178">
        <v>0</v>
      </c>
      <c r="F3487" s="188">
        <f t="shared" si="216"/>
        <v>0</v>
      </c>
      <c r="G3487" s="200"/>
      <c r="H3487" s="202">
        <v>0</v>
      </c>
      <c r="I3487" s="178">
        <v>-56.506999999999998</v>
      </c>
      <c r="J3487">
        <f t="shared" si="217"/>
        <v>0</v>
      </c>
      <c r="K3487" s="189">
        <f t="shared" si="218"/>
        <v>0</v>
      </c>
      <c r="L3487" s="200">
        <v>0</v>
      </c>
      <c r="N3487" s="184">
        <v>1238.5999999999999</v>
      </c>
      <c r="O3487" s="190">
        <f t="shared" si="219"/>
        <v>0.20643333333333333</v>
      </c>
      <c r="Q3487" s="1">
        <v>2656.2</v>
      </c>
    </row>
    <row r="3488" spans="2:17" x14ac:dyDescent="0.3">
      <c r="B3488" s="187">
        <v>43245.916666666664</v>
      </c>
      <c r="D3488" s="202">
        <v>0</v>
      </c>
      <c r="E3488" s="178">
        <v>0</v>
      </c>
      <c r="F3488" s="188">
        <f t="shared" si="216"/>
        <v>0</v>
      </c>
      <c r="G3488" s="200"/>
      <c r="H3488" s="202">
        <v>0</v>
      </c>
      <c r="I3488" s="178">
        <v>-56.506999999999998</v>
      </c>
      <c r="J3488">
        <f t="shared" si="217"/>
        <v>0</v>
      </c>
      <c r="K3488" s="189">
        <f t="shared" si="218"/>
        <v>0</v>
      </c>
      <c r="L3488" s="200">
        <v>0</v>
      </c>
      <c r="N3488" s="184">
        <v>1552.3</v>
      </c>
      <c r="O3488" s="190">
        <f t="shared" si="219"/>
        <v>0.25871666666666665</v>
      </c>
      <c r="Q3488" s="1">
        <v>2655.4</v>
      </c>
    </row>
    <row r="3489" spans="2:17" x14ac:dyDescent="0.3">
      <c r="B3489" s="187">
        <v>43245.958333333336</v>
      </c>
      <c r="D3489" s="202">
        <v>0</v>
      </c>
      <c r="E3489" s="178">
        <v>0</v>
      </c>
      <c r="F3489" s="188">
        <f t="shared" si="216"/>
        <v>0</v>
      </c>
      <c r="G3489" s="200"/>
      <c r="H3489" s="202">
        <v>0</v>
      </c>
      <c r="I3489" s="178">
        <v>-56.506999999999998</v>
      </c>
      <c r="J3489">
        <f t="shared" si="217"/>
        <v>0</v>
      </c>
      <c r="K3489" s="189">
        <f t="shared" si="218"/>
        <v>0</v>
      </c>
      <c r="L3489" s="200">
        <v>0</v>
      </c>
      <c r="N3489" s="184">
        <v>778.4</v>
      </c>
      <c r="O3489" s="190">
        <f t="shared" si="219"/>
        <v>0.12973333333333334</v>
      </c>
      <c r="Q3489" s="1">
        <v>2654.8</v>
      </c>
    </row>
    <row r="3490" spans="2:17" x14ac:dyDescent="0.3">
      <c r="B3490" s="187">
        <v>43246</v>
      </c>
      <c r="D3490" s="202">
        <v>0</v>
      </c>
      <c r="E3490" s="178">
        <v>0</v>
      </c>
      <c r="F3490" s="188">
        <f t="shared" si="216"/>
        <v>0</v>
      </c>
      <c r="G3490" s="200"/>
      <c r="H3490" s="202">
        <v>0</v>
      </c>
      <c r="I3490" s="178">
        <v>-56.506999999999998</v>
      </c>
      <c r="J3490">
        <f t="shared" si="217"/>
        <v>0</v>
      </c>
      <c r="K3490" s="189">
        <f t="shared" si="218"/>
        <v>0</v>
      </c>
      <c r="L3490" s="200">
        <v>0</v>
      </c>
      <c r="N3490" s="184">
        <v>302.60000000000002</v>
      </c>
      <c r="O3490" s="190">
        <f t="shared" si="219"/>
        <v>5.0433333333333337E-2</v>
      </c>
      <c r="Q3490" s="1">
        <v>2652.4</v>
      </c>
    </row>
    <row r="3491" spans="2:17" x14ac:dyDescent="0.3">
      <c r="B3491" s="187">
        <v>43246.041666666664</v>
      </c>
      <c r="D3491" s="202">
        <v>0</v>
      </c>
      <c r="E3491" s="178">
        <v>0</v>
      </c>
      <c r="F3491" s="188">
        <f t="shared" si="216"/>
        <v>0</v>
      </c>
      <c r="G3491" s="200"/>
      <c r="H3491" s="202">
        <v>0</v>
      </c>
      <c r="I3491" s="178">
        <v>-56.506999999999998</v>
      </c>
      <c r="J3491">
        <f t="shared" si="217"/>
        <v>0</v>
      </c>
      <c r="K3491" s="189">
        <f t="shared" si="218"/>
        <v>0</v>
      </c>
      <c r="L3491" s="200">
        <v>0</v>
      </c>
      <c r="N3491" s="184">
        <v>360.9</v>
      </c>
      <c r="O3491" s="190">
        <f t="shared" si="219"/>
        <v>6.0149999999999995E-2</v>
      </c>
      <c r="Q3491" s="1">
        <v>2649.8</v>
      </c>
    </row>
    <row r="3492" spans="2:17" x14ac:dyDescent="0.3">
      <c r="B3492" s="187">
        <v>43246.083333333336</v>
      </c>
      <c r="D3492" s="202">
        <v>0</v>
      </c>
      <c r="E3492" s="178">
        <v>0</v>
      </c>
      <c r="F3492" s="188">
        <f t="shared" si="216"/>
        <v>0</v>
      </c>
      <c r="G3492" s="200"/>
      <c r="H3492" s="202">
        <v>0</v>
      </c>
      <c r="I3492" s="178">
        <v>-56.506999999999998</v>
      </c>
      <c r="J3492">
        <f t="shared" si="217"/>
        <v>0</v>
      </c>
      <c r="K3492" s="189">
        <f t="shared" si="218"/>
        <v>0</v>
      </c>
      <c r="L3492" s="200">
        <v>0</v>
      </c>
      <c r="N3492" s="184">
        <v>360.3</v>
      </c>
      <c r="O3492" s="190">
        <f t="shared" si="219"/>
        <v>6.0049999999999999E-2</v>
      </c>
      <c r="Q3492" s="1">
        <v>2649.4</v>
      </c>
    </row>
    <row r="3493" spans="2:17" x14ac:dyDescent="0.3">
      <c r="B3493" s="187">
        <v>43246.125</v>
      </c>
      <c r="D3493" s="202">
        <v>0</v>
      </c>
      <c r="E3493" s="178">
        <v>0</v>
      </c>
      <c r="F3493" s="188">
        <f t="shared" si="216"/>
        <v>0</v>
      </c>
      <c r="G3493" s="200"/>
      <c r="H3493" s="202">
        <v>0</v>
      </c>
      <c r="I3493" s="178">
        <v>-56.506999999999998</v>
      </c>
      <c r="J3493">
        <f t="shared" si="217"/>
        <v>0</v>
      </c>
      <c r="K3493" s="189">
        <f t="shared" si="218"/>
        <v>0</v>
      </c>
      <c r="L3493" s="200">
        <v>0</v>
      </c>
      <c r="N3493" s="184">
        <v>714.4</v>
      </c>
      <c r="O3493" s="190">
        <f t="shared" si="219"/>
        <v>0.11906666666666667</v>
      </c>
      <c r="Q3493" s="1">
        <v>2648.9</v>
      </c>
    </row>
    <row r="3494" spans="2:17" x14ac:dyDescent="0.3">
      <c r="B3494" s="187">
        <v>43246.166666666664</v>
      </c>
      <c r="D3494" s="202">
        <v>0</v>
      </c>
      <c r="E3494" s="178">
        <v>0</v>
      </c>
      <c r="F3494" s="188">
        <f t="shared" si="216"/>
        <v>0</v>
      </c>
      <c r="G3494" s="200"/>
      <c r="H3494" s="202">
        <v>0</v>
      </c>
      <c r="I3494" s="178">
        <v>-56.506999999999998</v>
      </c>
      <c r="J3494">
        <f t="shared" si="217"/>
        <v>0</v>
      </c>
      <c r="K3494" s="189">
        <f t="shared" si="218"/>
        <v>0</v>
      </c>
      <c r="L3494" s="200">
        <v>0</v>
      </c>
      <c r="N3494" s="184">
        <v>1260.0999999999999</v>
      </c>
      <c r="O3494" s="190">
        <f t="shared" si="219"/>
        <v>0.21001666666666666</v>
      </c>
      <c r="Q3494" s="1">
        <v>2648.3</v>
      </c>
    </row>
    <row r="3495" spans="2:17" x14ac:dyDescent="0.3">
      <c r="B3495" s="187">
        <v>43246.208333333336</v>
      </c>
      <c r="D3495" s="202">
        <v>0</v>
      </c>
      <c r="E3495" s="178">
        <v>0</v>
      </c>
      <c r="F3495" s="188">
        <f t="shared" si="216"/>
        <v>0</v>
      </c>
      <c r="G3495" s="200"/>
      <c r="H3495" s="202">
        <v>0</v>
      </c>
      <c r="I3495" s="178">
        <v>-56.506999999999998</v>
      </c>
      <c r="J3495">
        <f t="shared" si="217"/>
        <v>0</v>
      </c>
      <c r="K3495" s="189">
        <f t="shared" si="218"/>
        <v>0</v>
      </c>
      <c r="L3495" s="200">
        <v>0</v>
      </c>
      <c r="N3495" s="184">
        <v>1687.8</v>
      </c>
      <c r="O3495" s="190">
        <f t="shared" si="219"/>
        <v>0.28129999999999999</v>
      </c>
      <c r="Q3495" s="1">
        <v>2647.1</v>
      </c>
    </row>
    <row r="3496" spans="2:17" x14ac:dyDescent="0.3">
      <c r="B3496" s="187">
        <v>43246.25</v>
      </c>
      <c r="D3496" s="202">
        <v>9</v>
      </c>
      <c r="E3496" s="178">
        <v>0</v>
      </c>
      <c r="F3496" s="188">
        <f t="shared" si="216"/>
        <v>0</v>
      </c>
      <c r="G3496" s="200"/>
      <c r="H3496" s="202">
        <v>6</v>
      </c>
      <c r="I3496" s="178">
        <v>-56.506999999999998</v>
      </c>
      <c r="J3496">
        <f t="shared" si="217"/>
        <v>0</v>
      </c>
      <c r="K3496" s="189">
        <f t="shared" si="218"/>
        <v>0</v>
      </c>
      <c r="L3496" s="200">
        <v>0</v>
      </c>
      <c r="N3496" s="184">
        <v>555.9</v>
      </c>
      <c r="O3496" s="190">
        <f t="shared" si="219"/>
        <v>9.2649999999999996E-2</v>
      </c>
      <c r="Q3496" s="1">
        <v>2646.4</v>
      </c>
    </row>
    <row r="3497" spans="2:17" x14ac:dyDescent="0.3">
      <c r="B3497" s="187">
        <v>43246.291666666664</v>
      </c>
      <c r="D3497" s="202">
        <v>47</v>
      </c>
      <c r="E3497" s="178">
        <v>0</v>
      </c>
      <c r="F3497" s="188">
        <f t="shared" si="216"/>
        <v>0</v>
      </c>
      <c r="G3497" s="200"/>
      <c r="H3497" s="202">
        <v>69</v>
      </c>
      <c r="I3497" s="178">
        <v>1860.6</v>
      </c>
      <c r="J3497">
        <f t="shared" si="217"/>
        <v>1860.6</v>
      </c>
      <c r="K3497" s="189">
        <f t="shared" si="218"/>
        <v>7.442399999999999E-2</v>
      </c>
      <c r="L3497" s="200">
        <v>1965.8</v>
      </c>
      <c r="N3497" s="184">
        <v>585.9</v>
      </c>
      <c r="O3497" s="190">
        <f t="shared" si="219"/>
        <v>9.7650000000000001E-2</v>
      </c>
      <c r="Q3497" s="1">
        <v>2646.4</v>
      </c>
    </row>
    <row r="3498" spans="2:17" x14ac:dyDescent="0.3">
      <c r="B3498" s="187">
        <v>43246.333333333336</v>
      </c>
      <c r="D3498" s="202">
        <v>11</v>
      </c>
      <c r="E3498" s="178">
        <v>0</v>
      </c>
      <c r="F3498" s="188">
        <f t="shared" si="216"/>
        <v>0</v>
      </c>
      <c r="G3498" s="200"/>
      <c r="H3498" s="202">
        <v>137</v>
      </c>
      <c r="I3498" s="178">
        <v>3206.8</v>
      </c>
      <c r="J3498">
        <f t="shared" si="217"/>
        <v>3206.8</v>
      </c>
      <c r="K3498" s="189">
        <f t="shared" si="218"/>
        <v>0.128272</v>
      </c>
      <c r="L3498" s="200">
        <v>3325.8</v>
      </c>
      <c r="N3498" s="184">
        <v>1051.3</v>
      </c>
      <c r="O3498" s="190">
        <f t="shared" si="219"/>
        <v>0.17521666666666666</v>
      </c>
      <c r="Q3498" s="1">
        <v>2646.1</v>
      </c>
    </row>
    <row r="3499" spans="2:17" x14ac:dyDescent="0.3">
      <c r="B3499" s="187">
        <v>43246.375</v>
      </c>
      <c r="D3499" s="202">
        <v>8</v>
      </c>
      <c r="E3499" s="178">
        <v>0</v>
      </c>
      <c r="F3499" s="188">
        <f t="shared" si="216"/>
        <v>0</v>
      </c>
      <c r="G3499" s="200"/>
      <c r="H3499" s="202">
        <v>181</v>
      </c>
      <c r="I3499" s="178">
        <v>3883.7</v>
      </c>
      <c r="J3499">
        <f t="shared" si="217"/>
        <v>3883.7</v>
      </c>
      <c r="K3499" s="189">
        <f t="shared" si="218"/>
        <v>0.15534799999999999</v>
      </c>
      <c r="L3499" s="200">
        <v>4011.3</v>
      </c>
      <c r="N3499" s="184">
        <v>1816.6</v>
      </c>
      <c r="O3499" s="190">
        <f t="shared" si="219"/>
        <v>0.30276666666666663</v>
      </c>
      <c r="Q3499" s="1">
        <v>2645.9</v>
      </c>
    </row>
    <row r="3500" spans="2:17" x14ac:dyDescent="0.3">
      <c r="B3500" s="187">
        <v>43246.416666666664</v>
      </c>
      <c r="D3500" s="202">
        <v>15</v>
      </c>
      <c r="E3500" s="178">
        <v>0</v>
      </c>
      <c r="F3500" s="188">
        <f t="shared" si="216"/>
        <v>0</v>
      </c>
      <c r="G3500" s="200"/>
      <c r="H3500" s="202">
        <v>236</v>
      </c>
      <c r="I3500" s="178">
        <v>5590.3</v>
      </c>
      <c r="J3500">
        <f t="shared" si="217"/>
        <v>5590.3</v>
      </c>
      <c r="K3500" s="189">
        <f t="shared" si="218"/>
        <v>0.22361200000000001</v>
      </c>
      <c r="L3500" s="200">
        <v>5744.2</v>
      </c>
      <c r="N3500" s="184">
        <v>2350.4</v>
      </c>
      <c r="O3500" s="190">
        <f t="shared" si="219"/>
        <v>0.39173333333333332</v>
      </c>
      <c r="Q3500" s="1">
        <v>2645.8</v>
      </c>
    </row>
    <row r="3501" spans="2:17" x14ac:dyDescent="0.3">
      <c r="B3501" s="187">
        <v>43246.458333333336</v>
      </c>
      <c r="D3501" s="202">
        <v>154</v>
      </c>
      <c r="E3501" s="178">
        <v>0</v>
      </c>
      <c r="F3501" s="188">
        <f t="shared" si="216"/>
        <v>0</v>
      </c>
      <c r="G3501" s="200"/>
      <c r="H3501" s="202">
        <v>412</v>
      </c>
      <c r="I3501" s="178">
        <v>10640</v>
      </c>
      <c r="J3501">
        <f t="shared" si="217"/>
        <v>10640</v>
      </c>
      <c r="K3501" s="189">
        <f t="shared" si="218"/>
        <v>0.42559999999999998</v>
      </c>
      <c r="L3501" s="200">
        <v>10917</v>
      </c>
      <c r="N3501" s="184">
        <v>2478.8000000000002</v>
      </c>
      <c r="O3501" s="190">
        <f t="shared" si="219"/>
        <v>0.41313333333333335</v>
      </c>
      <c r="Q3501" s="1">
        <v>2645.5</v>
      </c>
    </row>
    <row r="3502" spans="2:17" x14ac:dyDescent="0.3">
      <c r="B3502" s="187">
        <v>43246.5</v>
      </c>
      <c r="D3502" s="202">
        <v>330</v>
      </c>
      <c r="E3502" s="178">
        <v>129.26499999999999</v>
      </c>
      <c r="F3502" s="188">
        <f t="shared" si="216"/>
        <v>0.1749365632506682</v>
      </c>
      <c r="G3502" s="200"/>
      <c r="H3502" s="202">
        <v>526</v>
      </c>
      <c r="I3502" s="178">
        <v>13572</v>
      </c>
      <c r="J3502">
        <f t="shared" si="217"/>
        <v>13572</v>
      </c>
      <c r="K3502" s="189">
        <f t="shared" si="218"/>
        <v>0.54288000000000003</v>
      </c>
      <c r="L3502" s="200">
        <v>13946</v>
      </c>
      <c r="N3502" s="184">
        <v>1901.6</v>
      </c>
      <c r="O3502" s="190">
        <f t="shared" si="219"/>
        <v>0.31693333333333334</v>
      </c>
      <c r="Q3502" s="1">
        <v>2644.6</v>
      </c>
    </row>
    <row r="3503" spans="2:17" x14ac:dyDescent="0.3">
      <c r="B3503" s="187">
        <v>43246.541666666664</v>
      </c>
      <c r="D3503" s="202">
        <v>582</v>
      </c>
      <c r="E3503" s="178">
        <v>407.58499999999998</v>
      </c>
      <c r="F3503" s="188">
        <f t="shared" si="216"/>
        <v>0.55159183949656598</v>
      </c>
      <c r="G3503" s="200"/>
      <c r="H3503" s="202">
        <v>565</v>
      </c>
      <c r="I3503" s="178">
        <v>16012</v>
      </c>
      <c r="J3503">
        <f t="shared" si="217"/>
        <v>16012</v>
      </c>
      <c r="K3503" s="189">
        <f t="shared" si="218"/>
        <v>0.64048000000000005</v>
      </c>
      <c r="L3503" s="200">
        <v>16487</v>
      </c>
      <c r="N3503" s="184">
        <v>1338.4</v>
      </c>
      <c r="O3503" s="190">
        <f t="shared" si="219"/>
        <v>0.22306666666666669</v>
      </c>
      <c r="Q3503" s="1">
        <v>2643.4</v>
      </c>
    </row>
    <row r="3504" spans="2:17" x14ac:dyDescent="0.3">
      <c r="B3504" s="187">
        <v>43246.583333333336</v>
      </c>
      <c r="D3504" s="202">
        <v>664</v>
      </c>
      <c r="E3504" s="178">
        <v>453.28100000000001</v>
      </c>
      <c r="F3504" s="188">
        <f t="shared" si="216"/>
        <v>0.61343302770917219</v>
      </c>
      <c r="G3504" s="200"/>
      <c r="H3504" s="202">
        <v>485</v>
      </c>
      <c r="I3504" s="178">
        <v>17108</v>
      </c>
      <c r="J3504">
        <f t="shared" si="217"/>
        <v>17108</v>
      </c>
      <c r="K3504" s="189">
        <f t="shared" si="218"/>
        <v>0.68432000000000004</v>
      </c>
      <c r="L3504" s="200">
        <v>17635</v>
      </c>
      <c r="N3504" s="184">
        <v>1444.1</v>
      </c>
      <c r="O3504" s="190">
        <f t="shared" si="219"/>
        <v>0.2406833333333333</v>
      </c>
      <c r="Q3504" s="1">
        <v>2643.2</v>
      </c>
    </row>
    <row r="3505" spans="2:17" x14ac:dyDescent="0.3">
      <c r="B3505" s="187">
        <v>43246.625</v>
      </c>
      <c r="D3505" s="202">
        <v>414</v>
      </c>
      <c r="E3505" s="178">
        <v>242.999</v>
      </c>
      <c r="F3505" s="188">
        <f t="shared" si="216"/>
        <v>0.32885475521872992</v>
      </c>
      <c r="G3505" s="200"/>
      <c r="H3505" s="202">
        <v>279</v>
      </c>
      <c r="I3505" s="178">
        <v>11619</v>
      </c>
      <c r="J3505">
        <f t="shared" si="217"/>
        <v>11619</v>
      </c>
      <c r="K3505" s="189">
        <f t="shared" si="218"/>
        <v>0.46476000000000001</v>
      </c>
      <c r="L3505" s="200">
        <v>11926</v>
      </c>
      <c r="N3505" s="184">
        <v>1841.7</v>
      </c>
      <c r="O3505" s="190">
        <f t="shared" si="219"/>
        <v>0.30695</v>
      </c>
      <c r="Q3505" s="1">
        <v>2642.3</v>
      </c>
    </row>
    <row r="3506" spans="2:17" x14ac:dyDescent="0.3">
      <c r="B3506" s="187">
        <v>43246.666666666664</v>
      </c>
      <c r="D3506" s="202">
        <v>620</v>
      </c>
      <c r="E3506" s="178">
        <v>273.51400000000001</v>
      </c>
      <c r="F3506" s="188">
        <f t="shared" si="216"/>
        <v>0.37015123321040705</v>
      </c>
      <c r="G3506" s="200"/>
      <c r="H3506" s="202">
        <v>153</v>
      </c>
      <c r="I3506" s="178">
        <v>6456</v>
      </c>
      <c r="J3506">
        <f t="shared" si="217"/>
        <v>6456</v>
      </c>
      <c r="K3506" s="189">
        <f t="shared" si="218"/>
        <v>0.25824000000000003</v>
      </c>
      <c r="L3506" s="200">
        <v>6626</v>
      </c>
      <c r="N3506" s="184">
        <v>1944.4</v>
      </c>
      <c r="O3506" s="190">
        <f t="shared" si="219"/>
        <v>0.32406666666666667</v>
      </c>
      <c r="Q3506" s="1">
        <v>2640.7</v>
      </c>
    </row>
    <row r="3507" spans="2:17" x14ac:dyDescent="0.3">
      <c r="B3507" s="187">
        <v>43246.708333333336</v>
      </c>
      <c r="D3507" s="202">
        <v>73</v>
      </c>
      <c r="E3507" s="178">
        <v>0</v>
      </c>
      <c r="F3507" s="188">
        <f t="shared" si="216"/>
        <v>0</v>
      </c>
      <c r="G3507" s="200"/>
      <c r="H3507" s="202">
        <v>9</v>
      </c>
      <c r="I3507" s="178">
        <v>-27.504000000000001</v>
      </c>
      <c r="J3507">
        <f t="shared" si="217"/>
        <v>0</v>
      </c>
      <c r="K3507" s="189">
        <f t="shared" si="218"/>
        <v>0</v>
      </c>
      <c r="L3507" s="200">
        <v>148.47</v>
      </c>
      <c r="N3507" s="184">
        <v>2147.9</v>
      </c>
      <c r="O3507" s="190">
        <f t="shared" si="219"/>
        <v>0.35798333333333338</v>
      </c>
      <c r="Q3507" s="1">
        <v>2640.5</v>
      </c>
    </row>
    <row r="3508" spans="2:17" x14ac:dyDescent="0.3">
      <c r="B3508" s="187">
        <v>43246.75</v>
      </c>
      <c r="D3508" s="202">
        <v>0</v>
      </c>
      <c r="E3508" s="178">
        <v>0</v>
      </c>
      <c r="F3508" s="188">
        <f t="shared" si="216"/>
        <v>0</v>
      </c>
      <c r="G3508" s="200"/>
      <c r="H3508" s="202">
        <v>0</v>
      </c>
      <c r="I3508" s="178">
        <v>-56.506999999999998</v>
      </c>
      <c r="J3508">
        <f t="shared" si="217"/>
        <v>0</v>
      </c>
      <c r="K3508" s="189">
        <f t="shared" si="218"/>
        <v>0</v>
      </c>
      <c r="L3508" s="200">
        <v>0</v>
      </c>
      <c r="N3508" s="184">
        <v>2007.1</v>
      </c>
      <c r="O3508" s="190">
        <f t="shared" si="219"/>
        <v>0.33451666666666663</v>
      </c>
      <c r="Q3508" s="1">
        <v>2640.5</v>
      </c>
    </row>
    <row r="3509" spans="2:17" x14ac:dyDescent="0.3">
      <c r="B3509" s="187">
        <v>43246.791666666664</v>
      </c>
      <c r="D3509" s="202">
        <v>0</v>
      </c>
      <c r="E3509" s="178">
        <v>0</v>
      </c>
      <c r="F3509" s="188">
        <f t="shared" si="216"/>
        <v>0</v>
      </c>
      <c r="G3509" s="200"/>
      <c r="H3509" s="202">
        <v>0</v>
      </c>
      <c r="I3509" s="178">
        <v>-56.506999999999998</v>
      </c>
      <c r="J3509">
        <f t="shared" si="217"/>
        <v>0</v>
      </c>
      <c r="K3509" s="189">
        <f t="shared" si="218"/>
        <v>0</v>
      </c>
      <c r="L3509" s="200">
        <v>0</v>
      </c>
      <c r="N3509" s="184">
        <v>2135.6999999999998</v>
      </c>
      <c r="O3509" s="190">
        <f t="shared" si="219"/>
        <v>0.35594999999999999</v>
      </c>
      <c r="Q3509" s="1">
        <v>2637.5</v>
      </c>
    </row>
    <row r="3510" spans="2:17" x14ac:dyDescent="0.3">
      <c r="B3510" s="187">
        <v>43246.833333333336</v>
      </c>
      <c r="D3510" s="202">
        <v>0</v>
      </c>
      <c r="E3510" s="178">
        <v>0</v>
      </c>
      <c r="F3510" s="188">
        <f t="shared" si="216"/>
        <v>0</v>
      </c>
      <c r="G3510" s="200"/>
      <c r="H3510" s="202">
        <v>0</v>
      </c>
      <c r="I3510" s="178">
        <v>-56.506999999999998</v>
      </c>
      <c r="J3510">
        <f t="shared" si="217"/>
        <v>0</v>
      </c>
      <c r="K3510" s="189">
        <f t="shared" si="218"/>
        <v>0</v>
      </c>
      <c r="L3510" s="200">
        <v>0</v>
      </c>
      <c r="N3510" s="184">
        <v>2812.7</v>
      </c>
      <c r="O3510" s="190">
        <f t="shared" si="219"/>
        <v>0.46878333333333333</v>
      </c>
      <c r="Q3510" s="1">
        <v>2637.2</v>
      </c>
    </row>
    <row r="3511" spans="2:17" x14ac:dyDescent="0.3">
      <c r="B3511" s="187">
        <v>43246.875</v>
      </c>
      <c r="D3511" s="202">
        <v>0</v>
      </c>
      <c r="E3511" s="178">
        <v>0</v>
      </c>
      <c r="F3511" s="188">
        <f t="shared" si="216"/>
        <v>0</v>
      </c>
      <c r="G3511" s="200"/>
      <c r="H3511" s="202">
        <v>0</v>
      </c>
      <c r="I3511" s="178">
        <v>-56.506999999999998</v>
      </c>
      <c r="J3511">
        <f t="shared" si="217"/>
        <v>0</v>
      </c>
      <c r="K3511" s="189">
        <f t="shared" si="218"/>
        <v>0</v>
      </c>
      <c r="L3511" s="200">
        <v>0</v>
      </c>
      <c r="N3511" s="184">
        <v>3608.2</v>
      </c>
      <c r="O3511" s="190">
        <f t="shared" si="219"/>
        <v>0.6013666666666666</v>
      </c>
      <c r="Q3511" s="1">
        <v>2636.9</v>
      </c>
    </row>
    <row r="3512" spans="2:17" x14ac:dyDescent="0.3">
      <c r="B3512" s="187">
        <v>43246.916666666664</v>
      </c>
      <c r="D3512" s="202">
        <v>0</v>
      </c>
      <c r="E3512" s="178">
        <v>0</v>
      </c>
      <c r="F3512" s="188">
        <f t="shared" si="216"/>
        <v>0</v>
      </c>
      <c r="G3512" s="200"/>
      <c r="H3512" s="202">
        <v>0</v>
      </c>
      <c r="I3512" s="178">
        <v>-56.506999999999998</v>
      </c>
      <c r="J3512">
        <f t="shared" si="217"/>
        <v>0</v>
      </c>
      <c r="K3512" s="189">
        <f t="shared" si="218"/>
        <v>0</v>
      </c>
      <c r="L3512" s="200">
        <v>0</v>
      </c>
      <c r="N3512" s="184">
        <v>3721.4</v>
      </c>
      <c r="O3512" s="190">
        <f t="shared" si="219"/>
        <v>0.6202333333333333</v>
      </c>
      <c r="Q3512" s="1">
        <v>2636.7</v>
      </c>
    </row>
    <row r="3513" spans="2:17" x14ac:dyDescent="0.3">
      <c r="B3513" s="187">
        <v>43246.958333333336</v>
      </c>
      <c r="D3513" s="202">
        <v>0</v>
      </c>
      <c r="E3513" s="178">
        <v>0</v>
      </c>
      <c r="F3513" s="188">
        <f t="shared" si="216"/>
        <v>0</v>
      </c>
      <c r="G3513" s="200"/>
      <c r="H3513" s="202">
        <v>0</v>
      </c>
      <c r="I3513" s="178">
        <v>-56.506999999999998</v>
      </c>
      <c r="J3513">
        <f t="shared" si="217"/>
        <v>0</v>
      </c>
      <c r="K3513" s="189">
        <f t="shared" si="218"/>
        <v>0</v>
      </c>
      <c r="L3513" s="200">
        <v>0</v>
      </c>
      <c r="N3513" s="184">
        <v>3542.4</v>
      </c>
      <c r="O3513" s="190">
        <f t="shared" si="219"/>
        <v>0.59040000000000004</v>
      </c>
      <c r="Q3513" s="1">
        <v>2632.3</v>
      </c>
    </row>
    <row r="3514" spans="2:17" x14ac:dyDescent="0.3">
      <c r="B3514" s="187">
        <v>43247</v>
      </c>
      <c r="D3514" s="202">
        <v>0</v>
      </c>
      <c r="E3514" s="178">
        <v>0</v>
      </c>
      <c r="F3514" s="188">
        <f t="shared" si="216"/>
        <v>0</v>
      </c>
      <c r="G3514" s="200"/>
      <c r="H3514" s="202">
        <v>0</v>
      </c>
      <c r="I3514" s="178">
        <v>-56.506999999999998</v>
      </c>
      <c r="J3514">
        <f t="shared" si="217"/>
        <v>0</v>
      </c>
      <c r="K3514" s="189">
        <f t="shared" si="218"/>
        <v>0</v>
      </c>
      <c r="L3514" s="200">
        <v>0</v>
      </c>
      <c r="N3514" s="184">
        <v>3043.6</v>
      </c>
      <c r="O3514" s="190">
        <f t="shared" si="219"/>
        <v>0.50726666666666664</v>
      </c>
      <c r="Q3514" s="1">
        <v>2629.9</v>
      </c>
    </row>
    <row r="3515" spans="2:17" x14ac:dyDescent="0.3">
      <c r="B3515" s="187">
        <v>43247.041666666664</v>
      </c>
      <c r="D3515" s="202">
        <v>0</v>
      </c>
      <c r="E3515" s="178">
        <v>0</v>
      </c>
      <c r="F3515" s="188">
        <f t="shared" si="216"/>
        <v>0</v>
      </c>
      <c r="G3515" s="200"/>
      <c r="H3515" s="202">
        <v>0</v>
      </c>
      <c r="I3515" s="178">
        <v>-56.506999999999998</v>
      </c>
      <c r="J3515">
        <f t="shared" si="217"/>
        <v>0</v>
      </c>
      <c r="K3515" s="189">
        <f t="shared" si="218"/>
        <v>0</v>
      </c>
      <c r="L3515" s="200">
        <v>0</v>
      </c>
      <c r="N3515" s="184">
        <v>2880.9</v>
      </c>
      <c r="O3515" s="190">
        <f t="shared" si="219"/>
        <v>0.48015000000000002</v>
      </c>
      <c r="Q3515" s="1">
        <v>2628.3</v>
      </c>
    </row>
    <row r="3516" spans="2:17" x14ac:dyDescent="0.3">
      <c r="B3516" s="187">
        <v>43247.083333333336</v>
      </c>
      <c r="D3516" s="202">
        <v>0</v>
      </c>
      <c r="E3516" s="178">
        <v>0</v>
      </c>
      <c r="F3516" s="188">
        <f t="shared" si="216"/>
        <v>0</v>
      </c>
      <c r="G3516" s="200"/>
      <c r="H3516" s="202">
        <v>0</v>
      </c>
      <c r="I3516" s="178">
        <v>-56.506999999999998</v>
      </c>
      <c r="J3516">
        <f t="shared" si="217"/>
        <v>0</v>
      </c>
      <c r="K3516" s="189">
        <f t="shared" si="218"/>
        <v>0</v>
      </c>
      <c r="L3516" s="200">
        <v>0</v>
      </c>
      <c r="N3516" s="184">
        <v>2749.2</v>
      </c>
      <c r="O3516" s="190">
        <f t="shared" si="219"/>
        <v>0.4582</v>
      </c>
      <c r="Q3516" s="1">
        <v>2625.4</v>
      </c>
    </row>
    <row r="3517" spans="2:17" x14ac:dyDescent="0.3">
      <c r="B3517" s="187">
        <v>43247.125</v>
      </c>
      <c r="D3517" s="202">
        <v>0</v>
      </c>
      <c r="E3517" s="178">
        <v>0</v>
      </c>
      <c r="F3517" s="188">
        <f t="shared" si="216"/>
        <v>0</v>
      </c>
      <c r="G3517" s="200"/>
      <c r="H3517" s="202">
        <v>0</v>
      </c>
      <c r="I3517" s="178">
        <v>-56.506999999999998</v>
      </c>
      <c r="J3517">
        <f t="shared" si="217"/>
        <v>0</v>
      </c>
      <c r="K3517" s="189">
        <f t="shared" si="218"/>
        <v>0</v>
      </c>
      <c r="L3517" s="200">
        <v>0</v>
      </c>
      <c r="N3517" s="184">
        <v>2292</v>
      </c>
      <c r="O3517" s="190">
        <f t="shared" si="219"/>
        <v>0.38200000000000001</v>
      </c>
      <c r="Q3517" s="1">
        <v>2625</v>
      </c>
    </row>
    <row r="3518" spans="2:17" x14ac:dyDescent="0.3">
      <c r="B3518" s="187">
        <v>43247.166666666664</v>
      </c>
      <c r="D3518" s="202">
        <v>0</v>
      </c>
      <c r="E3518" s="178">
        <v>0</v>
      </c>
      <c r="F3518" s="188">
        <f t="shared" si="216"/>
        <v>0</v>
      </c>
      <c r="G3518" s="200"/>
      <c r="H3518" s="202">
        <v>0</v>
      </c>
      <c r="I3518" s="178">
        <v>-56.506999999999998</v>
      </c>
      <c r="J3518">
        <f t="shared" si="217"/>
        <v>0</v>
      </c>
      <c r="K3518" s="189">
        <f t="shared" si="218"/>
        <v>0</v>
      </c>
      <c r="L3518" s="200">
        <v>0</v>
      </c>
      <c r="N3518" s="184">
        <v>1817.4</v>
      </c>
      <c r="O3518" s="190">
        <f t="shared" si="219"/>
        <v>0.3029</v>
      </c>
      <c r="Q3518" s="1">
        <v>2622.8</v>
      </c>
    </row>
    <row r="3519" spans="2:17" x14ac:dyDescent="0.3">
      <c r="B3519" s="187">
        <v>43247.208333333336</v>
      </c>
      <c r="D3519" s="202">
        <v>0</v>
      </c>
      <c r="E3519" s="178">
        <v>0</v>
      </c>
      <c r="F3519" s="188">
        <f t="shared" si="216"/>
        <v>0</v>
      </c>
      <c r="G3519" s="200"/>
      <c r="H3519" s="202">
        <v>0</v>
      </c>
      <c r="I3519" s="178">
        <v>-56.506999999999998</v>
      </c>
      <c r="J3519">
        <f t="shared" si="217"/>
        <v>0</v>
      </c>
      <c r="K3519" s="189">
        <f t="shared" si="218"/>
        <v>0</v>
      </c>
      <c r="L3519" s="200">
        <v>0</v>
      </c>
      <c r="N3519" s="184">
        <v>1712.3</v>
      </c>
      <c r="O3519" s="190">
        <f t="shared" si="219"/>
        <v>0.28538333333333332</v>
      </c>
      <c r="Q3519" s="1">
        <v>2622.2</v>
      </c>
    </row>
    <row r="3520" spans="2:17" x14ac:dyDescent="0.3">
      <c r="B3520" s="187">
        <v>43247.25</v>
      </c>
      <c r="D3520" s="202">
        <v>54</v>
      </c>
      <c r="E3520" s="178">
        <v>0</v>
      </c>
      <c r="F3520" s="188">
        <f t="shared" si="216"/>
        <v>0</v>
      </c>
      <c r="G3520" s="200"/>
      <c r="H3520" s="202">
        <v>9</v>
      </c>
      <c r="I3520" s="178">
        <v>6.0048000000000004</v>
      </c>
      <c r="J3520">
        <f t="shared" si="217"/>
        <v>6.0048000000000004</v>
      </c>
      <c r="K3520" s="189">
        <f t="shared" si="218"/>
        <v>2.4019200000000002E-4</v>
      </c>
      <c r="L3520" s="200">
        <v>178.06</v>
      </c>
      <c r="N3520" s="184">
        <v>2214.1</v>
      </c>
      <c r="O3520" s="190">
        <f t="shared" si="219"/>
        <v>0.36901666666666666</v>
      </c>
      <c r="Q3520" s="1">
        <v>2621.4</v>
      </c>
    </row>
    <row r="3521" spans="2:17" x14ac:dyDescent="0.3">
      <c r="B3521" s="187">
        <v>43247.291666666664</v>
      </c>
      <c r="D3521" s="202">
        <v>668</v>
      </c>
      <c r="E3521" s="178">
        <v>131.435</v>
      </c>
      <c r="F3521" s="188">
        <f t="shared" si="216"/>
        <v>0.17787326183306831</v>
      </c>
      <c r="G3521" s="200"/>
      <c r="H3521" s="202">
        <v>154</v>
      </c>
      <c r="I3521" s="178">
        <v>6860.2</v>
      </c>
      <c r="J3521">
        <f t="shared" si="217"/>
        <v>6860.2</v>
      </c>
      <c r="K3521" s="189">
        <f t="shared" si="218"/>
        <v>0.27440799999999999</v>
      </c>
      <c r="L3521" s="200">
        <v>7038.3</v>
      </c>
      <c r="N3521" s="184">
        <v>2283.3000000000002</v>
      </c>
      <c r="O3521" s="190">
        <f t="shared" si="219"/>
        <v>0.38055000000000005</v>
      </c>
      <c r="Q3521" s="1">
        <v>2620.4</v>
      </c>
    </row>
    <row r="3522" spans="2:17" x14ac:dyDescent="0.3">
      <c r="B3522" s="187">
        <v>43247.333333333336</v>
      </c>
      <c r="D3522" s="202">
        <v>848</v>
      </c>
      <c r="E3522" s="178">
        <v>541.54399999999998</v>
      </c>
      <c r="F3522" s="188">
        <f t="shared" si="216"/>
        <v>0.7328808742429882</v>
      </c>
      <c r="G3522" s="200"/>
      <c r="H3522" s="202">
        <v>366</v>
      </c>
      <c r="I3522" s="178">
        <v>17434</v>
      </c>
      <c r="J3522">
        <f t="shared" si="217"/>
        <v>17434</v>
      </c>
      <c r="K3522" s="189">
        <f t="shared" si="218"/>
        <v>0.69735999999999998</v>
      </c>
      <c r="L3522" s="200">
        <v>17976</v>
      </c>
      <c r="N3522" s="184">
        <v>1788.3</v>
      </c>
      <c r="O3522" s="190">
        <f t="shared" si="219"/>
        <v>0.29804999999999998</v>
      </c>
      <c r="Q3522" s="1">
        <v>2619.4</v>
      </c>
    </row>
    <row r="3523" spans="2:17" x14ac:dyDescent="0.3">
      <c r="B3523" s="187">
        <v>43247.375</v>
      </c>
      <c r="D3523" s="202">
        <v>913</v>
      </c>
      <c r="E3523" s="178">
        <v>641.24199999999996</v>
      </c>
      <c r="F3523" s="188">
        <f t="shared" si="216"/>
        <v>0.8678039043204655</v>
      </c>
      <c r="G3523" s="200"/>
      <c r="H3523" s="202">
        <v>537</v>
      </c>
      <c r="I3523" s="178">
        <v>19287</v>
      </c>
      <c r="J3523">
        <f t="shared" si="217"/>
        <v>19287</v>
      </c>
      <c r="K3523" s="189">
        <f t="shared" si="218"/>
        <v>0.77148000000000005</v>
      </c>
      <c r="L3523" s="200">
        <v>19923</v>
      </c>
      <c r="N3523" s="184">
        <v>1099.7</v>
      </c>
      <c r="O3523" s="190">
        <f t="shared" si="219"/>
        <v>0.18328333333333335</v>
      </c>
      <c r="Q3523" s="1">
        <v>2619.1</v>
      </c>
    </row>
    <row r="3524" spans="2:17" x14ac:dyDescent="0.3">
      <c r="B3524" s="187">
        <v>43247.416666666664</v>
      </c>
      <c r="D3524" s="202">
        <v>947</v>
      </c>
      <c r="E3524" s="178">
        <v>685.86599999999999</v>
      </c>
      <c r="F3524" s="188">
        <f t="shared" si="216"/>
        <v>0.92819433636701965</v>
      </c>
      <c r="G3524" s="200"/>
      <c r="H3524" s="202">
        <v>665</v>
      </c>
      <c r="I3524" s="178">
        <v>19073</v>
      </c>
      <c r="J3524">
        <f t="shared" si="217"/>
        <v>19073</v>
      </c>
      <c r="K3524" s="189">
        <f t="shared" si="218"/>
        <v>0.76292000000000004</v>
      </c>
      <c r="L3524" s="200">
        <v>19698</v>
      </c>
      <c r="N3524" s="184">
        <v>1160</v>
      </c>
      <c r="O3524" s="190">
        <f t="shared" si="219"/>
        <v>0.19333333333333333</v>
      </c>
      <c r="Q3524" s="1">
        <v>2618.6</v>
      </c>
    </row>
    <row r="3525" spans="2:17" x14ac:dyDescent="0.3">
      <c r="B3525" s="187">
        <v>43247.458333333336</v>
      </c>
      <c r="D3525" s="202">
        <v>961</v>
      </c>
      <c r="E3525" s="178">
        <v>706.20600000000002</v>
      </c>
      <c r="F3525" s="188">
        <f t="shared" si="216"/>
        <v>0.95572081063707426</v>
      </c>
      <c r="G3525" s="200"/>
      <c r="H3525" s="202">
        <v>732</v>
      </c>
      <c r="I3525" s="178">
        <v>18817</v>
      </c>
      <c r="J3525">
        <f t="shared" si="217"/>
        <v>18817</v>
      </c>
      <c r="K3525" s="189">
        <f t="shared" si="218"/>
        <v>0.75268000000000002</v>
      </c>
      <c r="L3525" s="200">
        <v>19428</v>
      </c>
      <c r="N3525" s="184">
        <v>775.6</v>
      </c>
      <c r="O3525" s="190">
        <f t="shared" si="219"/>
        <v>0.12926666666666667</v>
      </c>
      <c r="Q3525" s="1">
        <v>2617.4</v>
      </c>
    </row>
    <row r="3526" spans="2:17" x14ac:dyDescent="0.3">
      <c r="B3526" s="187">
        <v>43247.5</v>
      </c>
      <c r="D3526" s="202">
        <v>962</v>
      </c>
      <c r="E3526" s="178">
        <v>703.56200000000001</v>
      </c>
      <c r="F3526" s="188">
        <f t="shared" si="216"/>
        <v>0.95214263964543089</v>
      </c>
      <c r="G3526" s="200"/>
      <c r="H3526" s="202">
        <v>733</v>
      </c>
      <c r="I3526" s="178">
        <v>18786</v>
      </c>
      <c r="J3526">
        <f t="shared" si="217"/>
        <v>18786</v>
      </c>
      <c r="K3526" s="189">
        <f t="shared" si="218"/>
        <v>0.75144</v>
      </c>
      <c r="L3526" s="200">
        <v>19396</v>
      </c>
      <c r="N3526" s="184">
        <v>718.8</v>
      </c>
      <c r="O3526" s="190">
        <f t="shared" si="219"/>
        <v>0.11979999999999999</v>
      </c>
      <c r="Q3526" s="1">
        <v>2617.1</v>
      </c>
    </row>
    <row r="3527" spans="2:17" x14ac:dyDescent="0.3">
      <c r="B3527" s="187">
        <v>43247.541666666664</v>
      </c>
      <c r="D3527" s="202">
        <v>948</v>
      </c>
      <c r="E3527" s="178">
        <v>682.673</v>
      </c>
      <c r="F3527" s="188">
        <f t="shared" si="216"/>
        <v>0.92387319416720237</v>
      </c>
      <c r="G3527" s="200"/>
      <c r="H3527" s="202">
        <v>666</v>
      </c>
      <c r="I3527" s="178">
        <v>19044</v>
      </c>
      <c r="J3527">
        <f t="shared" si="217"/>
        <v>19044</v>
      </c>
      <c r="K3527" s="189">
        <f t="shared" si="218"/>
        <v>0.76175999999999999</v>
      </c>
      <c r="L3527" s="200">
        <v>19668</v>
      </c>
      <c r="N3527" s="184">
        <v>767</v>
      </c>
      <c r="O3527" s="190">
        <f t="shared" si="219"/>
        <v>0.12783333333333333</v>
      </c>
      <c r="Q3527" s="1">
        <v>2617</v>
      </c>
    </row>
    <row r="3528" spans="2:17" x14ac:dyDescent="0.3">
      <c r="B3528" s="187">
        <v>43247.583333333336</v>
      </c>
      <c r="D3528" s="202">
        <v>913</v>
      </c>
      <c r="E3528" s="178">
        <v>635.39300000000003</v>
      </c>
      <c r="F3528" s="188">
        <f t="shared" si="216"/>
        <v>0.85988835132117614</v>
      </c>
      <c r="G3528" s="200"/>
      <c r="H3528" s="202">
        <v>537</v>
      </c>
      <c r="I3528" s="178">
        <v>19299</v>
      </c>
      <c r="J3528">
        <f t="shared" si="217"/>
        <v>19299</v>
      </c>
      <c r="K3528" s="189">
        <f t="shared" si="218"/>
        <v>0.77195999999999998</v>
      </c>
      <c r="L3528" s="200">
        <v>19935</v>
      </c>
      <c r="N3528" s="184">
        <v>833.9</v>
      </c>
      <c r="O3528" s="190">
        <f t="shared" si="219"/>
        <v>0.13898333333333332</v>
      </c>
      <c r="Q3528" s="1">
        <v>2616.9</v>
      </c>
    </row>
    <row r="3529" spans="2:17" x14ac:dyDescent="0.3">
      <c r="B3529" s="187">
        <v>43247.625</v>
      </c>
      <c r="D3529" s="202">
        <v>843</v>
      </c>
      <c r="E3529" s="178">
        <v>525.94100000000003</v>
      </c>
      <c r="F3529" s="188">
        <f t="shared" si="216"/>
        <v>0.71176506411340812</v>
      </c>
      <c r="G3529" s="200"/>
      <c r="H3529" s="202">
        <v>358</v>
      </c>
      <c r="I3529" s="178">
        <v>16634</v>
      </c>
      <c r="J3529">
        <f t="shared" si="217"/>
        <v>16634</v>
      </c>
      <c r="K3529" s="189">
        <f t="shared" si="218"/>
        <v>0.66535999999999995</v>
      </c>
      <c r="L3529" s="200">
        <v>17138</v>
      </c>
      <c r="N3529" s="184">
        <v>827.6</v>
      </c>
      <c r="O3529" s="190">
        <f t="shared" si="219"/>
        <v>0.13793333333333332</v>
      </c>
      <c r="Q3529" s="1">
        <v>2616.6999999999998</v>
      </c>
    </row>
    <row r="3530" spans="2:17" x14ac:dyDescent="0.3">
      <c r="B3530" s="187">
        <v>43247.666666666664</v>
      </c>
      <c r="D3530" s="202">
        <v>669</v>
      </c>
      <c r="E3530" s="178">
        <v>299.43099999999998</v>
      </c>
      <c r="F3530" s="188">
        <f t="shared" si="216"/>
        <v>0.40522515816896165</v>
      </c>
      <c r="G3530" s="200"/>
      <c r="H3530" s="202">
        <v>156</v>
      </c>
      <c r="I3530" s="178">
        <v>6633</v>
      </c>
      <c r="J3530">
        <f t="shared" si="217"/>
        <v>6633</v>
      </c>
      <c r="K3530" s="189">
        <f t="shared" si="218"/>
        <v>0.26532</v>
      </c>
      <c r="L3530" s="200">
        <v>6806.5</v>
      </c>
      <c r="N3530" s="184">
        <v>824.4</v>
      </c>
      <c r="O3530" s="190">
        <f t="shared" si="219"/>
        <v>0.13739999999999999</v>
      </c>
      <c r="Q3530" s="1">
        <v>2613.4</v>
      </c>
    </row>
    <row r="3531" spans="2:17" x14ac:dyDescent="0.3">
      <c r="B3531" s="187">
        <v>43247.708333333336</v>
      </c>
      <c r="D3531" s="202">
        <v>80</v>
      </c>
      <c r="E3531" s="178">
        <v>0</v>
      </c>
      <c r="F3531" s="188">
        <f t="shared" ref="F3531:F3594" si="220">E3531/$F$8</f>
        <v>0</v>
      </c>
      <c r="G3531" s="200"/>
      <c r="H3531" s="202">
        <v>9</v>
      </c>
      <c r="I3531" s="178">
        <v>-31.059000000000001</v>
      </c>
      <c r="J3531">
        <f t="shared" ref="J3531:J3594" si="221">IF(I3531&lt;0,0,I3531)</f>
        <v>0</v>
      </c>
      <c r="K3531" s="189">
        <f t="shared" ref="K3531:K3594" si="222">J3531/(1000*$K$8)</f>
        <v>0</v>
      </c>
      <c r="L3531" s="200">
        <v>145.33000000000001</v>
      </c>
      <c r="N3531" s="184">
        <v>787.8</v>
      </c>
      <c r="O3531" s="190">
        <f t="shared" ref="O3531:O3594" si="223">N3531/$O$8</f>
        <v>0.1313</v>
      </c>
      <c r="Q3531" s="1">
        <v>2611.8000000000002</v>
      </c>
    </row>
    <row r="3532" spans="2:17" x14ac:dyDescent="0.3">
      <c r="B3532" s="187">
        <v>43247.75</v>
      </c>
      <c r="D3532" s="202">
        <v>0</v>
      </c>
      <c r="E3532" s="178">
        <v>0</v>
      </c>
      <c r="F3532" s="188">
        <f t="shared" si="220"/>
        <v>0</v>
      </c>
      <c r="G3532" s="200"/>
      <c r="H3532" s="202">
        <v>0</v>
      </c>
      <c r="I3532" s="178">
        <v>-56.506999999999998</v>
      </c>
      <c r="J3532">
        <f t="shared" si="221"/>
        <v>0</v>
      </c>
      <c r="K3532" s="189">
        <f t="shared" si="222"/>
        <v>0</v>
      </c>
      <c r="L3532" s="200">
        <v>0</v>
      </c>
      <c r="N3532" s="184">
        <v>459.4</v>
      </c>
      <c r="O3532" s="190">
        <f t="shared" si="223"/>
        <v>7.6566666666666658E-2</v>
      </c>
      <c r="Q3532" s="1">
        <v>2609.5</v>
      </c>
    </row>
    <row r="3533" spans="2:17" x14ac:dyDescent="0.3">
      <c r="B3533" s="187">
        <v>43247.791666666664</v>
      </c>
      <c r="D3533" s="202">
        <v>0</v>
      </c>
      <c r="E3533" s="178">
        <v>0</v>
      </c>
      <c r="F3533" s="188">
        <f t="shared" si="220"/>
        <v>0</v>
      </c>
      <c r="G3533" s="200"/>
      <c r="H3533" s="202">
        <v>0</v>
      </c>
      <c r="I3533" s="178">
        <v>-56.506999999999998</v>
      </c>
      <c r="J3533">
        <f t="shared" si="221"/>
        <v>0</v>
      </c>
      <c r="K3533" s="189">
        <f t="shared" si="222"/>
        <v>0</v>
      </c>
      <c r="L3533" s="200">
        <v>0</v>
      </c>
      <c r="N3533" s="184">
        <v>689.3</v>
      </c>
      <c r="O3533" s="190">
        <f t="shared" si="223"/>
        <v>0.11488333333333332</v>
      </c>
      <c r="Q3533" s="1">
        <v>2608.6</v>
      </c>
    </row>
    <row r="3534" spans="2:17" x14ac:dyDescent="0.3">
      <c r="B3534" s="187">
        <v>43247.833333333336</v>
      </c>
      <c r="D3534" s="202">
        <v>0</v>
      </c>
      <c r="E3534" s="178">
        <v>0</v>
      </c>
      <c r="F3534" s="188">
        <f t="shared" si="220"/>
        <v>0</v>
      </c>
      <c r="G3534" s="200"/>
      <c r="H3534" s="202">
        <v>0</v>
      </c>
      <c r="I3534" s="178">
        <v>-56.506999999999998</v>
      </c>
      <c r="J3534">
        <f t="shared" si="221"/>
        <v>0</v>
      </c>
      <c r="K3534" s="189">
        <f t="shared" si="222"/>
        <v>0</v>
      </c>
      <c r="L3534" s="200">
        <v>0</v>
      </c>
      <c r="N3534" s="184">
        <v>938.8</v>
      </c>
      <c r="O3534" s="190">
        <f t="shared" si="223"/>
        <v>0.15646666666666667</v>
      </c>
      <c r="Q3534" s="1">
        <v>2607.1</v>
      </c>
    </row>
    <row r="3535" spans="2:17" x14ac:dyDescent="0.3">
      <c r="B3535" s="187">
        <v>43247.875</v>
      </c>
      <c r="D3535" s="202">
        <v>0</v>
      </c>
      <c r="E3535" s="178">
        <v>0</v>
      </c>
      <c r="F3535" s="188">
        <f t="shared" si="220"/>
        <v>0</v>
      </c>
      <c r="G3535" s="200"/>
      <c r="H3535" s="202">
        <v>0</v>
      </c>
      <c r="I3535" s="178">
        <v>-56.506999999999998</v>
      </c>
      <c r="J3535">
        <f t="shared" si="221"/>
        <v>0</v>
      </c>
      <c r="K3535" s="189">
        <f t="shared" si="222"/>
        <v>0</v>
      </c>
      <c r="L3535" s="200">
        <v>0</v>
      </c>
      <c r="N3535" s="184">
        <v>1233.2</v>
      </c>
      <c r="O3535" s="190">
        <f t="shared" si="223"/>
        <v>0.20553333333333335</v>
      </c>
      <c r="Q3535" s="1">
        <v>2606.9</v>
      </c>
    </row>
    <row r="3536" spans="2:17" x14ac:dyDescent="0.3">
      <c r="B3536" s="187">
        <v>43247.916666666664</v>
      </c>
      <c r="D3536" s="202">
        <v>0</v>
      </c>
      <c r="E3536" s="178">
        <v>0</v>
      </c>
      <c r="F3536" s="188">
        <f t="shared" si="220"/>
        <v>0</v>
      </c>
      <c r="G3536" s="200"/>
      <c r="H3536" s="202">
        <v>0</v>
      </c>
      <c r="I3536" s="178">
        <v>-56.506999999999998</v>
      </c>
      <c r="J3536">
        <f t="shared" si="221"/>
        <v>0</v>
      </c>
      <c r="K3536" s="189">
        <f t="shared" si="222"/>
        <v>0</v>
      </c>
      <c r="L3536" s="200">
        <v>0</v>
      </c>
      <c r="N3536" s="184">
        <v>1419.2</v>
      </c>
      <c r="O3536" s="190">
        <f t="shared" si="223"/>
        <v>0.23653333333333335</v>
      </c>
      <c r="Q3536" s="1">
        <v>2605.6</v>
      </c>
    </row>
    <row r="3537" spans="2:17" x14ac:dyDescent="0.3">
      <c r="B3537" s="187">
        <v>43247.958333333336</v>
      </c>
      <c r="D3537" s="202">
        <v>0</v>
      </c>
      <c r="E3537" s="178">
        <v>0</v>
      </c>
      <c r="F3537" s="188">
        <f t="shared" si="220"/>
        <v>0</v>
      </c>
      <c r="G3537" s="200"/>
      <c r="H3537" s="202">
        <v>0</v>
      </c>
      <c r="I3537" s="178">
        <v>-56.506999999999998</v>
      </c>
      <c r="J3537">
        <f t="shared" si="221"/>
        <v>0</v>
      </c>
      <c r="K3537" s="189">
        <f t="shared" si="222"/>
        <v>0</v>
      </c>
      <c r="L3537" s="200">
        <v>0</v>
      </c>
      <c r="N3537" s="184">
        <v>1775.8</v>
      </c>
      <c r="O3537" s="190">
        <f t="shared" si="223"/>
        <v>0.29596666666666666</v>
      </c>
      <c r="Q3537" s="1">
        <v>2605.4</v>
      </c>
    </row>
    <row r="3538" spans="2:17" x14ac:dyDescent="0.3">
      <c r="B3538" s="187">
        <v>43248</v>
      </c>
      <c r="D3538" s="202">
        <v>0</v>
      </c>
      <c r="E3538" s="178">
        <v>0</v>
      </c>
      <c r="F3538" s="188">
        <f t="shared" si="220"/>
        <v>0</v>
      </c>
      <c r="G3538" s="200"/>
      <c r="H3538" s="202">
        <v>0</v>
      </c>
      <c r="I3538" s="178">
        <v>-56.506999999999998</v>
      </c>
      <c r="J3538">
        <f t="shared" si="221"/>
        <v>0</v>
      </c>
      <c r="K3538" s="189">
        <f t="shared" si="222"/>
        <v>0</v>
      </c>
      <c r="L3538" s="200">
        <v>0</v>
      </c>
      <c r="N3538" s="184">
        <v>2044.4</v>
      </c>
      <c r="O3538" s="190">
        <f t="shared" si="223"/>
        <v>0.34073333333333333</v>
      </c>
      <c r="Q3538" s="1">
        <v>2604.6</v>
      </c>
    </row>
    <row r="3539" spans="2:17" x14ac:dyDescent="0.3">
      <c r="B3539" s="187">
        <v>43248.041666666664</v>
      </c>
      <c r="D3539" s="202">
        <v>0</v>
      </c>
      <c r="E3539" s="178">
        <v>0</v>
      </c>
      <c r="F3539" s="188">
        <f t="shared" si="220"/>
        <v>0</v>
      </c>
      <c r="G3539" s="200"/>
      <c r="H3539" s="202">
        <v>0</v>
      </c>
      <c r="I3539" s="178">
        <v>-56.506999999999998</v>
      </c>
      <c r="J3539">
        <f t="shared" si="221"/>
        <v>0</v>
      </c>
      <c r="K3539" s="189">
        <f t="shared" si="222"/>
        <v>0</v>
      </c>
      <c r="L3539" s="200">
        <v>0</v>
      </c>
      <c r="N3539" s="184">
        <v>2307.8000000000002</v>
      </c>
      <c r="O3539" s="190">
        <f t="shared" si="223"/>
        <v>0.38463333333333338</v>
      </c>
      <c r="Q3539" s="1">
        <v>2603.6</v>
      </c>
    </row>
    <row r="3540" spans="2:17" x14ac:dyDescent="0.3">
      <c r="B3540" s="187">
        <v>43248.083333333336</v>
      </c>
      <c r="D3540" s="202">
        <v>0</v>
      </c>
      <c r="E3540" s="178">
        <v>0</v>
      </c>
      <c r="F3540" s="188">
        <f t="shared" si="220"/>
        <v>0</v>
      </c>
      <c r="G3540" s="200"/>
      <c r="H3540" s="202">
        <v>0</v>
      </c>
      <c r="I3540" s="178">
        <v>-56.506999999999998</v>
      </c>
      <c r="J3540">
        <f t="shared" si="221"/>
        <v>0</v>
      </c>
      <c r="K3540" s="189">
        <f t="shared" si="222"/>
        <v>0</v>
      </c>
      <c r="L3540" s="200">
        <v>0</v>
      </c>
      <c r="N3540" s="184">
        <v>2885</v>
      </c>
      <c r="O3540" s="190">
        <f t="shared" si="223"/>
        <v>0.48083333333333333</v>
      </c>
      <c r="Q3540" s="1">
        <v>2602.5</v>
      </c>
    </row>
    <row r="3541" spans="2:17" x14ac:dyDescent="0.3">
      <c r="B3541" s="187">
        <v>43248.125</v>
      </c>
      <c r="D3541" s="202">
        <v>0</v>
      </c>
      <c r="E3541" s="178">
        <v>0</v>
      </c>
      <c r="F3541" s="188">
        <f t="shared" si="220"/>
        <v>0</v>
      </c>
      <c r="G3541" s="200"/>
      <c r="H3541" s="202">
        <v>0</v>
      </c>
      <c r="I3541" s="178">
        <v>-56.506999999999998</v>
      </c>
      <c r="J3541">
        <f t="shared" si="221"/>
        <v>0</v>
      </c>
      <c r="K3541" s="189">
        <f t="shared" si="222"/>
        <v>0</v>
      </c>
      <c r="L3541" s="200">
        <v>0</v>
      </c>
      <c r="N3541" s="184">
        <v>3579.2</v>
      </c>
      <c r="O3541" s="190">
        <f t="shared" si="223"/>
        <v>0.59653333333333325</v>
      </c>
      <c r="Q3541" s="1">
        <v>2601.5</v>
      </c>
    </row>
    <row r="3542" spans="2:17" x14ac:dyDescent="0.3">
      <c r="B3542" s="187">
        <v>43248.166666666664</v>
      </c>
      <c r="D3542" s="202">
        <v>0</v>
      </c>
      <c r="E3542" s="178">
        <v>0</v>
      </c>
      <c r="F3542" s="188">
        <f t="shared" si="220"/>
        <v>0</v>
      </c>
      <c r="G3542" s="200"/>
      <c r="H3542" s="202">
        <v>0</v>
      </c>
      <c r="I3542" s="178">
        <v>-56.506999999999998</v>
      </c>
      <c r="J3542">
        <f t="shared" si="221"/>
        <v>0</v>
      </c>
      <c r="K3542" s="189">
        <f t="shared" si="222"/>
        <v>0</v>
      </c>
      <c r="L3542" s="200">
        <v>0</v>
      </c>
      <c r="N3542" s="184">
        <v>4036.8</v>
      </c>
      <c r="O3542" s="190">
        <f t="shared" si="223"/>
        <v>0.67280000000000006</v>
      </c>
      <c r="Q3542" s="1">
        <v>2599.4</v>
      </c>
    </row>
    <row r="3543" spans="2:17" x14ac:dyDescent="0.3">
      <c r="B3543" s="187">
        <v>43248.208333333336</v>
      </c>
      <c r="D3543" s="202">
        <v>0</v>
      </c>
      <c r="E3543" s="178">
        <v>0</v>
      </c>
      <c r="F3543" s="188">
        <f t="shared" si="220"/>
        <v>0</v>
      </c>
      <c r="G3543" s="200"/>
      <c r="H3543" s="202">
        <v>0</v>
      </c>
      <c r="I3543" s="178">
        <v>-56.506999999999998</v>
      </c>
      <c r="J3543">
        <f t="shared" si="221"/>
        <v>0</v>
      </c>
      <c r="K3543" s="189">
        <f t="shared" si="222"/>
        <v>0</v>
      </c>
      <c r="L3543" s="200">
        <v>0</v>
      </c>
      <c r="N3543" s="184">
        <v>4238.3</v>
      </c>
      <c r="O3543" s="190">
        <f t="shared" si="223"/>
        <v>0.70638333333333336</v>
      </c>
      <c r="Q3543" s="1">
        <v>2599.1999999999998</v>
      </c>
    </row>
    <row r="3544" spans="2:17" x14ac:dyDescent="0.3">
      <c r="B3544" s="187">
        <v>43248.25</v>
      </c>
      <c r="D3544" s="202">
        <v>53</v>
      </c>
      <c r="E3544" s="178">
        <v>0</v>
      </c>
      <c r="F3544" s="188">
        <f t="shared" si="220"/>
        <v>0</v>
      </c>
      <c r="G3544" s="200"/>
      <c r="H3544" s="202">
        <v>9</v>
      </c>
      <c r="I3544" s="178">
        <v>-2.1844000000000001</v>
      </c>
      <c r="J3544">
        <f t="shared" si="221"/>
        <v>0</v>
      </c>
      <c r="K3544" s="189">
        <f t="shared" si="222"/>
        <v>0</v>
      </c>
      <c r="L3544" s="200">
        <v>170.83</v>
      </c>
      <c r="N3544" s="184">
        <v>4714</v>
      </c>
      <c r="O3544" s="190">
        <f t="shared" si="223"/>
        <v>0.78566666666666662</v>
      </c>
      <c r="Q3544" s="1">
        <v>2598</v>
      </c>
    </row>
    <row r="3545" spans="2:17" x14ac:dyDescent="0.3">
      <c r="B3545" s="187">
        <v>43248.291666666664</v>
      </c>
      <c r="D3545" s="202">
        <v>663</v>
      </c>
      <c r="E3545" s="178">
        <v>125.73</v>
      </c>
      <c r="F3545" s="188">
        <f t="shared" si="220"/>
        <v>0.17015258652772611</v>
      </c>
      <c r="G3545" s="200"/>
      <c r="H3545" s="202">
        <v>152</v>
      </c>
      <c r="I3545" s="178">
        <v>6735.1</v>
      </c>
      <c r="J3545">
        <f t="shared" si="221"/>
        <v>6735.1</v>
      </c>
      <c r="K3545" s="189">
        <f t="shared" si="222"/>
        <v>0.26940400000000003</v>
      </c>
      <c r="L3545" s="200">
        <v>6910.7</v>
      </c>
      <c r="N3545" s="184">
        <v>4909.7</v>
      </c>
      <c r="O3545" s="190">
        <f t="shared" si="223"/>
        <v>0.81828333333333325</v>
      </c>
      <c r="Q3545" s="1">
        <v>2597.1</v>
      </c>
    </row>
    <row r="3546" spans="2:17" x14ac:dyDescent="0.3">
      <c r="B3546" s="187">
        <v>43248.333333333336</v>
      </c>
      <c r="D3546" s="202">
        <v>844</v>
      </c>
      <c r="E3546" s="178">
        <v>535.10299999999995</v>
      </c>
      <c r="F3546" s="188">
        <f t="shared" si="220"/>
        <v>0.7241641573908042</v>
      </c>
      <c r="G3546" s="200"/>
      <c r="H3546" s="202">
        <v>363</v>
      </c>
      <c r="I3546" s="178">
        <v>17276</v>
      </c>
      <c r="J3546">
        <f t="shared" si="221"/>
        <v>17276</v>
      </c>
      <c r="K3546" s="189">
        <f t="shared" si="222"/>
        <v>0.69103999999999999</v>
      </c>
      <c r="L3546" s="200">
        <v>17811</v>
      </c>
      <c r="N3546" s="184">
        <v>4221.3</v>
      </c>
      <c r="O3546" s="190">
        <f t="shared" si="223"/>
        <v>0.70355000000000001</v>
      </c>
      <c r="Q3546" s="1">
        <v>2596.5</v>
      </c>
    </row>
    <row r="3547" spans="2:17" x14ac:dyDescent="0.3">
      <c r="B3547" s="187">
        <v>43248.375</v>
      </c>
      <c r="D3547" s="202">
        <v>909</v>
      </c>
      <c r="E3547" s="178">
        <v>634.84100000000001</v>
      </c>
      <c r="F3547" s="188">
        <f t="shared" si="220"/>
        <v>0.85914132016104483</v>
      </c>
      <c r="G3547" s="200"/>
      <c r="H3547" s="202">
        <v>533</v>
      </c>
      <c r="I3547" s="178">
        <v>19149</v>
      </c>
      <c r="J3547">
        <f t="shared" si="221"/>
        <v>19149</v>
      </c>
      <c r="K3547" s="189">
        <f t="shared" si="222"/>
        <v>0.76595999999999997</v>
      </c>
      <c r="L3547" s="200">
        <v>19778</v>
      </c>
      <c r="N3547" s="184">
        <v>3136.9</v>
      </c>
      <c r="O3547" s="190">
        <f t="shared" si="223"/>
        <v>0.52281666666666671</v>
      </c>
      <c r="Q3547" s="1">
        <v>2596.4</v>
      </c>
    </row>
    <row r="3548" spans="2:17" x14ac:dyDescent="0.3">
      <c r="B3548" s="187">
        <v>43248.416666666664</v>
      </c>
      <c r="D3548" s="202">
        <v>944</v>
      </c>
      <c r="E3548" s="178">
        <v>679.63699999999994</v>
      </c>
      <c r="F3548" s="188">
        <f t="shared" si="220"/>
        <v>0.91976452278648035</v>
      </c>
      <c r="G3548" s="200"/>
      <c r="H3548" s="202">
        <v>661</v>
      </c>
      <c r="I3548" s="178">
        <v>18925</v>
      </c>
      <c r="J3548">
        <f t="shared" si="221"/>
        <v>18925</v>
      </c>
      <c r="K3548" s="189">
        <f t="shared" si="222"/>
        <v>0.75700000000000001</v>
      </c>
      <c r="L3548" s="200">
        <v>19542</v>
      </c>
      <c r="N3548" s="184">
        <v>3359.3</v>
      </c>
      <c r="O3548" s="190">
        <f t="shared" si="223"/>
        <v>0.5598833333333334</v>
      </c>
      <c r="Q3548" s="1">
        <v>2595.6</v>
      </c>
    </row>
    <row r="3549" spans="2:17" x14ac:dyDescent="0.3">
      <c r="B3549" s="187">
        <v>43248.458333333336</v>
      </c>
      <c r="D3549" s="202">
        <v>959</v>
      </c>
      <c r="E3549" s="178">
        <v>700.21500000000003</v>
      </c>
      <c r="F3549" s="188">
        <f t="shared" si="220"/>
        <v>0.94761308657847554</v>
      </c>
      <c r="G3549" s="200"/>
      <c r="H3549" s="202">
        <v>728</v>
      </c>
      <c r="I3549" s="178">
        <v>18663</v>
      </c>
      <c r="J3549">
        <f t="shared" si="221"/>
        <v>18663</v>
      </c>
      <c r="K3549" s="189">
        <f t="shared" si="222"/>
        <v>0.74651999999999996</v>
      </c>
      <c r="L3549" s="200">
        <v>19267</v>
      </c>
      <c r="N3549" s="184">
        <v>3426.8</v>
      </c>
      <c r="O3549" s="190">
        <f t="shared" si="223"/>
        <v>0.57113333333333338</v>
      </c>
      <c r="Q3549" s="1">
        <v>2595.1</v>
      </c>
    </row>
    <row r="3550" spans="2:17" x14ac:dyDescent="0.3">
      <c r="B3550" s="187">
        <v>43248.5</v>
      </c>
      <c r="D3550" s="202">
        <v>959</v>
      </c>
      <c r="E3550" s="178">
        <v>697.63900000000001</v>
      </c>
      <c r="F3550" s="188">
        <f t="shared" si="220"/>
        <v>0.94412694116452966</v>
      </c>
      <c r="G3550" s="200"/>
      <c r="H3550" s="202">
        <v>729</v>
      </c>
      <c r="I3550" s="178">
        <v>18622</v>
      </c>
      <c r="J3550">
        <f t="shared" si="221"/>
        <v>18622</v>
      </c>
      <c r="K3550" s="189">
        <f t="shared" si="222"/>
        <v>0.74487999999999999</v>
      </c>
      <c r="L3550" s="200">
        <v>19224</v>
      </c>
      <c r="N3550" s="184">
        <v>2667.1</v>
      </c>
      <c r="O3550" s="190">
        <f t="shared" si="223"/>
        <v>0.44451666666666667</v>
      </c>
      <c r="Q3550" s="1">
        <v>2594.9</v>
      </c>
    </row>
    <row r="3551" spans="2:17" x14ac:dyDescent="0.3">
      <c r="B3551" s="187">
        <v>43248.541666666664</v>
      </c>
      <c r="D3551" s="202">
        <v>944</v>
      </c>
      <c r="E3551" s="178">
        <v>677.101</v>
      </c>
      <c r="F3551" s="188">
        <f t="shared" si="220"/>
        <v>0.91633251006529759</v>
      </c>
      <c r="G3551" s="200"/>
      <c r="H3551" s="202">
        <v>662</v>
      </c>
      <c r="I3551" s="178">
        <v>18871</v>
      </c>
      <c r="J3551">
        <f t="shared" si="221"/>
        <v>18871</v>
      </c>
      <c r="K3551" s="189">
        <f t="shared" si="222"/>
        <v>0.75483999999999996</v>
      </c>
      <c r="L3551" s="200">
        <v>19486</v>
      </c>
      <c r="N3551" s="184">
        <v>2031.6</v>
      </c>
      <c r="O3551" s="190">
        <f t="shared" si="223"/>
        <v>0.33860000000000001</v>
      </c>
      <c r="Q3551" s="1">
        <v>2594.8000000000002</v>
      </c>
    </row>
    <row r="3552" spans="2:17" x14ac:dyDescent="0.3">
      <c r="B3552" s="187">
        <v>43248.583333333336</v>
      </c>
      <c r="D3552" s="202">
        <v>909</v>
      </c>
      <c r="E3552" s="178">
        <v>630.59500000000003</v>
      </c>
      <c r="F3552" s="188">
        <f t="shared" si="220"/>
        <v>0.85339513482423801</v>
      </c>
      <c r="G3552" s="200"/>
      <c r="H3552" s="202">
        <v>534</v>
      </c>
      <c r="I3552" s="178">
        <v>19132</v>
      </c>
      <c r="J3552">
        <f t="shared" si="221"/>
        <v>19132</v>
      </c>
      <c r="K3552" s="189">
        <f t="shared" si="222"/>
        <v>0.76527999999999996</v>
      </c>
      <c r="L3552" s="200">
        <v>19759</v>
      </c>
      <c r="N3552" s="184">
        <v>1588.2</v>
      </c>
      <c r="O3552" s="190">
        <f t="shared" si="223"/>
        <v>0.26469999999999999</v>
      </c>
      <c r="Q3552" s="1">
        <v>2594.3000000000002</v>
      </c>
    </row>
    <row r="3553" spans="2:17" x14ac:dyDescent="0.3">
      <c r="B3553" s="187">
        <v>43248.625</v>
      </c>
      <c r="D3553" s="202">
        <v>839</v>
      </c>
      <c r="E3553" s="178">
        <v>521.221</v>
      </c>
      <c r="F3553" s="188">
        <f t="shared" si="220"/>
        <v>0.70537740636735802</v>
      </c>
      <c r="G3553" s="200"/>
      <c r="H3553" s="202">
        <v>355</v>
      </c>
      <c r="I3553" s="178">
        <v>16439</v>
      </c>
      <c r="J3553">
        <f t="shared" si="221"/>
        <v>16439</v>
      </c>
      <c r="K3553" s="189">
        <f t="shared" si="222"/>
        <v>0.65756000000000003</v>
      </c>
      <c r="L3553" s="200">
        <v>16934</v>
      </c>
      <c r="N3553" s="184">
        <v>1498.5</v>
      </c>
      <c r="O3553" s="190">
        <f t="shared" si="223"/>
        <v>0.24975</v>
      </c>
      <c r="Q3553" s="1">
        <v>2591.5</v>
      </c>
    </row>
    <row r="3554" spans="2:17" x14ac:dyDescent="0.3">
      <c r="B3554" s="187">
        <v>43248.666666666664</v>
      </c>
      <c r="D3554" s="202">
        <v>664</v>
      </c>
      <c r="E3554" s="178">
        <v>295.173</v>
      </c>
      <c r="F3554" s="188">
        <f t="shared" si="220"/>
        <v>0.39946273302432589</v>
      </c>
      <c r="G3554" s="200"/>
      <c r="H3554" s="202">
        <v>154</v>
      </c>
      <c r="I3554" s="178">
        <v>6512.8</v>
      </c>
      <c r="J3554">
        <f t="shared" si="221"/>
        <v>6512.8</v>
      </c>
      <c r="K3554" s="189">
        <f t="shared" si="222"/>
        <v>0.26051200000000002</v>
      </c>
      <c r="L3554" s="200">
        <v>6683.9</v>
      </c>
      <c r="N3554" s="184">
        <v>1517.8</v>
      </c>
      <c r="O3554" s="190">
        <f t="shared" si="223"/>
        <v>0.25296666666666667</v>
      </c>
      <c r="Q3554" s="1">
        <v>2591.4</v>
      </c>
    </row>
    <row r="3555" spans="2:17" x14ac:dyDescent="0.3">
      <c r="B3555" s="187">
        <v>43248.708333333336</v>
      </c>
      <c r="D3555" s="202">
        <v>79</v>
      </c>
      <c r="E3555" s="178">
        <v>0</v>
      </c>
      <c r="F3555" s="188">
        <f t="shared" si="220"/>
        <v>0</v>
      </c>
      <c r="G3555" s="200"/>
      <c r="H3555" s="202">
        <v>8</v>
      </c>
      <c r="I3555" s="178">
        <v>-56.506999999999998</v>
      </c>
      <c r="J3555">
        <f t="shared" si="221"/>
        <v>0</v>
      </c>
      <c r="K3555" s="189">
        <f t="shared" si="222"/>
        <v>0</v>
      </c>
      <c r="L3555" s="200">
        <v>119.69</v>
      </c>
      <c r="N3555" s="184">
        <v>1593.1</v>
      </c>
      <c r="O3555" s="190">
        <f t="shared" si="223"/>
        <v>0.26551666666666668</v>
      </c>
      <c r="Q3555" s="1">
        <v>2589.9</v>
      </c>
    </row>
    <row r="3556" spans="2:17" x14ac:dyDescent="0.3">
      <c r="B3556" s="187">
        <v>43248.75</v>
      </c>
      <c r="D3556" s="202">
        <v>0</v>
      </c>
      <c r="E3556" s="178">
        <v>0</v>
      </c>
      <c r="F3556" s="188">
        <f t="shared" si="220"/>
        <v>0</v>
      </c>
      <c r="G3556" s="200"/>
      <c r="H3556" s="202">
        <v>0</v>
      </c>
      <c r="I3556" s="178">
        <v>-56.506999999999998</v>
      </c>
      <c r="J3556">
        <f t="shared" si="221"/>
        <v>0</v>
      </c>
      <c r="K3556" s="189">
        <f t="shared" si="222"/>
        <v>0</v>
      </c>
      <c r="L3556" s="200">
        <v>0</v>
      </c>
      <c r="N3556" s="184">
        <v>1464.9</v>
      </c>
      <c r="O3556" s="190">
        <f t="shared" si="223"/>
        <v>0.24415000000000001</v>
      </c>
      <c r="Q3556" s="1">
        <v>2588.8000000000002</v>
      </c>
    </row>
    <row r="3557" spans="2:17" x14ac:dyDescent="0.3">
      <c r="B3557" s="187">
        <v>43248.791666666664</v>
      </c>
      <c r="D3557" s="202">
        <v>0</v>
      </c>
      <c r="E3557" s="178">
        <v>0</v>
      </c>
      <c r="F3557" s="188">
        <f t="shared" si="220"/>
        <v>0</v>
      </c>
      <c r="G3557" s="200"/>
      <c r="H3557" s="202">
        <v>0</v>
      </c>
      <c r="I3557" s="178">
        <v>-56.506999999999998</v>
      </c>
      <c r="J3557">
        <f t="shared" si="221"/>
        <v>0</v>
      </c>
      <c r="K3557" s="189">
        <f t="shared" si="222"/>
        <v>0</v>
      </c>
      <c r="L3557" s="200">
        <v>0</v>
      </c>
      <c r="N3557" s="184">
        <v>1955.3</v>
      </c>
      <c r="O3557" s="190">
        <f t="shared" si="223"/>
        <v>0.3258833333333333</v>
      </c>
      <c r="Q3557" s="1">
        <v>2588.8000000000002</v>
      </c>
    </row>
    <row r="3558" spans="2:17" x14ac:dyDescent="0.3">
      <c r="B3558" s="187">
        <v>43248.833333333336</v>
      </c>
      <c r="D3558" s="202">
        <v>0</v>
      </c>
      <c r="E3558" s="178">
        <v>0</v>
      </c>
      <c r="F3558" s="188">
        <f t="shared" si="220"/>
        <v>0</v>
      </c>
      <c r="G3558" s="200"/>
      <c r="H3558" s="202">
        <v>0</v>
      </c>
      <c r="I3558" s="178">
        <v>-56.506999999999998</v>
      </c>
      <c r="J3558">
        <f t="shared" si="221"/>
        <v>0</v>
      </c>
      <c r="K3558" s="189">
        <f t="shared" si="222"/>
        <v>0</v>
      </c>
      <c r="L3558" s="200">
        <v>0</v>
      </c>
      <c r="N3558" s="184">
        <v>2444.1</v>
      </c>
      <c r="O3558" s="190">
        <f t="shared" si="223"/>
        <v>0.40734999999999999</v>
      </c>
      <c r="Q3558" s="1">
        <v>2586.9</v>
      </c>
    </row>
    <row r="3559" spans="2:17" x14ac:dyDescent="0.3">
      <c r="B3559" s="187">
        <v>43248.875</v>
      </c>
      <c r="D3559" s="202">
        <v>0</v>
      </c>
      <c r="E3559" s="178">
        <v>0</v>
      </c>
      <c r="F3559" s="188">
        <f t="shared" si="220"/>
        <v>0</v>
      </c>
      <c r="G3559" s="200"/>
      <c r="H3559" s="202">
        <v>0</v>
      </c>
      <c r="I3559" s="178">
        <v>-56.506999999999998</v>
      </c>
      <c r="J3559">
        <f t="shared" si="221"/>
        <v>0</v>
      </c>
      <c r="K3559" s="189">
        <f t="shared" si="222"/>
        <v>0</v>
      </c>
      <c r="L3559" s="200">
        <v>0</v>
      </c>
      <c r="N3559" s="184">
        <v>2897.3</v>
      </c>
      <c r="O3559" s="190">
        <f t="shared" si="223"/>
        <v>0.48288333333333339</v>
      </c>
      <c r="Q3559" s="1">
        <v>2585.8000000000002</v>
      </c>
    </row>
    <row r="3560" spans="2:17" x14ac:dyDescent="0.3">
      <c r="B3560" s="187">
        <v>43248.916666666664</v>
      </c>
      <c r="D3560" s="202">
        <v>0</v>
      </c>
      <c r="E3560" s="178">
        <v>0</v>
      </c>
      <c r="F3560" s="188">
        <f t="shared" si="220"/>
        <v>0</v>
      </c>
      <c r="G3560" s="200"/>
      <c r="H3560" s="202">
        <v>0</v>
      </c>
      <c r="I3560" s="178">
        <v>-56.506999999999998</v>
      </c>
      <c r="J3560">
        <f t="shared" si="221"/>
        <v>0</v>
      </c>
      <c r="K3560" s="189">
        <f t="shared" si="222"/>
        <v>0</v>
      </c>
      <c r="L3560" s="200">
        <v>0</v>
      </c>
      <c r="N3560" s="184">
        <v>3348.6</v>
      </c>
      <c r="O3560" s="190">
        <f t="shared" si="223"/>
        <v>0.55809999999999993</v>
      </c>
      <c r="Q3560" s="1">
        <v>2585.1</v>
      </c>
    </row>
    <row r="3561" spans="2:17" x14ac:dyDescent="0.3">
      <c r="B3561" s="187">
        <v>43248.958333333336</v>
      </c>
      <c r="D3561" s="202">
        <v>0</v>
      </c>
      <c r="E3561" s="178">
        <v>0</v>
      </c>
      <c r="F3561" s="188">
        <f t="shared" si="220"/>
        <v>0</v>
      </c>
      <c r="G3561" s="200"/>
      <c r="H3561" s="202">
        <v>0</v>
      </c>
      <c r="I3561" s="178">
        <v>-56.506999999999998</v>
      </c>
      <c r="J3561">
        <f t="shared" si="221"/>
        <v>0</v>
      </c>
      <c r="K3561" s="189">
        <f t="shared" si="222"/>
        <v>0</v>
      </c>
      <c r="L3561" s="200">
        <v>0</v>
      </c>
      <c r="N3561" s="184">
        <v>4065.5</v>
      </c>
      <c r="O3561" s="190">
        <f t="shared" si="223"/>
        <v>0.67758333333333332</v>
      </c>
      <c r="Q3561" s="1">
        <v>2584.6</v>
      </c>
    </row>
    <row r="3562" spans="2:17" x14ac:dyDescent="0.3">
      <c r="B3562" s="187">
        <v>43249</v>
      </c>
      <c r="D3562" s="202">
        <v>0</v>
      </c>
      <c r="E3562" s="178">
        <v>0</v>
      </c>
      <c r="F3562" s="188">
        <f t="shared" si="220"/>
        <v>0</v>
      </c>
      <c r="G3562" s="200"/>
      <c r="H3562" s="202">
        <v>0</v>
      </c>
      <c r="I3562" s="178">
        <v>-56.506999999999998</v>
      </c>
      <c r="J3562">
        <f t="shared" si="221"/>
        <v>0</v>
      </c>
      <c r="K3562" s="189">
        <f t="shared" si="222"/>
        <v>0</v>
      </c>
      <c r="L3562" s="200">
        <v>0</v>
      </c>
      <c r="N3562" s="184">
        <v>4814.2</v>
      </c>
      <c r="O3562" s="190">
        <f t="shared" si="223"/>
        <v>0.80236666666666667</v>
      </c>
      <c r="Q3562" s="1">
        <v>2583.3000000000002</v>
      </c>
    </row>
    <row r="3563" spans="2:17" x14ac:dyDescent="0.3">
      <c r="B3563" s="187">
        <v>43249.041666666664</v>
      </c>
      <c r="D3563" s="202">
        <v>0</v>
      </c>
      <c r="E3563" s="178">
        <v>0</v>
      </c>
      <c r="F3563" s="188">
        <f t="shared" si="220"/>
        <v>0</v>
      </c>
      <c r="G3563" s="200"/>
      <c r="H3563" s="202">
        <v>0</v>
      </c>
      <c r="I3563" s="178">
        <v>-56.506999999999998</v>
      </c>
      <c r="J3563">
        <f t="shared" si="221"/>
        <v>0</v>
      </c>
      <c r="K3563" s="189">
        <f t="shared" si="222"/>
        <v>0</v>
      </c>
      <c r="L3563" s="200">
        <v>0</v>
      </c>
      <c r="N3563" s="184">
        <v>5276.9</v>
      </c>
      <c r="O3563" s="190">
        <f t="shared" si="223"/>
        <v>0.87948333333333328</v>
      </c>
      <c r="Q3563" s="1">
        <v>2583.1</v>
      </c>
    </row>
    <row r="3564" spans="2:17" x14ac:dyDescent="0.3">
      <c r="B3564" s="187">
        <v>43249.083333333336</v>
      </c>
      <c r="D3564" s="202">
        <v>0</v>
      </c>
      <c r="E3564" s="178">
        <v>0</v>
      </c>
      <c r="F3564" s="188">
        <f t="shared" si="220"/>
        <v>0</v>
      </c>
      <c r="G3564" s="200"/>
      <c r="H3564" s="202">
        <v>0</v>
      </c>
      <c r="I3564" s="178">
        <v>-56.506999999999998</v>
      </c>
      <c r="J3564">
        <f t="shared" si="221"/>
        <v>0</v>
      </c>
      <c r="K3564" s="189">
        <f t="shared" si="222"/>
        <v>0</v>
      </c>
      <c r="L3564" s="200">
        <v>0</v>
      </c>
      <c r="N3564" s="184">
        <v>5268.6</v>
      </c>
      <c r="O3564" s="190">
        <f t="shared" si="223"/>
        <v>0.8781000000000001</v>
      </c>
      <c r="Q3564" s="1">
        <v>2582.6999999999998</v>
      </c>
    </row>
    <row r="3565" spans="2:17" x14ac:dyDescent="0.3">
      <c r="B3565" s="187">
        <v>43249.125</v>
      </c>
      <c r="D3565" s="202">
        <v>0</v>
      </c>
      <c r="E3565" s="178">
        <v>0</v>
      </c>
      <c r="F3565" s="188">
        <f t="shared" si="220"/>
        <v>0</v>
      </c>
      <c r="G3565" s="200"/>
      <c r="H3565" s="202">
        <v>0</v>
      </c>
      <c r="I3565" s="178">
        <v>-56.506999999999998</v>
      </c>
      <c r="J3565">
        <f t="shared" si="221"/>
        <v>0</v>
      </c>
      <c r="K3565" s="189">
        <f t="shared" si="222"/>
        <v>0</v>
      </c>
      <c r="L3565" s="200">
        <v>0</v>
      </c>
      <c r="N3565" s="184">
        <v>5001.6000000000004</v>
      </c>
      <c r="O3565" s="190">
        <f t="shared" si="223"/>
        <v>0.83360000000000001</v>
      </c>
      <c r="Q3565" s="1">
        <v>2581.6</v>
      </c>
    </row>
    <row r="3566" spans="2:17" x14ac:dyDescent="0.3">
      <c r="B3566" s="187">
        <v>43249.166666666664</v>
      </c>
      <c r="D3566" s="202">
        <v>0</v>
      </c>
      <c r="E3566" s="178">
        <v>0</v>
      </c>
      <c r="F3566" s="188">
        <f t="shared" si="220"/>
        <v>0</v>
      </c>
      <c r="G3566" s="200"/>
      <c r="H3566" s="202">
        <v>0</v>
      </c>
      <c r="I3566" s="178">
        <v>-56.506999999999998</v>
      </c>
      <c r="J3566">
        <f t="shared" si="221"/>
        <v>0</v>
      </c>
      <c r="K3566" s="189">
        <f t="shared" si="222"/>
        <v>0</v>
      </c>
      <c r="L3566" s="200">
        <v>0</v>
      </c>
      <c r="N3566" s="184">
        <v>5036.1000000000004</v>
      </c>
      <c r="O3566" s="190">
        <f t="shared" si="223"/>
        <v>0.83935000000000004</v>
      </c>
      <c r="Q3566" s="1">
        <v>2581.5</v>
      </c>
    </row>
    <row r="3567" spans="2:17" x14ac:dyDescent="0.3">
      <c r="B3567" s="187">
        <v>43249.208333333336</v>
      </c>
      <c r="D3567" s="202">
        <v>0</v>
      </c>
      <c r="E3567" s="178">
        <v>0</v>
      </c>
      <c r="F3567" s="188">
        <f t="shared" si="220"/>
        <v>0</v>
      </c>
      <c r="G3567" s="200"/>
      <c r="H3567" s="202">
        <v>0</v>
      </c>
      <c r="I3567" s="178">
        <v>-56.506999999999998</v>
      </c>
      <c r="J3567">
        <f t="shared" si="221"/>
        <v>0</v>
      </c>
      <c r="K3567" s="189">
        <f t="shared" si="222"/>
        <v>0</v>
      </c>
      <c r="L3567" s="200">
        <v>0</v>
      </c>
      <c r="N3567" s="184">
        <v>5304.4</v>
      </c>
      <c r="O3567" s="190">
        <f t="shared" si="223"/>
        <v>0.88406666666666656</v>
      </c>
      <c r="Q3567" s="1">
        <v>2580.8000000000002</v>
      </c>
    </row>
    <row r="3568" spans="2:17" x14ac:dyDescent="0.3">
      <c r="B3568" s="187">
        <v>43249.25</v>
      </c>
      <c r="D3568" s="202">
        <v>49</v>
      </c>
      <c r="E3568" s="178">
        <v>0</v>
      </c>
      <c r="F3568" s="188">
        <f t="shared" si="220"/>
        <v>0</v>
      </c>
      <c r="G3568" s="200"/>
      <c r="H3568" s="202">
        <v>8</v>
      </c>
      <c r="I3568" s="178">
        <v>-33.829000000000001</v>
      </c>
      <c r="J3568">
        <f t="shared" si="221"/>
        <v>0</v>
      </c>
      <c r="K3568" s="189">
        <f t="shared" si="222"/>
        <v>0</v>
      </c>
      <c r="L3568" s="200">
        <v>142.88999999999999</v>
      </c>
      <c r="N3568" s="184">
        <v>5243.4</v>
      </c>
      <c r="O3568" s="190">
        <f t="shared" si="223"/>
        <v>0.8738999999999999</v>
      </c>
      <c r="Q3568" s="1">
        <v>2580.5</v>
      </c>
    </row>
    <row r="3569" spans="2:17" x14ac:dyDescent="0.3">
      <c r="B3569" s="187">
        <v>43249.291666666664</v>
      </c>
      <c r="D3569" s="202">
        <v>636</v>
      </c>
      <c r="E3569" s="178">
        <v>109.89700000000001</v>
      </c>
      <c r="F3569" s="188">
        <f t="shared" si="220"/>
        <v>0.14872551341475795</v>
      </c>
      <c r="G3569" s="200"/>
      <c r="H3569" s="202">
        <v>148</v>
      </c>
      <c r="I3569" s="178">
        <v>6475</v>
      </c>
      <c r="J3569">
        <f t="shared" si="221"/>
        <v>6475</v>
      </c>
      <c r="K3569" s="189">
        <f t="shared" si="222"/>
        <v>0.25900000000000001</v>
      </c>
      <c r="L3569" s="200">
        <v>6645.4</v>
      </c>
      <c r="N3569" s="184">
        <v>5410.6</v>
      </c>
      <c r="O3569" s="190">
        <f t="shared" si="223"/>
        <v>0.90176666666666672</v>
      </c>
      <c r="Q3569" s="1">
        <v>2579.6999999999998</v>
      </c>
    </row>
    <row r="3570" spans="2:17" x14ac:dyDescent="0.3">
      <c r="B3570" s="187">
        <v>43249.333333333336</v>
      </c>
      <c r="D3570" s="202">
        <v>825</v>
      </c>
      <c r="E3570" s="178">
        <v>519.83600000000001</v>
      </c>
      <c r="F3570" s="188">
        <f t="shared" si="220"/>
        <v>0.70350306188043443</v>
      </c>
      <c r="G3570" s="200"/>
      <c r="H3570" s="202">
        <v>358</v>
      </c>
      <c r="I3570" s="178">
        <v>16989</v>
      </c>
      <c r="J3570">
        <f t="shared" si="221"/>
        <v>16989</v>
      </c>
      <c r="K3570" s="189">
        <f t="shared" si="222"/>
        <v>0.67956000000000005</v>
      </c>
      <c r="L3570" s="200">
        <v>17510</v>
      </c>
      <c r="N3570" s="184">
        <v>4692.7</v>
      </c>
      <c r="O3570" s="190">
        <f t="shared" si="223"/>
        <v>0.78211666666666668</v>
      </c>
      <c r="Q3570" s="1">
        <v>2579.6</v>
      </c>
    </row>
    <row r="3571" spans="2:17" x14ac:dyDescent="0.3">
      <c r="B3571" s="187">
        <v>43249.375</v>
      </c>
      <c r="D3571" s="202">
        <v>893</v>
      </c>
      <c r="E3571" s="178">
        <v>620.75800000000004</v>
      </c>
      <c r="F3571" s="188">
        <f t="shared" si="220"/>
        <v>0.8400825523564639</v>
      </c>
      <c r="G3571" s="200"/>
      <c r="H3571" s="202">
        <v>527</v>
      </c>
      <c r="I3571" s="178">
        <v>18960</v>
      </c>
      <c r="J3571">
        <f t="shared" si="221"/>
        <v>18960</v>
      </c>
      <c r="K3571" s="189">
        <f t="shared" si="222"/>
        <v>0.75839999999999996</v>
      </c>
      <c r="L3571" s="200">
        <v>19579</v>
      </c>
      <c r="N3571" s="184">
        <v>4666.2</v>
      </c>
      <c r="O3571" s="190">
        <f t="shared" si="223"/>
        <v>0.77769999999999995</v>
      </c>
      <c r="Q3571" s="1">
        <v>2577.6</v>
      </c>
    </row>
    <row r="3572" spans="2:17" x14ac:dyDescent="0.3">
      <c r="B3572" s="187">
        <v>43249.416666666664</v>
      </c>
      <c r="D3572" s="202">
        <v>928</v>
      </c>
      <c r="E3572" s="178">
        <v>665.80899999999997</v>
      </c>
      <c r="F3572" s="188">
        <f t="shared" si="220"/>
        <v>0.90105085089826442</v>
      </c>
      <c r="G3572" s="200"/>
      <c r="H3572" s="202">
        <v>654</v>
      </c>
      <c r="I3572" s="178">
        <v>18719</v>
      </c>
      <c r="J3572">
        <f t="shared" si="221"/>
        <v>18719</v>
      </c>
      <c r="K3572" s="189">
        <f t="shared" si="222"/>
        <v>0.74875999999999998</v>
      </c>
      <c r="L3572" s="200">
        <v>19326</v>
      </c>
      <c r="N3572" s="184">
        <v>4584</v>
      </c>
      <c r="O3572" s="190">
        <f t="shared" si="223"/>
        <v>0.76400000000000001</v>
      </c>
      <c r="Q3572" s="1">
        <v>2575.6</v>
      </c>
    </row>
    <row r="3573" spans="2:17" x14ac:dyDescent="0.3">
      <c r="B3573" s="187">
        <v>43249.458333333336</v>
      </c>
      <c r="D3573" s="202">
        <v>944</v>
      </c>
      <c r="E3573" s="178">
        <v>687.25</v>
      </c>
      <c r="F3573" s="188">
        <f t="shared" si="220"/>
        <v>0.93006732753662424</v>
      </c>
      <c r="G3573" s="200"/>
      <c r="H3573" s="202">
        <v>721</v>
      </c>
      <c r="I3573" s="178">
        <v>18487</v>
      </c>
      <c r="J3573">
        <f t="shared" si="221"/>
        <v>18487</v>
      </c>
      <c r="K3573" s="189">
        <f t="shared" si="222"/>
        <v>0.73948000000000003</v>
      </c>
      <c r="L3573" s="200">
        <v>19081</v>
      </c>
      <c r="N3573" s="184">
        <v>4389.3</v>
      </c>
      <c r="O3573" s="190">
        <f t="shared" si="223"/>
        <v>0.73155000000000003</v>
      </c>
      <c r="Q3573" s="1">
        <v>2574.9</v>
      </c>
    </row>
    <row r="3574" spans="2:17" x14ac:dyDescent="0.3">
      <c r="B3574" s="187">
        <v>43249.5</v>
      </c>
      <c r="D3574" s="202">
        <v>944</v>
      </c>
      <c r="E3574" s="178">
        <v>684.471</v>
      </c>
      <c r="F3574" s="188">
        <f t="shared" si="220"/>
        <v>0.92630645870690531</v>
      </c>
      <c r="G3574" s="200"/>
      <c r="H3574" s="202">
        <v>721</v>
      </c>
      <c r="I3574" s="178">
        <v>18440</v>
      </c>
      <c r="J3574">
        <f t="shared" si="221"/>
        <v>18440</v>
      </c>
      <c r="K3574" s="189">
        <f t="shared" si="222"/>
        <v>0.73760000000000003</v>
      </c>
      <c r="L3574" s="200">
        <v>19032</v>
      </c>
      <c r="N3574" s="184">
        <v>3572.5</v>
      </c>
      <c r="O3574" s="190">
        <f t="shared" si="223"/>
        <v>0.59541666666666671</v>
      </c>
      <c r="Q3574" s="1">
        <v>2574.3000000000002</v>
      </c>
    </row>
    <row r="3575" spans="2:17" x14ac:dyDescent="0.3">
      <c r="B3575" s="187">
        <v>43249.541666666664</v>
      </c>
      <c r="D3575" s="202">
        <v>928</v>
      </c>
      <c r="E3575" s="178">
        <v>663.21100000000001</v>
      </c>
      <c r="F3575" s="188">
        <f t="shared" si="220"/>
        <v>0.89753493250329874</v>
      </c>
      <c r="G3575" s="200"/>
      <c r="H3575" s="202">
        <v>655</v>
      </c>
      <c r="I3575" s="178">
        <v>18688</v>
      </c>
      <c r="J3575">
        <f t="shared" si="221"/>
        <v>18688</v>
      </c>
      <c r="K3575" s="189">
        <f t="shared" si="222"/>
        <v>0.74751999999999996</v>
      </c>
      <c r="L3575" s="200">
        <v>19293</v>
      </c>
      <c r="N3575" s="184">
        <v>3022.5</v>
      </c>
      <c r="O3575" s="190">
        <f t="shared" si="223"/>
        <v>0.50375000000000003</v>
      </c>
      <c r="Q3575" s="1">
        <v>2572.1</v>
      </c>
    </row>
    <row r="3576" spans="2:17" x14ac:dyDescent="0.3">
      <c r="B3576" s="187">
        <v>43249.583333333336</v>
      </c>
      <c r="D3576" s="202">
        <v>893</v>
      </c>
      <c r="E3576" s="178">
        <v>616.80399999999997</v>
      </c>
      <c r="F3576" s="188">
        <f t="shared" si="220"/>
        <v>0.83473153567682778</v>
      </c>
      <c r="G3576" s="200"/>
      <c r="H3576" s="202">
        <v>528</v>
      </c>
      <c r="I3576" s="178">
        <v>18922</v>
      </c>
      <c r="J3576">
        <f t="shared" si="221"/>
        <v>18922</v>
      </c>
      <c r="K3576" s="189">
        <f t="shared" si="222"/>
        <v>0.75688</v>
      </c>
      <c r="L3576" s="200">
        <v>19538</v>
      </c>
      <c r="N3576" s="184">
        <v>2741.2</v>
      </c>
      <c r="O3576" s="190">
        <f t="shared" si="223"/>
        <v>0.45686666666666664</v>
      </c>
      <c r="Q3576" s="1">
        <v>2569.4</v>
      </c>
    </row>
    <row r="3577" spans="2:17" x14ac:dyDescent="0.3">
      <c r="B3577" s="187">
        <v>43249.625</v>
      </c>
      <c r="D3577" s="202">
        <v>821</v>
      </c>
      <c r="E3577" s="178">
        <v>507.077</v>
      </c>
      <c r="F3577" s="188">
        <f t="shared" si="220"/>
        <v>0.68623608620631327</v>
      </c>
      <c r="G3577" s="200"/>
      <c r="H3577" s="202">
        <v>351</v>
      </c>
      <c r="I3577" s="178">
        <v>16210</v>
      </c>
      <c r="J3577">
        <f t="shared" si="221"/>
        <v>16210</v>
      </c>
      <c r="K3577" s="189">
        <f t="shared" si="222"/>
        <v>0.64839999999999998</v>
      </c>
      <c r="L3577" s="200">
        <v>16695</v>
      </c>
      <c r="N3577" s="184">
        <v>2694.7</v>
      </c>
      <c r="O3577" s="190">
        <f t="shared" si="223"/>
        <v>0.44911666666666666</v>
      </c>
      <c r="Q3577" s="1">
        <v>2569</v>
      </c>
    </row>
    <row r="3578" spans="2:17" x14ac:dyDescent="0.3">
      <c r="B3578" s="187">
        <v>43249.666666666664</v>
      </c>
      <c r="D3578" s="202">
        <v>642</v>
      </c>
      <c r="E3578" s="178">
        <v>281.995</v>
      </c>
      <c r="F3578" s="188">
        <f t="shared" si="220"/>
        <v>0.3816287173935109</v>
      </c>
      <c r="G3578" s="200"/>
      <c r="H3578" s="202">
        <v>152</v>
      </c>
      <c r="I3578" s="178">
        <v>6396.4</v>
      </c>
      <c r="J3578">
        <f t="shared" si="221"/>
        <v>6396.4</v>
      </c>
      <c r="K3578" s="189">
        <f t="shared" si="222"/>
        <v>0.25585599999999997</v>
      </c>
      <c r="L3578" s="200">
        <v>6565.3</v>
      </c>
      <c r="N3578" s="184">
        <v>2963.8</v>
      </c>
      <c r="O3578" s="190">
        <f t="shared" si="223"/>
        <v>0.49396666666666672</v>
      </c>
      <c r="Q3578" s="1">
        <v>2566.6</v>
      </c>
    </row>
    <row r="3579" spans="2:17" x14ac:dyDescent="0.3">
      <c r="B3579" s="187">
        <v>43249.708333333336</v>
      </c>
      <c r="D3579" s="202">
        <v>74</v>
      </c>
      <c r="E3579" s="178">
        <v>0</v>
      </c>
      <c r="F3579" s="188">
        <f t="shared" si="220"/>
        <v>0</v>
      </c>
      <c r="G3579" s="200"/>
      <c r="H3579" s="202">
        <v>8</v>
      </c>
      <c r="I3579" s="178">
        <v>-56.506999999999998</v>
      </c>
      <c r="J3579">
        <f t="shared" si="221"/>
        <v>0</v>
      </c>
      <c r="K3579" s="189">
        <f t="shared" si="222"/>
        <v>0</v>
      </c>
      <c r="L3579" s="200">
        <v>0</v>
      </c>
      <c r="N3579" s="184">
        <v>3283.5</v>
      </c>
      <c r="O3579" s="190">
        <f t="shared" si="223"/>
        <v>0.54725000000000001</v>
      </c>
      <c r="Q3579" s="1">
        <v>2564.9</v>
      </c>
    </row>
    <row r="3580" spans="2:17" x14ac:dyDescent="0.3">
      <c r="B3580" s="187">
        <v>43249.75</v>
      </c>
      <c r="D3580" s="202">
        <v>0</v>
      </c>
      <c r="E3580" s="178">
        <v>0</v>
      </c>
      <c r="F3580" s="188">
        <f t="shared" si="220"/>
        <v>0</v>
      </c>
      <c r="G3580" s="200"/>
      <c r="H3580" s="202">
        <v>0</v>
      </c>
      <c r="I3580" s="178">
        <v>-56.506999999999998</v>
      </c>
      <c r="J3580">
        <f t="shared" si="221"/>
        <v>0</v>
      </c>
      <c r="K3580" s="189">
        <f t="shared" si="222"/>
        <v>0</v>
      </c>
      <c r="L3580" s="200">
        <v>0</v>
      </c>
      <c r="N3580" s="184">
        <v>3539.3</v>
      </c>
      <c r="O3580" s="190">
        <f t="shared" si="223"/>
        <v>0.58988333333333332</v>
      </c>
      <c r="Q3580" s="1">
        <v>2564.6</v>
      </c>
    </row>
    <row r="3581" spans="2:17" x14ac:dyDescent="0.3">
      <c r="B3581" s="187">
        <v>43249.791666666664</v>
      </c>
      <c r="D3581" s="202">
        <v>0</v>
      </c>
      <c r="E3581" s="178">
        <v>0</v>
      </c>
      <c r="F3581" s="188">
        <f t="shared" si="220"/>
        <v>0</v>
      </c>
      <c r="G3581" s="200"/>
      <c r="H3581" s="202">
        <v>0</v>
      </c>
      <c r="I3581" s="178">
        <v>-56.506999999999998</v>
      </c>
      <c r="J3581">
        <f t="shared" si="221"/>
        <v>0</v>
      </c>
      <c r="K3581" s="189">
        <f t="shared" si="222"/>
        <v>0</v>
      </c>
      <c r="L3581" s="200">
        <v>0</v>
      </c>
      <c r="N3581" s="184">
        <v>4538.8</v>
      </c>
      <c r="O3581" s="190">
        <f t="shared" si="223"/>
        <v>0.75646666666666673</v>
      </c>
      <c r="Q3581" s="1">
        <v>2561.4</v>
      </c>
    </row>
    <row r="3582" spans="2:17" x14ac:dyDescent="0.3">
      <c r="B3582" s="187">
        <v>43249.833333333336</v>
      </c>
      <c r="D3582" s="202">
        <v>0</v>
      </c>
      <c r="E3582" s="178">
        <v>0</v>
      </c>
      <c r="F3582" s="188">
        <f t="shared" si="220"/>
        <v>0</v>
      </c>
      <c r="G3582" s="200"/>
      <c r="H3582" s="202">
        <v>0</v>
      </c>
      <c r="I3582" s="178">
        <v>-56.506999999999998</v>
      </c>
      <c r="J3582">
        <f t="shared" si="221"/>
        <v>0</v>
      </c>
      <c r="K3582" s="189">
        <f t="shared" si="222"/>
        <v>0</v>
      </c>
      <c r="L3582" s="200">
        <v>0</v>
      </c>
      <c r="N3582" s="184">
        <v>5357.4</v>
      </c>
      <c r="O3582" s="190">
        <f t="shared" si="223"/>
        <v>0.89289999999999992</v>
      </c>
      <c r="Q3582" s="1">
        <v>2559</v>
      </c>
    </row>
    <row r="3583" spans="2:17" x14ac:dyDescent="0.3">
      <c r="B3583" s="187">
        <v>43249.875</v>
      </c>
      <c r="D3583" s="202">
        <v>0</v>
      </c>
      <c r="E3583" s="178">
        <v>0</v>
      </c>
      <c r="F3583" s="188">
        <f t="shared" si="220"/>
        <v>0</v>
      </c>
      <c r="G3583" s="200"/>
      <c r="H3583" s="202">
        <v>0</v>
      </c>
      <c r="I3583" s="178">
        <v>-56.506999999999998</v>
      </c>
      <c r="J3583">
        <f t="shared" si="221"/>
        <v>0</v>
      </c>
      <c r="K3583" s="189">
        <f t="shared" si="222"/>
        <v>0</v>
      </c>
      <c r="L3583" s="200">
        <v>0</v>
      </c>
      <c r="N3583" s="184">
        <v>5777.2</v>
      </c>
      <c r="O3583" s="190">
        <f t="shared" si="223"/>
        <v>0.96286666666666665</v>
      </c>
      <c r="Q3583" s="1">
        <v>2558.5</v>
      </c>
    </row>
    <row r="3584" spans="2:17" x14ac:dyDescent="0.3">
      <c r="B3584" s="187">
        <v>43249.916666666664</v>
      </c>
      <c r="D3584" s="202">
        <v>0</v>
      </c>
      <c r="E3584" s="178">
        <v>0</v>
      </c>
      <c r="F3584" s="188">
        <f t="shared" si="220"/>
        <v>0</v>
      </c>
      <c r="G3584" s="200"/>
      <c r="H3584" s="202">
        <v>0</v>
      </c>
      <c r="I3584" s="178">
        <v>-56.506999999999998</v>
      </c>
      <c r="J3584">
        <f t="shared" si="221"/>
        <v>0</v>
      </c>
      <c r="K3584" s="189">
        <f t="shared" si="222"/>
        <v>0</v>
      </c>
      <c r="L3584" s="200">
        <v>0</v>
      </c>
      <c r="N3584" s="184">
        <v>5935.5</v>
      </c>
      <c r="O3584" s="190">
        <f t="shared" si="223"/>
        <v>0.98924999999999996</v>
      </c>
      <c r="Q3584" s="1">
        <v>2554.9</v>
      </c>
    </row>
    <row r="3585" spans="2:17" x14ac:dyDescent="0.3">
      <c r="B3585" s="187">
        <v>43249.958333333336</v>
      </c>
      <c r="D3585" s="202">
        <v>0</v>
      </c>
      <c r="E3585" s="178">
        <v>0</v>
      </c>
      <c r="F3585" s="188">
        <f t="shared" si="220"/>
        <v>0</v>
      </c>
      <c r="G3585" s="200"/>
      <c r="H3585" s="202">
        <v>0</v>
      </c>
      <c r="I3585" s="178">
        <v>-56.506999999999998</v>
      </c>
      <c r="J3585">
        <f t="shared" si="221"/>
        <v>0</v>
      </c>
      <c r="K3585" s="189">
        <f t="shared" si="222"/>
        <v>0</v>
      </c>
      <c r="L3585" s="200">
        <v>0</v>
      </c>
      <c r="N3585" s="184">
        <v>5927.3</v>
      </c>
      <c r="O3585" s="190">
        <f t="shared" si="223"/>
        <v>0.98788333333333334</v>
      </c>
      <c r="Q3585" s="1">
        <v>2554.4</v>
      </c>
    </row>
    <row r="3586" spans="2:17" x14ac:dyDescent="0.3">
      <c r="B3586" s="187">
        <v>43250</v>
      </c>
      <c r="D3586" s="202">
        <v>0</v>
      </c>
      <c r="E3586" s="178">
        <v>0</v>
      </c>
      <c r="F3586" s="188">
        <f t="shared" si="220"/>
        <v>0</v>
      </c>
      <c r="G3586" s="200"/>
      <c r="H3586" s="202">
        <v>0</v>
      </c>
      <c r="I3586" s="178">
        <v>-56.506999999999998</v>
      </c>
      <c r="J3586">
        <f t="shared" si="221"/>
        <v>0</v>
      </c>
      <c r="K3586" s="189">
        <f t="shared" si="222"/>
        <v>0</v>
      </c>
      <c r="L3586" s="200">
        <v>0</v>
      </c>
      <c r="N3586" s="184">
        <v>4617.5</v>
      </c>
      <c r="O3586" s="190">
        <f t="shared" si="223"/>
        <v>0.76958333333333329</v>
      </c>
      <c r="Q3586" s="1">
        <v>2552.5</v>
      </c>
    </row>
    <row r="3587" spans="2:17" x14ac:dyDescent="0.3">
      <c r="B3587" s="187">
        <v>43250.041666666664</v>
      </c>
      <c r="D3587" s="202">
        <v>0</v>
      </c>
      <c r="E3587" s="178">
        <v>0</v>
      </c>
      <c r="F3587" s="188">
        <f t="shared" si="220"/>
        <v>0</v>
      </c>
      <c r="G3587" s="200"/>
      <c r="H3587" s="202">
        <v>0</v>
      </c>
      <c r="I3587" s="178">
        <v>-56.506999999999998</v>
      </c>
      <c r="J3587">
        <f t="shared" si="221"/>
        <v>0</v>
      </c>
      <c r="K3587" s="189">
        <f t="shared" si="222"/>
        <v>0</v>
      </c>
      <c r="L3587" s="200">
        <v>0</v>
      </c>
      <c r="N3587" s="184">
        <v>4330.8999999999996</v>
      </c>
      <c r="O3587" s="190">
        <f t="shared" si="223"/>
        <v>0.72181666666666655</v>
      </c>
      <c r="Q3587" s="1">
        <v>2552.4</v>
      </c>
    </row>
    <row r="3588" spans="2:17" x14ac:dyDescent="0.3">
      <c r="B3588" s="187">
        <v>43250.083333333336</v>
      </c>
      <c r="D3588" s="202">
        <v>0</v>
      </c>
      <c r="E3588" s="178">
        <v>0</v>
      </c>
      <c r="F3588" s="188">
        <f t="shared" si="220"/>
        <v>0</v>
      </c>
      <c r="G3588" s="200"/>
      <c r="H3588" s="202">
        <v>0</v>
      </c>
      <c r="I3588" s="178">
        <v>-56.506999999999998</v>
      </c>
      <c r="J3588">
        <f t="shared" si="221"/>
        <v>0</v>
      </c>
      <c r="K3588" s="189">
        <f t="shared" si="222"/>
        <v>0</v>
      </c>
      <c r="L3588" s="200">
        <v>0</v>
      </c>
      <c r="N3588" s="184">
        <v>4225.6000000000004</v>
      </c>
      <c r="O3588" s="190">
        <f t="shared" si="223"/>
        <v>0.70426666666666671</v>
      </c>
      <c r="Q3588" s="1">
        <v>2552.1</v>
      </c>
    </row>
    <row r="3589" spans="2:17" x14ac:dyDescent="0.3">
      <c r="B3589" s="187">
        <v>43250.125</v>
      </c>
      <c r="D3589" s="202">
        <v>0</v>
      </c>
      <c r="E3589" s="178">
        <v>0</v>
      </c>
      <c r="F3589" s="188">
        <f t="shared" si="220"/>
        <v>0</v>
      </c>
      <c r="G3589" s="200"/>
      <c r="H3589" s="202">
        <v>0</v>
      </c>
      <c r="I3589" s="178">
        <v>-56.506999999999998</v>
      </c>
      <c r="J3589">
        <f t="shared" si="221"/>
        <v>0</v>
      </c>
      <c r="K3589" s="189">
        <f t="shared" si="222"/>
        <v>0</v>
      </c>
      <c r="L3589" s="200">
        <v>0</v>
      </c>
      <c r="N3589" s="184">
        <v>5105.8999999999996</v>
      </c>
      <c r="O3589" s="190">
        <f t="shared" si="223"/>
        <v>0.85098333333333331</v>
      </c>
      <c r="Q3589" s="1">
        <v>2550.9</v>
      </c>
    </row>
    <row r="3590" spans="2:17" x14ac:dyDescent="0.3">
      <c r="B3590" s="187">
        <v>43250.166666666664</v>
      </c>
      <c r="D3590" s="202">
        <v>0</v>
      </c>
      <c r="E3590" s="178">
        <v>0</v>
      </c>
      <c r="F3590" s="188">
        <f t="shared" si="220"/>
        <v>0</v>
      </c>
      <c r="G3590" s="200"/>
      <c r="H3590" s="202">
        <v>0</v>
      </c>
      <c r="I3590" s="178">
        <v>-56.506999999999998</v>
      </c>
      <c r="J3590">
        <f t="shared" si="221"/>
        <v>0</v>
      </c>
      <c r="K3590" s="189">
        <f t="shared" si="222"/>
        <v>0</v>
      </c>
      <c r="L3590" s="200">
        <v>0</v>
      </c>
      <c r="N3590" s="184">
        <v>5750.2</v>
      </c>
      <c r="O3590" s="190">
        <f t="shared" si="223"/>
        <v>0.95836666666666659</v>
      </c>
      <c r="Q3590" s="1">
        <v>2549.6</v>
      </c>
    </row>
    <row r="3591" spans="2:17" x14ac:dyDescent="0.3">
      <c r="B3591" s="187">
        <v>43250.208333333336</v>
      </c>
      <c r="D3591" s="202">
        <v>0</v>
      </c>
      <c r="E3591" s="178">
        <v>0</v>
      </c>
      <c r="F3591" s="188">
        <f t="shared" si="220"/>
        <v>0</v>
      </c>
      <c r="G3591" s="200"/>
      <c r="H3591" s="202">
        <v>0</v>
      </c>
      <c r="I3591" s="178">
        <v>-56.506999999999998</v>
      </c>
      <c r="J3591">
        <f t="shared" si="221"/>
        <v>0</v>
      </c>
      <c r="K3591" s="189">
        <f t="shared" si="222"/>
        <v>0</v>
      </c>
      <c r="L3591" s="200">
        <v>0</v>
      </c>
      <c r="N3591" s="184">
        <v>5675.4</v>
      </c>
      <c r="O3591" s="190">
        <f t="shared" si="223"/>
        <v>0.94589999999999996</v>
      </c>
      <c r="Q3591" s="1">
        <v>2546.1</v>
      </c>
    </row>
    <row r="3592" spans="2:17" x14ac:dyDescent="0.3">
      <c r="B3592" s="187">
        <v>43250.25</v>
      </c>
      <c r="D3592" s="202">
        <v>33</v>
      </c>
      <c r="E3592" s="178">
        <v>0</v>
      </c>
      <c r="F3592" s="188">
        <f t="shared" si="220"/>
        <v>0</v>
      </c>
      <c r="G3592" s="200"/>
      <c r="H3592" s="202">
        <v>7</v>
      </c>
      <c r="I3592" s="178">
        <v>-56.506999999999998</v>
      </c>
      <c r="J3592">
        <f t="shared" si="221"/>
        <v>0</v>
      </c>
      <c r="K3592" s="189">
        <f t="shared" si="222"/>
        <v>0</v>
      </c>
      <c r="L3592" s="200">
        <v>119.05</v>
      </c>
      <c r="N3592" s="184">
        <v>4756</v>
      </c>
      <c r="O3592" s="190">
        <f t="shared" si="223"/>
        <v>0.79266666666666663</v>
      </c>
      <c r="Q3592" s="1">
        <v>2545.8000000000002</v>
      </c>
    </row>
    <row r="3593" spans="2:17" x14ac:dyDescent="0.3">
      <c r="B3593" s="187">
        <v>43250.291666666664</v>
      </c>
      <c r="D3593" s="202">
        <v>406</v>
      </c>
      <c r="E3593" s="178">
        <v>0</v>
      </c>
      <c r="F3593" s="188">
        <f t="shared" si="220"/>
        <v>0</v>
      </c>
      <c r="G3593" s="200"/>
      <c r="H3593" s="202">
        <v>127</v>
      </c>
      <c r="I3593" s="178">
        <v>5171</v>
      </c>
      <c r="J3593">
        <f t="shared" si="221"/>
        <v>5171</v>
      </c>
      <c r="K3593" s="189">
        <f t="shared" si="222"/>
        <v>0.20684</v>
      </c>
      <c r="L3593" s="200">
        <v>5317.6</v>
      </c>
      <c r="N3593" s="184">
        <v>4527.3999999999996</v>
      </c>
      <c r="O3593" s="190">
        <f t="shared" si="223"/>
        <v>0.75456666666666661</v>
      </c>
      <c r="Q3593" s="1">
        <v>2545.6999999999998</v>
      </c>
    </row>
    <row r="3594" spans="2:17" x14ac:dyDescent="0.3">
      <c r="B3594" s="187">
        <v>43250.333333333336</v>
      </c>
      <c r="D3594" s="202">
        <v>239</v>
      </c>
      <c r="E3594" s="178">
        <v>0</v>
      </c>
      <c r="F3594" s="188">
        <f t="shared" si="220"/>
        <v>0</v>
      </c>
      <c r="G3594" s="200"/>
      <c r="H3594" s="202">
        <v>232</v>
      </c>
      <c r="I3594" s="178">
        <v>8920.7000000000007</v>
      </c>
      <c r="J3594">
        <f t="shared" si="221"/>
        <v>8920.7000000000007</v>
      </c>
      <c r="K3594" s="189">
        <f t="shared" si="222"/>
        <v>0.35682800000000003</v>
      </c>
      <c r="L3594" s="200">
        <v>9148.6</v>
      </c>
      <c r="N3594" s="184">
        <v>3411.2</v>
      </c>
      <c r="O3594" s="190">
        <f t="shared" si="223"/>
        <v>0.56853333333333333</v>
      </c>
      <c r="Q3594" s="1">
        <v>2544.8000000000002</v>
      </c>
    </row>
    <row r="3595" spans="2:17" x14ac:dyDescent="0.3">
      <c r="B3595" s="187">
        <v>43250.375</v>
      </c>
      <c r="D3595" s="202">
        <v>206</v>
      </c>
      <c r="E3595" s="178">
        <v>0</v>
      </c>
      <c r="F3595" s="188">
        <f t="shared" ref="F3595:F3658" si="224">E3595/$F$8</f>
        <v>0</v>
      </c>
      <c r="G3595" s="200"/>
      <c r="H3595" s="202">
        <v>335</v>
      </c>
      <c r="I3595" s="178">
        <v>9848.7999999999993</v>
      </c>
      <c r="J3595">
        <f t="shared" ref="J3595:J3658" si="225">IF(I3595&lt;0,0,I3595)</f>
        <v>9848.7999999999993</v>
      </c>
      <c r="K3595" s="189">
        <f t="shared" ref="K3595:K3658" si="226">J3595/(1000*$K$8)</f>
        <v>0.39395199999999997</v>
      </c>
      <c r="L3595" s="200">
        <v>10102</v>
      </c>
      <c r="N3595" s="184">
        <v>2875.4</v>
      </c>
      <c r="O3595" s="190">
        <f t="shared" ref="O3595:O3658" si="227">N3595/$O$8</f>
        <v>0.47923333333333334</v>
      </c>
      <c r="Q3595" s="1">
        <v>2544.4</v>
      </c>
    </row>
    <row r="3596" spans="2:17" x14ac:dyDescent="0.3">
      <c r="B3596" s="187">
        <v>43250.416666666664</v>
      </c>
      <c r="D3596" s="202">
        <v>183</v>
      </c>
      <c r="E3596" s="178">
        <v>0</v>
      </c>
      <c r="F3596" s="188">
        <f t="shared" si="224"/>
        <v>0</v>
      </c>
      <c r="G3596" s="200"/>
      <c r="H3596" s="202">
        <v>398</v>
      </c>
      <c r="I3596" s="178">
        <v>10615</v>
      </c>
      <c r="J3596">
        <f t="shared" si="225"/>
        <v>10615</v>
      </c>
      <c r="K3596" s="189">
        <f t="shared" si="226"/>
        <v>0.42459999999999998</v>
      </c>
      <c r="L3596" s="200">
        <v>10892</v>
      </c>
      <c r="N3596" s="184">
        <v>2126.1</v>
      </c>
      <c r="O3596" s="190">
        <f t="shared" si="227"/>
        <v>0.35435</v>
      </c>
      <c r="Q3596" s="1">
        <v>2543.5</v>
      </c>
    </row>
    <row r="3597" spans="2:17" x14ac:dyDescent="0.3">
      <c r="B3597" s="187">
        <v>43250.458333333336</v>
      </c>
      <c r="D3597" s="202">
        <v>55</v>
      </c>
      <c r="E3597" s="178">
        <v>0</v>
      </c>
      <c r="F3597" s="188">
        <f t="shared" si="224"/>
        <v>0</v>
      </c>
      <c r="G3597" s="200"/>
      <c r="H3597" s="202">
        <v>302</v>
      </c>
      <c r="I3597" s="178">
        <v>7727.1</v>
      </c>
      <c r="J3597">
        <f t="shared" si="225"/>
        <v>7727.1</v>
      </c>
      <c r="K3597" s="189">
        <f t="shared" si="226"/>
        <v>0.30908400000000003</v>
      </c>
      <c r="L3597" s="200">
        <v>7924.5</v>
      </c>
      <c r="N3597" s="184">
        <v>2188.1999999999998</v>
      </c>
      <c r="O3597" s="190">
        <f t="shared" si="227"/>
        <v>0.36469999999999997</v>
      </c>
      <c r="Q3597" s="1">
        <v>2543.1999999999998</v>
      </c>
    </row>
    <row r="3598" spans="2:17" x14ac:dyDescent="0.3">
      <c r="B3598" s="187">
        <v>43250.5</v>
      </c>
      <c r="D3598" s="202">
        <v>16</v>
      </c>
      <c r="E3598" s="178">
        <v>0</v>
      </c>
      <c r="F3598" s="188">
        <f t="shared" si="224"/>
        <v>0</v>
      </c>
      <c r="G3598" s="200"/>
      <c r="H3598" s="202">
        <v>215</v>
      </c>
      <c r="I3598" s="178">
        <v>5339.8</v>
      </c>
      <c r="J3598">
        <f t="shared" si="225"/>
        <v>5339.8</v>
      </c>
      <c r="K3598" s="189">
        <f t="shared" si="226"/>
        <v>0.213592</v>
      </c>
      <c r="L3598" s="200">
        <v>5489.3</v>
      </c>
      <c r="N3598" s="184">
        <v>2395.5</v>
      </c>
      <c r="O3598" s="190">
        <f t="shared" si="227"/>
        <v>0.39924999999999999</v>
      </c>
      <c r="Q3598" s="1">
        <v>2542.1999999999998</v>
      </c>
    </row>
    <row r="3599" spans="2:17" x14ac:dyDescent="0.3">
      <c r="B3599" s="187">
        <v>43250.541666666664</v>
      </c>
      <c r="D3599" s="202">
        <v>219</v>
      </c>
      <c r="E3599" s="178">
        <v>0</v>
      </c>
      <c r="F3599" s="188">
        <f t="shared" si="224"/>
        <v>0</v>
      </c>
      <c r="G3599" s="200"/>
      <c r="H3599" s="202">
        <v>369</v>
      </c>
      <c r="I3599" s="178">
        <v>10013</v>
      </c>
      <c r="J3599">
        <f t="shared" si="225"/>
        <v>10013</v>
      </c>
      <c r="K3599" s="189">
        <f t="shared" si="226"/>
        <v>0.40051999999999999</v>
      </c>
      <c r="L3599" s="200">
        <v>10271</v>
      </c>
      <c r="N3599" s="184">
        <v>1992.1</v>
      </c>
      <c r="O3599" s="190">
        <f t="shared" si="227"/>
        <v>0.33201666666666663</v>
      </c>
      <c r="Q3599" s="1">
        <v>2540.6</v>
      </c>
    </row>
    <row r="3600" spans="2:17" x14ac:dyDescent="0.3">
      <c r="B3600" s="187">
        <v>43250.583333333336</v>
      </c>
      <c r="D3600" s="202">
        <v>16</v>
      </c>
      <c r="E3600" s="178">
        <v>0</v>
      </c>
      <c r="F3600" s="188">
        <f t="shared" si="224"/>
        <v>0</v>
      </c>
      <c r="G3600" s="200"/>
      <c r="H3600" s="202">
        <v>189</v>
      </c>
      <c r="I3600" s="178">
        <v>4010.4</v>
      </c>
      <c r="J3600">
        <f t="shared" si="225"/>
        <v>4010.4</v>
      </c>
      <c r="K3600" s="189">
        <f t="shared" si="226"/>
        <v>0.160416</v>
      </c>
      <c r="L3600" s="200">
        <v>4139.6000000000004</v>
      </c>
      <c r="N3600" s="184">
        <v>1594.5</v>
      </c>
      <c r="O3600" s="190">
        <f t="shared" si="227"/>
        <v>0.26574999999999999</v>
      </c>
      <c r="Q3600" s="1">
        <v>2540.6</v>
      </c>
    </row>
    <row r="3601" spans="2:17" x14ac:dyDescent="0.3">
      <c r="B3601" s="187">
        <v>43250.625</v>
      </c>
      <c r="D3601" s="202">
        <v>133</v>
      </c>
      <c r="E3601" s="178">
        <v>0</v>
      </c>
      <c r="F3601" s="188">
        <f t="shared" si="224"/>
        <v>0</v>
      </c>
      <c r="G3601" s="200"/>
      <c r="H3601" s="202">
        <v>168</v>
      </c>
      <c r="I3601" s="178">
        <v>5494.1</v>
      </c>
      <c r="J3601">
        <f t="shared" si="225"/>
        <v>5494.1</v>
      </c>
      <c r="K3601" s="189">
        <f t="shared" si="226"/>
        <v>0.21976400000000001</v>
      </c>
      <c r="L3601" s="200">
        <v>5646.2</v>
      </c>
      <c r="N3601" s="184">
        <v>1395.8</v>
      </c>
      <c r="O3601" s="190">
        <f t="shared" si="227"/>
        <v>0.23263333333333333</v>
      </c>
      <c r="Q3601" s="1">
        <v>2539</v>
      </c>
    </row>
    <row r="3602" spans="2:17" x14ac:dyDescent="0.3">
      <c r="B3602" s="187">
        <v>43250.666666666664</v>
      </c>
      <c r="D3602" s="202">
        <v>203</v>
      </c>
      <c r="E3602" s="178">
        <v>0</v>
      </c>
      <c r="F3602" s="188">
        <f t="shared" si="224"/>
        <v>0</v>
      </c>
      <c r="G3602" s="200"/>
      <c r="H3602" s="202">
        <v>96</v>
      </c>
      <c r="I3602" s="178">
        <v>3440.8</v>
      </c>
      <c r="J3602">
        <f t="shared" si="225"/>
        <v>3440.8</v>
      </c>
      <c r="K3602" s="189">
        <f t="shared" si="226"/>
        <v>0.137632</v>
      </c>
      <c r="L3602" s="200">
        <v>3562.7</v>
      </c>
      <c r="N3602" s="184">
        <v>1413.3</v>
      </c>
      <c r="O3602" s="190">
        <f t="shared" si="227"/>
        <v>0.23554999999999998</v>
      </c>
      <c r="Q3602" s="1">
        <v>2538.8000000000002</v>
      </c>
    </row>
    <row r="3603" spans="2:17" x14ac:dyDescent="0.3">
      <c r="B3603" s="187">
        <v>43250.708333333336</v>
      </c>
      <c r="D3603" s="202">
        <v>25</v>
      </c>
      <c r="E3603" s="178">
        <v>0</v>
      </c>
      <c r="F3603" s="188">
        <f t="shared" si="224"/>
        <v>0</v>
      </c>
      <c r="G3603" s="200"/>
      <c r="H3603" s="202">
        <v>6</v>
      </c>
      <c r="I3603" s="178">
        <v>-56.506999999999998</v>
      </c>
      <c r="J3603">
        <f t="shared" si="225"/>
        <v>0</v>
      </c>
      <c r="K3603" s="189">
        <f t="shared" si="226"/>
        <v>0</v>
      </c>
      <c r="L3603" s="200">
        <v>0</v>
      </c>
      <c r="N3603" s="184">
        <v>1642.8</v>
      </c>
      <c r="O3603" s="190">
        <f t="shared" si="227"/>
        <v>0.27379999999999999</v>
      </c>
      <c r="Q3603" s="1">
        <v>2536.4</v>
      </c>
    </row>
    <row r="3604" spans="2:17" x14ac:dyDescent="0.3">
      <c r="B3604" s="187">
        <v>43250.75</v>
      </c>
      <c r="D3604" s="202">
        <v>0</v>
      </c>
      <c r="E3604" s="178">
        <v>0</v>
      </c>
      <c r="F3604" s="188">
        <f t="shared" si="224"/>
        <v>0</v>
      </c>
      <c r="G3604" s="200"/>
      <c r="H3604" s="202">
        <v>0</v>
      </c>
      <c r="I3604" s="178">
        <v>-56.506999999999998</v>
      </c>
      <c r="J3604">
        <f t="shared" si="225"/>
        <v>0</v>
      </c>
      <c r="K3604" s="189">
        <f t="shared" si="226"/>
        <v>0</v>
      </c>
      <c r="L3604" s="200">
        <v>0</v>
      </c>
      <c r="N3604" s="184">
        <v>1408.4</v>
      </c>
      <c r="O3604" s="190">
        <f t="shared" si="227"/>
        <v>0.23473333333333335</v>
      </c>
      <c r="Q3604" s="1">
        <v>2535.1999999999998</v>
      </c>
    </row>
    <row r="3605" spans="2:17" x14ac:dyDescent="0.3">
      <c r="B3605" s="187">
        <v>43250.791666666664</v>
      </c>
      <c r="D3605" s="202">
        <v>0</v>
      </c>
      <c r="E3605" s="178">
        <v>0</v>
      </c>
      <c r="F3605" s="188">
        <f t="shared" si="224"/>
        <v>0</v>
      </c>
      <c r="G3605" s="200"/>
      <c r="H3605" s="202">
        <v>0</v>
      </c>
      <c r="I3605" s="178">
        <v>-56.506999999999998</v>
      </c>
      <c r="J3605">
        <f t="shared" si="225"/>
        <v>0</v>
      </c>
      <c r="K3605" s="189">
        <f t="shared" si="226"/>
        <v>0</v>
      </c>
      <c r="L3605" s="200">
        <v>0</v>
      </c>
      <c r="N3605" s="184">
        <v>1949</v>
      </c>
      <c r="O3605" s="190">
        <f t="shared" si="227"/>
        <v>0.32483333333333331</v>
      </c>
      <c r="Q3605" s="1">
        <v>2534.3000000000002</v>
      </c>
    </row>
    <row r="3606" spans="2:17" x14ac:dyDescent="0.3">
      <c r="B3606" s="187">
        <v>43250.833333333336</v>
      </c>
      <c r="D3606" s="202">
        <v>0</v>
      </c>
      <c r="E3606" s="178">
        <v>0</v>
      </c>
      <c r="F3606" s="188">
        <f t="shared" si="224"/>
        <v>0</v>
      </c>
      <c r="G3606" s="200"/>
      <c r="H3606" s="202">
        <v>0</v>
      </c>
      <c r="I3606" s="178">
        <v>-56.506999999999998</v>
      </c>
      <c r="J3606">
        <f t="shared" si="225"/>
        <v>0</v>
      </c>
      <c r="K3606" s="189">
        <f t="shared" si="226"/>
        <v>0</v>
      </c>
      <c r="L3606" s="200">
        <v>0</v>
      </c>
      <c r="N3606" s="184">
        <v>2400.3000000000002</v>
      </c>
      <c r="O3606" s="190">
        <f t="shared" si="227"/>
        <v>0.40005000000000002</v>
      </c>
      <c r="Q3606" s="1">
        <v>2534.1</v>
      </c>
    </row>
    <row r="3607" spans="2:17" x14ac:dyDescent="0.3">
      <c r="B3607" s="187">
        <v>43250.875</v>
      </c>
      <c r="D3607" s="202">
        <v>0</v>
      </c>
      <c r="E3607" s="178">
        <v>0</v>
      </c>
      <c r="F3607" s="188">
        <f t="shared" si="224"/>
        <v>0</v>
      </c>
      <c r="G3607" s="200"/>
      <c r="H3607" s="202">
        <v>0</v>
      </c>
      <c r="I3607" s="178">
        <v>-56.506999999999998</v>
      </c>
      <c r="J3607">
        <f t="shared" si="225"/>
        <v>0</v>
      </c>
      <c r="K3607" s="189">
        <f t="shared" si="226"/>
        <v>0</v>
      </c>
      <c r="L3607" s="200">
        <v>0</v>
      </c>
      <c r="N3607" s="184">
        <v>2957.8</v>
      </c>
      <c r="O3607" s="190">
        <f t="shared" si="227"/>
        <v>0.49296666666666672</v>
      </c>
      <c r="Q3607" s="1">
        <v>2533.9</v>
      </c>
    </row>
    <row r="3608" spans="2:17" x14ac:dyDescent="0.3">
      <c r="B3608" s="187">
        <v>43250.916666666664</v>
      </c>
      <c r="D3608" s="202">
        <v>0</v>
      </c>
      <c r="E3608" s="178">
        <v>0</v>
      </c>
      <c r="F3608" s="188">
        <f t="shared" si="224"/>
        <v>0</v>
      </c>
      <c r="G3608" s="200"/>
      <c r="H3608" s="202">
        <v>0</v>
      </c>
      <c r="I3608" s="178">
        <v>-56.506999999999998</v>
      </c>
      <c r="J3608">
        <f t="shared" si="225"/>
        <v>0</v>
      </c>
      <c r="K3608" s="189">
        <f t="shared" si="226"/>
        <v>0</v>
      </c>
      <c r="L3608" s="200">
        <v>0</v>
      </c>
      <c r="N3608" s="184">
        <v>2962.2</v>
      </c>
      <c r="O3608" s="190">
        <f t="shared" si="227"/>
        <v>0.49369999999999997</v>
      </c>
      <c r="Q3608" s="1">
        <v>2532.6999999999998</v>
      </c>
    </row>
    <row r="3609" spans="2:17" x14ac:dyDescent="0.3">
      <c r="B3609" s="187">
        <v>43250.958333333336</v>
      </c>
      <c r="D3609" s="202">
        <v>0</v>
      </c>
      <c r="E3609" s="178">
        <v>0</v>
      </c>
      <c r="F3609" s="188">
        <f t="shared" si="224"/>
        <v>0</v>
      </c>
      <c r="G3609" s="200"/>
      <c r="H3609" s="202">
        <v>0</v>
      </c>
      <c r="I3609" s="178">
        <v>-56.506999999999998</v>
      </c>
      <c r="J3609">
        <f t="shared" si="225"/>
        <v>0</v>
      </c>
      <c r="K3609" s="189">
        <f t="shared" si="226"/>
        <v>0</v>
      </c>
      <c r="L3609" s="200">
        <v>0</v>
      </c>
      <c r="N3609" s="184">
        <v>2791.3</v>
      </c>
      <c r="O3609" s="190">
        <f t="shared" si="227"/>
        <v>0.46521666666666672</v>
      </c>
      <c r="Q3609" s="1">
        <v>2532.3000000000002</v>
      </c>
    </row>
    <row r="3610" spans="2:17" x14ac:dyDescent="0.3">
      <c r="B3610" s="187">
        <v>43251</v>
      </c>
      <c r="D3610" s="202">
        <v>0</v>
      </c>
      <c r="E3610" s="178">
        <v>0</v>
      </c>
      <c r="F3610" s="188">
        <f t="shared" si="224"/>
        <v>0</v>
      </c>
      <c r="G3610" s="200"/>
      <c r="H3610" s="202">
        <v>0</v>
      </c>
      <c r="I3610" s="178">
        <v>-56.506999999999998</v>
      </c>
      <c r="J3610">
        <f t="shared" si="225"/>
        <v>0</v>
      </c>
      <c r="K3610" s="189">
        <f t="shared" si="226"/>
        <v>0</v>
      </c>
      <c r="L3610" s="200">
        <v>0</v>
      </c>
      <c r="N3610" s="184">
        <v>2582.6999999999998</v>
      </c>
      <c r="O3610" s="190">
        <f t="shared" si="227"/>
        <v>0.43044999999999994</v>
      </c>
      <c r="Q3610" s="1">
        <v>2532</v>
      </c>
    </row>
    <row r="3611" spans="2:17" x14ac:dyDescent="0.3">
      <c r="B3611" s="187">
        <v>43251.041666666664</v>
      </c>
      <c r="D3611" s="202">
        <v>0</v>
      </c>
      <c r="E3611" s="178">
        <v>0</v>
      </c>
      <c r="F3611" s="188">
        <f t="shared" si="224"/>
        <v>0</v>
      </c>
      <c r="G3611" s="200"/>
      <c r="H3611" s="202">
        <v>0</v>
      </c>
      <c r="I3611" s="178">
        <v>-56.506999999999998</v>
      </c>
      <c r="J3611">
        <f t="shared" si="225"/>
        <v>0</v>
      </c>
      <c r="K3611" s="189">
        <f t="shared" si="226"/>
        <v>0</v>
      </c>
      <c r="L3611" s="200">
        <v>0</v>
      </c>
      <c r="N3611" s="184">
        <v>2054.6999999999998</v>
      </c>
      <c r="O3611" s="190">
        <f t="shared" si="227"/>
        <v>0.34244999999999998</v>
      </c>
      <c r="Q3611" s="1">
        <v>2530.8000000000002</v>
      </c>
    </row>
    <row r="3612" spans="2:17" x14ac:dyDescent="0.3">
      <c r="B3612" s="187">
        <v>43251.083333333336</v>
      </c>
      <c r="D3612" s="202">
        <v>0</v>
      </c>
      <c r="E3612" s="178">
        <v>0</v>
      </c>
      <c r="F3612" s="188">
        <f t="shared" si="224"/>
        <v>0</v>
      </c>
      <c r="G3612" s="200"/>
      <c r="H3612" s="202">
        <v>0</v>
      </c>
      <c r="I3612" s="178">
        <v>-56.506999999999998</v>
      </c>
      <c r="J3612">
        <f t="shared" si="225"/>
        <v>0</v>
      </c>
      <c r="K3612" s="189">
        <f t="shared" si="226"/>
        <v>0</v>
      </c>
      <c r="L3612" s="200">
        <v>0</v>
      </c>
      <c r="N3612" s="184">
        <v>1514.8</v>
      </c>
      <c r="O3612" s="190">
        <f t="shared" si="227"/>
        <v>0.25246666666666667</v>
      </c>
      <c r="Q3612" s="1">
        <v>2530.1999999999998</v>
      </c>
    </row>
    <row r="3613" spans="2:17" x14ac:dyDescent="0.3">
      <c r="B3613" s="187">
        <v>43251.125</v>
      </c>
      <c r="D3613" s="202">
        <v>0</v>
      </c>
      <c r="E3613" s="178">
        <v>0</v>
      </c>
      <c r="F3613" s="188">
        <f t="shared" si="224"/>
        <v>0</v>
      </c>
      <c r="G3613" s="200"/>
      <c r="H3613" s="202">
        <v>0</v>
      </c>
      <c r="I3613" s="178">
        <v>-56.506999999999998</v>
      </c>
      <c r="J3613">
        <f t="shared" si="225"/>
        <v>0</v>
      </c>
      <c r="K3613" s="189">
        <f t="shared" si="226"/>
        <v>0</v>
      </c>
      <c r="L3613" s="200">
        <v>0</v>
      </c>
      <c r="N3613" s="184">
        <v>982.1</v>
      </c>
      <c r="O3613" s="190">
        <f t="shared" si="227"/>
        <v>0.16368333333333335</v>
      </c>
      <c r="Q3613" s="1">
        <v>2530</v>
      </c>
    </row>
    <row r="3614" spans="2:17" x14ac:dyDescent="0.3">
      <c r="B3614" s="187">
        <v>43251.166666666664</v>
      </c>
      <c r="D3614" s="202">
        <v>0</v>
      </c>
      <c r="E3614" s="178">
        <v>0</v>
      </c>
      <c r="F3614" s="188">
        <f t="shared" si="224"/>
        <v>0</v>
      </c>
      <c r="G3614" s="200"/>
      <c r="H3614" s="202">
        <v>0</v>
      </c>
      <c r="I3614" s="178">
        <v>-56.506999999999998</v>
      </c>
      <c r="J3614">
        <f t="shared" si="225"/>
        <v>0</v>
      </c>
      <c r="K3614" s="189">
        <f t="shared" si="226"/>
        <v>0</v>
      </c>
      <c r="L3614" s="200">
        <v>0</v>
      </c>
      <c r="N3614" s="184">
        <v>771.6</v>
      </c>
      <c r="O3614" s="190">
        <f t="shared" si="227"/>
        <v>0.12859999999999999</v>
      </c>
      <c r="Q3614" s="1">
        <v>2528.9</v>
      </c>
    </row>
    <row r="3615" spans="2:17" x14ac:dyDescent="0.3">
      <c r="B3615" s="187">
        <v>43251.208333333336</v>
      </c>
      <c r="D3615" s="202">
        <v>0</v>
      </c>
      <c r="E3615" s="178">
        <v>0</v>
      </c>
      <c r="F3615" s="188">
        <f t="shared" si="224"/>
        <v>0</v>
      </c>
      <c r="G3615" s="200"/>
      <c r="H3615" s="202">
        <v>0</v>
      </c>
      <c r="I3615" s="178">
        <v>-56.506999999999998</v>
      </c>
      <c r="J3615">
        <f t="shared" si="225"/>
        <v>0</v>
      </c>
      <c r="K3615" s="189">
        <f t="shared" si="226"/>
        <v>0</v>
      </c>
      <c r="L3615" s="200">
        <v>0</v>
      </c>
      <c r="N3615" s="184">
        <v>742.1</v>
      </c>
      <c r="O3615" s="190">
        <f t="shared" si="227"/>
        <v>0.12368333333333334</v>
      </c>
      <c r="Q3615" s="1">
        <v>2528.3000000000002</v>
      </c>
    </row>
    <row r="3616" spans="2:17" x14ac:dyDescent="0.3">
      <c r="B3616" s="187">
        <v>43251.25</v>
      </c>
      <c r="D3616" s="202">
        <v>26</v>
      </c>
      <c r="E3616" s="178">
        <v>0</v>
      </c>
      <c r="F3616" s="188">
        <f t="shared" si="224"/>
        <v>0</v>
      </c>
      <c r="G3616" s="200"/>
      <c r="H3616" s="202">
        <v>6</v>
      </c>
      <c r="I3616" s="178">
        <v>-56.506999999999998</v>
      </c>
      <c r="J3616">
        <f t="shared" si="225"/>
        <v>0</v>
      </c>
      <c r="K3616" s="189">
        <f t="shared" si="226"/>
        <v>0</v>
      </c>
      <c r="L3616" s="200">
        <v>99.173000000000002</v>
      </c>
      <c r="N3616" s="184">
        <v>987</v>
      </c>
      <c r="O3616" s="190">
        <f t="shared" si="227"/>
        <v>0.16450000000000001</v>
      </c>
      <c r="Q3616" s="1">
        <v>2528.1</v>
      </c>
    </row>
    <row r="3617" spans="2:17" x14ac:dyDescent="0.3">
      <c r="B3617" s="187">
        <v>43251.291666666664</v>
      </c>
      <c r="D3617" s="202">
        <v>380</v>
      </c>
      <c r="E3617" s="178">
        <v>0</v>
      </c>
      <c r="F3617" s="188">
        <f t="shared" si="224"/>
        <v>0</v>
      </c>
      <c r="G3617" s="200"/>
      <c r="H3617" s="202">
        <v>123</v>
      </c>
      <c r="I3617" s="178">
        <v>4984.5</v>
      </c>
      <c r="J3617">
        <f t="shared" si="225"/>
        <v>4984.5</v>
      </c>
      <c r="K3617" s="189">
        <f t="shared" si="226"/>
        <v>0.19938</v>
      </c>
      <c r="L3617" s="200">
        <v>5128</v>
      </c>
      <c r="N3617" s="184">
        <v>1081.2</v>
      </c>
      <c r="O3617" s="190">
        <f t="shared" si="227"/>
        <v>0.1802</v>
      </c>
      <c r="Q3617" s="1">
        <v>2527.8000000000002</v>
      </c>
    </row>
    <row r="3618" spans="2:17" x14ac:dyDescent="0.3">
      <c r="B3618" s="187">
        <v>43251.333333333336</v>
      </c>
      <c r="D3618" s="202">
        <v>460</v>
      </c>
      <c r="E3618" s="178">
        <v>266.69200000000001</v>
      </c>
      <c r="F3618" s="188">
        <f t="shared" si="224"/>
        <v>0.36091890245965424</v>
      </c>
      <c r="G3618" s="200"/>
      <c r="H3618" s="202">
        <v>291</v>
      </c>
      <c r="I3618" s="178">
        <v>12422</v>
      </c>
      <c r="J3618">
        <f t="shared" si="225"/>
        <v>12422</v>
      </c>
      <c r="K3618" s="189">
        <f t="shared" si="226"/>
        <v>0.49687999999999999</v>
      </c>
      <c r="L3618" s="200">
        <v>12756</v>
      </c>
      <c r="N3618" s="184">
        <v>1252.2</v>
      </c>
      <c r="O3618" s="190">
        <f t="shared" si="227"/>
        <v>0.2087</v>
      </c>
      <c r="Q3618" s="1">
        <v>2527.5</v>
      </c>
    </row>
    <row r="3619" spans="2:17" x14ac:dyDescent="0.3">
      <c r="B3619" s="187">
        <v>43251.375</v>
      </c>
      <c r="D3619" s="202">
        <v>319</v>
      </c>
      <c r="E3619" s="178">
        <v>206.98599999999999</v>
      </c>
      <c r="F3619" s="188">
        <f t="shared" si="224"/>
        <v>0.28011773860675981</v>
      </c>
      <c r="G3619" s="200"/>
      <c r="H3619" s="202">
        <v>363</v>
      </c>
      <c r="I3619" s="178">
        <v>11402</v>
      </c>
      <c r="J3619">
        <f t="shared" si="225"/>
        <v>11402</v>
      </c>
      <c r="K3619" s="189">
        <f t="shared" si="226"/>
        <v>0.45607999999999999</v>
      </c>
      <c r="L3619" s="200">
        <v>11703</v>
      </c>
      <c r="N3619" s="184">
        <v>1072.5999999999999</v>
      </c>
      <c r="O3619" s="190">
        <f t="shared" si="227"/>
        <v>0.17876666666666666</v>
      </c>
      <c r="Q3619" s="1">
        <v>2525.1</v>
      </c>
    </row>
    <row r="3620" spans="2:17" x14ac:dyDescent="0.3">
      <c r="B3620" s="187">
        <v>43251.416666666664</v>
      </c>
      <c r="D3620" s="202">
        <v>498</v>
      </c>
      <c r="E3620" s="178">
        <v>345.66899999999998</v>
      </c>
      <c r="F3620" s="188">
        <f t="shared" si="224"/>
        <v>0.4677998443685083</v>
      </c>
      <c r="G3620" s="200"/>
      <c r="H3620" s="202">
        <v>527</v>
      </c>
      <c r="I3620" s="178">
        <v>14723</v>
      </c>
      <c r="J3620">
        <f t="shared" si="225"/>
        <v>14723</v>
      </c>
      <c r="K3620" s="189">
        <f t="shared" si="226"/>
        <v>0.58892</v>
      </c>
      <c r="L3620" s="200">
        <v>15141</v>
      </c>
      <c r="N3620" s="184">
        <v>2198.6999999999998</v>
      </c>
      <c r="O3620" s="190">
        <f t="shared" si="227"/>
        <v>0.36644999999999994</v>
      </c>
      <c r="Q3620" s="1">
        <v>2525</v>
      </c>
    </row>
    <row r="3621" spans="2:17" x14ac:dyDescent="0.3">
      <c r="B3621" s="187">
        <v>43251.458333333336</v>
      </c>
      <c r="D3621" s="202">
        <v>852</v>
      </c>
      <c r="E3621" s="178">
        <v>617.53300000000002</v>
      </c>
      <c r="F3621" s="188">
        <f t="shared" si="224"/>
        <v>0.83571810400243607</v>
      </c>
      <c r="G3621" s="200"/>
      <c r="H3621" s="202">
        <v>684</v>
      </c>
      <c r="I3621" s="178">
        <v>17317</v>
      </c>
      <c r="J3621">
        <f t="shared" si="225"/>
        <v>17317</v>
      </c>
      <c r="K3621" s="189">
        <f t="shared" si="226"/>
        <v>0.69267999999999996</v>
      </c>
      <c r="L3621" s="200">
        <v>17853</v>
      </c>
      <c r="N3621" s="184">
        <v>4280.3999999999996</v>
      </c>
      <c r="O3621" s="190">
        <f t="shared" si="227"/>
        <v>0.71339999999999992</v>
      </c>
      <c r="Q3621" s="1">
        <v>2523.4</v>
      </c>
    </row>
    <row r="3622" spans="2:17" x14ac:dyDescent="0.3">
      <c r="B3622" s="187">
        <v>43251.5</v>
      </c>
      <c r="D3622" s="202">
        <v>813</v>
      </c>
      <c r="E3622" s="178">
        <v>584.20500000000004</v>
      </c>
      <c r="F3622" s="188">
        <f t="shared" si="224"/>
        <v>0.79061474439219148</v>
      </c>
      <c r="G3622" s="200"/>
      <c r="H3622" s="202">
        <v>677</v>
      </c>
      <c r="I3622" s="178">
        <v>17114</v>
      </c>
      <c r="J3622">
        <f t="shared" si="225"/>
        <v>17114</v>
      </c>
      <c r="K3622" s="189">
        <f t="shared" si="226"/>
        <v>0.68455999999999995</v>
      </c>
      <c r="L3622" s="200">
        <v>17640</v>
      </c>
      <c r="N3622" s="184">
        <v>4796.2</v>
      </c>
      <c r="O3622" s="190">
        <f t="shared" si="227"/>
        <v>0.79936666666666667</v>
      </c>
      <c r="Q3622" s="1">
        <v>2519.6999999999998</v>
      </c>
    </row>
    <row r="3623" spans="2:17" x14ac:dyDescent="0.3">
      <c r="B3623" s="187">
        <v>43251.541666666664</v>
      </c>
      <c r="D3623" s="202">
        <v>765</v>
      </c>
      <c r="E3623" s="178">
        <v>540.9</v>
      </c>
      <c r="F3623" s="188">
        <f t="shared" si="224"/>
        <v>0.73200933788950162</v>
      </c>
      <c r="G3623" s="200"/>
      <c r="H3623" s="202">
        <v>605</v>
      </c>
      <c r="I3623" s="178">
        <v>17074</v>
      </c>
      <c r="J3623">
        <f t="shared" si="225"/>
        <v>17074</v>
      </c>
      <c r="K3623" s="189">
        <f t="shared" si="226"/>
        <v>0.68296000000000001</v>
      </c>
      <c r="L3623" s="200">
        <v>17599</v>
      </c>
      <c r="N3623" s="184">
        <v>4139.8</v>
      </c>
      <c r="O3623" s="190">
        <f t="shared" si="227"/>
        <v>0.68996666666666673</v>
      </c>
      <c r="Q3623" s="1">
        <v>2518.6</v>
      </c>
    </row>
    <row r="3624" spans="2:17" x14ac:dyDescent="0.3">
      <c r="B3624" s="187">
        <v>43251.583333333336</v>
      </c>
      <c r="D3624" s="202">
        <v>614</v>
      </c>
      <c r="E3624" s="178">
        <v>415.43299999999999</v>
      </c>
      <c r="F3624" s="188">
        <f t="shared" si="224"/>
        <v>0.56221267381669315</v>
      </c>
      <c r="G3624" s="200"/>
      <c r="H3624" s="202">
        <v>468</v>
      </c>
      <c r="I3624" s="178">
        <v>16077</v>
      </c>
      <c r="J3624">
        <f t="shared" si="225"/>
        <v>16077</v>
      </c>
      <c r="K3624" s="189">
        <f t="shared" si="226"/>
        <v>0.64307999999999998</v>
      </c>
      <c r="L3624" s="200">
        <v>16555</v>
      </c>
      <c r="N3624" s="184">
        <v>2738.9</v>
      </c>
      <c r="O3624" s="190">
        <f t="shared" si="227"/>
        <v>0.45648333333333335</v>
      </c>
      <c r="Q3624" s="1">
        <v>2517.4</v>
      </c>
    </row>
    <row r="3625" spans="2:17" x14ac:dyDescent="0.3">
      <c r="B3625" s="187">
        <v>43251.625</v>
      </c>
      <c r="D3625" s="202">
        <v>360</v>
      </c>
      <c r="E3625" s="178">
        <v>207.34100000000001</v>
      </c>
      <c r="F3625" s="188">
        <f t="shared" si="224"/>
        <v>0.2805981662550327</v>
      </c>
      <c r="G3625" s="200"/>
      <c r="H3625" s="202">
        <v>264</v>
      </c>
      <c r="I3625" s="178">
        <v>10562</v>
      </c>
      <c r="J3625">
        <f t="shared" si="225"/>
        <v>10562</v>
      </c>
      <c r="K3625" s="189">
        <f t="shared" si="226"/>
        <v>0.42248000000000002</v>
      </c>
      <c r="L3625" s="200">
        <v>10837</v>
      </c>
      <c r="N3625" s="184">
        <v>1786.9</v>
      </c>
      <c r="O3625" s="190">
        <f t="shared" si="227"/>
        <v>0.29781666666666667</v>
      </c>
      <c r="Q3625" s="1">
        <v>2516.6999999999998</v>
      </c>
    </row>
    <row r="3626" spans="2:17" x14ac:dyDescent="0.3">
      <c r="B3626" s="187">
        <v>43251.666666666664</v>
      </c>
      <c r="D3626" s="202">
        <v>200</v>
      </c>
      <c r="E3626" s="178">
        <v>0</v>
      </c>
      <c r="F3626" s="188">
        <f t="shared" si="224"/>
        <v>0</v>
      </c>
      <c r="G3626" s="200"/>
      <c r="H3626" s="202">
        <v>93</v>
      </c>
      <c r="I3626" s="178">
        <v>3135.5</v>
      </c>
      <c r="J3626">
        <f t="shared" si="225"/>
        <v>3135.5</v>
      </c>
      <c r="K3626" s="189">
        <f t="shared" si="226"/>
        <v>0.12542</v>
      </c>
      <c r="L3626" s="200">
        <v>3253.7</v>
      </c>
      <c r="N3626" s="184">
        <v>1504.7</v>
      </c>
      <c r="O3626" s="190">
        <f t="shared" si="227"/>
        <v>0.25078333333333336</v>
      </c>
      <c r="Q3626" s="1">
        <v>2515.3000000000002</v>
      </c>
    </row>
    <row r="3627" spans="2:17" x14ac:dyDescent="0.3">
      <c r="B3627" s="187">
        <v>43251.708333333336</v>
      </c>
      <c r="D3627" s="202">
        <v>43</v>
      </c>
      <c r="E3627" s="178">
        <v>0</v>
      </c>
      <c r="F3627" s="188">
        <f t="shared" si="224"/>
        <v>0</v>
      </c>
      <c r="G3627" s="200"/>
      <c r="H3627" s="202">
        <v>6</v>
      </c>
      <c r="I3627" s="178">
        <v>-56.506999999999998</v>
      </c>
      <c r="J3627">
        <f t="shared" si="225"/>
        <v>0</v>
      </c>
      <c r="K3627" s="189">
        <f t="shared" si="226"/>
        <v>0</v>
      </c>
      <c r="L3627" s="200">
        <v>0</v>
      </c>
      <c r="N3627" s="184">
        <v>1201.0999999999999</v>
      </c>
      <c r="O3627" s="190">
        <f t="shared" si="227"/>
        <v>0.20018333333333332</v>
      </c>
      <c r="Q3627" s="1">
        <v>2514.1</v>
      </c>
    </row>
    <row r="3628" spans="2:17" x14ac:dyDescent="0.3">
      <c r="B3628" s="187">
        <v>43251.75</v>
      </c>
      <c r="D3628" s="202">
        <v>0</v>
      </c>
      <c r="E3628" s="178">
        <v>0</v>
      </c>
      <c r="F3628" s="188">
        <f t="shared" si="224"/>
        <v>0</v>
      </c>
      <c r="G3628" s="200"/>
      <c r="H3628" s="202">
        <v>0</v>
      </c>
      <c r="I3628" s="178">
        <v>-56.506999999999998</v>
      </c>
      <c r="J3628">
        <f t="shared" si="225"/>
        <v>0</v>
      </c>
      <c r="K3628" s="189">
        <f t="shared" si="226"/>
        <v>0</v>
      </c>
      <c r="L3628" s="200">
        <v>0</v>
      </c>
      <c r="N3628" s="184">
        <v>892.8</v>
      </c>
      <c r="O3628" s="190">
        <f t="shared" si="227"/>
        <v>0.14879999999999999</v>
      </c>
      <c r="Q3628" s="1">
        <v>2513</v>
      </c>
    </row>
    <row r="3629" spans="2:17" x14ac:dyDescent="0.3">
      <c r="B3629" s="187">
        <v>43251.791666666664</v>
      </c>
      <c r="D3629" s="202">
        <v>0</v>
      </c>
      <c r="E3629" s="178">
        <v>0</v>
      </c>
      <c r="F3629" s="188">
        <f t="shared" si="224"/>
        <v>0</v>
      </c>
      <c r="G3629" s="200"/>
      <c r="H3629" s="202">
        <v>0</v>
      </c>
      <c r="I3629" s="178">
        <v>-56.506999999999998</v>
      </c>
      <c r="J3629">
        <f t="shared" si="225"/>
        <v>0</v>
      </c>
      <c r="K3629" s="189">
        <f t="shared" si="226"/>
        <v>0</v>
      </c>
      <c r="L3629" s="200">
        <v>0</v>
      </c>
      <c r="N3629" s="184">
        <v>577.1</v>
      </c>
      <c r="O3629" s="190">
        <f t="shared" si="227"/>
        <v>9.6183333333333343E-2</v>
      </c>
      <c r="Q3629" s="1">
        <v>2512.3000000000002</v>
      </c>
    </row>
    <row r="3630" spans="2:17" x14ac:dyDescent="0.3">
      <c r="B3630" s="187">
        <v>43251.833333333336</v>
      </c>
      <c r="D3630" s="202">
        <v>0</v>
      </c>
      <c r="E3630" s="178">
        <v>0</v>
      </c>
      <c r="F3630" s="188">
        <f t="shared" si="224"/>
        <v>0</v>
      </c>
      <c r="G3630" s="200"/>
      <c r="H3630" s="202">
        <v>0</v>
      </c>
      <c r="I3630" s="178">
        <v>-56.506999999999998</v>
      </c>
      <c r="J3630">
        <f t="shared" si="225"/>
        <v>0</v>
      </c>
      <c r="K3630" s="189">
        <f t="shared" si="226"/>
        <v>0</v>
      </c>
      <c r="L3630" s="200">
        <v>0</v>
      </c>
      <c r="N3630" s="184">
        <v>677.3</v>
      </c>
      <c r="O3630" s="190">
        <f t="shared" si="227"/>
        <v>0.11288333333333332</v>
      </c>
      <c r="Q3630" s="1">
        <v>2510.9</v>
      </c>
    </row>
    <row r="3631" spans="2:17" x14ac:dyDescent="0.3">
      <c r="B3631" s="187">
        <v>43251.875</v>
      </c>
      <c r="D3631" s="202">
        <v>0</v>
      </c>
      <c r="E3631" s="178">
        <v>0</v>
      </c>
      <c r="F3631" s="188">
        <f t="shared" si="224"/>
        <v>0</v>
      </c>
      <c r="G3631" s="200"/>
      <c r="H3631" s="202">
        <v>0</v>
      </c>
      <c r="I3631" s="178">
        <v>-56.506999999999998</v>
      </c>
      <c r="J3631">
        <f t="shared" si="225"/>
        <v>0</v>
      </c>
      <c r="K3631" s="189">
        <f t="shared" si="226"/>
        <v>0</v>
      </c>
      <c r="L3631" s="200">
        <v>0</v>
      </c>
      <c r="N3631" s="184">
        <v>535.1</v>
      </c>
      <c r="O3631" s="190">
        <f t="shared" si="227"/>
        <v>8.9183333333333337E-2</v>
      </c>
      <c r="Q3631" s="1">
        <v>2510.4</v>
      </c>
    </row>
    <row r="3632" spans="2:17" x14ac:dyDescent="0.3">
      <c r="B3632" s="187">
        <v>43251.916666666664</v>
      </c>
      <c r="D3632" s="202">
        <v>0</v>
      </c>
      <c r="E3632" s="178">
        <v>0</v>
      </c>
      <c r="F3632" s="188">
        <f t="shared" si="224"/>
        <v>0</v>
      </c>
      <c r="G3632" s="200"/>
      <c r="H3632" s="202">
        <v>0</v>
      </c>
      <c r="I3632" s="178">
        <v>-56.506999999999998</v>
      </c>
      <c r="J3632">
        <f t="shared" si="225"/>
        <v>0</v>
      </c>
      <c r="K3632" s="189">
        <f t="shared" si="226"/>
        <v>0</v>
      </c>
      <c r="L3632" s="200">
        <v>0</v>
      </c>
      <c r="N3632" s="184">
        <v>395.6</v>
      </c>
      <c r="O3632" s="190">
        <f t="shared" si="227"/>
        <v>6.5933333333333344E-2</v>
      </c>
      <c r="Q3632" s="1">
        <v>2509.9</v>
      </c>
    </row>
    <row r="3633" spans="2:17" x14ac:dyDescent="0.3">
      <c r="B3633" s="187">
        <v>43251.958333333336</v>
      </c>
      <c r="D3633" s="202">
        <v>0</v>
      </c>
      <c r="E3633" s="178">
        <v>0</v>
      </c>
      <c r="F3633" s="188">
        <f t="shared" si="224"/>
        <v>0</v>
      </c>
      <c r="G3633" s="200"/>
      <c r="H3633" s="202">
        <v>0</v>
      </c>
      <c r="I3633" s="178">
        <v>-56.506999999999998</v>
      </c>
      <c r="J3633">
        <f t="shared" si="225"/>
        <v>0</v>
      </c>
      <c r="K3633" s="189">
        <f t="shared" si="226"/>
        <v>0</v>
      </c>
      <c r="L3633" s="200">
        <v>0</v>
      </c>
      <c r="N3633" s="184">
        <v>608</v>
      </c>
      <c r="O3633" s="190">
        <f t="shared" si="227"/>
        <v>0.10133333333333333</v>
      </c>
      <c r="Q3633" s="1">
        <v>2508.5</v>
      </c>
    </row>
    <row r="3634" spans="2:17" x14ac:dyDescent="0.3">
      <c r="B3634" s="187">
        <v>43252</v>
      </c>
      <c r="D3634" s="202">
        <v>0</v>
      </c>
      <c r="E3634" s="178">
        <v>0</v>
      </c>
      <c r="F3634" s="188">
        <f t="shared" si="224"/>
        <v>0</v>
      </c>
      <c r="G3634" s="200"/>
      <c r="H3634" s="202">
        <v>0</v>
      </c>
      <c r="I3634" s="178">
        <v>-56.506999999999998</v>
      </c>
      <c r="J3634">
        <f t="shared" si="225"/>
        <v>0</v>
      </c>
      <c r="K3634" s="189">
        <f t="shared" si="226"/>
        <v>0</v>
      </c>
      <c r="L3634" s="200">
        <v>0</v>
      </c>
      <c r="N3634" s="184">
        <v>259.7</v>
      </c>
      <c r="O3634" s="190">
        <f t="shared" si="227"/>
        <v>4.3283333333333333E-2</v>
      </c>
      <c r="Q3634" s="1">
        <v>2507.5</v>
      </c>
    </row>
    <row r="3635" spans="2:17" x14ac:dyDescent="0.3">
      <c r="B3635" s="187">
        <v>43252.041666666664</v>
      </c>
      <c r="D3635" s="202">
        <v>0</v>
      </c>
      <c r="E3635" s="178">
        <v>0</v>
      </c>
      <c r="F3635" s="188">
        <f t="shared" si="224"/>
        <v>0</v>
      </c>
      <c r="G3635" s="200"/>
      <c r="H3635" s="202">
        <v>0</v>
      </c>
      <c r="I3635" s="178">
        <v>-56.506999999999998</v>
      </c>
      <c r="J3635">
        <f t="shared" si="225"/>
        <v>0</v>
      </c>
      <c r="K3635" s="189">
        <f t="shared" si="226"/>
        <v>0</v>
      </c>
      <c r="L3635" s="200">
        <v>0</v>
      </c>
      <c r="N3635" s="184">
        <v>828.6</v>
      </c>
      <c r="O3635" s="190">
        <f t="shared" si="227"/>
        <v>0.1381</v>
      </c>
      <c r="Q3635" s="1">
        <v>2506.6</v>
      </c>
    </row>
    <row r="3636" spans="2:17" x14ac:dyDescent="0.3">
      <c r="B3636" s="187">
        <v>43252.083333333336</v>
      </c>
      <c r="D3636" s="202">
        <v>0</v>
      </c>
      <c r="E3636" s="178">
        <v>0</v>
      </c>
      <c r="F3636" s="188">
        <f t="shared" si="224"/>
        <v>0</v>
      </c>
      <c r="G3636" s="200"/>
      <c r="H3636" s="202">
        <v>0</v>
      </c>
      <c r="I3636" s="178">
        <v>-56.506999999999998</v>
      </c>
      <c r="J3636">
        <f t="shared" si="225"/>
        <v>0</v>
      </c>
      <c r="K3636" s="189">
        <f t="shared" si="226"/>
        <v>0</v>
      </c>
      <c r="L3636" s="200">
        <v>0</v>
      </c>
      <c r="N3636" s="184">
        <v>1942.9</v>
      </c>
      <c r="O3636" s="190">
        <f t="shared" si="227"/>
        <v>0.3238166666666667</v>
      </c>
      <c r="Q3636" s="1">
        <v>2503.9</v>
      </c>
    </row>
    <row r="3637" spans="2:17" x14ac:dyDescent="0.3">
      <c r="B3637" s="187">
        <v>43252.125</v>
      </c>
      <c r="D3637" s="202">
        <v>0</v>
      </c>
      <c r="E3637" s="178">
        <v>0</v>
      </c>
      <c r="F3637" s="188">
        <f t="shared" si="224"/>
        <v>0</v>
      </c>
      <c r="G3637" s="200"/>
      <c r="H3637" s="202">
        <v>0</v>
      </c>
      <c r="I3637" s="178">
        <v>-56.506999999999998</v>
      </c>
      <c r="J3637">
        <f t="shared" si="225"/>
        <v>0</v>
      </c>
      <c r="K3637" s="189">
        <f t="shared" si="226"/>
        <v>0</v>
      </c>
      <c r="L3637" s="200">
        <v>0</v>
      </c>
      <c r="N3637" s="184">
        <v>2667.5</v>
      </c>
      <c r="O3637" s="190">
        <f t="shared" si="227"/>
        <v>0.44458333333333333</v>
      </c>
      <c r="Q3637" s="1">
        <v>2503.1</v>
      </c>
    </row>
    <row r="3638" spans="2:17" x14ac:dyDescent="0.3">
      <c r="B3638" s="187">
        <v>43252.166666666664</v>
      </c>
      <c r="D3638" s="202">
        <v>0</v>
      </c>
      <c r="E3638" s="178">
        <v>0</v>
      </c>
      <c r="F3638" s="188">
        <f t="shared" si="224"/>
        <v>0</v>
      </c>
      <c r="G3638" s="200"/>
      <c r="H3638" s="202">
        <v>0</v>
      </c>
      <c r="I3638" s="178">
        <v>-56.506999999999998</v>
      </c>
      <c r="J3638">
        <f t="shared" si="225"/>
        <v>0</v>
      </c>
      <c r="K3638" s="189">
        <f t="shared" si="226"/>
        <v>0</v>
      </c>
      <c r="L3638" s="200">
        <v>0</v>
      </c>
      <c r="N3638" s="184">
        <v>3999.4</v>
      </c>
      <c r="O3638" s="190">
        <f t="shared" si="227"/>
        <v>0.66656666666666664</v>
      </c>
      <c r="Q3638" s="1">
        <v>2501.8000000000002</v>
      </c>
    </row>
    <row r="3639" spans="2:17" x14ac:dyDescent="0.3">
      <c r="B3639" s="187">
        <v>43252.208333333336</v>
      </c>
      <c r="D3639" s="202">
        <v>0</v>
      </c>
      <c r="E3639" s="178">
        <v>0</v>
      </c>
      <c r="F3639" s="188">
        <f t="shared" si="224"/>
        <v>0</v>
      </c>
      <c r="G3639" s="200"/>
      <c r="H3639" s="202">
        <v>0</v>
      </c>
      <c r="I3639" s="178">
        <v>-56.506999999999998</v>
      </c>
      <c r="J3639">
        <f t="shared" si="225"/>
        <v>0</v>
      </c>
      <c r="K3639" s="189">
        <f t="shared" si="226"/>
        <v>0</v>
      </c>
      <c r="L3639" s="200">
        <v>0</v>
      </c>
      <c r="N3639" s="184">
        <v>4263.8</v>
      </c>
      <c r="O3639" s="190">
        <f t="shared" si="227"/>
        <v>0.71063333333333334</v>
      </c>
      <c r="Q3639" s="1">
        <v>2501.5</v>
      </c>
    </row>
    <row r="3640" spans="2:17" x14ac:dyDescent="0.3">
      <c r="B3640" s="187">
        <v>43252.25</v>
      </c>
      <c r="D3640" s="202">
        <v>43</v>
      </c>
      <c r="E3640" s="178">
        <v>0</v>
      </c>
      <c r="F3640" s="188">
        <f t="shared" si="224"/>
        <v>0</v>
      </c>
      <c r="G3640" s="200"/>
      <c r="H3640" s="202">
        <v>7</v>
      </c>
      <c r="I3640" s="178">
        <v>-56.506999999999998</v>
      </c>
      <c r="J3640">
        <f t="shared" si="225"/>
        <v>0</v>
      </c>
      <c r="K3640" s="189">
        <f t="shared" si="226"/>
        <v>0</v>
      </c>
      <c r="L3640" s="200">
        <v>115.23</v>
      </c>
      <c r="N3640" s="184">
        <v>1614</v>
      </c>
      <c r="O3640" s="190">
        <f t="shared" si="227"/>
        <v>0.26900000000000002</v>
      </c>
      <c r="Q3640" s="1">
        <v>2501.3000000000002</v>
      </c>
    </row>
    <row r="3641" spans="2:17" x14ac:dyDescent="0.3">
      <c r="B3641" s="187">
        <v>43252.291666666664</v>
      </c>
      <c r="D3641" s="202">
        <v>516</v>
      </c>
      <c r="E3641" s="178">
        <v>51.127600000000001</v>
      </c>
      <c r="F3641" s="188">
        <f t="shared" si="224"/>
        <v>6.9191866562912346E-2</v>
      </c>
      <c r="G3641" s="200"/>
      <c r="H3641" s="202">
        <v>132</v>
      </c>
      <c r="I3641" s="178">
        <v>5530.4</v>
      </c>
      <c r="J3641">
        <f t="shared" si="225"/>
        <v>5530.4</v>
      </c>
      <c r="K3641" s="189">
        <f t="shared" si="226"/>
        <v>0.221216</v>
      </c>
      <c r="L3641" s="200">
        <v>5683.3</v>
      </c>
      <c r="N3641" s="184">
        <v>1527.1</v>
      </c>
      <c r="O3641" s="190">
        <f t="shared" si="227"/>
        <v>0.25451666666666667</v>
      </c>
      <c r="Q3641" s="1">
        <v>2499.6999999999998</v>
      </c>
    </row>
    <row r="3642" spans="2:17" x14ac:dyDescent="0.3">
      <c r="B3642" s="187">
        <v>43252.333333333336</v>
      </c>
      <c r="D3642" s="202">
        <v>118</v>
      </c>
      <c r="E3642" s="178">
        <v>0</v>
      </c>
      <c r="F3642" s="188">
        <f t="shared" si="224"/>
        <v>0</v>
      </c>
      <c r="G3642" s="200"/>
      <c r="H3642" s="202">
        <v>208</v>
      </c>
      <c r="I3642" s="178">
        <v>6858.4</v>
      </c>
      <c r="J3642">
        <f t="shared" si="225"/>
        <v>6858.4</v>
      </c>
      <c r="K3642" s="189">
        <f t="shared" si="226"/>
        <v>0.27433599999999997</v>
      </c>
      <c r="L3642" s="200">
        <v>7036.4</v>
      </c>
      <c r="N3642" s="184">
        <v>1754.3</v>
      </c>
      <c r="O3642" s="190">
        <f t="shared" si="227"/>
        <v>0.29238333333333333</v>
      </c>
      <c r="Q3642" s="1">
        <v>2499.1</v>
      </c>
    </row>
    <row r="3643" spans="2:17" x14ac:dyDescent="0.3">
      <c r="B3643" s="187">
        <v>43252.375</v>
      </c>
      <c r="D3643" s="202">
        <v>421</v>
      </c>
      <c r="E3643" s="178">
        <v>100.73</v>
      </c>
      <c r="F3643" s="188">
        <f t="shared" si="224"/>
        <v>0.13631965355076633</v>
      </c>
      <c r="G3643" s="200"/>
      <c r="H3643" s="202">
        <v>404</v>
      </c>
      <c r="I3643" s="178">
        <v>13581</v>
      </c>
      <c r="J3643">
        <f t="shared" si="225"/>
        <v>13581</v>
      </c>
      <c r="K3643" s="189">
        <f t="shared" si="226"/>
        <v>0.54323999999999995</v>
      </c>
      <c r="L3643" s="200">
        <v>13956</v>
      </c>
      <c r="N3643" s="184">
        <v>1476.6</v>
      </c>
      <c r="O3643" s="190">
        <f t="shared" si="227"/>
        <v>0.24609999999999999</v>
      </c>
      <c r="Q3643" s="1">
        <v>2497.9</v>
      </c>
    </row>
    <row r="3644" spans="2:17" x14ac:dyDescent="0.3">
      <c r="B3644" s="187">
        <v>43252.416666666664</v>
      </c>
      <c r="D3644" s="202">
        <v>168</v>
      </c>
      <c r="E3644" s="178">
        <v>0</v>
      </c>
      <c r="F3644" s="188">
        <f t="shared" si="224"/>
        <v>0</v>
      </c>
      <c r="G3644" s="200"/>
      <c r="H3644" s="202">
        <v>385</v>
      </c>
      <c r="I3644" s="178">
        <v>10145</v>
      </c>
      <c r="J3644">
        <f t="shared" si="225"/>
        <v>10145</v>
      </c>
      <c r="K3644" s="189">
        <f t="shared" si="226"/>
        <v>0.40579999999999999</v>
      </c>
      <c r="L3644" s="200">
        <v>10407</v>
      </c>
      <c r="N3644" s="184">
        <v>1039.7</v>
      </c>
      <c r="O3644" s="190">
        <f t="shared" si="227"/>
        <v>0.17328333333333334</v>
      </c>
      <c r="Q3644" s="1">
        <v>2497.8000000000002</v>
      </c>
    </row>
    <row r="3645" spans="2:17" x14ac:dyDescent="0.3">
      <c r="B3645" s="187">
        <v>43252.458333333336</v>
      </c>
      <c r="D3645" s="202">
        <v>427</v>
      </c>
      <c r="E3645" s="178">
        <v>119.456</v>
      </c>
      <c r="F3645" s="188">
        <f t="shared" si="224"/>
        <v>0.16166187366782828</v>
      </c>
      <c r="G3645" s="200"/>
      <c r="H3645" s="202">
        <v>549</v>
      </c>
      <c r="I3645" s="178">
        <v>14178</v>
      </c>
      <c r="J3645">
        <f t="shared" si="225"/>
        <v>14178</v>
      </c>
      <c r="K3645" s="189">
        <f t="shared" si="226"/>
        <v>0.56711999999999996</v>
      </c>
      <c r="L3645" s="200">
        <v>14575</v>
      </c>
      <c r="N3645" s="184">
        <v>701.5</v>
      </c>
      <c r="O3645" s="190">
        <f t="shared" si="227"/>
        <v>0.11691666666666667</v>
      </c>
      <c r="Q3645" s="1">
        <v>2497.8000000000002</v>
      </c>
    </row>
    <row r="3646" spans="2:17" x14ac:dyDescent="0.3">
      <c r="B3646" s="187">
        <v>43252.5</v>
      </c>
      <c r="D3646" s="202">
        <v>380</v>
      </c>
      <c r="E3646" s="178">
        <v>264.00799999999998</v>
      </c>
      <c r="F3646" s="188">
        <f t="shared" si="224"/>
        <v>0.35728659877524782</v>
      </c>
      <c r="G3646" s="200"/>
      <c r="H3646" s="202">
        <v>530</v>
      </c>
      <c r="I3646" s="178">
        <v>13540</v>
      </c>
      <c r="J3646">
        <f t="shared" si="225"/>
        <v>13540</v>
      </c>
      <c r="K3646" s="189">
        <f t="shared" si="226"/>
        <v>0.54159999999999997</v>
      </c>
      <c r="L3646" s="200">
        <v>13914</v>
      </c>
      <c r="N3646" s="184">
        <v>254.4</v>
      </c>
      <c r="O3646" s="190">
        <f t="shared" si="227"/>
        <v>4.24E-2</v>
      </c>
      <c r="Q3646" s="1">
        <v>2496.6</v>
      </c>
    </row>
    <row r="3647" spans="2:17" x14ac:dyDescent="0.3">
      <c r="B3647" s="187">
        <v>43252.541666666664</v>
      </c>
      <c r="D3647" s="202">
        <v>291</v>
      </c>
      <c r="E3647" s="178">
        <v>194.38300000000001</v>
      </c>
      <c r="F3647" s="188">
        <f t="shared" si="224"/>
        <v>0.26306188043441486</v>
      </c>
      <c r="G3647" s="200"/>
      <c r="H3647" s="202">
        <v>400</v>
      </c>
      <c r="I3647" s="178">
        <v>10894</v>
      </c>
      <c r="J3647">
        <f t="shared" si="225"/>
        <v>10894</v>
      </c>
      <c r="K3647" s="189">
        <f t="shared" si="226"/>
        <v>0.43575999999999998</v>
      </c>
      <c r="L3647" s="200">
        <v>11179</v>
      </c>
      <c r="N3647" s="184">
        <v>68.900000000000006</v>
      </c>
      <c r="O3647" s="190">
        <f t="shared" si="227"/>
        <v>1.1483333333333335E-2</v>
      </c>
      <c r="Q3647" s="1">
        <v>2496.4</v>
      </c>
    </row>
    <row r="3648" spans="2:17" x14ac:dyDescent="0.3">
      <c r="B3648" s="187">
        <v>43252.583333333336</v>
      </c>
      <c r="D3648" s="202">
        <v>132</v>
      </c>
      <c r="E3648" s="178">
        <v>0</v>
      </c>
      <c r="F3648" s="188">
        <f t="shared" si="224"/>
        <v>0</v>
      </c>
      <c r="G3648" s="200"/>
      <c r="H3648" s="202">
        <v>274</v>
      </c>
      <c r="I3648" s="178">
        <v>7523.3</v>
      </c>
      <c r="J3648">
        <f t="shared" si="225"/>
        <v>7523.3</v>
      </c>
      <c r="K3648" s="189">
        <f t="shared" si="226"/>
        <v>0.30093200000000003</v>
      </c>
      <c r="L3648" s="200">
        <v>7715.8</v>
      </c>
      <c r="N3648" s="184">
        <v>0</v>
      </c>
      <c r="O3648" s="190">
        <f t="shared" si="227"/>
        <v>0</v>
      </c>
      <c r="Q3648" s="1">
        <v>2494.9</v>
      </c>
    </row>
    <row r="3649" spans="2:17" x14ac:dyDescent="0.3">
      <c r="B3649" s="187">
        <v>43252.625</v>
      </c>
      <c r="D3649" s="202">
        <v>136</v>
      </c>
      <c r="E3649" s="178">
        <v>0</v>
      </c>
      <c r="F3649" s="188">
        <f t="shared" si="224"/>
        <v>0</v>
      </c>
      <c r="G3649" s="200"/>
      <c r="H3649" s="202">
        <v>189</v>
      </c>
      <c r="I3649" s="178">
        <v>6293.1</v>
      </c>
      <c r="J3649">
        <f t="shared" si="225"/>
        <v>6293.1</v>
      </c>
      <c r="K3649" s="189">
        <f t="shared" si="226"/>
        <v>0.251724</v>
      </c>
      <c r="L3649" s="200">
        <v>6460</v>
      </c>
      <c r="N3649" s="184">
        <v>0</v>
      </c>
      <c r="O3649" s="190">
        <f t="shared" si="227"/>
        <v>0</v>
      </c>
      <c r="Q3649" s="1">
        <v>2493.3000000000002</v>
      </c>
    </row>
    <row r="3650" spans="2:17" x14ac:dyDescent="0.3">
      <c r="B3650" s="187">
        <v>43252.666666666664</v>
      </c>
      <c r="D3650" s="202">
        <v>57</v>
      </c>
      <c r="E3650" s="178">
        <v>0</v>
      </c>
      <c r="F3650" s="188">
        <f t="shared" si="224"/>
        <v>0</v>
      </c>
      <c r="G3650" s="200"/>
      <c r="H3650" s="202">
        <v>52</v>
      </c>
      <c r="I3650" s="178">
        <v>1422.9</v>
      </c>
      <c r="J3650">
        <f t="shared" si="225"/>
        <v>1422.9</v>
      </c>
      <c r="K3650" s="189">
        <f t="shared" si="226"/>
        <v>5.6916000000000001E-2</v>
      </c>
      <c r="L3650" s="200">
        <v>1524.6</v>
      </c>
      <c r="N3650" s="184">
        <v>0</v>
      </c>
      <c r="O3650" s="190">
        <f t="shared" si="227"/>
        <v>0</v>
      </c>
      <c r="Q3650" s="1">
        <v>2492.6999999999998</v>
      </c>
    </row>
    <row r="3651" spans="2:17" x14ac:dyDescent="0.3">
      <c r="B3651" s="187">
        <v>43252.708333333336</v>
      </c>
      <c r="D3651" s="202">
        <v>20</v>
      </c>
      <c r="E3651" s="178">
        <v>0</v>
      </c>
      <c r="F3651" s="188">
        <f t="shared" si="224"/>
        <v>0</v>
      </c>
      <c r="G3651" s="200"/>
      <c r="H3651" s="202">
        <v>5</v>
      </c>
      <c r="I3651" s="178">
        <v>-56.506999999999998</v>
      </c>
      <c r="J3651">
        <f t="shared" si="225"/>
        <v>0</v>
      </c>
      <c r="K3651" s="189">
        <f t="shared" si="226"/>
        <v>0</v>
      </c>
      <c r="L3651" s="200">
        <v>0</v>
      </c>
      <c r="N3651" s="184">
        <v>0</v>
      </c>
      <c r="O3651" s="190">
        <f t="shared" si="227"/>
        <v>0</v>
      </c>
      <c r="Q3651" s="1">
        <v>2488.4</v>
      </c>
    </row>
    <row r="3652" spans="2:17" x14ac:dyDescent="0.3">
      <c r="B3652" s="187">
        <v>43252.75</v>
      </c>
      <c r="D3652" s="202">
        <v>0</v>
      </c>
      <c r="E3652" s="178">
        <v>0</v>
      </c>
      <c r="F3652" s="188">
        <f t="shared" si="224"/>
        <v>0</v>
      </c>
      <c r="G3652" s="200"/>
      <c r="H3652" s="202">
        <v>0</v>
      </c>
      <c r="I3652" s="178">
        <v>-56.506999999999998</v>
      </c>
      <c r="J3652">
        <f t="shared" si="225"/>
        <v>0</v>
      </c>
      <c r="K3652" s="189">
        <f t="shared" si="226"/>
        <v>0</v>
      </c>
      <c r="L3652" s="200">
        <v>0</v>
      </c>
      <c r="N3652" s="184">
        <v>132.9</v>
      </c>
      <c r="O3652" s="190">
        <f t="shared" si="227"/>
        <v>2.215E-2</v>
      </c>
      <c r="Q3652" s="1">
        <v>2488.1999999999998</v>
      </c>
    </row>
    <row r="3653" spans="2:17" x14ac:dyDescent="0.3">
      <c r="B3653" s="187">
        <v>43252.791666666664</v>
      </c>
      <c r="D3653" s="202">
        <v>0</v>
      </c>
      <c r="E3653" s="178">
        <v>0</v>
      </c>
      <c r="F3653" s="188">
        <f t="shared" si="224"/>
        <v>0</v>
      </c>
      <c r="G3653" s="200"/>
      <c r="H3653" s="202">
        <v>0</v>
      </c>
      <c r="I3653" s="178">
        <v>-56.506999999999998</v>
      </c>
      <c r="J3653">
        <f t="shared" si="225"/>
        <v>0</v>
      </c>
      <c r="K3653" s="189">
        <f t="shared" si="226"/>
        <v>0</v>
      </c>
      <c r="L3653" s="200">
        <v>0</v>
      </c>
      <c r="N3653" s="184">
        <v>809.4</v>
      </c>
      <c r="O3653" s="190">
        <f t="shared" si="227"/>
        <v>0.13489999999999999</v>
      </c>
      <c r="Q3653" s="1">
        <v>2487.8000000000002</v>
      </c>
    </row>
    <row r="3654" spans="2:17" x14ac:dyDescent="0.3">
      <c r="B3654" s="187">
        <v>43252.833333333336</v>
      </c>
      <c r="D3654" s="202">
        <v>0</v>
      </c>
      <c r="E3654" s="178">
        <v>0</v>
      </c>
      <c r="F3654" s="188">
        <f t="shared" si="224"/>
        <v>0</v>
      </c>
      <c r="G3654" s="200"/>
      <c r="H3654" s="202">
        <v>0</v>
      </c>
      <c r="I3654" s="178">
        <v>-56.506999999999998</v>
      </c>
      <c r="J3654">
        <f t="shared" si="225"/>
        <v>0</v>
      </c>
      <c r="K3654" s="189">
        <f t="shared" si="226"/>
        <v>0</v>
      </c>
      <c r="L3654" s="200">
        <v>0</v>
      </c>
      <c r="N3654" s="184">
        <v>1162.0999999999999</v>
      </c>
      <c r="O3654" s="190">
        <f t="shared" si="227"/>
        <v>0.19368333333333332</v>
      </c>
      <c r="Q3654" s="1">
        <v>2487.1</v>
      </c>
    </row>
    <row r="3655" spans="2:17" x14ac:dyDescent="0.3">
      <c r="B3655" s="187">
        <v>43252.875</v>
      </c>
      <c r="D3655" s="202">
        <v>0</v>
      </c>
      <c r="E3655" s="178">
        <v>0</v>
      </c>
      <c r="F3655" s="188">
        <f t="shared" si="224"/>
        <v>0</v>
      </c>
      <c r="G3655" s="200"/>
      <c r="H3655" s="202">
        <v>0</v>
      </c>
      <c r="I3655" s="178">
        <v>-56.506999999999998</v>
      </c>
      <c r="J3655">
        <f t="shared" si="225"/>
        <v>0</v>
      </c>
      <c r="K3655" s="189">
        <f t="shared" si="226"/>
        <v>0</v>
      </c>
      <c r="L3655" s="200">
        <v>0</v>
      </c>
      <c r="N3655" s="184">
        <v>1114.0999999999999</v>
      </c>
      <c r="O3655" s="190">
        <f t="shared" si="227"/>
        <v>0.18568333333333331</v>
      </c>
      <c r="Q3655" s="1">
        <v>2482.6</v>
      </c>
    </row>
    <row r="3656" spans="2:17" x14ac:dyDescent="0.3">
      <c r="B3656" s="187">
        <v>43252.916666666664</v>
      </c>
      <c r="D3656" s="202">
        <v>0</v>
      </c>
      <c r="E3656" s="178">
        <v>0</v>
      </c>
      <c r="F3656" s="188">
        <f t="shared" si="224"/>
        <v>0</v>
      </c>
      <c r="G3656" s="200"/>
      <c r="H3656" s="202">
        <v>0</v>
      </c>
      <c r="I3656" s="178">
        <v>-56.506999999999998</v>
      </c>
      <c r="J3656">
        <f t="shared" si="225"/>
        <v>0</v>
      </c>
      <c r="K3656" s="189">
        <f t="shared" si="226"/>
        <v>0</v>
      </c>
      <c r="L3656" s="200">
        <v>0</v>
      </c>
      <c r="N3656" s="184">
        <v>1255</v>
      </c>
      <c r="O3656" s="190">
        <f t="shared" si="227"/>
        <v>0.20916666666666667</v>
      </c>
      <c r="Q3656" s="1">
        <v>2482.1</v>
      </c>
    </row>
    <row r="3657" spans="2:17" x14ac:dyDescent="0.3">
      <c r="B3657" s="187">
        <v>43252.958333333336</v>
      </c>
      <c r="D3657" s="202">
        <v>0</v>
      </c>
      <c r="E3657" s="178">
        <v>0</v>
      </c>
      <c r="F3657" s="188">
        <f t="shared" si="224"/>
        <v>0</v>
      </c>
      <c r="G3657" s="200"/>
      <c r="H3657" s="202">
        <v>0</v>
      </c>
      <c r="I3657" s="178">
        <v>-56.506999999999998</v>
      </c>
      <c r="J3657">
        <f t="shared" si="225"/>
        <v>0</v>
      </c>
      <c r="K3657" s="189">
        <f t="shared" si="226"/>
        <v>0</v>
      </c>
      <c r="L3657" s="200">
        <v>0</v>
      </c>
      <c r="N3657" s="184">
        <v>1665.8</v>
      </c>
      <c r="O3657" s="190">
        <f t="shared" si="227"/>
        <v>0.27763333333333334</v>
      </c>
      <c r="Q3657" s="1">
        <v>2482</v>
      </c>
    </row>
    <row r="3658" spans="2:17" x14ac:dyDescent="0.3">
      <c r="B3658" s="187">
        <v>43253</v>
      </c>
      <c r="D3658" s="202">
        <v>0</v>
      </c>
      <c r="E3658" s="178">
        <v>0</v>
      </c>
      <c r="F3658" s="188">
        <f t="shared" si="224"/>
        <v>0</v>
      </c>
      <c r="G3658" s="200"/>
      <c r="H3658" s="202">
        <v>0</v>
      </c>
      <c r="I3658" s="178">
        <v>-56.506999999999998</v>
      </c>
      <c r="J3658">
        <f t="shared" si="225"/>
        <v>0</v>
      </c>
      <c r="K3658" s="189">
        <f t="shared" si="226"/>
        <v>0</v>
      </c>
      <c r="L3658" s="200">
        <v>0</v>
      </c>
      <c r="N3658" s="184">
        <v>1701.9</v>
      </c>
      <c r="O3658" s="190">
        <f t="shared" si="227"/>
        <v>0.28365000000000001</v>
      </c>
      <c r="Q3658" s="1">
        <v>2481.9</v>
      </c>
    </row>
    <row r="3659" spans="2:17" x14ac:dyDescent="0.3">
      <c r="B3659" s="187">
        <v>43253.041666666664</v>
      </c>
      <c r="D3659" s="202">
        <v>0</v>
      </c>
      <c r="E3659" s="178">
        <v>0</v>
      </c>
      <c r="F3659" s="188">
        <f t="shared" ref="F3659:F3722" si="228">E3659/$F$8</f>
        <v>0</v>
      </c>
      <c r="G3659" s="200"/>
      <c r="H3659" s="202">
        <v>0</v>
      </c>
      <c r="I3659" s="178">
        <v>-56.506999999999998</v>
      </c>
      <c r="J3659">
        <f t="shared" ref="J3659:J3722" si="229">IF(I3659&lt;0,0,I3659)</f>
        <v>0</v>
      </c>
      <c r="K3659" s="189">
        <f t="shared" ref="K3659:K3722" si="230">J3659/(1000*$K$8)</f>
        <v>0</v>
      </c>
      <c r="L3659" s="200">
        <v>0</v>
      </c>
      <c r="N3659" s="184">
        <v>1488.1</v>
      </c>
      <c r="O3659" s="190">
        <f t="shared" ref="O3659:O3722" si="231">N3659/$O$8</f>
        <v>0.24801666666666666</v>
      </c>
      <c r="Q3659" s="1">
        <v>2481.6</v>
      </c>
    </row>
    <row r="3660" spans="2:17" x14ac:dyDescent="0.3">
      <c r="B3660" s="187">
        <v>43253.083333333336</v>
      </c>
      <c r="D3660" s="202">
        <v>0</v>
      </c>
      <c r="E3660" s="178">
        <v>0</v>
      </c>
      <c r="F3660" s="188">
        <f t="shared" si="228"/>
        <v>0</v>
      </c>
      <c r="G3660" s="200"/>
      <c r="H3660" s="202">
        <v>0</v>
      </c>
      <c r="I3660" s="178">
        <v>-56.506999999999998</v>
      </c>
      <c r="J3660">
        <f t="shared" si="229"/>
        <v>0</v>
      </c>
      <c r="K3660" s="189">
        <f t="shared" si="230"/>
        <v>0</v>
      </c>
      <c r="L3660" s="200">
        <v>0</v>
      </c>
      <c r="N3660" s="184">
        <v>1428.3</v>
      </c>
      <c r="O3660" s="190">
        <f t="shared" si="231"/>
        <v>0.23804999999999998</v>
      </c>
      <c r="Q3660" s="1">
        <v>2478.8000000000002</v>
      </c>
    </row>
    <row r="3661" spans="2:17" x14ac:dyDescent="0.3">
      <c r="B3661" s="187">
        <v>43253.125</v>
      </c>
      <c r="D3661" s="202">
        <v>0</v>
      </c>
      <c r="E3661" s="178">
        <v>0</v>
      </c>
      <c r="F3661" s="188">
        <f t="shared" si="228"/>
        <v>0</v>
      </c>
      <c r="G3661" s="200"/>
      <c r="H3661" s="202">
        <v>0</v>
      </c>
      <c r="I3661" s="178">
        <v>-56.506999999999998</v>
      </c>
      <c r="J3661">
        <f t="shared" si="229"/>
        <v>0</v>
      </c>
      <c r="K3661" s="189">
        <f t="shared" si="230"/>
        <v>0</v>
      </c>
      <c r="L3661" s="200">
        <v>0</v>
      </c>
      <c r="N3661" s="184">
        <v>1448.8</v>
      </c>
      <c r="O3661" s="190">
        <f t="shared" si="231"/>
        <v>0.24146666666666666</v>
      </c>
      <c r="Q3661" s="1">
        <v>2478.5</v>
      </c>
    </row>
    <row r="3662" spans="2:17" x14ac:dyDescent="0.3">
      <c r="B3662" s="187">
        <v>43253.166666666664</v>
      </c>
      <c r="D3662" s="202">
        <v>0</v>
      </c>
      <c r="E3662" s="178">
        <v>0</v>
      </c>
      <c r="F3662" s="188">
        <f t="shared" si="228"/>
        <v>0</v>
      </c>
      <c r="G3662" s="200"/>
      <c r="H3662" s="202">
        <v>0</v>
      </c>
      <c r="I3662" s="178">
        <v>-56.506999999999998</v>
      </c>
      <c r="J3662">
        <f t="shared" si="229"/>
        <v>0</v>
      </c>
      <c r="K3662" s="189">
        <f t="shared" si="230"/>
        <v>0</v>
      </c>
      <c r="L3662" s="200">
        <v>0</v>
      </c>
      <c r="N3662" s="184">
        <v>1624</v>
      </c>
      <c r="O3662" s="190">
        <f t="shared" si="231"/>
        <v>0.27066666666666667</v>
      </c>
      <c r="Q3662" s="1">
        <v>2475.9</v>
      </c>
    </row>
    <row r="3663" spans="2:17" x14ac:dyDescent="0.3">
      <c r="B3663" s="187">
        <v>43253.208333333336</v>
      </c>
      <c r="D3663" s="202">
        <v>0</v>
      </c>
      <c r="E3663" s="178">
        <v>0</v>
      </c>
      <c r="F3663" s="188">
        <f t="shared" si="228"/>
        <v>0</v>
      </c>
      <c r="G3663" s="200"/>
      <c r="H3663" s="202">
        <v>0</v>
      </c>
      <c r="I3663" s="178">
        <v>-56.506999999999998</v>
      </c>
      <c r="J3663">
        <f t="shared" si="229"/>
        <v>0</v>
      </c>
      <c r="K3663" s="189">
        <f t="shared" si="230"/>
        <v>0</v>
      </c>
      <c r="L3663" s="200">
        <v>0</v>
      </c>
      <c r="N3663" s="184">
        <v>1704.5</v>
      </c>
      <c r="O3663" s="190">
        <f t="shared" si="231"/>
        <v>0.28408333333333335</v>
      </c>
      <c r="Q3663" s="1">
        <v>2473.6999999999998</v>
      </c>
    </row>
    <row r="3664" spans="2:17" x14ac:dyDescent="0.3">
      <c r="B3664" s="187">
        <v>43253.25</v>
      </c>
      <c r="D3664" s="202">
        <v>39</v>
      </c>
      <c r="E3664" s="178">
        <v>0</v>
      </c>
      <c r="F3664" s="188">
        <f t="shared" si="228"/>
        <v>0</v>
      </c>
      <c r="G3664" s="200"/>
      <c r="H3664" s="202">
        <v>5</v>
      </c>
      <c r="I3664" s="178">
        <v>-56.506999999999998</v>
      </c>
      <c r="J3664">
        <f t="shared" si="229"/>
        <v>0</v>
      </c>
      <c r="K3664" s="189">
        <f t="shared" si="230"/>
        <v>0</v>
      </c>
      <c r="L3664" s="200">
        <v>0</v>
      </c>
      <c r="N3664" s="184">
        <v>1755.7</v>
      </c>
      <c r="O3664" s="190">
        <f t="shared" si="231"/>
        <v>0.29261666666666669</v>
      </c>
      <c r="Q3664" s="1">
        <v>2473.1999999999998</v>
      </c>
    </row>
    <row r="3665" spans="2:17" x14ac:dyDescent="0.3">
      <c r="B3665" s="187">
        <v>43253.291666666664</v>
      </c>
      <c r="D3665" s="202">
        <v>419</v>
      </c>
      <c r="E3665" s="178">
        <v>3.4111699999999998</v>
      </c>
      <c r="F3665" s="188">
        <f t="shared" si="228"/>
        <v>4.6163954393206351E-3</v>
      </c>
      <c r="G3665" s="200"/>
      <c r="H3665" s="202">
        <v>126</v>
      </c>
      <c r="I3665" s="178">
        <v>5248.3</v>
      </c>
      <c r="J3665">
        <f t="shared" si="229"/>
        <v>5248.3</v>
      </c>
      <c r="K3665" s="189">
        <f t="shared" si="230"/>
        <v>0.20993200000000001</v>
      </c>
      <c r="L3665" s="200">
        <v>5396.2</v>
      </c>
      <c r="N3665" s="184">
        <v>1395.4</v>
      </c>
      <c r="O3665" s="190">
        <f t="shared" si="231"/>
        <v>0.23256666666666667</v>
      </c>
      <c r="Q3665" s="1">
        <v>2472.6999999999998</v>
      </c>
    </row>
    <row r="3666" spans="2:17" x14ac:dyDescent="0.3">
      <c r="B3666" s="187">
        <v>43253.333333333336</v>
      </c>
      <c r="D3666" s="202">
        <v>396</v>
      </c>
      <c r="E3666" s="178">
        <v>238.05699999999999</v>
      </c>
      <c r="F3666" s="188">
        <f t="shared" si="228"/>
        <v>0.32216666102784453</v>
      </c>
      <c r="G3666" s="200"/>
      <c r="H3666" s="202">
        <v>262</v>
      </c>
      <c r="I3666" s="178">
        <v>10958</v>
      </c>
      <c r="J3666">
        <f t="shared" si="229"/>
        <v>10958</v>
      </c>
      <c r="K3666" s="189">
        <f t="shared" si="230"/>
        <v>0.43831999999999999</v>
      </c>
      <c r="L3666" s="200">
        <v>11244</v>
      </c>
      <c r="N3666" s="184">
        <v>918</v>
      </c>
      <c r="O3666" s="190">
        <f t="shared" si="231"/>
        <v>0.153</v>
      </c>
      <c r="Q3666" s="1">
        <v>2472.6</v>
      </c>
    </row>
    <row r="3667" spans="2:17" x14ac:dyDescent="0.3">
      <c r="B3667" s="187">
        <v>43253.375</v>
      </c>
      <c r="D3667" s="202">
        <v>806</v>
      </c>
      <c r="E3667" s="178">
        <v>562.40599999999995</v>
      </c>
      <c r="F3667" s="188">
        <f t="shared" si="228"/>
        <v>0.76111378015360154</v>
      </c>
      <c r="G3667" s="200"/>
      <c r="H3667" s="202">
        <v>500</v>
      </c>
      <c r="I3667" s="178">
        <v>17987</v>
      </c>
      <c r="J3667">
        <f t="shared" si="229"/>
        <v>17987</v>
      </c>
      <c r="K3667" s="189">
        <f t="shared" si="230"/>
        <v>0.71948000000000001</v>
      </c>
      <c r="L3667" s="200">
        <v>18557</v>
      </c>
      <c r="N3667" s="184">
        <v>431.4</v>
      </c>
      <c r="O3667" s="190">
        <f t="shared" si="231"/>
        <v>7.1899999999999992E-2</v>
      </c>
      <c r="Q3667" s="1">
        <v>2472</v>
      </c>
    </row>
    <row r="3668" spans="2:17" x14ac:dyDescent="0.3">
      <c r="B3668" s="187">
        <v>43253.416666666664</v>
      </c>
      <c r="D3668" s="202">
        <v>895</v>
      </c>
      <c r="E3668" s="178">
        <v>646.45299999999997</v>
      </c>
      <c r="F3668" s="188">
        <f t="shared" si="228"/>
        <v>0.87485604087018309</v>
      </c>
      <c r="G3668" s="200"/>
      <c r="H3668" s="202">
        <v>628</v>
      </c>
      <c r="I3668" s="178">
        <v>17907</v>
      </c>
      <c r="J3668">
        <f t="shared" si="229"/>
        <v>17907</v>
      </c>
      <c r="K3668" s="189">
        <f t="shared" si="230"/>
        <v>0.71628000000000003</v>
      </c>
      <c r="L3668" s="200">
        <v>18472</v>
      </c>
      <c r="N3668" s="184">
        <v>543.29999999999995</v>
      </c>
      <c r="O3668" s="190">
        <f t="shared" si="231"/>
        <v>9.0549999999999992E-2</v>
      </c>
      <c r="Q3668" s="1">
        <v>2471.1</v>
      </c>
    </row>
    <row r="3669" spans="2:17" x14ac:dyDescent="0.3">
      <c r="B3669" s="187">
        <v>43253.458333333336</v>
      </c>
      <c r="D3669" s="202">
        <v>912</v>
      </c>
      <c r="E3669" s="178">
        <v>667.82299999999998</v>
      </c>
      <c r="F3669" s="188">
        <f t="shared" si="228"/>
        <v>0.90377643197888824</v>
      </c>
      <c r="G3669" s="200"/>
      <c r="H3669" s="202">
        <v>695</v>
      </c>
      <c r="I3669" s="178">
        <v>17704</v>
      </c>
      <c r="J3669">
        <f t="shared" si="229"/>
        <v>17704</v>
      </c>
      <c r="K3669" s="189">
        <f t="shared" si="230"/>
        <v>0.70816000000000001</v>
      </c>
      <c r="L3669" s="200">
        <v>18259</v>
      </c>
      <c r="N3669" s="184">
        <v>699.5</v>
      </c>
      <c r="O3669" s="190">
        <f t="shared" si="231"/>
        <v>0.11658333333333333</v>
      </c>
      <c r="Q3669" s="1">
        <v>2469.5</v>
      </c>
    </row>
    <row r="3670" spans="2:17" x14ac:dyDescent="0.3">
      <c r="B3670" s="187">
        <v>43253.5</v>
      </c>
      <c r="D3670" s="202">
        <v>912</v>
      </c>
      <c r="E3670" s="178">
        <v>664.56399999999996</v>
      </c>
      <c r="F3670" s="188">
        <f t="shared" si="228"/>
        <v>0.89936597083601177</v>
      </c>
      <c r="G3670" s="200"/>
      <c r="H3670" s="202">
        <v>696</v>
      </c>
      <c r="I3670" s="178">
        <v>17638</v>
      </c>
      <c r="J3670">
        <f t="shared" si="229"/>
        <v>17638</v>
      </c>
      <c r="K3670" s="189">
        <f t="shared" si="230"/>
        <v>0.70552000000000004</v>
      </c>
      <c r="L3670" s="200">
        <v>18190</v>
      </c>
      <c r="N3670" s="184">
        <v>575.4</v>
      </c>
      <c r="O3670" s="190">
        <f t="shared" si="231"/>
        <v>9.5899999999999999E-2</v>
      </c>
      <c r="Q3670" s="1">
        <v>2467.6</v>
      </c>
    </row>
    <row r="3671" spans="2:17" x14ac:dyDescent="0.3">
      <c r="B3671" s="187">
        <v>43253.541666666664</v>
      </c>
      <c r="D3671" s="202">
        <v>839</v>
      </c>
      <c r="E3671" s="178">
        <v>601.82799999999997</v>
      </c>
      <c r="F3671" s="188">
        <f t="shared" si="228"/>
        <v>0.81446425550630985</v>
      </c>
      <c r="G3671" s="200"/>
      <c r="H3671" s="202">
        <v>623</v>
      </c>
      <c r="I3671" s="178">
        <v>17605</v>
      </c>
      <c r="J3671">
        <f t="shared" si="229"/>
        <v>17605</v>
      </c>
      <c r="K3671" s="189">
        <f t="shared" si="230"/>
        <v>0.70420000000000005</v>
      </c>
      <c r="L3671" s="200">
        <v>18156</v>
      </c>
      <c r="N3671" s="184">
        <v>278</v>
      </c>
      <c r="O3671" s="190">
        <f t="shared" si="231"/>
        <v>4.6333333333333331E-2</v>
      </c>
      <c r="Q3671" s="1">
        <v>2467.5</v>
      </c>
    </row>
    <row r="3672" spans="2:17" x14ac:dyDescent="0.3">
      <c r="B3672" s="187">
        <v>43253.583333333336</v>
      </c>
      <c r="D3672" s="202">
        <v>727</v>
      </c>
      <c r="E3672" s="178">
        <v>502.37599999999998</v>
      </c>
      <c r="F3672" s="188">
        <f t="shared" si="228"/>
        <v>0.67987414148932568</v>
      </c>
      <c r="G3672" s="200"/>
      <c r="H3672" s="202">
        <v>491</v>
      </c>
      <c r="I3672" s="178">
        <v>17260</v>
      </c>
      <c r="J3672">
        <f t="shared" si="229"/>
        <v>17260</v>
      </c>
      <c r="K3672" s="189">
        <f t="shared" si="230"/>
        <v>0.69040000000000001</v>
      </c>
      <c r="L3672" s="200">
        <v>17793</v>
      </c>
      <c r="N3672" s="184">
        <v>0</v>
      </c>
      <c r="O3672" s="190">
        <f t="shared" si="231"/>
        <v>0</v>
      </c>
      <c r="Q3672" s="1">
        <v>2466.8000000000002</v>
      </c>
    </row>
    <row r="3673" spans="2:17" x14ac:dyDescent="0.3">
      <c r="B3673" s="187">
        <v>43253.625</v>
      </c>
      <c r="D3673" s="202">
        <v>458</v>
      </c>
      <c r="E3673" s="178">
        <v>275.70400000000001</v>
      </c>
      <c r="F3673" s="188">
        <f t="shared" si="228"/>
        <v>0.37311499813918875</v>
      </c>
      <c r="G3673" s="200"/>
      <c r="H3673" s="202">
        <v>281</v>
      </c>
      <c r="I3673" s="178">
        <v>11694</v>
      </c>
      <c r="J3673">
        <f t="shared" si="229"/>
        <v>11694</v>
      </c>
      <c r="K3673" s="189">
        <f t="shared" si="230"/>
        <v>0.46776000000000001</v>
      </c>
      <c r="L3673" s="200">
        <v>12004</v>
      </c>
      <c r="N3673" s="184">
        <v>0</v>
      </c>
      <c r="O3673" s="190">
        <f t="shared" si="231"/>
        <v>0</v>
      </c>
      <c r="Q3673" s="1">
        <v>2463.1999999999998</v>
      </c>
    </row>
    <row r="3674" spans="2:17" x14ac:dyDescent="0.3">
      <c r="B3674" s="187">
        <v>43253.666666666664</v>
      </c>
      <c r="D3674" s="202">
        <v>212</v>
      </c>
      <c r="E3674" s="178">
        <v>0</v>
      </c>
      <c r="F3674" s="188">
        <f t="shared" si="228"/>
        <v>0</v>
      </c>
      <c r="G3674" s="200"/>
      <c r="H3674" s="202">
        <v>95</v>
      </c>
      <c r="I3674" s="178">
        <v>3194.8</v>
      </c>
      <c r="J3674">
        <f t="shared" si="229"/>
        <v>3194.8</v>
      </c>
      <c r="K3674" s="189">
        <f t="shared" si="230"/>
        <v>0.12779200000000002</v>
      </c>
      <c r="L3674" s="200">
        <v>3313.7</v>
      </c>
      <c r="N3674" s="184">
        <v>0</v>
      </c>
      <c r="O3674" s="190">
        <f t="shared" si="231"/>
        <v>0</v>
      </c>
      <c r="Q3674" s="1">
        <v>2462.5</v>
      </c>
    </row>
    <row r="3675" spans="2:17" x14ac:dyDescent="0.3">
      <c r="B3675" s="187">
        <v>43253.708333333336</v>
      </c>
      <c r="D3675" s="202">
        <v>71</v>
      </c>
      <c r="E3675" s="178">
        <v>0</v>
      </c>
      <c r="F3675" s="188">
        <f t="shared" si="228"/>
        <v>0</v>
      </c>
      <c r="G3675" s="200"/>
      <c r="H3675" s="202">
        <v>7</v>
      </c>
      <c r="I3675" s="178">
        <v>-56.506999999999998</v>
      </c>
      <c r="J3675">
        <f t="shared" si="229"/>
        <v>0</v>
      </c>
      <c r="K3675" s="189">
        <f t="shared" si="230"/>
        <v>0</v>
      </c>
      <c r="L3675" s="200">
        <v>0</v>
      </c>
      <c r="N3675" s="184">
        <v>0</v>
      </c>
      <c r="O3675" s="190">
        <f t="shared" si="231"/>
        <v>0</v>
      </c>
      <c r="Q3675" s="1">
        <v>2461.6</v>
      </c>
    </row>
    <row r="3676" spans="2:17" x14ac:dyDescent="0.3">
      <c r="B3676" s="187">
        <v>43253.75</v>
      </c>
      <c r="D3676" s="202">
        <v>0</v>
      </c>
      <c r="E3676" s="178">
        <v>0</v>
      </c>
      <c r="F3676" s="188">
        <f t="shared" si="228"/>
        <v>0</v>
      </c>
      <c r="G3676" s="200"/>
      <c r="H3676" s="202">
        <v>0</v>
      </c>
      <c r="I3676" s="178">
        <v>-56.506999999999998</v>
      </c>
      <c r="J3676">
        <f t="shared" si="229"/>
        <v>0</v>
      </c>
      <c r="K3676" s="189">
        <f t="shared" si="230"/>
        <v>0</v>
      </c>
      <c r="L3676" s="200">
        <v>0</v>
      </c>
      <c r="N3676" s="184">
        <v>0</v>
      </c>
      <c r="O3676" s="190">
        <f t="shared" si="231"/>
        <v>0</v>
      </c>
      <c r="Q3676" s="1">
        <v>2461.5</v>
      </c>
    </row>
    <row r="3677" spans="2:17" x14ac:dyDescent="0.3">
      <c r="B3677" s="187">
        <v>43253.791666666664</v>
      </c>
      <c r="D3677" s="202">
        <v>0</v>
      </c>
      <c r="E3677" s="178">
        <v>0</v>
      </c>
      <c r="F3677" s="188">
        <f t="shared" si="228"/>
        <v>0</v>
      </c>
      <c r="G3677" s="200"/>
      <c r="H3677" s="202">
        <v>0</v>
      </c>
      <c r="I3677" s="178">
        <v>-56.506999999999998</v>
      </c>
      <c r="J3677">
        <f t="shared" si="229"/>
        <v>0</v>
      </c>
      <c r="K3677" s="189">
        <f t="shared" si="230"/>
        <v>0</v>
      </c>
      <c r="L3677" s="200">
        <v>0</v>
      </c>
      <c r="N3677" s="184">
        <v>23.4</v>
      </c>
      <c r="O3677" s="190">
        <f t="shared" si="231"/>
        <v>3.8999999999999998E-3</v>
      </c>
      <c r="Q3677" s="1">
        <v>2461.1999999999998</v>
      </c>
    </row>
    <row r="3678" spans="2:17" x14ac:dyDescent="0.3">
      <c r="B3678" s="187">
        <v>43253.833333333336</v>
      </c>
      <c r="D3678" s="202">
        <v>0</v>
      </c>
      <c r="E3678" s="178">
        <v>0</v>
      </c>
      <c r="F3678" s="188">
        <f t="shared" si="228"/>
        <v>0</v>
      </c>
      <c r="G3678" s="200"/>
      <c r="H3678" s="202">
        <v>0</v>
      </c>
      <c r="I3678" s="178">
        <v>-56.506999999999998</v>
      </c>
      <c r="J3678">
        <f t="shared" si="229"/>
        <v>0</v>
      </c>
      <c r="K3678" s="189">
        <f t="shared" si="230"/>
        <v>0</v>
      </c>
      <c r="L3678" s="200">
        <v>0</v>
      </c>
      <c r="N3678" s="184">
        <v>430.1</v>
      </c>
      <c r="O3678" s="190">
        <f t="shared" si="231"/>
        <v>7.1683333333333335E-2</v>
      </c>
      <c r="Q3678" s="1">
        <v>2461.1</v>
      </c>
    </row>
    <row r="3679" spans="2:17" x14ac:dyDescent="0.3">
      <c r="B3679" s="187">
        <v>43253.875</v>
      </c>
      <c r="D3679" s="202">
        <v>0</v>
      </c>
      <c r="E3679" s="178">
        <v>0</v>
      </c>
      <c r="F3679" s="188">
        <f t="shared" si="228"/>
        <v>0</v>
      </c>
      <c r="G3679" s="200"/>
      <c r="H3679" s="202">
        <v>0</v>
      </c>
      <c r="I3679" s="178">
        <v>-56.506999999999998</v>
      </c>
      <c r="J3679">
        <f t="shared" si="229"/>
        <v>0</v>
      </c>
      <c r="K3679" s="189">
        <f t="shared" si="230"/>
        <v>0</v>
      </c>
      <c r="L3679" s="200">
        <v>0</v>
      </c>
      <c r="N3679" s="184">
        <v>1149.7</v>
      </c>
      <c r="O3679" s="190">
        <f t="shared" si="231"/>
        <v>0.19161666666666669</v>
      </c>
      <c r="Q3679" s="1">
        <v>2460.3000000000002</v>
      </c>
    </row>
    <row r="3680" spans="2:17" x14ac:dyDescent="0.3">
      <c r="B3680" s="187">
        <v>43253.916666666664</v>
      </c>
      <c r="D3680" s="202">
        <v>0</v>
      </c>
      <c r="E3680" s="178">
        <v>0</v>
      </c>
      <c r="F3680" s="188">
        <f t="shared" si="228"/>
        <v>0</v>
      </c>
      <c r="G3680" s="200"/>
      <c r="H3680" s="202">
        <v>0</v>
      </c>
      <c r="I3680" s="178">
        <v>-56.506999999999998</v>
      </c>
      <c r="J3680">
        <f t="shared" si="229"/>
        <v>0</v>
      </c>
      <c r="K3680" s="189">
        <f t="shared" si="230"/>
        <v>0</v>
      </c>
      <c r="L3680" s="200">
        <v>0</v>
      </c>
      <c r="N3680" s="184">
        <v>1841.7</v>
      </c>
      <c r="O3680" s="190">
        <f t="shared" si="231"/>
        <v>0.30695</v>
      </c>
      <c r="Q3680" s="1">
        <v>2459.8000000000002</v>
      </c>
    </row>
    <row r="3681" spans="2:17" x14ac:dyDescent="0.3">
      <c r="B3681" s="187">
        <v>43253.958333333336</v>
      </c>
      <c r="D3681" s="202">
        <v>0</v>
      </c>
      <c r="E3681" s="178">
        <v>0</v>
      </c>
      <c r="F3681" s="188">
        <f t="shared" si="228"/>
        <v>0</v>
      </c>
      <c r="G3681" s="200"/>
      <c r="H3681" s="202">
        <v>0</v>
      </c>
      <c r="I3681" s="178">
        <v>-56.506999999999998</v>
      </c>
      <c r="J3681">
        <f t="shared" si="229"/>
        <v>0</v>
      </c>
      <c r="K3681" s="189">
        <f t="shared" si="230"/>
        <v>0</v>
      </c>
      <c r="L3681" s="200">
        <v>0</v>
      </c>
      <c r="N3681" s="184">
        <v>2457.3000000000002</v>
      </c>
      <c r="O3681" s="190">
        <f t="shared" si="231"/>
        <v>0.40955000000000003</v>
      </c>
      <c r="Q3681" s="1">
        <v>2459.1999999999998</v>
      </c>
    </row>
    <row r="3682" spans="2:17" x14ac:dyDescent="0.3">
      <c r="B3682" s="187">
        <v>43254</v>
      </c>
      <c r="D3682" s="202">
        <v>0</v>
      </c>
      <c r="E3682" s="178">
        <v>0</v>
      </c>
      <c r="F3682" s="188">
        <f t="shared" si="228"/>
        <v>0</v>
      </c>
      <c r="G3682" s="200"/>
      <c r="H3682" s="202">
        <v>0</v>
      </c>
      <c r="I3682" s="178">
        <v>-56.506999999999998</v>
      </c>
      <c r="J3682">
        <f t="shared" si="229"/>
        <v>0</v>
      </c>
      <c r="K3682" s="189">
        <f t="shared" si="230"/>
        <v>0</v>
      </c>
      <c r="L3682" s="200">
        <v>0</v>
      </c>
      <c r="N3682" s="184">
        <v>2606.9</v>
      </c>
      <c r="O3682" s="190">
        <f t="shared" si="231"/>
        <v>0.43448333333333333</v>
      </c>
      <c r="Q3682" s="1">
        <v>2457.3000000000002</v>
      </c>
    </row>
    <row r="3683" spans="2:17" x14ac:dyDescent="0.3">
      <c r="B3683" s="187">
        <v>43254.041666666664</v>
      </c>
      <c r="D3683" s="202">
        <v>0</v>
      </c>
      <c r="E3683" s="178">
        <v>0</v>
      </c>
      <c r="F3683" s="188">
        <f t="shared" si="228"/>
        <v>0</v>
      </c>
      <c r="G3683" s="200"/>
      <c r="H3683" s="202">
        <v>0</v>
      </c>
      <c r="I3683" s="178">
        <v>-56.506999999999998</v>
      </c>
      <c r="J3683">
        <f t="shared" si="229"/>
        <v>0</v>
      </c>
      <c r="K3683" s="189">
        <f t="shared" si="230"/>
        <v>0</v>
      </c>
      <c r="L3683" s="200">
        <v>0</v>
      </c>
      <c r="N3683" s="184">
        <v>2436.9</v>
      </c>
      <c r="O3683" s="190">
        <f t="shared" si="231"/>
        <v>0.40615000000000001</v>
      </c>
      <c r="Q3683" s="1">
        <v>2455.1999999999998</v>
      </c>
    </row>
    <row r="3684" spans="2:17" x14ac:dyDescent="0.3">
      <c r="B3684" s="187">
        <v>43254.083333333336</v>
      </c>
      <c r="D3684" s="202">
        <v>0</v>
      </c>
      <c r="E3684" s="178">
        <v>0</v>
      </c>
      <c r="F3684" s="188">
        <f t="shared" si="228"/>
        <v>0</v>
      </c>
      <c r="G3684" s="200"/>
      <c r="H3684" s="202">
        <v>0</v>
      </c>
      <c r="I3684" s="178">
        <v>-56.506999999999998</v>
      </c>
      <c r="J3684">
        <f t="shared" si="229"/>
        <v>0</v>
      </c>
      <c r="K3684" s="189">
        <f t="shared" si="230"/>
        <v>0</v>
      </c>
      <c r="L3684" s="200">
        <v>0</v>
      </c>
      <c r="N3684" s="184">
        <v>2047</v>
      </c>
      <c r="O3684" s="190">
        <f t="shared" si="231"/>
        <v>0.34116666666666667</v>
      </c>
      <c r="Q3684" s="1">
        <v>2455</v>
      </c>
    </row>
    <row r="3685" spans="2:17" x14ac:dyDescent="0.3">
      <c r="B3685" s="187">
        <v>43254.125</v>
      </c>
      <c r="D3685" s="202">
        <v>0</v>
      </c>
      <c r="E3685" s="178">
        <v>0</v>
      </c>
      <c r="F3685" s="188">
        <f t="shared" si="228"/>
        <v>0</v>
      </c>
      <c r="G3685" s="200"/>
      <c r="H3685" s="202">
        <v>0</v>
      </c>
      <c r="I3685" s="178">
        <v>-56.506999999999998</v>
      </c>
      <c r="J3685">
        <f t="shared" si="229"/>
        <v>0</v>
      </c>
      <c r="K3685" s="189">
        <f t="shared" si="230"/>
        <v>0</v>
      </c>
      <c r="L3685" s="200">
        <v>0</v>
      </c>
      <c r="N3685" s="184">
        <v>1847.2</v>
      </c>
      <c r="O3685" s="190">
        <f t="shared" si="231"/>
        <v>0.30786666666666668</v>
      </c>
      <c r="Q3685" s="1">
        <v>2453.3000000000002</v>
      </c>
    </row>
    <row r="3686" spans="2:17" x14ac:dyDescent="0.3">
      <c r="B3686" s="187">
        <v>43254.166666666664</v>
      </c>
      <c r="D3686" s="202">
        <v>0</v>
      </c>
      <c r="E3686" s="178">
        <v>0</v>
      </c>
      <c r="F3686" s="188">
        <f t="shared" si="228"/>
        <v>0</v>
      </c>
      <c r="G3686" s="200"/>
      <c r="H3686" s="202">
        <v>0</v>
      </c>
      <c r="I3686" s="178">
        <v>-56.506999999999998</v>
      </c>
      <c r="J3686">
        <f t="shared" si="229"/>
        <v>0</v>
      </c>
      <c r="K3686" s="189">
        <f t="shared" si="230"/>
        <v>0</v>
      </c>
      <c r="L3686" s="200">
        <v>0</v>
      </c>
      <c r="N3686" s="184">
        <v>1671.1</v>
      </c>
      <c r="O3686" s="190">
        <f t="shared" si="231"/>
        <v>0.27851666666666663</v>
      </c>
      <c r="Q3686" s="1">
        <v>2452.6999999999998</v>
      </c>
    </row>
    <row r="3687" spans="2:17" x14ac:dyDescent="0.3">
      <c r="B3687" s="187">
        <v>43254.208333333336</v>
      </c>
      <c r="D3687" s="202">
        <v>0</v>
      </c>
      <c r="E3687" s="178">
        <v>0</v>
      </c>
      <c r="F3687" s="188">
        <f t="shared" si="228"/>
        <v>0</v>
      </c>
      <c r="G3687" s="200"/>
      <c r="H3687" s="202">
        <v>0</v>
      </c>
      <c r="I3687" s="178">
        <v>-56.506999999999998</v>
      </c>
      <c r="J3687">
        <f t="shared" si="229"/>
        <v>0</v>
      </c>
      <c r="K3687" s="189">
        <f t="shared" si="230"/>
        <v>0</v>
      </c>
      <c r="L3687" s="200">
        <v>0</v>
      </c>
      <c r="N3687" s="184">
        <v>1758.6</v>
      </c>
      <c r="O3687" s="190">
        <f t="shared" si="231"/>
        <v>0.29309999999999997</v>
      </c>
      <c r="Q3687" s="1">
        <v>2451.3000000000002</v>
      </c>
    </row>
    <row r="3688" spans="2:17" x14ac:dyDescent="0.3">
      <c r="B3688" s="187">
        <v>43254.25</v>
      </c>
      <c r="D3688" s="202">
        <v>44</v>
      </c>
      <c r="E3688" s="178">
        <v>0</v>
      </c>
      <c r="F3688" s="188">
        <f t="shared" si="228"/>
        <v>0</v>
      </c>
      <c r="G3688" s="200"/>
      <c r="H3688" s="202">
        <v>5</v>
      </c>
      <c r="I3688" s="178">
        <v>-56.506999999999998</v>
      </c>
      <c r="J3688">
        <f t="shared" si="229"/>
        <v>0</v>
      </c>
      <c r="K3688" s="189">
        <f t="shared" si="230"/>
        <v>0</v>
      </c>
      <c r="L3688" s="200">
        <v>0</v>
      </c>
      <c r="N3688" s="184">
        <v>2240.4</v>
      </c>
      <c r="O3688" s="190">
        <f t="shared" si="231"/>
        <v>0.37340000000000001</v>
      </c>
      <c r="Q3688" s="1">
        <v>2450.5</v>
      </c>
    </row>
    <row r="3689" spans="2:17" x14ac:dyDescent="0.3">
      <c r="B3689" s="187">
        <v>43254.291666666664</v>
      </c>
      <c r="D3689" s="202">
        <v>599</v>
      </c>
      <c r="E3689" s="178">
        <v>91.428100000000001</v>
      </c>
      <c r="F3689" s="188">
        <f t="shared" si="228"/>
        <v>0.12373123118043104</v>
      </c>
      <c r="G3689" s="200"/>
      <c r="H3689" s="202">
        <v>136</v>
      </c>
      <c r="I3689" s="178">
        <v>5819.1</v>
      </c>
      <c r="J3689">
        <f t="shared" si="229"/>
        <v>5819.1</v>
      </c>
      <c r="K3689" s="189">
        <f t="shared" si="230"/>
        <v>0.23276400000000003</v>
      </c>
      <c r="L3689" s="200">
        <v>5977.1</v>
      </c>
      <c r="N3689" s="184">
        <v>1915.1</v>
      </c>
      <c r="O3689" s="190">
        <f t="shared" si="231"/>
        <v>0.31918333333333332</v>
      </c>
      <c r="Q3689" s="1">
        <v>2450</v>
      </c>
    </row>
    <row r="3690" spans="2:17" x14ac:dyDescent="0.3">
      <c r="B3690" s="187">
        <v>43254.333333333336</v>
      </c>
      <c r="D3690" s="202">
        <v>793</v>
      </c>
      <c r="E3690" s="178">
        <v>499.47699999999998</v>
      </c>
      <c r="F3690" s="188">
        <f t="shared" si="228"/>
        <v>0.67595087458131742</v>
      </c>
      <c r="G3690" s="200"/>
      <c r="H3690" s="202">
        <v>339</v>
      </c>
      <c r="I3690" s="178">
        <v>15900</v>
      </c>
      <c r="J3690">
        <f t="shared" si="229"/>
        <v>15900</v>
      </c>
      <c r="K3690" s="189">
        <f t="shared" si="230"/>
        <v>0.63600000000000001</v>
      </c>
      <c r="L3690" s="200">
        <v>16370</v>
      </c>
      <c r="N3690" s="184">
        <v>1417.3</v>
      </c>
      <c r="O3690" s="190">
        <f t="shared" si="231"/>
        <v>0.23621666666666666</v>
      </c>
      <c r="Q3690" s="1">
        <v>2449.8000000000002</v>
      </c>
    </row>
    <row r="3691" spans="2:17" x14ac:dyDescent="0.3">
      <c r="B3691" s="187">
        <v>43254.375</v>
      </c>
      <c r="D3691" s="202">
        <v>860</v>
      </c>
      <c r="E3691" s="178">
        <v>599.274</v>
      </c>
      <c r="F3691" s="188">
        <f t="shared" si="228"/>
        <v>0.81100788307338367</v>
      </c>
      <c r="G3691" s="200"/>
      <c r="H3691" s="202">
        <v>504</v>
      </c>
      <c r="I3691" s="178">
        <v>18061</v>
      </c>
      <c r="J3691">
        <f t="shared" si="229"/>
        <v>18061</v>
      </c>
      <c r="K3691" s="189">
        <f t="shared" si="230"/>
        <v>0.72243999999999997</v>
      </c>
      <c r="L3691" s="200">
        <v>18634</v>
      </c>
      <c r="N3691" s="184">
        <v>1084.4000000000001</v>
      </c>
      <c r="O3691" s="190">
        <f t="shared" si="231"/>
        <v>0.18073333333333336</v>
      </c>
      <c r="Q3691" s="1">
        <v>2449.5</v>
      </c>
    </row>
    <row r="3692" spans="2:17" x14ac:dyDescent="0.3">
      <c r="B3692" s="187">
        <v>43254.416666666664</v>
      </c>
      <c r="D3692" s="202">
        <v>897</v>
      </c>
      <c r="E3692" s="178">
        <v>644.26700000000005</v>
      </c>
      <c r="F3692" s="188">
        <f t="shared" si="228"/>
        <v>0.87189768921067778</v>
      </c>
      <c r="G3692" s="200"/>
      <c r="H3692" s="202">
        <v>629</v>
      </c>
      <c r="I3692" s="178">
        <v>17905</v>
      </c>
      <c r="J3692">
        <f t="shared" si="229"/>
        <v>17905</v>
      </c>
      <c r="K3692" s="189">
        <f t="shared" si="230"/>
        <v>0.71619999999999995</v>
      </c>
      <c r="L3692" s="200">
        <v>18470</v>
      </c>
      <c r="N3692" s="184">
        <v>1973.3</v>
      </c>
      <c r="O3692" s="190">
        <f t="shared" si="231"/>
        <v>0.32888333333333331</v>
      </c>
      <c r="Q3692" s="1">
        <v>2448.8000000000002</v>
      </c>
    </row>
    <row r="3693" spans="2:17" x14ac:dyDescent="0.3">
      <c r="B3693" s="187">
        <v>43254.458333333336</v>
      </c>
      <c r="D3693" s="202">
        <v>914</v>
      </c>
      <c r="E3693" s="178">
        <v>666.01300000000003</v>
      </c>
      <c r="F3693" s="188">
        <f t="shared" si="228"/>
        <v>0.90132692763135647</v>
      </c>
      <c r="G3693" s="200"/>
      <c r="H3693" s="202">
        <v>696</v>
      </c>
      <c r="I3693" s="178">
        <v>17702</v>
      </c>
      <c r="J3693">
        <f t="shared" si="229"/>
        <v>17702</v>
      </c>
      <c r="K3693" s="189">
        <f t="shared" si="230"/>
        <v>0.70808000000000004</v>
      </c>
      <c r="L3693" s="200">
        <v>18258</v>
      </c>
      <c r="N3693" s="184">
        <v>2427.1999999999998</v>
      </c>
      <c r="O3693" s="190">
        <f t="shared" si="231"/>
        <v>0.4045333333333333</v>
      </c>
      <c r="Q3693" s="1">
        <v>2447.6999999999998</v>
      </c>
    </row>
    <row r="3694" spans="2:17" x14ac:dyDescent="0.3">
      <c r="B3694" s="187">
        <v>43254.5</v>
      </c>
      <c r="D3694" s="202">
        <v>915</v>
      </c>
      <c r="E3694" s="178">
        <v>664.71500000000003</v>
      </c>
      <c r="F3694" s="188">
        <f t="shared" si="228"/>
        <v>0.89957032175119267</v>
      </c>
      <c r="G3694" s="200"/>
      <c r="H3694" s="202">
        <v>697</v>
      </c>
      <c r="I3694" s="178">
        <v>17665</v>
      </c>
      <c r="J3694">
        <f t="shared" si="229"/>
        <v>17665</v>
      </c>
      <c r="K3694" s="189">
        <f t="shared" si="230"/>
        <v>0.70660000000000001</v>
      </c>
      <c r="L3694" s="200">
        <v>18219</v>
      </c>
      <c r="N3694" s="184">
        <v>1436.5</v>
      </c>
      <c r="O3694" s="190">
        <f t="shared" si="231"/>
        <v>0.23941666666666667</v>
      </c>
      <c r="Q3694" s="1">
        <v>2447.6999999999998</v>
      </c>
    </row>
    <row r="3695" spans="2:17" x14ac:dyDescent="0.3">
      <c r="B3695" s="187">
        <v>43254.541666666664</v>
      </c>
      <c r="D3695" s="202">
        <v>898</v>
      </c>
      <c r="E3695" s="178">
        <v>643.66</v>
      </c>
      <c r="F3695" s="188">
        <f t="shared" si="228"/>
        <v>0.87107622559799713</v>
      </c>
      <c r="G3695" s="200"/>
      <c r="H3695" s="202">
        <v>632</v>
      </c>
      <c r="I3695" s="178">
        <v>17908</v>
      </c>
      <c r="J3695">
        <f t="shared" si="229"/>
        <v>17908</v>
      </c>
      <c r="K3695" s="189">
        <f t="shared" si="230"/>
        <v>0.71631999999999996</v>
      </c>
      <c r="L3695" s="200">
        <v>18473</v>
      </c>
      <c r="N3695" s="184">
        <v>860.7</v>
      </c>
      <c r="O3695" s="190">
        <f t="shared" si="231"/>
        <v>0.14344999999999999</v>
      </c>
      <c r="Q3695" s="1">
        <v>2447.4</v>
      </c>
    </row>
    <row r="3696" spans="2:17" x14ac:dyDescent="0.3">
      <c r="B3696" s="187">
        <v>43254.583333333336</v>
      </c>
      <c r="D3696" s="202">
        <v>861</v>
      </c>
      <c r="E3696" s="178">
        <v>596.18499999999995</v>
      </c>
      <c r="F3696" s="188">
        <f t="shared" si="228"/>
        <v>0.80682748587475051</v>
      </c>
      <c r="G3696" s="200"/>
      <c r="H3696" s="202">
        <v>509</v>
      </c>
      <c r="I3696" s="178">
        <v>18126</v>
      </c>
      <c r="J3696">
        <f t="shared" si="229"/>
        <v>18126</v>
      </c>
      <c r="K3696" s="189">
        <f t="shared" si="230"/>
        <v>0.72504000000000002</v>
      </c>
      <c r="L3696" s="200">
        <v>18702</v>
      </c>
      <c r="N3696" s="184">
        <v>656.8</v>
      </c>
      <c r="O3696" s="190">
        <f t="shared" si="231"/>
        <v>0.10946666666666666</v>
      </c>
      <c r="Q3696" s="1">
        <v>2447.3000000000002</v>
      </c>
    </row>
    <row r="3697" spans="2:17" x14ac:dyDescent="0.3">
      <c r="B3697" s="187">
        <v>43254.625</v>
      </c>
      <c r="D3697" s="202">
        <v>791</v>
      </c>
      <c r="E3697" s="178">
        <v>489.04599999999999</v>
      </c>
      <c r="F3697" s="188">
        <f t="shared" si="228"/>
        <v>0.6618344216260108</v>
      </c>
      <c r="G3697" s="200"/>
      <c r="H3697" s="202">
        <v>337</v>
      </c>
      <c r="I3697" s="178">
        <v>15443</v>
      </c>
      <c r="J3697">
        <f t="shared" si="229"/>
        <v>15443</v>
      </c>
      <c r="K3697" s="189">
        <f t="shared" si="230"/>
        <v>0.61772000000000005</v>
      </c>
      <c r="L3697" s="200">
        <v>15892</v>
      </c>
      <c r="N3697" s="184">
        <v>570.1</v>
      </c>
      <c r="O3697" s="190">
        <f t="shared" si="231"/>
        <v>9.5016666666666666E-2</v>
      </c>
      <c r="Q3697" s="1">
        <v>2445.8000000000002</v>
      </c>
    </row>
    <row r="3698" spans="2:17" x14ac:dyDescent="0.3">
      <c r="B3698" s="187">
        <v>43254.666666666664</v>
      </c>
      <c r="D3698" s="202">
        <v>609</v>
      </c>
      <c r="E3698" s="178">
        <v>268.02</v>
      </c>
      <c r="F3698" s="188">
        <f t="shared" si="228"/>
        <v>0.36271610785939035</v>
      </c>
      <c r="G3698" s="200"/>
      <c r="H3698" s="202">
        <v>144</v>
      </c>
      <c r="I3698" s="178">
        <v>5969.1</v>
      </c>
      <c r="J3698">
        <f t="shared" si="229"/>
        <v>5969.1</v>
      </c>
      <c r="K3698" s="189">
        <f t="shared" si="230"/>
        <v>0.238764</v>
      </c>
      <c r="L3698" s="200">
        <v>6129.9</v>
      </c>
      <c r="N3698" s="184">
        <v>747.8</v>
      </c>
      <c r="O3698" s="190">
        <f t="shared" si="231"/>
        <v>0.12463333333333333</v>
      </c>
      <c r="Q3698" s="1">
        <v>2445.5</v>
      </c>
    </row>
    <row r="3699" spans="2:17" x14ac:dyDescent="0.3">
      <c r="B3699" s="187">
        <v>43254.708333333336</v>
      </c>
      <c r="D3699" s="202">
        <v>70</v>
      </c>
      <c r="E3699" s="178">
        <v>0</v>
      </c>
      <c r="F3699" s="188">
        <f t="shared" si="228"/>
        <v>0</v>
      </c>
      <c r="G3699" s="200"/>
      <c r="H3699" s="202">
        <v>7</v>
      </c>
      <c r="I3699" s="178">
        <v>-56.506999999999998</v>
      </c>
      <c r="J3699">
        <f t="shared" si="229"/>
        <v>0</v>
      </c>
      <c r="K3699" s="189">
        <f t="shared" si="230"/>
        <v>0</v>
      </c>
      <c r="L3699" s="200">
        <v>0</v>
      </c>
      <c r="N3699" s="184">
        <v>1047.7</v>
      </c>
      <c r="O3699" s="190">
        <f t="shared" si="231"/>
        <v>0.17461666666666667</v>
      </c>
      <c r="Q3699" s="1">
        <v>2444.1999999999998</v>
      </c>
    </row>
    <row r="3700" spans="2:17" x14ac:dyDescent="0.3">
      <c r="B3700" s="187">
        <v>43254.75</v>
      </c>
      <c r="D3700" s="202">
        <v>0</v>
      </c>
      <c r="E3700" s="178">
        <v>0</v>
      </c>
      <c r="F3700" s="188">
        <f t="shared" si="228"/>
        <v>0</v>
      </c>
      <c r="G3700" s="200"/>
      <c r="H3700" s="202">
        <v>0</v>
      </c>
      <c r="I3700" s="178">
        <v>-56.506999999999998</v>
      </c>
      <c r="J3700">
        <f t="shared" si="229"/>
        <v>0</v>
      </c>
      <c r="K3700" s="189">
        <f t="shared" si="230"/>
        <v>0</v>
      </c>
      <c r="L3700" s="200">
        <v>0</v>
      </c>
      <c r="N3700" s="184">
        <v>1176.4000000000001</v>
      </c>
      <c r="O3700" s="190">
        <f t="shared" si="231"/>
        <v>0.19606666666666669</v>
      </c>
      <c r="Q3700" s="1">
        <v>2444.1</v>
      </c>
    </row>
    <row r="3701" spans="2:17" x14ac:dyDescent="0.3">
      <c r="B3701" s="187">
        <v>43254.791666666664</v>
      </c>
      <c r="D3701" s="202">
        <v>0</v>
      </c>
      <c r="E3701" s="178">
        <v>0</v>
      </c>
      <c r="F3701" s="188">
        <f t="shared" si="228"/>
        <v>0</v>
      </c>
      <c r="G3701" s="200"/>
      <c r="H3701" s="202">
        <v>0</v>
      </c>
      <c r="I3701" s="178">
        <v>-56.506999999999998</v>
      </c>
      <c r="J3701">
        <f t="shared" si="229"/>
        <v>0</v>
      </c>
      <c r="K3701" s="189">
        <f t="shared" si="230"/>
        <v>0</v>
      </c>
      <c r="L3701" s="200">
        <v>0</v>
      </c>
      <c r="N3701" s="184">
        <v>2267.4</v>
      </c>
      <c r="O3701" s="190">
        <f t="shared" si="231"/>
        <v>0.37790000000000001</v>
      </c>
      <c r="Q3701" s="1">
        <v>2443.9</v>
      </c>
    </row>
    <row r="3702" spans="2:17" x14ac:dyDescent="0.3">
      <c r="B3702" s="187">
        <v>43254.833333333336</v>
      </c>
      <c r="D3702" s="202">
        <v>0</v>
      </c>
      <c r="E3702" s="178">
        <v>0</v>
      </c>
      <c r="F3702" s="188">
        <f t="shared" si="228"/>
        <v>0</v>
      </c>
      <c r="G3702" s="200"/>
      <c r="H3702" s="202">
        <v>0</v>
      </c>
      <c r="I3702" s="178">
        <v>-56.506999999999998</v>
      </c>
      <c r="J3702">
        <f t="shared" si="229"/>
        <v>0</v>
      </c>
      <c r="K3702" s="189">
        <f t="shared" si="230"/>
        <v>0</v>
      </c>
      <c r="L3702" s="200">
        <v>0</v>
      </c>
      <c r="N3702" s="184">
        <v>2789.2</v>
      </c>
      <c r="O3702" s="190">
        <f t="shared" si="231"/>
        <v>0.46486666666666665</v>
      </c>
      <c r="Q3702" s="1">
        <v>2443.6</v>
      </c>
    </row>
    <row r="3703" spans="2:17" x14ac:dyDescent="0.3">
      <c r="B3703" s="187">
        <v>43254.875</v>
      </c>
      <c r="D3703" s="202">
        <v>0</v>
      </c>
      <c r="E3703" s="178">
        <v>0</v>
      </c>
      <c r="F3703" s="188">
        <f t="shared" si="228"/>
        <v>0</v>
      </c>
      <c r="G3703" s="200"/>
      <c r="H3703" s="202">
        <v>0</v>
      </c>
      <c r="I3703" s="178">
        <v>-56.506999999999998</v>
      </c>
      <c r="J3703">
        <f t="shared" si="229"/>
        <v>0</v>
      </c>
      <c r="K3703" s="189">
        <f t="shared" si="230"/>
        <v>0</v>
      </c>
      <c r="L3703" s="200">
        <v>0</v>
      </c>
      <c r="N3703" s="184">
        <v>2652.4</v>
      </c>
      <c r="O3703" s="190">
        <f t="shared" si="231"/>
        <v>0.44206666666666666</v>
      </c>
      <c r="Q3703" s="1">
        <v>2443.4</v>
      </c>
    </row>
    <row r="3704" spans="2:17" x14ac:dyDescent="0.3">
      <c r="B3704" s="187">
        <v>43254.916666666664</v>
      </c>
      <c r="D3704" s="202">
        <v>0</v>
      </c>
      <c r="E3704" s="178">
        <v>0</v>
      </c>
      <c r="F3704" s="188">
        <f t="shared" si="228"/>
        <v>0</v>
      </c>
      <c r="G3704" s="200"/>
      <c r="H3704" s="202">
        <v>0</v>
      </c>
      <c r="I3704" s="178">
        <v>-56.506999999999998</v>
      </c>
      <c r="J3704">
        <f t="shared" si="229"/>
        <v>0</v>
      </c>
      <c r="K3704" s="189">
        <f t="shared" si="230"/>
        <v>0</v>
      </c>
      <c r="L3704" s="200">
        <v>0</v>
      </c>
      <c r="N3704" s="184">
        <v>2841.6</v>
      </c>
      <c r="O3704" s="190">
        <f t="shared" si="231"/>
        <v>0.47359999999999997</v>
      </c>
      <c r="Q3704" s="1">
        <v>2442</v>
      </c>
    </row>
    <row r="3705" spans="2:17" x14ac:dyDescent="0.3">
      <c r="B3705" s="187">
        <v>43254.958333333336</v>
      </c>
      <c r="D3705" s="202">
        <v>0</v>
      </c>
      <c r="E3705" s="178">
        <v>0</v>
      </c>
      <c r="F3705" s="188">
        <f t="shared" si="228"/>
        <v>0</v>
      </c>
      <c r="G3705" s="200"/>
      <c r="H3705" s="202">
        <v>0</v>
      </c>
      <c r="I3705" s="178">
        <v>-56.506999999999998</v>
      </c>
      <c r="J3705">
        <f t="shared" si="229"/>
        <v>0</v>
      </c>
      <c r="K3705" s="189">
        <f t="shared" si="230"/>
        <v>0</v>
      </c>
      <c r="L3705" s="200">
        <v>0</v>
      </c>
      <c r="N3705" s="184">
        <v>3213.2</v>
      </c>
      <c r="O3705" s="190">
        <f t="shared" si="231"/>
        <v>0.53553333333333331</v>
      </c>
      <c r="Q3705" s="1">
        <v>2442</v>
      </c>
    </row>
    <row r="3706" spans="2:17" x14ac:dyDescent="0.3">
      <c r="B3706" s="187">
        <v>43255</v>
      </c>
      <c r="D3706" s="202">
        <v>0</v>
      </c>
      <c r="E3706" s="178">
        <v>0</v>
      </c>
      <c r="F3706" s="188">
        <f t="shared" si="228"/>
        <v>0</v>
      </c>
      <c r="G3706" s="200"/>
      <c r="H3706" s="202">
        <v>0</v>
      </c>
      <c r="I3706" s="178">
        <v>-56.506999999999998</v>
      </c>
      <c r="J3706">
        <f t="shared" si="229"/>
        <v>0</v>
      </c>
      <c r="K3706" s="189">
        <f t="shared" si="230"/>
        <v>0</v>
      </c>
      <c r="L3706" s="200">
        <v>0</v>
      </c>
      <c r="N3706" s="184">
        <v>3202.5</v>
      </c>
      <c r="O3706" s="190">
        <f t="shared" si="231"/>
        <v>0.53374999999999995</v>
      </c>
      <c r="Q3706" s="1">
        <v>2441.8000000000002</v>
      </c>
    </row>
    <row r="3707" spans="2:17" x14ac:dyDescent="0.3">
      <c r="B3707" s="187">
        <v>43255.041666666664</v>
      </c>
      <c r="D3707" s="202">
        <v>0</v>
      </c>
      <c r="E3707" s="178">
        <v>0</v>
      </c>
      <c r="F3707" s="188">
        <f t="shared" si="228"/>
        <v>0</v>
      </c>
      <c r="G3707" s="200"/>
      <c r="H3707" s="202">
        <v>0</v>
      </c>
      <c r="I3707" s="178">
        <v>-56.506999999999998</v>
      </c>
      <c r="J3707">
        <f t="shared" si="229"/>
        <v>0</v>
      </c>
      <c r="K3707" s="189">
        <f t="shared" si="230"/>
        <v>0</v>
      </c>
      <c r="L3707" s="200">
        <v>0</v>
      </c>
      <c r="N3707" s="184">
        <v>3091.2</v>
      </c>
      <c r="O3707" s="190">
        <f t="shared" si="231"/>
        <v>0.51519999999999999</v>
      </c>
      <c r="Q3707" s="1">
        <v>2440.8000000000002</v>
      </c>
    </row>
    <row r="3708" spans="2:17" x14ac:dyDescent="0.3">
      <c r="B3708" s="187">
        <v>43255.083333333336</v>
      </c>
      <c r="D3708" s="202">
        <v>0</v>
      </c>
      <c r="E3708" s="178">
        <v>0</v>
      </c>
      <c r="F3708" s="188">
        <f t="shared" si="228"/>
        <v>0</v>
      </c>
      <c r="G3708" s="200"/>
      <c r="H3708" s="202">
        <v>0</v>
      </c>
      <c r="I3708" s="178">
        <v>-56.506999999999998</v>
      </c>
      <c r="J3708">
        <f t="shared" si="229"/>
        <v>0</v>
      </c>
      <c r="K3708" s="189">
        <f t="shared" si="230"/>
        <v>0</v>
      </c>
      <c r="L3708" s="200">
        <v>0</v>
      </c>
      <c r="N3708" s="184">
        <v>2854.3</v>
      </c>
      <c r="O3708" s="190">
        <f t="shared" si="231"/>
        <v>0.47571666666666668</v>
      </c>
      <c r="Q3708" s="1">
        <v>2440.1999999999998</v>
      </c>
    </row>
    <row r="3709" spans="2:17" x14ac:dyDescent="0.3">
      <c r="B3709" s="187">
        <v>43255.125</v>
      </c>
      <c r="D3709" s="202">
        <v>0</v>
      </c>
      <c r="E3709" s="178">
        <v>0</v>
      </c>
      <c r="F3709" s="188">
        <f t="shared" si="228"/>
        <v>0</v>
      </c>
      <c r="G3709" s="200"/>
      <c r="H3709" s="202">
        <v>0</v>
      </c>
      <c r="I3709" s="178">
        <v>-56.506999999999998</v>
      </c>
      <c r="J3709">
        <f t="shared" si="229"/>
        <v>0</v>
      </c>
      <c r="K3709" s="189">
        <f t="shared" si="230"/>
        <v>0</v>
      </c>
      <c r="L3709" s="200">
        <v>0</v>
      </c>
      <c r="N3709" s="184">
        <v>3159.2</v>
      </c>
      <c r="O3709" s="190">
        <f t="shared" si="231"/>
        <v>0.5265333333333333</v>
      </c>
      <c r="Q3709" s="1">
        <v>2438.4</v>
      </c>
    </row>
    <row r="3710" spans="2:17" x14ac:dyDescent="0.3">
      <c r="B3710" s="187">
        <v>43255.166666666664</v>
      </c>
      <c r="D3710" s="202">
        <v>0</v>
      </c>
      <c r="E3710" s="178">
        <v>0</v>
      </c>
      <c r="F3710" s="188">
        <f t="shared" si="228"/>
        <v>0</v>
      </c>
      <c r="G3710" s="200"/>
      <c r="H3710" s="202">
        <v>0</v>
      </c>
      <c r="I3710" s="178">
        <v>-56.506999999999998</v>
      </c>
      <c r="J3710">
        <f t="shared" si="229"/>
        <v>0</v>
      </c>
      <c r="K3710" s="189">
        <f t="shared" si="230"/>
        <v>0</v>
      </c>
      <c r="L3710" s="200">
        <v>0</v>
      </c>
      <c r="N3710" s="184">
        <v>3890.3</v>
      </c>
      <c r="O3710" s="190">
        <f t="shared" si="231"/>
        <v>0.64838333333333331</v>
      </c>
      <c r="Q3710" s="1">
        <v>2438.3000000000002</v>
      </c>
    </row>
    <row r="3711" spans="2:17" x14ac:dyDescent="0.3">
      <c r="B3711" s="187">
        <v>43255.208333333336</v>
      </c>
      <c r="D3711" s="202">
        <v>0</v>
      </c>
      <c r="E3711" s="178">
        <v>0</v>
      </c>
      <c r="F3711" s="188">
        <f t="shared" si="228"/>
        <v>0</v>
      </c>
      <c r="G3711" s="200"/>
      <c r="H3711" s="202">
        <v>0</v>
      </c>
      <c r="I3711" s="178">
        <v>-56.506999999999998</v>
      </c>
      <c r="J3711">
        <f t="shared" si="229"/>
        <v>0</v>
      </c>
      <c r="K3711" s="189">
        <f t="shared" si="230"/>
        <v>0</v>
      </c>
      <c r="L3711" s="200">
        <v>0</v>
      </c>
      <c r="N3711" s="184">
        <v>4107.1000000000004</v>
      </c>
      <c r="O3711" s="190">
        <f t="shared" si="231"/>
        <v>0.68451666666666677</v>
      </c>
      <c r="Q3711" s="1">
        <v>2438.1999999999998</v>
      </c>
    </row>
    <row r="3712" spans="2:17" x14ac:dyDescent="0.3">
      <c r="B3712" s="187">
        <v>43255.25</v>
      </c>
      <c r="D3712" s="202">
        <v>35</v>
      </c>
      <c r="E3712" s="178">
        <v>0</v>
      </c>
      <c r="F3712" s="188">
        <f t="shared" si="228"/>
        <v>0</v>
      </c>
      <c r="G3712" s="200"/>
      <c r="H3712" s="202">
        <v>5</v>
      </c>
      <c r="I3712" s="178">
        <v>-56.506999999999998</v>
      </c>
      <c r="J3712">
        <f t="shared" si="229"/>
        <v>0</v>
      </c>
      <c r="K3712" s="189">
        <f t="shared" si="230"/>
        <v>0</v>
      </c>
      <c r="L3712" s="200">
        <v>0</v>
      </c>
      <c r="N3712" s="184">
        <v>4848.6000000000004</v>
      </c>
      <c r="O3712" s="190">
        <f t="shared" si="231"/>
        <v>0.80810000000000004</v>
      </c>
      <c r="Q3712" s="1">
        <v>2438.1</v>
      </c>
    </row>
    <row r="3713" spans="2:17" x14ac:dyDescent="0.3">
      <c r="B3713" s="187">
        <v>43255.291666666664</v>
      </c>
      <c r="D3713" s="202">
        <v>313</v>
      </c>
      <c r="E3713" s="178">
        <v>0</v>
      </c>
      <c r="F3713" s="188">
        <f t="shared" si="228"/>
        <v>0</v>
      </c>
      <c r="G3713" s="200"/>
      <c r="H3713" s="202">
        <v>102</v>
      </c>
      <c r="I3713" s="178">
        <v>3904.9</v>
      </c>
      <c r="J3713">
        <f t="shared" si="229"/>
        <v>3904.9</v>
      </c>
      <c r="K3713" s="189">
        <f t="shared" si="230"/>
        <v>0.156196</v>
      </c>
      <c r="L3713" s="200">
        <v>4032.8</v>
      </c>
      <c r="N3713" s="184">
        <v>4851.2</v>
      </c>
      <c r="O3713" s="190">
        <f t="shared" si="231"/>
        <v>0.80853333333333333</v>
      </c>
      <c r="Q3713" s="1">
        <v>2437.5</v>
      </c>
    </row>
    <row r="3714" spans="2:17" x14ac:dyDescent="0.3">
      <c r="B3714" s="187">
        <v>43255.333333333336</v>
      </c>
      <c r="D3714" s="202">
        <v>447</v>
      </c>
      <c r="E3714" s="178">
        <v>214.47200000000001</v>
      </c>
      <c r="F3714" s="188">
        <f t="shared" si="228"/>
        <v>0.2902486720573807</v>
      </c>
      <c r="G3714" s="200"/>
      <c r="H3714" s="202">
        <v>283</v>
      </c>
      <c r="I3714" s="178">
        <v>12281</v>
      </c>
      <c r="J3714">
        <f t="shared" si="229"/>
        <v>12281</v>
      </c>
      <c r="K3714" s="189">
        <f t="shared" si="230"/>
        <v>0.49124000000000001</v>
      </c>
      <c r="L3714" s="200">
        <v>12611</v>
      </c>
      <c r="N3714" s="184">
        <v>3518.5</v>
      </c>
      <c r="O3714" s="190">
        <f t="shared" si="231"/>
        <v>0.5864166666666667</v>
      </c>
      <c r="Q3714" s="1">
        <v>2437.1999999999998</v>
      </c>
    </row>
    <row r="3715" spans="2:17" x14ac:dyDescent="0.3">
      <c r="B3715" s="187">
        <v>43255.375</v>
      </c>
      <c r="D3715" s="202">
        <v>495</v>
      </c>
      <c r="E3715" s="178">
        <v>329.93400000000003</v>
      </c>
      <c r="F3715" s="188">
        <f t="shared" si="228"/>
        <v>0.44650539635280989</v>
      </c>
      <c r="G3715" s="200"/>
      <c r="H3715" s="202">
        <v>422</v>
      </c>
      <c r="I3715" s="178">
        <v>14405</v>
      </c>
      <c r="J3715">
        <f t="shared" si="229"/>
        <v>14405</v>
      </c>
      <c r="K3715" s="189">
        <f t="shared" si="230"/>
        <v>0.57620000000000005</v>
      </c>
      <c r="L3715" s="200">
        <v>14810</v>
      </c>
      <c r="N3715" s="184">
        <v>3096.3</v>
      </c>
      <c r="O3715" s="190">
        <f t="shared" si="231"/>
        <v>0.51605000000000001</v>
      </c>
      <c r="Q3715" s="1">
        <v>2436.9</v>
      </c>
    </row>
    <row r="3716" spans="2:17" x14ac:dyDescent="0.3">
      <c r="B3716" s="187">
        <v>43255.416666666664</v>
      </c>
      <c r="D3716" s="202">
        <v>630</v>
      </c>
      <c r="E3716" s="178">
        <v>439.78100000000001</v>
      </c>
      <c r="F3716" s="188">
        <f t="shared" si="228"/>
        <v>0.5951632439016139</v>
      </c>
      <c r="G3716" s="200"/>
      <c r="H3716" s="202">
        <v>557</v>
      </c>
      <c r="I3716" s="178">
        <v>15970</v>
      </c>
      <c r="J3716">
        <f t="shared" si="229"/>
        <v>15970</v>
      </c>
      <c r="K3716" s="189">
        <f t="shared" si="230"/>
        <v>0.63880000000000003</v>
      </c>
      <c r="L3716" s="200">
        <v>16443</v>
      </c>
      <c r="N3716" s="184">
        <v>4261.5</v>
      </c>
      <c r="O3716" s="190">
        <f t="shared" si="231"/>
        <v>0.71025000000000005</v>
      </c>
      <c r="Q3716" s="1">
        <v>2436.6</v>
      </c>
    </row>
    <row r="3717" spans="2:17" x14ac:dyDescent="0.3">
      <c r="B3717" s="187">
        <v>43255.458333333336</v>
      </c>
      <c r="D3717" s="202">
        <v>479</v>
      </c>
      <c r="E3717" s="178">
        <v>329.55700000000002</v>
      </c>
      <c r="F3717" s="188">
        <f t="shared" si="228"/>
        <v>0.44599519572351731</v>
      </c>
      <c r="G3717" s="200"/>
      <c r="H3717" s="202">
        <v>563</v>
      </c>
      <c r="I3717" s="178">
        <v>14494</v>
      </c>
      <c r="J3717">
        <f t="shared" si="229"/>
        <v>14494</v>
      </c>
      <c r="K3717" s="189">
        <f t="shared" si="230"/>
        <v>0.57976000000000005</v>
      </c>
      <c r="L3717" s="200">
        <v>14903</v>
      </c>
      <c r="N3717" s="184">
        <v>5709.6</v>
      </c>
      <c r="O3717" s="190">
        <f t="shared" si="231"/>
        <v>0.95160000000000011</v>
      </c>
      <c r="Q3717" s="1">
        <v>2436.4</v>
      </c>
    </row>
    <row r="3718" spans="2:17" x14ac:dyDescent="0.3">
      <c r="B3718" s="187">
        <v>43255.5</v>
      </c>
      <c r="D3718" s="202">
        <v>858</v>
      </c>
      <c r="E3718" s="178">
        <v>614.86</v>
      </c>
      <c r="F3718" s="188">
        <f t="shared" si="228"/>
        <v>0.83210068680853955</v>
      </c>
      <c r="G3718" s="200"/>
      <c r="H3718" s="202">
        <v>675</v>
      </c>
      <c r="I3718" s="178">
        <v>17211</v>
      </c>
      <c r="J3718">
        <f t="shared" si="229"/>
        <v>17211</v>
      </c>
      <c r="K3718" s="189">
        <f t="shared" si="230"/>
        <v>0.68844000000000005</v>
      </c>
      <c r="L3718" s="200">
        <v>17743</v>
      </c>
      <c r="N3718" s="184">
        <v>5458.7</v>
      </c>
      <c r="O3718" s="190">
        <f t="shared" si="231"/>
        <v>0.90978333333333328</v>
      </c>
      <c r="Q3718" s="1">
        <v>2436.1999999999998</v>
      </c>
    </row>
    <row r="3719" spans="2:17" x14ac:dyDescent="0.3">
      <c r="B3719" s="187">
        <v>43255.541666666664</v>
      </c>
      <c r="D3719" s="202">
        <v>837</v>
      </c>
      <c r="E3719" s="178">
        <v>591.64200000000005</v>
      </c>
      <c r="F3719" s="188">
        <f t="shared" si="228"/>
        <v>0.80067936529417749</v>
      </c>
      <c r="G3719" s="200"/>
      <c r="H3719" s="202">
        <v>614</v>
      </c>
      <c r="I3719" s="178">
        <v>17460</v>
      </c>
      <c r="J3719">
        <f t="shared" si="229"/>
        <v>17460</v>
      </c>
      <c r="K3719" s="189">
        <f t="shared" si="230"/>
        <v>0.69840000000000002</v>
      </c>
      <c r="L3719" s="200">
        <v>18003</v>
      </c>
      <c r="N3719" s="184">
        <v>4842.7</v>
      </c>
      <c r="O3719" s="190">
        <f t="shared" si="231"/>
        <v>0.80711666666666659</v>
      </c>
      <c r="Q3719" s="1">
        <v>2435.6999999999998</v>
      </c>
    </row>
    <row r="3720" spans="2:17" x14ac:dyDescent="0.3">
      <c r="B3720" s="187">
        <v>43255.583333333336</v>
      </c>
      <c r="D3720" s="202">
        <v>322</v>
      </c>
      <c r="E3720" s="178">
        <v>201.04599999999999</v>
      </c>
      <c r="F3720" s="188">
        <f t="shared" si="228"/>
        <v>0.27207903373143416</v>
      </c>
      <c r="G3720" s="200"/>
      <c r="H3720" s="202">
        <v>369</v>
      </c>
      <c r="I3720" s="178">
        <v>11478</v>
      </c>
      <c r="J3720">
        <f t="shared" si="229"/>
        <v>11478</v>
      </c>
      <c r="K3720" s="189">
        <f t="shared" si="230"/>
        <v>0.45911999999999997</v>
      </c>
      <c r="L3720" s="200">
        <v>11782</v>
      </c>
      <c r="N3720" s="184">
        <v>3864.5</v>
      </c>
      <c r="O3720" s="190">
        <f t="shared" si="231"/>
        <v>0.64408333333333334</v>
      </c>
      <c r="Q3720" s="1">
        <v>2435.1</v>
      </c>
    </row>
    <row r="3721" spans="2:17" x14ac:dyDescent="0.3">
      <c r="B3721" s="187">
        <v>43255.625</v>
      </c>
      <c r="D3721" s="202">
        <v>556</v>
      </c>
      <c r="E3721" s="178">
        <v>330.86</v>
      </c>
      <c r="F3721" s="188">
        <f t="shared" si="228"/>
        <v>0.44775856819027648</v>
      </c>
      <c r="G3721" s="200"/>
      <c r="H3721" s="202">
        <v>305</v>
      </c>
      <c r="I3721" s="178">
        <v>13258</v>
      </c>
      <c r="J3721">
        <f t="shared" si="229"/>
        <v>13258</v>
      </c>
      <c r="K3721" s="189">
        <f t="shared" si="230"/>
        <v>0.53032000000000001</v>
      </c>
      <c r="L3721" s="200">
        <v>13621</v>
      </c>
      <c r="N3721" s="184">
        <v>3886.4</v>
      </c>
      <c r="O3721" s="190">
        <f t="shared" si="231"/>
        <v>0.64773333333333338</v>
      </c>
      <c r="Q3721" s="1">
        <v>2433.9</v>
      </c>
    </row>
    <row r="3722" spans="2:17" x14ac:dyDescent="0.3">
      <c r="B3722" s="187">
        <v>43255.666666666664</v>
      </c>
      <c r="D3722" s="202">
        <v>446</v>
      </c>
      <c r="E3722" s="178">
        <v>186.11</v>
      </c>
      <c r="F3722" s="188">
        <f t="shared" si="228"/>
        <v>0.25186588625367934</v>
      </c>
      <c r="G3722" s="200"/>
      <c r="H3722" s="202">
        <v>130</v>
      </c>
      <c r="I3722" s="178">
        <v>5209.7</v>
      </c>
      <c r="J3722">
        <f t="shared" si="229"/>
        <v>5209.7</v>
      </c>
      <c r="K3722" s="189">
        <f t="shared" si="230"/>
        <v>0.20838799999999999</v>
      </c>
      <c r="L3722" s="200">
        <v>5356.9</v>
      </c>
      <c r="N3722" s="184">
        <v>3516.9</v>
      </c>
      <c r="O3722" s="190">
        <f t="shared" si="231"/>
        <v>0.58615000000000006</v>
      </c>
      <c r="Q3722" s="1">
        <v>2433.9</v>
      </c>
    </row>
    <row r="3723" spans="2:17" x14ac:dyDescent="0.3">
      <c r="B3723" s="187">
        <v>43255.708333333336</v>
      </c>
      <c r="D3723" s="202">
        <v>30</v>
      </c>
      <c r="E3723" s="178">
        <v>0</v>
      </c>
      <c r="F3723" s="188">
        <f t="shared" ref="F3723:F3786" si="232">E3723/$F$8</f>
        <v>0</v>
      </c>
      <c r="G3723" s="200"/>
      <c r="H3723" s="202">
        <v>6</v>
      </c>
      <c r="I3723" s="178">
        <v>-56.506999999999998</v>
      </c>
      <c r="J3723">
        <f t="shared" ref="J3723:J3786" si="233">IF(I3723&lt;0,0,I3723)</f>
        <v>0</v>
      </c>
      <c r="K3723" s="189">
        <f t="shared" ref="K3723:K3786" si="234">J3723/(1000*$K$8)</f>
        <v>0</v>
      </c>
      <c r="L3723" s="200">
        <v>0</v>
      </c>
      <c r="N3723" s="184">
        <v>2378.6999999999998</v>
      </c>
      <c r="O3723" s="190">
        <f t="shared" ref="O3723:O3786" si="235">N3723/$O$8</f>
        <v>0.39644999999999997</v>
      </c>
      <c r="Q3723" s="1">
        <v>2431.1999999999998</v>
      </c>
    </row>
    <row r="3724" spans="2:17" x14ac:dyDescent="0.3">
      <c r="B3724" s="187">
        <v>43255.75</v>
      </c>
      <c r="D3724" s="202">
        <v>0</v>
      </c>
      <c r="E3724" s="178">
        <v>0</v>
      </c>
      <c r="F3724" s="188">
        <f t="shared" si="232"/>
        <v>0</v>
      </c>
      <c r="G3724" s="200"/>
      <c r="H3724" s="202">
        <v>0</v>
      </c>
      <c r="I3724" s="178">
        <v>-56.506999999999998</v>
      </c>
      <c r="J3724">
        <f t="shared" si="233"/>
        <v>0</v>
      </c>
      <c r="K3724" s="189">
        <f t="shared" si="234"/>
        <v>0</v>
      </c>
      <c r="L3724" s="200">
        <v>0</v>
      </c>
      <c r="N3724" s="184">
        <v>2373.6999999999998</v>
      </c>
      <c r="O3724" s="190">
        <f t="shared" si="235"/>
        <v>0.39561666666666662</v>
      </c>
      <c r="Q3724" s="1">
        <v>2430.8000000000002</v>
      </c>
    </row>
    <row r="3725" spans="2:17" x14ac:dyDescent="0.3">
      <c r="B3725" s="187">
        <v>43255.791666666664</v>
      </c>
      <c r="D3725" s="202">
        <v>0</v>
      </c>
      <c r="E3725" s="178">
        <v>0</v>
      </c>
      <c r="F3725" s="188">
        <f t="shared" si="232"/>
        <v>0</v>
      </c>
      <c r="G3725" s="200"/>
      <c r="H3725" s="202">
        <v>0</v>
      </c>
      <c r="I3725" s="178">
        <v>-56.506999999999998</v>
      </c>
      <c r="J3725">
        <f t="shared" si="233"/>
        <v>0</v>
      </c>
      <c r="K3725" s="189">
        <f t="shared" si="234"/>
        <v>0</v>
      </c>
      <c r="L3725" s="200">
        <v>0</v>
      </c>
      <c r="N3725" s="184">
        <v>2791.6</v>
      </c>
      <c r="O3725" s="190">
        <f t="shared" si="235"/>
        <v>0.46526666666666666</v>
      </c>
      <c r="Q3725" s="1">
        <v>2429.9</v>
      </c>
    </row>
    <row r="3726" spans="2:17" x14ac:dyDescent="0.3">
      <c r="B3726" s="187">
        <v>43255.833333333336</v>
      </c>
      <c r="D3726" s="202">
        <v>0</v>
      </c>
      <c r="E3726" s="178">
        <v>0</v>
      </c>
      <c r="F3726" s="188">
        <f t="shared" si="232"/>
        <v>0</v>
      </c>
      <c r="G3726" s="200"/>
      <c r="H3726" s="202">
        <v>0</v>
      </c>
      <c r="I3726" s="178">
        <v>-56.506999999999998</v>
      </c>
      <c r="J3726">
        <f t="shared" si="233"/>
        <v>0</v>
      </c>
      <c r="K3726" s="189">
        <f t="shared" si="234"/>
        <v>0</v>
      </c>
      <c r="L3726" s="200">
        <v>0</v>
      </c>
      <c r="N3726" s="184">
        <v>3188.9</v>
      </c>
      <c r="O3726" s="190">
        <f t="shared" si="235"/>
        <v>0.53148333333333331</v>
      </c>
      <c r="Q3726" s="1">
        <v>2427.9</v>
      </c>
    </row>
    <row r="3727" spans="2:17" x14ac:dyDescent="0.3">
      <c r="B3727" s="187">
        <v>43255.875</v>
      </c>
      <c r="D3727" s="202">
        <v>0</v>
      </c>
      <c r="E3727" s="178">
        <v>0</v>
      </c>
      <c r="F3727" s="188">
        <f t="shared" si="232"/>
        <v>0</v>
      </c>
      <c r="G3727" s="200"/>
      <c r="H3727" s="202">
        <v>0</v>
      </c>
      <c r="I3727" s="178">
        <v>-56.506999999999998</v>
      </c>
      <c r="J3727">
        <f t="shared" si="233"/>
        <v>0</v>
      </c>
      <c r="K3727" s="189">
        <f t="shared" si="234"/>
        <v>0</v>
      </c>
      <c r="L3727" s="200">
        <v>0</v>
      </c>
      <c r="N3727" s="184">
        <v>4631.2</v>
      </c>
      <c r="O3727" s="190">
        <f t="shared" si="235"/>
        <v>0.77186666666666659</v>
      </c>
      <c r="Q3727" s="1">
        <v>2427.6999999999998</v>
      </c>
    </row>
    <row r="3728" spans="2:17" x14ac:dyDescent="0.3">
      <c r="B3728" s="187">
        <v>43255.916666666664</v>
      </c>
      <c r="D3728" s="202">
        <v>0</v>
      </c>
      <c r="E3728" s="178">
        <v>0</v>
      </c>
      <c r="F3728" s="188">
        <f t="shared" si="232"/>
        <v>0</v>
      </c>
      <c r="G3728" s="200"/>
      <c r="H3728" s="202">
        <v>0</v>
      </c>
      <c r="I3728" s="178">
        <v>-56.506999999999998</v>
      </c>
      <c r="J3728">
        <f t="shared" si="233"/>
        <v>0</v>
      </c>
      <c r="K3728" s="189">
        <f t="shared" si="234"/>
        <v>0</v>
      </c>
      <c r="L3728" s="200">
        <v>0</v>
      </c>
      <c r="N3728" s="184">
        <v>5424.8</v>
      </c>
      <c r="O3728" s="190">
        <f t="shared" si="235"/>
        <v>0.90413333333333334</v>
      </c>
      <c r="Q3728" s="1">
        <v>2427.4</v>
      </c>
    </row>
    <row r="3729" spans="2:17" x14ac:dyDescent="0.3">
      <c r="B3729" s="187">
        <v>43255.958333333336</v>
      </c>
      <c r="D3729" s="202">
        <v>0</v>
      </c>
      <c r="E3729" s="178">
        <v>0</v>
      </c>
      <c r="F3729" s="188">
        <f t="shared" si="232"/>
        <v>0</v>
      </c>
      <c r="G3729" s="200"/>
      <c r="H3729" s="202">
        <v>0</v>
      </c>
      <c r="I3729" s="178">
        <v>-56.506999999999998</v>
      </c>
      <c r="J3729">
        <f t="shared" si="233"/>
        <v>0</v>
      </c>
      <c r="K3729" s="189">
        <f t="shared" si="234"/>
        <v>0</v>
      </c>
      <c r="L3729" s="200">
        <v>0</v>
      </c>
      <c r="N3729" s="184">
        <v>5622.3</v>
      </c>
      <c r="O3729" s="190">
        <f t="shared" si="235"/>
        <v>0.93705000000000005</v>
      </c>
      <c r="Q3729" s="1">
        <v>2427.1999999999998</v>
      </c>
    </row>
    <row r="3730" spans="2:17" x14ac:dyDescent="0.3">
      <c r="B3730" s="187">
        <v>43256</v>
      </c>
      <c r="D3730" s="202">
        <v>0</v>
      </c>
      <c r="E3730" s="178">
        <v>0</v>
      </c>
      <c r="F3730" s="188">
        <f t="shared" si="232"/>
        <v>0</v>
      </c>
      <c r="G3730" s="200"/>
      <c r="H3730" s="202">
        <v>0</v>
      </c>
      <c r="I3730" s="178">
        <v>-56.506999999999998</v>
      </c>
      <c r="J3730">
        <f t="shared" si="233"/>
        <v>0</v>
      </c>
      <c r="K3730" s="189">
        <f t="shared" si="234"/>
        <v>0</v>
      </c>
      <c r="L3730" s="200">
        <v>0</v>
      </c>
      <c r="N3730" s="184">
        <v>5404.3</v>
      </c>
      <c r="O3730" s="190">
        <f t="shared" si="235"/>
        <v>0.90071666666666672</v>
      </c>
      <c r="Q3730" s="1">
        <v>2427.1999999999998</v>
      </c>
    </row>
    <row r="3731" spans="2:17" x14ac:dyDescent="0.3">
      <c r="B3731" s="187">
        <v>43256.041666666664</v>
      </c>
      <c r="D3731" s="202">
        <v>0</v>
      </c>
      <c r="E3731" s="178">
        <v>0</v>
      </c>
      <c r="F3731" s="188">
        <f t="shared" si="232"/>
        <v>0</v>
      </c>
      <c r="G3731" s="200"/>
      <c r="H3731" s="202">
        <v>0</v>
      </c>
      <c r="I3731" s="178">
        <v>-56.506999999999998</v>
      </c>
      <c r="J3731">
        <f t="shared" si="233"/>
        <v>0</v>
      </c>
      <c r="K3731" s="189">
        <f t="shared" si="234"/>
        <v>0</v>
      </c>
      <c r="L3731" s="200">
        <v>0</v>
      </c>
      <c r="N3731" s="184">
        <v>3843.6</v>
      </c>
      <c r="O3731" s="190">
        <f t="shared" si="235"/>
        <v>0.64059999999999995</v>
      </c>
      <c r="Q3731" s="1">
        <v>2426.4</v>
      </c>
    </row>
    <row r="3732" spans="2:17" x14ac:dyDescent="0.3">
      <c r="B3732" s="187">
        <v>43256.083333333336</v>
      </c>
      <c r="D3732" s="202">
        <v>0</v>
      </c>
      <c r="E3732" s="178">
        <v>0</v>
      </c>
      <c r="F3732" s="188">
        <f t="shared" si="232"/>
        <v>0</v>
      </c>
      <c r="G3732" s="200"/>
      <c r="H3732" s="202">
        <v>0</v>
      </c>
      <c r="I3732" s="178">
        <v>-56.506999999999998</v>
      </c>
      <c r="J3732">
        <f t="shared" si="233"/>
        <v>0</v>
      </c>
      <c r="K3732" s="189">
        <f t="shared" si="234"/>
        <v>0</v>
      </c>
      <c r="L3732" s="200">
        <v>0</v>
      </c>
      <c r="N3732" s="184">
        <v>3711.2</v>
      </c>
      <c r="O3732" s="190">
        <f t="shared" si="235"/>
        <v>0.61853333333333327</v>
      </c>
      <c r="Q3732" s="1">
        <v>2425.9</v>
      </c>
    </row>
    <row r="3733" spans="2:17" x14ac:dyDescent="0.3">
      <c r="B3733" s="187">
        <v>43256.125</v>
      </c>
      <c r="D3733" s="202">
        <v>0</v>
      </c>
      <c r="E3733" s="178">
        <v>0</v>
      </c>
      <c r="F3733" s="188">
        <f t="shared" si="232"/>
        <v>0</v>
      </c>
      <c r="G3733" s="200"/>
      <c r="H3733" s="202">
        <v>0</v>
      </c>
      <c r="I3733" s="178">
        <v>-56.506999999999998</v>
      </c>
      <c r="J3733">
        <f t="shared" si="233"/>
        <v>0</v>
      </c>
      <c r="K3733" s="189">
        <f t="shared" si="234"/>
        <v>0</v>
      </c>
      <c r="L3733" s="200">
        <v>0</v>
      </c>
      <c r="N3733" s="184">
        <v>4827.5</v>
      </c>
      <c r="O3733" s="190">
        <f t="shared" si="235"/>
        <v>0.80458333333333332</v>
      </c>
      <c r="Q3733" s="1">
        <v>2422.9</v>
      </c>
    </row>
    <row r="3734" spans="2:17" x14ac:dyDescent="0.3">
      <c r="B3734" s="187">
        <v>43256.166666666664</v>
      </c>
      <c r="D3734" s="202">
        <v>0</v>
      </c>
      <c r="E3734" s="178">
        <v>0</v>
      </c>
      <c r="F3734" s="188">
        <f t="shared" si="232"/>
        <v>0</v>
      </c>
      <c r="G3734" s="200"/>
      <c r="H3734" s="202">
        <v>0</v>
      </c>
      <c r="I3734" s="178">
        <v>-56.506999999999998</v>
      </c>
      <c r="J3734">
        <f t="shared" si="233"/>
        <v>0</v>
      </c>
      <c r="K3734" s="189">
        <f t="shared" si="234"/>
        <v>0</v>
      </c>
      <c r="L3734" s="200">
        <v>0</v>
      </c>
      <c r="N3734" s="184">
        <v>5764.6</v>
      </c>
      <c r="O3734" s="190">
        <f t="shared" si="235"/>
        <v>0.96076666666666677</v>
      </c>
      <c r="Q3734" s="1">
        <v>2422.5</v>
      </c>
    </row>
    <row r="3735" spans="2:17" x14ac:dyDescent="0.3">
      <c r="B3735" s="187">
        <v>43256.208333333336</v>
      </c>
      <c r="D3735" s="202">
        <v>0</v>
      </c>
      <c r="E3735" s="178">
        <v>0</v>
      </c>
      <c r="F3735" s="188">
        <f t="shared" si="232"/>
        <v>0</v>
      </c>
      <c r="G3735" s="200"/>
      <c r="H3735" s="202">
        <v>0</v>
      </c>
      <c r="I3735" s="178">
        <v>-56.506999999999998</v>
      </c>
      <c r="J3735">
        <f t="shared" si="233"/>
        <v>0</v>
      </c>
      <c r="K3735" s="189">
        <f t="shared" si="234"/>
        <v>0</v>
      </c>
      <c r="L3735" s="200">
        <v>0</v>
      </c>
      <c r="N3735" s="184">
        <v>5649.5</v>
      </c>
      <c r="O3735" s="190">
        <f t="shared" si="235"/>
        <v>0.94158333333333333</v>
      </c>
      <c r="Q3735" s="1">
        <v>2422.1</v>
      </c>
    </row>
    <row r="3736" spans="2:17" x14ac:dyDescent="0.3">
      <c r="B3736" s="187">
        <v>43256.25</v>
      </c>
      <c r="D3736" s="202">
        <v>17</v>
      </c>
      <c r="E3736" s="178">
        <v>0</v>
      </c>
      <c r="F3736" s="188">
        <f t="shared" si="232"/>
        <v>0</v>
      </c>
      <c r="G3736" s="200"/>
      <c r="H3736" s="202">
        <v>3</v>
      </c>
      <c r="I3736" s="178">
        <v>-56.506999999999998</v>
      </c>
      <c r="J3736">
        <f t="shared" si="233"/>
        <v>0</v>
      </c>
      <c r="K3736" s="189">
        <f t="shared" si="234"/>
        <v>0</v>
      </c>
      <c r="L3736" s="200">
        <v>0</v>
      </c>
      <c r="N3736" s="184">
        <v>4334.6000000000004</v>
      </c>
      <c r="O3736" s="190">
        <f t="shared" si="235"/>
        <v>0.72243333333333337</v>
      </c>
      <c r="Q3736" s="1">
        <v>2421.9</v>
      </c>
    </row>
    <row r="3737" spans="2:17" x14ac:dyDescent="0.3">
      <c r="B3737" s="187">
        <v>43256.291666666664</v>
      </c>
      <c r="D3737" s="202">
        <v>99</v>
      </c>
      <c r="E3737" s="178">
        <v>0</v>
      </c>
      <c r="F3737" s="188">
        <f t="shared" si="232"/>
        <v>0</v>
      </c>
      <c r="G3737" s="200"/>
      <c r="H3737" s="202">
        <v>62</v>
      </c>
      <c r="I3737" s="178">
        <v>1836.8</v>
      </c>
      <c r="J3737">
        <f t="shared" si="233"/>
        <v>1836.8</v>
      </c>
      <c r="K3737" s="189">
        <f t="shared" si="234"/>
        <v>7.3471999999999996E-2</v>
      </c>
      <c r="L3737" s="200">
        <v>1941.8</v>
      </c>
      <c r="N3737" s="184">
        <v>4704</v>
      </c>
      <c r="O3737" s="190">
        <f t="shared" si="235"/>
        <v>0.78400000000000003</v>
      </c>
      <c r="Q3737" s="1">
        <v>2420</v>
      </c>
    </row>
    <row r="3738" spans="2:17" x14ac:dyDescent="0.3">
      <c r="B3738" s="187">
        <v>43256.333333333336</v>
      </c>
      <c r="D3738" s="202">
        <v>63</v>
      </c>
      <c r="E3738" s="178">
        <v>0</v>
      </c>
      <c r="F3738" s="188">
        <f t="shared" si="232"/>
        <v>0</v>
      </c>
      <c r="G3738" s="200"/>
      <c r="H3738" s="202">
        <v>124</v>
      </c>
      <c r="I3738" s="178">
        <v>3523.8</v>
      </c>
      <c r="J3738">
        <f t="shared" si="233"/>
        <v>3523.8</v>
      </c>
      <c r="K3738" s="189">
        <f t="shared" si="234"/>
        <v>0.14095199999999999</v>
      </c>
      <c r="L3738" s="200">
        <v>3646.7</v>
      </c>
      <c r="N3738" s="184">
        <v>5203.6000000000004</v>
      </c>
      <c r="O3738" s="190">
        <f t="shared" si="235"/>
        <v>0.86726666666666674</v>
      </c>
      <c r="Q3738" s="1">
        <v>2419.1999999999998</v>
      </c>
    </row>
    <row r="3739" spans="2:17" x14ac:dyDescent="0.3">
      <c r="B3739" s="187">
        <v>43256.375</v>
      </c>
      <c r="D3739" s="202">
        <v>15</v>
      </c>
      <c r="E3739" s="178">
        <v>0</v>
      </c>
      <c r="F3739" s="188">
        <f t="shared" si="232"/>
        <v>0</v>
      </c>
      <c r="G3739" s="200"/>
      <c r="H3739" s="202">
        <v>126</v>
      </c>
      <c r="I3739" s="178">
        <v>2617.3000000000002</v>
      </c>
      <c r="J3739">
        <f t="shared" si="233"/>
        <v>2617.3000000000002</v>
      </c>
      <c r="K3739" s="189">
        <f t="shared" si="234"/>
        <v>0.10469200000000001</v>
      </c>
      <c r="L3739" s="200">
        <v>2729.6</v>
      </c>
      <c r="N3739" s="184">
        <v>5107.3999999999996</v>
      </c>
      <c r="O3739" s="190">
        <f t="shared" si="235"/>
        <v>0.85123333333333329</v>
      </c>
      <c r="Q3739" s="1">
        <v>2418</v>
      </c>
    </row>
    <row r="3740" spans="2:17" x14ac:dyDescent="0.3">
      <c r="B3740" s="187">
        <v>43256.416666666664</v>
      </c>
      <c r="D3740" s="202">
        <v>1</v>
      </c>
      <c r="E3740" s="178">
        <v>0</v>
      </c>
      <c r="F3740" s="188">
        <f t="shared" si="232"/>
        <v>0</v>
      </c>
      <c r="G3740" s="200"/>
      <c r="H3740" s="202">
        <v>121</v>
      </c>
      <c r="I3740" s="178">
        <v>2662</v>
      </c>
      <c r="J3740">
        <f t="shared" si="233"/>
        <v>2662</v>
      </c>
      <c r="K3740" s="189">
        <f t="shared" si="234"/>
        <v>0.10648000000000001</v>
      </c>
      <c r="L3740" s="200">
        <v>2774.8</v>
      </c>
      <c r="N3740" s="184">
        <v>4464.8</v>
      </c>
      <c r="O3740" s="190">
        <f t="shared" si="235"/>
        <v>0.74413333333333331</v>
      </c>
      <c r="Q3740" s="1">
        <v>2417.3000000000002</v>
      </c>
    </row>
    <row r="3741" spans="2:17" x14ac:dyDescent="0.3">
      <c r="B3741" s="187">
        <v>43256.458333333336</v>
      </c>
      <c r="D3741" s="202">
        <v>31</v>
      </c>
      <c r="E3741" s="178">
        <v>0</v>
      </c>
      <c r="F3741" s="188">
        <f t="shared" si="232"/>
        <v>0</v>
      </c>
      <c r="G3741" s="200"/>
      <c r="H3741" s="202">
        <v>261</v>
      </c>
      <c r="I3741" s="178">
        <v>6594.3</v>
      </c>
      <c r="J3741">
        <f t="shared" si="233"/>
        <v>6594.3</v>
      </c>
      <c r="K3741" s="189">
        <f t="shared" si="234"/>
        <v>0.26377200000000001</v>
      </c>
      <c r="L3741" s="200">
        <v>6767</v>
      </c>
      <c r="N3741" s="184">
        <v>4573.8999999999996</v>
      </c>
      <c r="O3741" s="190">
        <f t="shared" si="235"/>
        <v>0.76231666666666664</v>
      </c>
      <c r="Q3741" s="1">
        <v>2416.3000000000002</v>
      </c>
    </row>
    <row r="3742" spans="2:17" x14ac:dyDescent="0.3">
      <c r="B3742" s="187">
        <v>43256.5</v>
      </c>
      <c r="D3742" s="202">
        <v>11</v>
      </c>
      <c r="E3742" s="178">
        <v>0</v>
      </c>
      <c r="F3742" s="188">
        <f t="shared" si="232"/>
        <v>0</v>
      </c>
      <c r="G3742" s="200"/>
      <c r="H3742" s="202">
        <v>203</v>
      </c>
      <c r="I3742" s="178">
        <v>5020</v>
      </c>
      <c r="J3742">
        <f t="shared" si="233"/>
        <v>5020</v>
      </c>
      <c r="K3742" s="189">
        <f t="shared" si="234"/>
        <v>0.20080000000000001</v>
      </c>
      <c r="L3742" s="200">
        <v>5164.1000000000004</v>
      </c>
      <c r="N3742" s="184">
        <v>5756.2</v>
      </c>
      <c r="O3742" s="190">
        <f t="shared" si="235"/>
        <v>0.95936666666666659</v>
      </c>
      <c r="Q3742" s="1">
        <v>2416.1999999999998</v>
      </c>
    </row>
    <row r="3743" spans="2:17" x14ac:dyDescent="0.3">
      <c r="B3743" s="187">
        <v>43256.541666666664</v>
      </c>
      <c r="D3743" s="202">
        <v>43</v>
      </c>
      <c r="E3743" s="178">
        <v>0</v>
      </c>
      <c r="F3743" s="188">
        <f t="shared" si="232"/>
        <v>0</v>
      </c>
      <c r="G3743" s="200"/>
      <c r="H3743" s="202">
        <v>243</v>
      </c>
      <c r="I3743" s="178">
        <v>5908.8</v>
      </c>
      <c r="J3743">
        <f t="shared" si="233"/>
        <v>5908.8</v>
      </c>
      <c r="K3743" s="189">
        <f t="shared" si="234"/>
        <v>0.23635200000000001</v>
      </c>
      <c r="L3743" s="200">
        <v>6068.4</v>
      </c>
      <c r="N3743" s="184">
        <v>5948.4</v>
      </c>
      <c r="O3743" s="190">
        <f t="shared" si="235"/>
        <v>0.99139999999999995</v>
      </c>
      <c r="Q3743" s="1">
        <v>2414.1999999999998</v>
      </c>
    </row>
    <row r="3744" spans="2:17" x14ac:dyDescent="0.3">
      <c r="B3744" s="187">
        <v>43256.583333333336</v>
      </c>
      <c r="D3744" s="202">
        <v>9</v>
      </c>
      <c r="E3744" s="178">
        <v>0</v>
      </c>
      <c r="F3744" s="188">
        <f t="shared" si="232"/>
        <v>0</v>
      </c>
      <c r="G3744" s="200"/>
      <c r="H3744" s="202">
        <v>151</v>
      </c>
      <c r="I3744" s="178">
        <v>3043.3</v>
      </c>
      <c r="J3744">
        <f t="shared" si="233"/>
        <v>3043.3</v>
      </c>
      <c r="K3744" s="189">
        <f t="shared" si="234"/>
        <v>0.12173200000000001</v>
      </c>
      <c r="L3744" s="200">
        <v>3160.5</v>
      </c>
      <c r="N3744" s="184">
        <v>5999</v>
      </c>
      <c r="O3744" s="190">
        <f t="shared" si="235"/>
        <v>0.99983333333333335</v>
      </c>
      <c r="Q3744" s="1">
        <v>2413.6999999999998</v>
      </c>
    </row>
    <row r="3745" spans="2:17" x14ac:dyDescent="0.3">
      <c r="B3745" s="187">
        <v>43256.625</v>
      </c>
      <c r="D3745" s="202">
        <v>82</v>
      </c>
      <c r="E3745" s="178">
        <v>0</v>
      </c>
      <c r="F3745" s="188">
        <f t="shared" si="232"/>
        <v>0</v>
      </c>
      <c r="G3745" s="200"/>
      <c r="H3745" s="202">
        <v>166</v>
      </c>
      <c r="I3745" s="178">
        <v>5206.6000000000004</v>
      </c>
      <c r="J3745">
        <f t="shared" si="233"/>
        <v>5206.6000000000004</v>
      </c>
      <c r="K3745" s="189">
        <f t="shared" si="234"/>
        <v>0.208264</v>
      </c>
      <c r="L3745" s="200">
        <v>5353.8</v>
      </c>
      <c r="N3745" s="184">
        <v>5966</v>
      </c>
      <c r="O3745" s="190">
        <f t="shared" si="235"/>
        <v>0.99433333333333329</v>
      </c>
      <c r="Q3745" s="1">
        <v>2413.6999999999998</v>
      </c>
    </row>
    <row r="3746" spans="2:17" x14ac:dyDescent="0.3">
      <c r="B3746" s="187">
        <v>43256.666666666664</v>
      </c>
      <c r="D3746" s="202">
        <v>16</v>
      </c>
      <c r="E3746" s="178">
        <v>0</v>
      </c>
      <c r="F3746" s="188">
        <f t="shared" si="232"/>
        <v>0</v>
      </c>
      <c r="G3746" s="200"/>
      <c r="H3746" s="202">
        <v>50</v>
      </c>
      <c r="I3746" s="178">
        <v>1138.8</v>
      </c>
      <c r="J3746">
        <f t="shared" si="233"/>
        <v>1138.8</v>
      </c>
      <c r="K3746" s="189">
        <f t="shared" si="234"/>
        <v>4.5551999999999995E-2</v>
      </c>
      <c r="L3746" s="200">
        <v>1238.4000000000001</v>
      </c>
      <c r="N3746" s="184">
        <v>5304.6</v>
      </c>
      <c r="O3746" s="190">
        <f t="shared" si="235"/>
        <v>0.88410000000000011</v>
      </c>
      <c r="Q3746" s="1">
        <v>2413.4</v>
      </c>
    </row>
    <row r="3747" spans="2:17" x14ac:dyDescent="0.3">
      <c r="B3747" s="187">
        <v>43256.708333333336</v>
      </c>
      <c r="D3747" s="202">
        <v>3</v>
      </c>
      <c r="E3747" s="178">
        <v>0</v>
      </c>
      <c r="F3747" s="188">
        <f t="shared" si="232"/>
        <v>0</v>
      </c>
      <c r="G3747" s="200"/>
      <c r="H3747" s="202">
        <v>4</v>
      </c>
      <c r="I3747" s="178">
        <v>-56.506999999999998</v>
      </c>
      <c r="J3747">
        <f t="shared" si="233"/>
        <v>0</v>
      </c>
      <c r="K3747" s="189">
        <f t="shared" si="234"/>
        <v>0</v>
      </c>
      <c r="L3747" s="200">
        <v>0</v>
      </c>
      <c r="N3747" s="184">
        <v>5335.7</v>
      </c>
      <c r="O3747" s="190">
        <f t="shared" si="235"/>
        <v>0.88928333333333331</v>
      </c>
      <c r="Q3747" s="1">
        <v>2409.5</v>
      </c>
    </row>
    <row r="3748" spans="2:17" x14ac:dyDescent="0.3">
      <c r="B3748" s="187">
        <v>43256.75</v>
      </c>
      <c r="D3748" s="202">
        <v>0</v>
      </c>
      <c r="E3748" s="178">
        <v>0</v>
      </c>
      <c r="F3748" s="188">
        <f t="shared" si="232"/>
        <v>0</v>
      </c>
      <c r="G3748" s="200"/>
      <c r="H3748" s="202">
        <v>0</v>
      </c>
      <c r="I3748" s="178">
        <v>-56.506999999999998</v>
      </c>
      <c r="J3748">
        <f t="shared" si="233"/>
        <v>0</v>
      </c>
      <c r="K3748" s="189">
        <f t="shared" si="234"/>
        <v>0</v>
      </c>
      <c r="L3748" s="200">
        <v>0</v>
      </c>
      <c r="N3748" s="184">
        <v>5974.4</v>
      </c>
      <c r="O3748" s="190">
        <f t="shared" si="235"/>
        <v>0.99573333333333325</v>
      </c>
      <c r="Q3748" s="1">
        <v>2408.4</v>
      </c>
    </row>
    <row r="3749" spans="2:17" x14ac:dyDescent="0.3">
      <c r="B3749" s="187">
        <v>43256.791666666664</v>
      </c>
      <c r="D3749" s="202">
        <v>0</v>
      </c>
      <c r="E3749" s="178">
        <v>0</v>
      </c>
      <c r="F3749" s="188">
        <f t="shared" si="232"/>
        <v>0</v>
      </c>
      <c r="G3749" s="200"/>
      <c r="H3749" s="202">
        <v>0</v>
      </c>
      <c r="I3749" s="178">
        <v>-56.506999999999998</v>
      </c>
      <c r="J3749">
        <f t="shared" si="233"/>
        <v>0</v>
      </c>
      <c r="K3749" s="189">
        <f t="shared" si="234"/>
        <v>0</v>
      </c>
      <c r="L3749" s="200">
        <v>0</v>
      </c>
      <c r="N3749" s="184">
        <v>5844.4</v>
      </c>
      <c r="O3749" s="190">
        <f t="shared" si="235"/>
        <v>0.97406666666666664</v>
      </c>
      <c r="Q3749" s="1">
        <v>2406.6</v>
      </c>
    </row>
    <row r="3750" spans="2:17" x14ac:dyDescent="0.3">
      <c r="B3750" s="187">
        <v>43256.833333333336</v>
      </c>
      <c r="D3750" s="202">
        <v>0</v>
      </c>
      <c r="E3750" s="178">
        <v>0</v>
      </c>
      <c r="F3750" s="188">
        <f t="shared" si="232"/>
        <v>0</v>
      </c>
      <c r="G3750" s="200"/>
      <c r="H3750" s="202">
        <v>0</v>
      </c>
      <c r="I3750" s="178">
        <v>-56.506999999999998</v>
      </c>
      <c r="J3750">
        <f t="shared" si="233"/>
        <v>0</v>
      </c>
      <c r="K3750" s="189">
        <f t="shared" si="234"/>
        <v>0</v>
      </c>
      <c r="L3750" s="200">
        <v>0</v>
      </c>
      <c r="N3750" s="184">
        <v>5587</v>
      </c>
      <c r="O3750" s="190">
        <f t="shared" si="235"/>
        <v>0.9311666666666667</v>
      </c>
      <c r="Q3750" s="1">
        <v>2406.6</v>
      </c>
    </row>
    <row r="3751" spans="2:17" x14ac:dyDescent="0.3">
      <c r="B3751" s="187">
        <v>43256.875</v>
      </c>
      <c r="D3751" s="202">
        <v>0</v>
      </c>
      <c r="E3751" s="178">
        <v>0</v>
      </c>
      <c r="F3751" s="188">
        <f t="shared" si="232"/>
        <v>0</v>
      </c>
      <c r="G3751" s="200"/>
      <c r="H3751" s="202">
        <v>0</v>
      </c>
      <c r="I3751" s="178">
        <v>-56.506999999999998</v>
      </c>
      <c r="J3751">
        <f t="shared" si="233"/>
        <v>0</v>
      </c>
      <c r="K3751" s="189">
        <f t="shared" si="234"/>
        <v>0</v>
      </c>
      <c r="L3751" s="200">
        <v>0</v>
      </c>
      <c r="N3751" s="184">
        <v>5518.5</v>
      </c>
      <c r="O3751" s="190">
        <f t="shared" si="235"/>
        <v>0.91974999999999996</v>
      </c>
      <c r="Q3751" s="1">
        <v>2406.3000000000002</v>
      </c>
    </row>
    <row r="3752" spans="2:17" x14ac:dyDescent="0.3">
      <c r="B3752" s="187">
        <v>43256.916666666664</v>
      </c>
      <c r="D3752" s="202">
        <v>0</v>
      </c>
      <c r="E3752" s="178">
        <v>0</v>
      </c>
      <c r="F3752" s="188">
        <f t="shared" si="232"/>
        <v>0</v>
      </c>
      <c r="G3752" s="200"/>
      <c r="H3752" s="202">
        <v>0</v>
      </c>
      <c r="I3752" s="178">
        <v>-56.506999999999998</v>
      </c>
      <c r="J3752">
        <f t="shared" si="233"/>
        <v>0</v>
      </c>
      <c r="K3752" s="189">
        <f t="shared" si="234"/>
        <v>0</v>
      </c>
      <c r="L3752" s="200">
        <v>0</v>
      </c>
      <c r="N3752" s="184">
        <v>5407.1</v>
      </c>
      <c r="O3752" s="190">
        <f t="shared" si="235"/>
        <v>0.90118333333333345</v>
      </c>
      <c r="Q3752" s="1">
        <v>2403.3000000000002</v>
      </c>
    </row>
    <row r="3753" spans="2:17" x14ac:dyDescent="0.3">
      <c r="B3753" s="187">
        <v>43256.958333333336</v>
      </c>
      <c r="D3753" s="202">
        <v>0</v>
      </c>
      <c r="E3753" s="178">
        <v>0</v>
      </c>
      <c r="F3753" s="188">
        <f t="shared" si="232"/>
        <v>0</v>
      </c>
      <c r="G3753" s="200"/>
      <c r="H3753" s="202">
        <v>0</v>
      </c>
      <c r="I3753" s="178">
        <v>-56.506999999999998</v>
      </c>
      <c r="J3753">
        <f t="shared" si="233"/>
        <v>0</v>
      </c>
      <c r="K3753" s="189">
        <f t="shared" si="234"/>
        <v>0</v>
      </c>
      <c r="L3753" s="200">
        <v>0</v>
      </c>
      <c r="N3753" s="184">
        <v>5157</v>
      </c>
      <c r="O3753" s="190">
        <f t="shared" si="235"/>
        <v>0.85950000000000004</v>
      </c>
      <c r="Q3753" s="1">
        <v>2402.6999999999998</v>
      </c>
    </row>
    <row r="3754" spans="2:17" x14ac:dyDescent="0.3">
      <c r="B3754" s="187">
        <v>43257</v>
      </c>
      <c r="D3754" s="202">
        <v>0</v>
      </c>
      <c r="E3754" s="178">
        <v>0</v>
      </c>
      <c r="F3754" s="188">
        <f t="shared" si="232"/>
        <v>0</v>
      </c>
      <c r="G3754" s="200"/>
      <c r="H3754" s="202">
        <v>0</v>
      </c>
      <c r="I3754" s="178">
        <v>-56.506999999999998</v>
      </c>
      <c r="J3754">
        <f t="shared" si="233"/>
        <v>0</v>
      </c>
      <c r="K3754" s="189">
        <f t="shared" si="234"/>
        <v>0</v>
      </c>
      <c r="L3754" s="200">
        <v>0</v>
      </c>
      <c r="N3754" s="184">
        <v>5049.3999999999996</v>
      </c>
      <c r="O3754" s="190">
        <f t="shared" si="235"/>
        <v>0.84156666666666657</v>
      </c>
      <c r="Q3754" s="1">
        <v>2402.5</v>
      </c>
    </row>
    <row r="3755" spans="2:17" x14ac:dyDescent="0.3">
      <c r="B3755" s="187">
        <v>43257.041666666664</v>
      </c>
      <c r="D3755" s="202">
        <v>0</v>
      </c>
      <c r="E3755" s="178">
        <v>0</v>
      </c>
      <c r="F3755" s="188">
        <f t="shared" si="232"/>
        <v>0</v>
      </c>
      <c r="G3755" s="200"/>
      <c r="H3755" s="202">
        <v>0</v>
      </c>
      <c r="I3755" s="178">
        <v>-56.506999999999998</v>
      </c>
      <c r="J3755">
        <f t="shared" si="233"/>
        <v>0</v>
      </c>
      <c r="K3755" s="189">
        <f t="shared" si="234"/>
        <v>0</v>
      </c>
      <c r="L3755" s="200">
        <v>0</v>
      </c>
      <c r="N3755" s="184">
        <v>5009.5</v>
      </c>
      <c r="O3755" s="190">
        <f t="shared" si="235"/>
        <v>0.83491666666666664</v>
      </c>
      <c r="Q3755" s="1">
        <v>2402.5</v>
      </c>
    </row>
    <row r="3756" spans="2:17" x14ac:dyDescent="0.3">
      <c r="B3756" s="187">
        <v>43257.083333333336</v>
      </c>
      <c r="D3756" s="202">
        <v>0</v>
      </c>
      <c r="E3756" s="178">
        <v>0</v>
      </c>
      <c r="F3756" s="188">
        <f t="shared" si="232"/>
        <v>0</v>
      </c>
      <c r="G3756" s="200"/>
      <c r="H3756" s="202">
        <v>0</v>
      </c>
      <c r="I3756" s="178">
        <v>-56.506999999999998</v>
      </c>
      <c r="J3756">
        <f t="shared" si="233"/>
        <v>0</v>
      </c>
      <c r="K3756" s="189">
        <f t="shared" si="234"/>
        <v>0</v>
      </c>
      <c r="L3756" s="200">
        <v>0</v>
      </c>
      <c r="N3756" s="184">
        <v>4963.8999999999996</v>
      </c>
      <c r="O3756" s="190">
        <f t="shared" si="235"/>
        <v>0.82731666666666659</v>
      </c>
      <c r="Q3756" s="1">
        <v>2401.6</v>
      </c>
    </row>
    <row r="3757" spans="2:17" x14ac:dyDescent="0.3">
      <c r="B3757" s="187">
        <v>43257.125</v>
      </c>
      <c r="D3757" s="202">
        <v>0</v>
      </c>
      <c r="E3757" s="178">
        <v>0</v>
      </c>
      <c r="F3757" s="188">
        <f t="shared" si="232"/>
        <v>0</v>
      </c>
      <c r="G3757" s="200"/>
      <c r="H3757" s="202">
        <v>0</v>
      </c>
      <c r="I3757" s="178">
        <v>-56.506999999999998</v>
      </c>
      <c r="J3757">
        <f t="shared" si="233"/>
        <v>0</v>
      </c>
      <c r="K3757" s="189">
        <f t="shared" si="234"/>
        <v>0</v>
      </c>
      <c r="L3757" s="200">
        <v>0</v>
      </c>
      <c r="N3757" s="184">
        <v>4662</v>
      </c>
      <c r="O3757" s="190">
        <f t="shared" si="235"/>
        <v>0.77700000000000002</v>
      </c>
      <c r="Q3757" s="1">
        <v>2401.5</v>
      </c>
    </row>
    <row r="3758" spans="2:17" x14ac:dyDescent="0.3">
      <c r="B3758" s="187">
        <v>43257.166666666664</v>
      </c>
      <c r="D3758" s="202">
        <v>0</v>
      </c>
      <c r="E3758" s="178">
        <v>0</v>
      </c>
      <c r="F3758" s="188">
        <f t="shared" si="232"/>
        <v>0</v>
      </c>
      <c r="G3758" s="200"/>
      <c r="H3758" s="202">
        <v>0</v>
      </c>
      <c r="I3758" s="178">
        <v>-56.506999999999998</v>
      </c>
      <c r="J3758">
        <f t="shared" si="233"/>
        <v>0</v>
      </c>
      <c r="K3758" s="189">
        <f t="shared" si="234"/>
        <v>0</v>
      </c>
      <c r="L3758" s="200">
        <v>0</v>
      </c>
      <c r="N3758" s="184">
        <v>5114.1000000000004</v>
      </c>
      <c r="O3758" s="190">
        <f t="shared" si="235"/>
        <v>0.85235000000000005</v>
      </c>
      <c r="Q3758" s="1">
        <v>2401.1</v>
      </c>
    </row>
    <row r="3759" spans="2:17" x14ac:dyDescent="0.3">
      <c r="B3759" s="187">
        <v>43257.208333333336</v>
      </c>
      <c r="D3759" s="202">
        <v>0</v>
      </c>
      <c r="E3759" s="178">
        <v>0</v>
      </c>
      <c r="F3759" s="188">
        <f t="shared" si="232"/>
        <v>0</v>
      </c>
      <c r="G3759" s="200"/>
      <c r="H3759" s="202">
        <v>0</v>
      </c>
      <c r="I3759" s="178">
        <v>-56.506999999999998</v>
      </c>
      <c r="J3759">
        <f t="shared" si="233"/>
        <v>0</v>
      </c>
      <c r="K3759" s="189">
        <f t="shared" si="234"/>
        <v>0</v>
      </c>
      <c r="L3759" s="200">
        <v>0</v>
      </c>
      <c r="N3759" s="184">
        <v>5398.3</v>
      </c>
      <c r="O3759" s="190">
        <f t="shared" si="235"/>
        <v>0.89971666666666672</v>
      </c>
      <c r="Q3759" s="1">
        <v>2400.3000000000002</v>
      </c>
    </row>
    <row r="3760" spans="2:17" x14ac:dyDescent="0.3">
      <c r="B3760" s="187">
        <v>43257.25</v>
      </c>
      <c r="D3760" s="202">
        <v>0</v>
      </c>
      <c r="E3760" s="178">
        <v>0</v>
      </c>
      <c r="F3760" s="188">
        <f t="shared" si="232"/>
        <v>0</v>
      </c>
      <c r="G3760" s="200"/>
      <c r="H3760" s="202">
        <v>2</v>
      </c>
      <c r="I3760" s="178">
        <v>-56.506999999999998</v>
      </c>
      <c r="J3760">
        <f t="shared" si="233"/>
        <v>0</v>
      </c>
      <c r="K3760" s="189">
        <f t="shared" si="234"/>
        <v>0</v>
      </c>
      <c r="L3760" s="200">
        <v>0</v>
      </c>
      <c r="N3760" s="184">
        <v>4631.7</v>
      </c>
      <c r="O3760" s="190">
        <f t="shared" si="235"/>
        <v>0.77195000000000003</v>
      </c>
      <c r="Q3760" s="1">
        <v>2399</v>
      </c>
    </row>
    <row r="3761" spans="2:17" x14ac:dyDescent="0.3">
      <c r="B3761" s="187">
        <v>43257.291666666664</v>
      </c>
      <c r="D3761" s="202">
        <v>19</v>
      </c>
      <c r="E3761" s="178">
        <v>0</v>
      </c>
      <c r="F3761" s="188">
        <f t="shared" si="232"/>
        <v>0</v>
      </c>
      <c r="G3761" s="200"/>
      <c r="H3761" s="202">
        <v>31</v>
      </c>
      <c r="I3761" s="178">
        <v>707.24</v>
      </c>
      <c r="J3761">
        <f t="shared" si="233"/>
        <v>707.24</v>
      </c>
      <c r="K3761" s="189">
        <f t="shared" si="234"/>
        <v>2.8289600000000002E-2</v>
      </c>
      <c r="L3761" s="200">
        <v>804.15</v>
      </c>
      <c r="N3761" s="184">
        <v>4881.3999999999996</v>
      </c>
      <c r="O3761" s="190">
        <f t="shared" si="235"/>
        <v>0.81356666666666666</v>
      </c>
      <c r="Q3761" s="1">
        <v>2398.8000000000002</v>
      </c>
    </row>
    <row r="3762" spans="2:17" x14ac:dyDescent="0.3">
      <c r="B3762" s="187">
        <v>43257.333333333336</v>
      </c>
      <c r="D3762" s="202">
        <v>20</v>
      </c>
      <c r="E3762" s="178">
        <v>0</v>
      </c>
      <c r="F3762" s="188">
        <f t="shared" si="232"/>
        <v>0</v>
      </c>
      <c r="G3762" s="200"/>
      <c r="H3762" s="202">
        <v>53</v>
      </c>
      <c r="I3762" s="178">
        <v>1218.0999999999999</v>
      </c>
      <c r="J3762">
        <f t="shared" si="233"/>
        <v>1218.0999999999999</v>
      </c>
      <c r="K3762" s="189">
        <f t="shared" si="234"/>
        <v>4.8723999999999996E-2</v>
      </c>
      <c r="L3762" s="200">
        <v>1318.3</v>
      </c>
      <c r="N3762" s="184">
        <v>5485.6</v>
      </c>
      <c r="O3762" s="190">
        <f t="shared" si="235"/>
        <v>0.91426666666666667</v>
      </c>
      <c r="Q3762" s="1">
        <v>2398.6999999999998</v>
      </c>
    </row>
    <row r="3763" spans="2:17" x14ac:dyDescent="0.3">
      <c r="B3763" s="187">
        <v>43257.375</v>
      </c>
      <c r="D3763" s="202">
        <v>0</v>
      </c>
      <c r="E3763" s="178">
        <v>0</v>
      </c>
      <c r="F3763" s="188">
        <f t="shared" si="232"/>
        <v>0</v>
      </c>
      <c r="G3763" s="200"/>
      <c r="H3763" s="202">
        <v>108</v>
      </c>
      <c r="I3763" s="178">
        <v>2117.5</v>
      </c>
      <c r="J3763">
        <f t="shared" si="233"/>
        <v>2117.5</v>
      </c>
      <c r="K3763" s="189">
        <f t="shared" si="234"/>
        <v>8.4699999999999998E-2</v>
      </c>
      <c r="L3763" s="200">
        <v>2224.9</v>
      </c>
      <c r="N3763" s="184">
        <v>5483.4</v>
      </c>
      <c r="O3763" s="190">
        <f t="shared" si="235"/>
        <v>0.91389999999999993</v>
      </c>
      <c r="Q3763" s="1">
        <v>2398.1</v>
      </c>
    </row>
    <row r="3764" spans="2:17" x14ac:dyDescent="0.3">
      <c r="B3764" s="187">
        <v>43257.416666666664</v>
      </c>
      <c r="D3764" s="202">
        <v>2</v>
      </c>
      <c r="E3764" s="178">
        <v>0</v>
      </c>
      <c r="F3764" s="188">
        <f t="shared" si="232"/>
        <v>0</v>
      </c>
      <c r="G3764" s="200"/>
      <c r="H3764" s="202">
        <v>166</v>
      </c>
      <c r="I3764" s="178">
        <v>3820.9</v>
      </c>
      <c r="J3764">
        <f t="shared" si="233"/>
        <v>3820.9</v>
      </c>
      <c r="K3764" s="189">
        <f t="shared" si="234"/>
        <v>0.152836</v>
      </c>
      <c r="L3764" s="200">
        <v>3947.6</v>
      </c>
      <c r="N3764" s="184">
        <v>5652.7</v>
      </c>
      <c r="O3764" s="190">
        <f t="shared" si="235"/>
        <v>0.9421166666666666</v>
      </c>
      <c r="Q3764" s="1">
        <v>2398.1</v>
      </c>
    </row>
    <row r="3765" spans="2:17" x14ac:dyDescent="0.3">
      <c r="B3765" s="187">
        <v>43257.458333333336</v>
      </c>
      <c r="D3765" s="202">
        <v>105</v>
      </c>
      <c r="E3765" s="178">
        <v>0</v>
      </c>
      <c r="F3765" s="188">
        <f t="shared" si="232"/>
        <v>0</v>
      </c>
      <c r="G3765" s="200"/>
      <c r="H3765" s="202">
        <v>312</v>
      </c>
      <c r="I3765" s="178">
        <v>8154.5</v>
      </c>
      <c r="J3765">
        <f t="shared" si="233"/>
        <v>8154.5</v>
      </c>
      <c r="K3765" s="189">
        <f t="shared" si="234"/>
        <v>0.32618000000000003</v>
      </c>
      <c r="L3765" s="200">
        <v>8362.4</v>
      </c>
      <c r="N3765" s="184">
        <v>5992.2</v>
      </c>
      <c r="O3765" s="190">
        <f t="shared" si="235"/>
        <v>0.99869999999999992</v>
      </c>
      <c r="Q3765" s="1">
        <v>2397.6</v>
      </c>
    </row>
    <row r="3766" spans="2:17" x14ac:dyDescent="0.3">
      <c r="B3766" s="187">
        <v>43257.5</v>
      </c>
      <c r="D3766" s="202">
        <v>54</v>
      </c>
      <c r="E3766" s="178">
        <v>0</v>
      </c>
      <c r="F3766" s="188">
        <f t="shared" si="232"/>
        <v>0</v>
      </c>
      <c r="G3766" s="200"/>
      <c r="H3766" s="202">
        <v>281</v>
      </c>
      <c r="I3766" s="178">
        <v>7228.4</v>
      </c>
      <c r="J3766">
        <f t="shared" si="233"/>
        <v>7228.4</v>
      </c>
      <c r="K3766" s="189">
        <f t="shared" si="234"/>
        <v>0.289136</v>
      </c>
      <c r="L3766" s="200">
        <v>7414.1</v>
      </c>
      <c r="N3766" s="184">
        <v>6000</v>
      </c>
      <c r="O3766" s="190">
        <f t="shared" si="235"/>
        <v>1</v>
      </c>
      <c r="Q3766" s="1">
        <v>2397.4</v>
      </c>
    </row>
    <row r="3767" spans="2:17" x14ac:dyDescent="0.3">
      <c r="B3767" s="187">
        <v>43257.541666666664</v>
      </c>
      <c r="D3767" s="202">
        <v>15</v>
      </c>
      <c r="E3767" s="178">
        <v>0</v>
      </c>
      <c r="F3767" s="188">
        <f t="shared" si="232"/>
        <v>0</v>
      </c>
      <c r="G3767" s="200"/>
      <c r="H3767" s="202">
        <v>211</v>
      </c>
      <c r="I3767" s="178">
        <v>4942.6000000000004</v>
      </c>
      <c r="J3767">
        <f t="shared" si="233"/>
        <v>4942.6000000000004</v>
      </c>
      <c r="K3767" s="189">
        <f t="shared" si="234"/>
        <v>0.19770400000000002</v>
      </c>
      <c r="L3767" s="200">
        <v>5085.3999999999996</v>
      </c>
      <c r="N3767" s="184">
        <v>5971.1</v>
      </c>
      <c r="O3767" s="190">
        <f t="shared" si="235"/>
        <v>0.99518333333333342</v>
      </c>
      <c r="Q3767" s="1">
        <v>2397.1999999999998</v>
      </c>
    </row>
    <row r="3768" spans="2:17" x14ac:dyDescent="0.3">
      <c r="B3768" s="187">
        <v>43257.583333333336</v>
      </c>
      <c r="D3768" s="202">
        <v>5</v>
      </c>
      <c r="E3768" s="178">
        <v>0</v>
      </c>
      <c r="F3768" s="188">
        <f t="shared" si="232"/>
        <v>0</v>
      </c>
      <c r="G3768" s="200"/>
      <c r="H3768" s="202">
        <v>142</v>
      </c>
      <c r="I3768" s="178">
        <v>2867.3</v>
      </c>
      <c r="J3768">
        <f t="shared" si="233"/>
        <v>2867.3</v>
      </c>
      <c r="K3768" s="189">
        <f t="shared" si="234"/>
        <v>0.114692</v>
      </c>
      <c r="L3768" s="200">
        <v>2982.4</v>
      </c>
      <c r="N3768" s="184">
        <v>5481.3</v>
      </c>
      <c r="O3768" s="190">
        <f t="shared" si="235"/>
        <v>0.91355000000000008</v>
      </c>
      <c r="Q3768" s="1">
        <v>2397.1999999999998</v>
      </c>
    </row>
    <row r="3769" spans="2:17" x14ac:dyDescent="0.3">
      <c r="B3769" s="187">
        <v>43257.625</v>
      </c>
      <c r="D3769" s="202">
        <v>12</v>
      </c>
      <c r="E3769" s="178">
        <v>0</v>
      </c>
      <c r="F3769" s="188">
        <f t="shared" si="232"/>
        <v>0</v>
      </c>
      <c r="G3769" s="200"/>
      <c r="H3769" s="202">
        <v>101</v>
      </c>
      <c r="I3769" s="178">
        <v>2276.4</v>
      </c>
      <c r="J3769">
        <f t="shared" si="233"/>
        <v>2276.4</v>
      </c>
      <c r="K3769" s="189">
        <f t="shared" si="234"/>
        <v>9.1055999999999998E-2</v>
      </c>
      <c r="L3769" s="200">
        <v>2385.3000000000002</v>
      </c>
      <c r="N3769" s="184">
        <v>4279.7</v>
      </c>
      <c r="O3769" s="190">
        <f t="shared" si="235"/>
        <v>0.71328333333333327</v>
      </c>
      <c r="Q3769" s="1">
        <v>2396.6999999999998</v>
      </c>
    </row>
    <row r="3770" spans="2:17" x14ac:dyDescent="0.3">
      <c r="B3770" s="187">
        <v>43257.666666666664</v>
      </c>
      <c r="D3770" s="202">
        <v>6</v>
      </c>
      <c r="E3770" s="178">
        <v>0</v>
      </c>
      <c r="F3770" s="188">
        <f t="shared" si="232"/>
        <v>0</v>
      </c>
      <c r="G3770" s="200"/>
      <c r="H3770" s="202">
        <v>40</v>
      </c>
      <c r="I3770" s="178">
        <v>870.41</v>
      </c>
      <c r="J3770">
        <f t="shared" si="233"/>
        <v>870.41</v>
      </c>
      <c r="K3770" s="189">
        <f t="shared" si="234"/>
        <v>3.4816399999999997E-2</v>
      </c>
      <c r="L3770" s="200">
        <v>968.3</v>
      </c>
      <c r="N3770" s="184">
        <v>2849.8</v>
      </c>
      <c r="O3770" s="190">
        <f t="shared" si="235"/>
        <v>0.4749666666666667</v>
      </c>
      <c r="Q3770" s="1">
        <v>2395.5</v>
      </c>
    </row>
    <row r="3771" spans="2:17" x14ac:dyDescent="0.3">
      <c r="B3771" s="187">
        <v>43257.708333333336</v>
      </c>
      <c r="D3771" s="202">
        <v>0</v>
      </c>
      <c r="E3771" s="178">
        <v>0</v>
      </c>
      <c r="F3771" s="188">
        <f t="shared" si="232"/>
        <v>0</v>
      </c>
      <c r="G3771" s="200"/>
      <c r="H3771" s="202">
        <v>2</v>
      </c>
      <c r="I3771" s="178">
        <v>-56.506999999999998</v>
      </c>
      <c r="J3771">
        <f t="shared" si="233"/>
        <v>0</v>
      </c>
      <c r="K3771" s="189">
        <f t="shared" si="234"/>
        <v>0</v>
      </c>
      <c r="L3771" s="200">
        <v>0</v>
      </c>
      <c r="N3771" s="184">
        <v>2741.9</v>
      </c>
      <c r="O3771" s="190">
        <f t="shared" si="235"/>
        <v>0.45698333333333335</v>
      </c>
      <c r="Q3771" s="1">
        <v>2394.8000000000002</v>
      </c>
    </row>
    <row r="3772" spans="2:17" x14ac:dyDescent="0.3">
      <c r="B3772" s="187">
        <v>43257.75</v>
      </c>
      <c r="D3772" s="202">
        <v>0</v>
      </c>
      <c r="E3772" s="178">
        <v>0</v>
      </c>
      <c r="F3772" s="188">
        <f t="shared" si="232"/>
        <v>0</v>
      </c>
      <c r="G3772" s="200"/>
      <c r="H3772" s="202">
        <v>0</v>
      </c>
      <c r="I3772" s="178">
        <v>-56.506999999999998</v>
      </c>
      <c r="J3772">
        <f t="shared" si="233"/>
        <v>0</v>
      </c>
      <c r="K3772" s="189">
        <f t="shared" si="234"/>
        <v>0</v>
      </c>
      <c r="L3772" s="200">
        <v>0</v>
      </c>
      <c r="N3772" s="184">
        <v>2662.6</v>
      </c>
      <c r="O3772" s="190">
        <f t="shared" si="235"/>
        <v>0.44376666666666664</v>
      </c>
      <c r="Q3772" s="1">
        <v>2394.8000000000002</v>
      </c>
    </row>
    <row r="3773" spans="2:17" x14ac:dyDescent="0.3">
      <c r="B3773" s="187">
        <v>43257.791666666664</v>
      </c>
      <c r="D3773" s="202">
        <v>0</v>
      </c>
      <c r="E3773" s="178">
        <v>0</v>
      </c>
      <c r="F3773" s="188">
        <f t="shared" si="232"/>
        <v>0</v>
      </c>
      <c r="G3773" s="200"/>
      <c r="H3773" s="202">
        <v>0</v>
      </c>
      <c r="I3773" s="178">
        <v>-56.506999999999998</v>
      </c>
      <c r="J3773">
        <f t="shared" si="233"/>
        <v>0</v>
      </c>
      <c r="K3773" s="189">
        <f t="shared" si="234"/>
        <v>0</v>
      </c>
      <c r="L3773" s="200">
        <v>0</v>
      </c>
      <c r="N3773" s="184">
        <v>2243</v>
      </c>
      <c r="O3773" s="190">
        <f t="shared" si="235"/>
        <v>0.37383333333333335</v>
      </c>
      <c r="Q3773" s="1">
        <v>2394.4</v>
      </c>
    </row>
    <row r="3774" spans="2:17" x14ac:dyDescent="0.3">
      <c r="B3774" s="187">
        <v>43257.833333333336</v>
      </c>
      <c r="D3774" s="202">
        <v>0</v>
      </c>
      <c r="E3774" s="178">
        <v>0</v>
      </c>
      <c r="F3774" s="188">
        <f t="shared" si="232"/>
        <v>0</v>
      </c>
      <c r="G3774" s="200"/>
      <c r="H3774" s="202">
        <v>0</v>
      </c>
      <c r="I3774" s="178">
        <v>-56.506999999999998</v>
      </c>
      <c r="J3774">
        <f t="shared" si="233"/>
        <v>0</v>
      </c>
      <c r="K3774" s="189">
        <f t="shared" si="234"/>
        <v>0</v>
      </c>
      <c r="L3774" s="200">
        <v>0</v>
      </c>
      <c r="N3774" s="184">
        <v>2858.3</v>
      </c>
      <c r="O3774" s="190">
        <f t="shared" si="235"/>
        <v>0.47638333333333338</v>
      </c>
      <c r="Q3774" s="1">
        <v>2393.5</v>
      </c>
    </row>
    <row r="3775" spans="2:17" x14ac:dyDescent="0.3">
      <c r="B3775" s="187">
        <v>43257.875</v>
      </c>
      <c r="D3775" s="202">
        <v>0</v>
      </c>
      <c r="E3775" s="178">
        <v>0</v>
      </c>
      <c r="F3775" s="188">
        <f t="shared" si="232"/>
        <v>0</v>
      </c>
      <c r="G3775" s="200"/>
      <c r="H3775" s="202">
        <v>0</v>
      </c>
      <c r="I3775" s="178">
        <v>-56.506999999999998</v>
      </c>
      <c r="J3775">
        <f t="shared" si="233"/>
        <v>0</v>
      </c>
      <c r="K3775" s="189">
        <f t="shared" si="234"/>
        <v>0</v>
      </c>
      <c r="L3775" s="200">
        <v>0</v>
      </c>
      <c r="N3775" s="184">
        <v>4193.3</v>
      </c>
      <c r="O3775" s="190">
        <f t="shared" si="235"/>
        <v>0.69888333333333341</v>
      </c>
      <c r="Q3775" s="1">
        <v>2392.6999999999998</v>
      </c>
    </row>
    <row r="3776" spans="2:17" x14ac:dyDescent="0.3">
      <c r="B3776" s="187">
        <v>43257.916666666664</v>
      </c>
      <c r="D3776" s="202">
        <v>0</v>
      </c>
      <c r="E3776" s="178">
        <v>0</v>
      </c>
      <c r="F3776" s="188">
        <f t="shared" si="232"/>
        <v>0</v>
      </c>
      <c r="G3776" s="200"/>
      <c r="H3776" s="202">
        <v>0</v>
      </c>
      <c r="I3776" s="178">
        <v>-56.506999999999998</v>
      </c>
      <c r="J3776">
        <f t="shared" si="233"/>
        <v>0</v>
      </c>
      <c r="K3776" s="189">
        <f t="shared" si="234"/>
        <v>0</v>
      </c>
      <c r="L3776" s="200">
        <v>0</v>
      </c>
      <c r="N3776" s="184">
        <v>4969.8</v>
      </c>
      <c r="O3776" s="190">
        <f t="shared" si="235"/>
        <v>0.82830000000000004</v>
      </c>
      <c r="Q3776" s="1">
        <v>2392.6</v>
      </c>
    </row>
    <row r="3777" spans="2:17" x14ac:dyDescent="0.3">
      <c r="B3777" s="187">
        <v>43257.958333333336</v>
      </c>
      <c r="D3777" s="202">
        <v>0</v>
      </c>
      <c r="E3777" s="178">
        <v>0</v>
      </c>
      <c r="F3777" s="188">
        <f t="shared" si="232"/>
        <v>0</v>
      </c>
      <c r="G3777" s="200"/>
      <c r="H3777" s="202">
        <v>0</v>
      </c>
      <c r="I3777" s="178">
        <v>-56.506999999999998</v>
      </c>
      <c r="J3777">
        <f t="shared" si="233"/>
        <v>0</v>
      </c>
      <c r="K3777" s="189">
        <f t="shared" si="234"/>
        <v>0</v>
      </c>
      <c r="L3777" s="200">
        <v>0</v>
      </c>
      <c r="N3777" s="184">
        <v>4502.6000000000004</v>
      </c>
      <c r="O3777" s="190">
        <f t="shared" si="235"/>
        <v>0.7504333333333334</v>
      </c>
      <c r="Q3777" s="1">
        <v>2392.5</v>
      </c>
    </row>
    <row r="3778" spans="2:17" x14ac:dyDescent="0.3">
      <c r="B3778" s="187">
        <v>43258</v>
      </c>
      <c r="D3778" s="202">
        <v>0</v>
      </c>
      <c r="E3778" s="178">
        <v>0</v>
      </c>
      <c r="F3778" s="188">
        <f t="shared" si="232"/>
        <v>0</v>
      </c>
      <c r="G3778" s="200"/>
      <c r="H3778" s="202">
        <v>0</v>
      </c>
      <c r="I3778" s="178">
        <v>-56.506999999999998</v>
      </c>
      <c r="J3778">
        <f t="shared" si="233"/>
        <v>0</v>
      </c>
      <c r="K3778" s="189">
        <f t="shared" si="234"/>
        <v>0</v>
      </c>
      <c r="L3778" s="200">
        <v>0</v>
      </c>
      <c r="N3778" s="184">
        <v>4548.3999999999996</v>
      </c>
      <c r="O3778" s="190">
        <f t="shared" si="235"/>
        <v>0.75806666666666656</v>
      </c>
      <c r="Q3778" s="1">
        <v>2392.1</v>
      </c>
    </row>
    <row r="3779" spans="2:17" x14ac:dyDescent="0.3">
      <c r="B3779" s="187">
        <v>43258.041666666664</v>
      </c>
      <c r="D3779" s="202">
        <v>0</v>
      </c>
      <c r="E3779" s="178">
        <v>0</v>
      </c>
      <c r="F3779" s="188">
        <f t="shared" si="232"/>
        <v>0</v>
      </c>
      <c r="G3779" s="200"/>
      <c r="H3779" s="202">
        <v>0</v>
      </c>
      <c r="I3779" s="178">
        <v>-56.506999999999998</v>
      </c>
      <c r="J3779">
        <f t="shared" si="233"/>
        <v>0</v>
      </c>
      <c r="K3779" s="189">
        <f t="shared" si="234"/>
        <v>0</v>
      </c>
      <c r="L3779" s="200">
        <v>0</v>
      </c>
      <c r="N3779" s="184">
        <v>4378.8999999999996</v>
      </c>
      <c r="O3779" s="190">
        <f t="shared" si="235"/>
        <v>0.72981666666666656</v>
      </c>
      <c r="Q3779" s="1">
        <v>2391.9</v>
      </c>
    </row>
    <row r="3780" spans="2:17" x14ac:dyDescent="0.3">
      <c r="B3780" s="187">
        <v>43258.083333333336</v>
      </c>
      <c r="D3780" s="202">
        <v>0</v>
      </c>
      <c r="E3780" s="178">
        <v>0</v>
      </c>
      <c r="F3780" s="188">
        <f t="shared" si="232"/>
        <v>0</v>
      </c>
      <c r="G3780" s="200"/>
      <c r="H3780" s="202">
        <v>0</v>
      </c>
      <c r="I3780" s="178">
        <v>-56.506999999999998</v>
      </c>
      <c r="J3780">
        <f t="shared" si="233"/>
        <v>0</v>
      </c>
      <c r="K3780" s="189">
        <f t="shared" si="234"/>
        <v>0</v>
      </c>
      <c r="L3780" s="200">
        <v>0</v>
      </c>
      <c r="N3780" s="184">
        <v>3822.1</v>
      </c>
      <c r="O3780" s="190">
        <f t="shared" si="235"/>
        <v>0.63701666666666668</v>
      </c>
      <c r="Q3780" s="1">
        <v>2391.8000000000002</v>
      </c>
    </row>
    <row r="3781" spans="2:17" x14ac:dyDescent="0.3">
      <c r="B3781" s="187">
        <v>43258.125</v>
      </c>
      <c r="D3781" s="202">
        <v>0</v>
      </c>
      <c r="E3781" s="178">
        <v>0</v>
      </c>
      <c r="F3781" s="188">
        <f t="shared" si="232"/>
        <v>0</v>
      </c>
      <c r="G3781" s="200"/>
      <c r="H3781" s="202">
        <v>0</v>
      </c>
      <c r="I3781" s="178">
        <v>-56.506999999999998</v>
      </c>
      <c r="J3781">
        <f t="shared" si="233"/>
        <v>0</v>
      </c>
      <c r="K3781" s="189">
        <f t="shared" si="234"/>
        <v>0</v>
      </c>
      <c r="L3781" s="200">
        <v>0</v>
      </c>
      <c r="N3781" s="184">
        <v>3280.9</v>
      </c>
      <c r="O3781" s="190">
        <f t="shared" si="235"/>
        <v>0.54681666666666673</v>
      </c>
      <c r="Q3781" s="1">
        <v>2391.6999999999998</v>
      </c>
    </row>
    <row r="3782" spans="2:17" x14ac:dyDescent="0.3">
      <c r="B3782" s="187">
        <v>43258.166666666664</v>
      </c>
      <c r="D3782" s="202">
        <v>0</v>
      </c>
      <c r="E3782" s="178">
        <v>0</v>
      </c>
      <c r="F3782" s="188">
        <f t="shared" si="232"/>
        <v>0</v>
      </c>
      <c r="G3782" s="200"/>
      <c r="H3782" s="202">
        <v>0</v>
      </c>
      <c r="I3782" s="178">
        <v>-56.506999999999998</v>
      </c>
      <c r="J3782">
        <f t="shared" si="233"/>
        <v>0</v>
      </c>
      <c r="K3782" s="189">
        <f t="shared" si="234"/>
        <v>0</v>
      </c>
      <c r="L3782" s="200">
        <v>0</v>
      </c>
      <c r="N3782" s="184">
        <v>2608.6</v>
      </c>
      <c r="O3782" s="190">
        <f t="shared" si="235"/>
        <v>0.43476666666666663</v>
      </c>
      <c r="Q3782" s="1">
        <v>2390.6999999999998</v>
      </c>
    </row>
    <row r="3783" spans="2:17" x14ac:dyDescent="0.3">
      <c r="B3783" s="187">
        <v>43258.208333333336</v>
      </c>
      <c r="D3783" s="202">
        <v>0</v>
      </c>
      <c r="E3783" s="178">
        <v>0</v>
      </c>
      <c r="F3783" s="188">
        <f t="shared" si="232"/>
        <v>0</v>
      </c>
      <c r="G3783" s="200"/>
      <c r="H3783" s="202">
        <v>0</v>
      </c>
      <c r="I3783" s="178">
        <v>-56.506999999999998</v>
      </c>
      <c r="J3783">
        <f t="shared" si="233"/>
        <v>0</v>
      </c>
      <c r="K3783" s="189">
        <f t="shared" si="234"/>
        <v>0</v>
      </c>
      <c r="L3783" s="200">
        <v>0</v>
      </c>
      <c r="N3783" s="184">
        <v>2196</v>
      </c>
      <c r="O3783" s="190">
        <f t="shared" si="235"/>
        <v>0.36599999999999999</v>
      </c>
      <c r="Q3783" s="1">
        <v>2389.1</v>
      </c>
    </row>
    <row r="3784" spans="2:17" x14ac:dyDescent="0.3">
      <c r="B3784" s="187">
        <v>43258.25</v>
      </c>
      <c r="D3784" s="202">
        <v>0</v>
      </c>
      <c r="E3784" s="178">
        <v>0</v>
      </c>
      <c r="F3784" s="188">
        <f t="shared" si="232"/>
        <v>0</v>
      </c>
      <c r="G3784" s="200"/>
      <c r="H3784" s="202">
        <v>2</v>
      </c>
      <c r="I3784" s="178">
        <v>-56.506999999999998</v>
      </c>
      <c r="J3784">
        <f t="shared" si="233"/>
        <v>0</v>
      </c>
      <c r="K3784" s="189">
        <f t="shared" si="234"/>
        <v>0</v>
      </c>
      <c r="L3784" s="200">
        <v>0</v>
      </c>
      <c r="N3784" s="184">
        <v>1481.9</v>
      </c>
      <c r="O3784" s="190">
        <f t="shared" si="235"/>
        <v>0.24698333333333336</v>
      </c>
      <c r="Q3784" s="1">
        <v>2389</v>
      </c>
    </row>
    <row r="3785" spans="2:17" x14ac:dyDescent="0.3">
      <c r="B3785" s="187">
        <v>43258.291666666664</v>
      </c>
      <c r="D3785" s="202">
        <v>18</v>
      </c>
      <c r="E3785" s="178">
        <v>0</v>
      </c>
      <c r="F3785" s="188">
        <f t="shared" si="232"/>
        <v>0</v>
      </c>
      <c r="G3785" s="200"/>
      <c r="H3785" s="202">
        <v>35</v>
      </c>
      <c r="I3785" s="178">
        <v>797.21</v>
      </c>
      <c r="J3785">
        <f t="shared" si="233"/>
        <v>797.21</v>
      </c>
      <c r="K3785" s="189">
        <f t="shared" si="234"/>
        <v>3.1888400000000004E-2</v>
      </c>
      <c r="L3785" s="200">
        <v>894.65</v>
      </c>
      <c r="N3785" s="184">
        <v>1741.8</v>
      </c>
      <c r="O3785" s="190">
        <f t="shared" si="235"/>
        <v>0.2903</v>
      </c>
      <c r="Q3785" s="1">
        <v>2388.1999999999998</v>
      </c>
    </row>
    <row r="3786" spans="2:17" x14ac:dyDescent="0.3">
      <c r="B3786" s="187">
        <v>43258.333333333336</v>
      </c>
      <c r="D3786" s="202">
        <v>0</v>
      </c>
      <c r="E3786" s="178">
        <v>0</v>
      </c>
      <c r="F3786" s="188">
        <f t="shared" si="232"/>
        <v>0</v>
      </c>
      <c r="G3786" s="200"/>
      <c r="H3786" s="202">
        <v>52</v>
      </c>
      <c r="I3786" s="178">
        <v>988</v>
      </c>
      <c r="J3786">
        <f t="shared" si="233"/>
        <v>988</v>
      </c>
      <c r="K3786" s="189">
        <f t="shared" si="234"/>
        <v>3.952E-2</v>
      </c>
      <c r="L3786" s="200">
        <v>1086.5999999999999</v>
      </c>
      <c r="N3786" s="184">
        <v>1766.6</v>
      </c>
      <c r="O3786" s="190">
        <f t="shared" si="235"/>
        <v>0.29443333333333332</v>
      </c>
      <c r="Q3786" s="1">
        <v>2388</v>
      </c>
    </row>
    <row r="3787" spans="2:17" x14ac:dyDescent="0.3">
      <c r="B3787" s="187">
        <v>43258.375</v>
      </c>
      <c r="D3787" s="202">
        <v>0</v>
      </c>
      <c r="E3787" s="178">
        <v>0</v>
      </c>
      <c r="F3787" s="188">
        <f t="shared" ref="F3787:F3850" si="236">E3787/$F$8</f>
        <v>0</v>
      </c>
      <c r="G3787" s="200"/>
      <c r="H3787" s="202">
        <v>119</v>
      </c>
      <c r="I3787" s="178">
        <v>2356</v>
      </c>
      <c r="J3787">
        <f t="shared" ref="J3787:J3850" si="237">IF(I3787&lt;0,0,I3787)</f>
        <v>2356</v>
      </c>
      <c r="K3787" s="189">
        <f t="shared" ref="K3787:K3850" si="238">J3787/(1000*$K$8)</f>
        <v>9.4240000000000004E-2</v>
      </c>
      <c r="L3787" s="200">
        <v>2465.6999999999998</v>
      </c>
      <c r="N3787" s="184">
        <v>1530.7</v>
      </c>
      <c r="O3787" s="190">
        <f t="shared" ref="O3787:O3850" si="239">N3787/$O$8</f>
        <v>0.25511666666666666</v>
      </c>
      <c r="Q3787" s="1">
        <v>2385.8000000000002</v>
      </c>
    </row>
    <row r="3788" spans="2:17" x14ac:dyDescent="0.3">
      <c r="B3788" s="187">
        <v>43258.416666666664</v>
      </c>
      <c r="D3788" s="202">
        <v>0</v>
      </c>
      <c r="E3788" s="178">
        <v>0</v>
      </c>
      <c r="F3788" s="188">
        <f t="shared" si="236"/>
        <v>0</v>
      </c>
      <c r="G3788" s="200"/>
      <c r="H3788" s="202">
        <v>131</v>
      </c>
      <c r="I3788" s="178">
        <v>2921.9</v>
      </c>
      <c r="J3788">
        <f t="shared" si="237"/>
        <v>2921.9</v>
      </c>
      <c r="K3788" s="189">
        <f t="shared" si="238"/>
        <v>0.11687600000000001</v>
      </c>
      <c r="L3788" s="200">
        <v>3037.6</v>
      </c>
      <c r="N3788" s="184">
        <v>2867.9</v>
      </c>
      <c r="O3788" s="190">
        <f t="shared" si="239"/>
        <v>0.47798333333333337</v>
      </c>
      <c r="Q3788" s="1">
        <v>2385</v>
      </c>
    </row>
    <row r="3789" spans="2:17" x14ac:dyDescent="0.3">
      <c r="B3789" s="187">
        <v>43258.458333333336</v>
      </c>
      <c r="D3789" s="202">
        <v>1</v>
      </c>
      <c r="E3789" s="178">
        <v>0</v>
      </c>
      <c r="F3789" s="188">
        <f t="shared" si="236"/>
        <v>0</v>
      </c>
      <c r="G3789" s="200"/>
      <c r="H3789" s="202">
        <v>118</v>
      </c>
      <c r="I3789" s="178">
        <v>2856.5</v>
      </c>
      <c r="J3789">
        <f t="shared" si="237"/>
        <v>2856.5</v>
      </c>
      <c r="K3789" s="189">
        <f t="shared" si="238"/>
        <v>0.11426</v>
      </c>
      <c r="L3789" s="200">
        <v>2971.5</v>
      </c>
      <c r="N3789" s="184">
        <v>2900</v>
      </c>
      <c r="O3789" s="190">
        <f t="shared" si="239"/>
        <v>0.48333333333333334</v>
      </c>
      <c r="Q3789" s="1">
        <v>2382.3000000000002</v>
      </c>
    </row>
    <row r="3790" spans="2:17" x14ac:dyDescent="0.3">
      <c r="B3790" s="187">
        <v>43258.5</v>
      </c>
      <c r="D3790" s="202">
        <v>0</v>
      </c>
      <c r="E3790" s="178">
        <v>0</v>
      </c>
      <c r="F3790" s="188">
        <f t="shared" si="236"/>
        <v>0</v>
      </c>
      <c r="G3790" s="200"/>
      <c r="H3790" s="202">
        <v>53</v>
      </c>
      <c r="I3790" s="178">
        <v>1173.9000000000001</v>
      </c>
      <c r="J3790">
        <f t="shared" si="237"/>
        <v>1173.9000000000001</v>
      </c>
      <c r="K3790" s="189">
        <f t="shared" si="238"/>
        <v>4.6956000000000005E-2</v>
      </c>
      <c r="L3790" s="200">
        <v>1273.8</v>
      </c>
      <c r="N3790" s="184">
        <v>2646.4</v>
      </c>
      <c r="O3790" s="190">
        <f t="shared" si="239"/>
        <v>0.44106666666666666</v>
      </c>
      <c r="Q3790" s="1">
        <v>2381.9</v>
      </c>
    </row>
    <row r="3791" spans="2:17" x14ac:dyDescent="0.3">
      <c r="B3791" s="187">
        <v>43258.541666666664</v>
      </c>
      <c r="D3791" s="202">
        <v>0</v>
      </c>
      <c r="E3791" s="178">
        <v>0</v>
      </c>
      <c r="F3791" s="188">
        <f t="shared" si="236"/>
        <v>0</v>
      </c>
      <c r="G3791" s="200"/>
      <c r="H3791" s="202">
        <v>94</v>
      </c>
      <c r="I3791" s="178">
        <v>2000.4</v>
      </c>
      <c r="J3791">
        <f t="shared" si="237"/>
        <v>2000.4</v>
      </c>
      <c r="K3791" s="189">
        <f t="shared" si="238"/>
        <v>8.0016000000000004E-2</v>
      </c>
      <c r="L3791" s="200">
        <v>2106.8000000000002</v>
      </c>
      <c r="N3791" s="184">
        <v>1836.3</v>
      </c>
      <c r="O3791" s="190">
        <f t="shared" si="239"/>
        <v>0.30604999999999999</v>
      </c>
      <c r="Q3791" s="1">
        <v>2381.4</v>
      </c>
    </row>
    <row r="3792" spans="2:17" x14ac:dyDescent="0.3">
      <c r="B3792" s="187">
        <v>43258.583333333336</v>
      </c>
      <c r="D3792" s="202">
        <v>1</v>
      </c>
      <c r="E3792" s="178">
        <v>0</v>
      </c>
      <c r="F3792" s="188">
        <f t="shared" si="236"/>
        <v>0</v>
      </c>
      <c r="G3792" s="200"/>
      <c r="H3792" s="202">
        <v>100</v>
      </c>
      <c r="I3792" s="178">
        <v>1870.8</v>
      </c>
      <c r="J3792">
        <f t="shared" si="237"/>
        <v>1870.8</v>
      </c>
      <c r="K3792" s="189">
        <f t="shared" si="238"/>
        <v>7.4831999999999996E-2</v>
      </c>
      <c r="L3792" s="200">
        <v>1976.1</v>
      </c>
      <c r="N3792" s="184">
        <v>1136.2</v>
      </c>
      <c r="O3792" s="190">
        <f t="shared" si="239"/>
        <v>0.18936666666666668</v>
      </c>
      <c r="Q3792" s="1">
        <v>2381</v>
      </c>
    </row>
    <row r="3793" spans="2:17" x14ac:dyDescent="0.3">
      <c r="B3793" s="187">
        <v>43258.625</v>
      </c>
      <c r="D3793" s="202">
        <v>17</v>
      </c>
      <c r="E3793" s="178">
        <v>0</v>
      </c>
      <c r="F3793" s="188">
        <f t="shared" si="236"/>
        <v>0</v>
      </c>
      <c r="G3793" s="200"/>
      <c r="H3793" s="202">
        <v>108</v>
      </c>
      <c r="I3793" s="178">
        <v>2510.3000000000002</v>
      </c>
      <c r="J3793">
        <f t="shared" si="237"/>
        <v>2510.3000000000002</v>
      </c>
      <c r="K3793" s="189">
        <f t="shared" si="238"/>
        <v>0.100412</v>
      </c>
      <c r="L3793" s="200">
        <v>2621.5</v>
      </c>
      <c r="N3793" s="184">
        <v>1155.3</v>
      </c>
      <c r="O3793" s="190">
        <f t="shared" si="239"/>
        <v>0.19255</v>
      </c>
      <c r="Q3793" s="1">
        <v>2380.3000000000002</v>
      </c>
    </row>
    <row r="3794" spans="2:17" x14ac:dyDescent="0.3">
      <c r="B3794" s="187">
        <v>43258.666666666664</v>
      </c>
      <c r="D3794" s="202">
        <v>54</v>
      </c>
      <c r="E3794" s="178">
        <v>0</v>
      </c>
      <c r="F3794" s="188">
        <f t="shared" si="236"/>
        <v>0</v>
      </c>
      <c r="G3794" s="200"/>
      <c r="H3794" s="202">
        <v>50</v>
      </c>
      <c r="I3794" s="178">
        <v>1373.7</v>
      </c>
      <c r="J3794">
        <f t="shared" si="237"/>
        <v>1373.7</v>
      </c>
      <c r="K3794" s="189">
        <f t="shared" si="238"/>
        <v>5.4948000000000004E-2</v>
      </c>
      <c r="L3794" s="200">
        <v>1475</v>
      </c>
      <c r="N3794" s="184">
        <v>1432</v>
      </c>
      <c r="O3794" s="190">
        <f t="shared" si="239"/>
        <v>0.23866666666666667</v>
      </c>
      <c r="Q3794" s="1">
        <v>2379.4</v>
      </c>
    </row>
    <row r="3795" spans="2:17" x14ac:dyDescent="0.3">
      <c r="B3795" s="187">
        <v>43258.708333333336</v>
      </c>
      <c r="D3795" s="202">
        <v>7</v>
      </c>
      <c r="E3795" s="178">
        <v>0</v>
      </c>
      <c r="F3795" s="188">
        <f t="shared" si="236"/>
        <v>0</v>
      </c>
      <c r="G3795" s="200"/>
      <c r="H3795" s="202">
        <v>5</v>
      </c>
      <c r="I3795" s="178">
        <v>-56.506999999999998</v>
      </c>
      <c r="J3795">
        <f t="shared" si="237"/>
        <v>0</v>
      </c>
      <c r="K3795" s="189">
        <f t="shared" si="238"/>
        <v>0</v>
      </c>
      <c r="L3795" s="200">
        <v>0</v>
      </c>
      <c r="N3795" s="184">
        <v>1381.8</v>
      </c>
      <c r="O3795" s="190">
        <f t="shared" si="239"/>
        <v>0.2303</v>
      </c>
      <c r="Q3795" s="1">
        <v>2378.9</v>
      </c>
    </row>
    <row r="3796" spans="2:17" x14ac:dyDescent="0.3">
      <c r="B3796" s="187">
        <v>43258.75</v>
      </c>
      <c r="D3796" s="202">
        <v>0</v>
      </c>
      <c r="E3796" s="178">
        <v>0</v>
      </c>
      <c r="F3796" s="188">
        <f t="shared" si="236"/>
        <v>0</v>
      </c>
      <c r="G3796" s="200"/>
      <c r="H3796" s="202">
        <v>0</v>
      </c>
      <c r="I3796" s="178">
        <v>-56.506999999999998</v>
      </c>
      <c r="J3796">
        <f t="shared" si="237"/>
        <v>0</v>
      </c>
      <c r="K3796" s="189">
        <f t="shared" si="238"/>
        <v>0</v>
      </c>
      <c r="L3796" s="200">
        <v>0</v>
      </c>
      <c r="N3796" s="184">
        <v>928.4</v>
      </c>
      <c r="O3796" s="190">
        <f t="shared" si="239"/>
        <v>0.15473333333333333</v>
      </c>
      <c r="Q3796" s="1">
        <v>2378.6999999999998</v>
      </c>
    </row>
    <row r="3797" spans="2:17" x14ac:dyDescent="0.3">
      <c r="B3797" s="187">
        <v>43258.791666666664</v>
      </c>
      <c r="D3797" s="202">
        <v>0</v>
      </c>
      <c r="E3797" s="178">
        <v>0</v>
      </c>
      <c r="F3797" s="188">
        <f t="shared" si="236"/>
        <v>0</v>
      </c>
      <c r="G3797" s="200"/>
      <c r="H3797" s="202">
        <v>0</v>
      </c>
      <c r="I3797" s="178">
        <v>-56.506999999999998</v>
      </c>
      <c r="J3797">
        <f t="shared" si="237"/>
        <v>0</v>
      </c>
      <c r="K3797" s="189">
        <f t="shared" si="238"/>
        <v>0</v>
      </c>
      <c r="L3797" s="200">
        <v>0</v>
      </c>
      <c r="N3797" s="184">
        <v>1167.5</v>
      </c>
      <c r="O3797" s="190">
        <f t="shared" si="239"/>
        <v>0.19458333333333333</v>
      </c>
      <c r="Q3797" s="1">
        <v>2378.6</v>
      </c>
    </row>
    <row r="3798" spans="2:17" x14ac:dyDescent="0.3">
      <c r="B3798" s="187">
        <v>43258.833333333336</v>
      </c>
      <c r="D3798" s="202">
        <v>0</v>
      </c>
      <c r="E3798" s="178">
        <v>0</v>
      </c>
      <c r="F3798" s="188">
        <f t="shared" si="236"/>
        <v>0</v>
      </c>
      <c r="G3798" s="200"/>
      <c r="H3798" s="202">
        <v>0</v>
      </c>
      <c r="I3798" s="178">
        <v>-56.506999999999998</v>
      </c>
      <c r="J3798">
        <f t="shared" si="237"/>
        <v>0</v>
      </c>
      <c r="K3798" s="189">
        <f t="shared" si="238"/>
        <v>0</v>
      </c>
      <c r="L3798" s="200">
        <v>0</v>
      </c>
      <c r="N3798" s="184">
        <v>1326</v>
      </c>
      <c r="O3798" s="190">
        <f t="shared" si="239"/>
        <v>0.221</v>
      </c>
      <c r="Q3798" s="1">
        <v>2378.4</v>
      </c>
    </row>
    <row r="3799" spans="2:17" x14ac:dyDescent="0.3">
      <c r="B3799" s="187">
        <v>43258.875</v>
      </c>
      <c r="D3799" s="202">
        <v>0</v>
      </c>
      <c r="E3799" s="178">
        <v>0</v>
      </c>
      <c r="F3799" s="188">
        <f t="shared" si="236"/>
        <v>0</v>
      </c>
      <c r="G3799" s="200"/>
      <c r="H3799" s="202">
        <v>0</v>
      </c>
      <c r="I3799" s="178">
        <v>-56.506999999999998</v>
      </c>
      <c r="J3799">
        <f t="shared" si="237"/>
        <v>0</v>
      </c>
      <c r="K3799" s="189">
        <f t="shared" si="238"/>
        <v>0</v>
      </c>
      <c r="L3799" s="200">
        <v>0</v>
      </c>
      <c r="N3799" s="184">
        <v>764</v>
      </c>
      <c r="O3799" s="190">
        <f t="shared" si="239"/>
        <v>0.12733333333333333</v>
      </c>
      <c r="Q3799" s="1">
        <v>2377.4</v>
      </c>
    </row>
    <row r="3800" spans="2:17" x14ac:dyDescent="0.3">
      <c r="B3800" s="187">
        <v>43258.916666666664</v>
      </c>
      <c r="D3800" s="202">
        <v>0</v>
      </c>
      <c r="E3800" s="178">
        <v>0</v>
      </c>
      <c r="F3800" s="188">
        <f t="shared" si="236"/>
        <v>0</v>
      </c>
      <c r="G3800" s="200"/>
      <c r="H3800" s="202">
        <v>0</v>
      </c>
      <c r="I3800" s="178">
        <v>-56.506999999999998</v>
      </c>
      <c r="J3800">
        <f t="shared" si="237"/>
        <v>0</v>
      </c>
      <c r="K3800" s="189">
        <f t="shared" si="238"/>
        <v>0</v>
      </c>
      <c r="L3800" s="200">
        <v>0</v>
      </c>
      <c r="N3800" s="184">
        <v>371.3</v>
      </c>
      <c r="O3800" s="190">
        <f t="shared" si="239"/>
        <v>6.1883333333333332E-2</v>
      </c>
      <c r="Q3800" s="1">
        <v>2377</v>
      </c>
    </row>
    <row r="3801" spans="2:17" x14ac:dyDescent="0.3">
      <c r="B3801" s="187">
        <v>43258.958333333336</v>
      </c>
      <c r="D3801" s="202">
        <v>0</v>
      </c>
      <c r="E3801" s="178">
        <v>0</v>
      </c>
      <c r="F3801" s="188">
        <f t="shared" si="236"/>
        <v>0</v>
      </c>
      <c r="G3801" s="200"/>
      <c r="H3801" s="202">
        <v>0</v>
      </c>
      <c r="I3801" s="178">
        <v>-56.506999999999998</v>
      </c>
      <c r="J3801">
        <f t="shared" si="237"/>
        <v>0</v>
      </c>
      <c r="K3801" s="189">
        <f t="shared" si="238"/>
        <v>0</v>
      </c>
      <c r="L3801" s="200">
        <v>0</v>
      </c>
      <c r="N3801" s="184">
        <v>358.7</v>
      </c>
      <c r="O3801" s="190">
        <f t="shared" si="239"/>
        <v>5.9783333333333334E-2</v>
      </c>
      <c r="Q3801" s="1">
        <v>2376.3000000000002</v>
      </c>
    </row>
    <row r="3802" spans="2:17" x14ac:dyDescent="0.3">
      <c r="B3802" s="187">
        <v>43259</v>
      </c>
      <c r="D3802" s="202">
        <v>0</v>
      </c>
      <c r="E3802" s="178">
        <v>0</v>
      </c>
      <c r="F3802" s="188">
        <f t="shared" si="236"/>
        <v>0</v>
      </c>
      <c r="G3802" s="200"/>
      <c r="H3802" s="202">
        <v>0</v>
      </c>
      <c r="I3802" s="178">
        <v>-56.506999999999998</v>
      </c>
      <c r="J3802">
        <f t="shared" si="237"/>
        <v>0</v>
      </c>
      <c r="K3802" s="189">
        <f t="shared" si="238"/>
        <v>0</v>
      </c>
      <c r="L3802" s="200">
        <v>0</v>
      </c>
      <c r="N3802" s="184">
        <v>461.1</v>
      </c>
      <c r="O3802" s="190">
        <f t="shared" si="239"/>
        <v>7.6850000000000002E-2</v>
      </c>
      <c r="Q3802" s="1">
        <v>2374.5</v>
      </c>
    </row>
    <row r="3803" spans="2:17" x14ac:dyDescent="0.3">
      <c r="B3803" s="187">
        <v>43259.041666666664</v>
      </c>
      <c r="D3803" s="202">
        <v>0</v>
      </c>
      <c r="E3803" s="178">
        <v>0</v>
      </c>
      <c r="F3803" s="188">
        <f t="shared" si="236"/>
        <v>0</v>
      </c>
      <c r="G3803" s="200"/>
      <c r="H3803" s="202">
        <v>0</v>
      </c>
      <c r="I3803" s="178">
        <v>-56.506999999999998</v>
      </c>
      <c r="J3803">
        <f t="shared" si="237"/>
        <v>0</v>
      </c>
      <c r="K3803" s="189">
        <f t="shared" si="238"/>
        <v>0</v>
      </c>
      <c r="L3803" s="200">
        <v>0</v>
      </c>
      <c r="N3803" s="184">
        <v>284.10000000000002</v>
      </c>
      <c r="O3803" s="190">
        <f t="shared" si="239"/>
        <v>4.7350000000000003E-2</v>
      </c>
      <c r="Q3803" s="1">
        <v>2373.6999999999998</v>
      </c>
    </row>
    <row r="3804" spans="2:17" x14ac:dyDescent="0.3">
      <c r="B3804" s="187">
        <v>43259.083333333336</v>
      </c>
      <c r="D3804" s="202">
        <v>0</v>
      </c>
      <c r="E3804" s="178">
        <v>0</v>
      </c>
      <c r="F3804" s="188">
        <f t="shared" si="236"/>
        <v>0</v>
      </c>
      <c r="G3804" s="200"/>
      <c r="H3804" s="202">
        <v>0</v>
      </c>
      <c r="I3804" s="178">
        <v>-56.506999999999998</v>
      </c>
      <c r="J3804">
        <f t="shared" si="237"/>
        <v>0</v>
      </c>
      <c r="K3804" s="189">
        <f t="shared" si="238"/>
        <v>0</v>
      </c>
      <c r="L3804" s="200">
        <v>0</v>
      </c>
      <c r="N3804" s="184">
        <v>0</v>
      </c>
      <c r="O3804" s="190">
        <f t="shared" si="239"/>
        <v>0</v>
      </c>
      <c r="Q3804" s="1">
        <v>2373.6</v>
      </c>
    </row>
    <row r="3805" spans="2:17" x14ac:dyDescent="0.3">
      <c r="B3805" s="187">
        <v>43259.125</v>
      </c>
      <c r="D3805" s="202">
        <v>0</v>
      </c>
      <c r="E3805" s="178">
        <v>0</v>
      </c>
      <c r="F3805" s="188">
        <f t="shared" si="236"/>
        <v>0</v>
      </c>
      <c r="G3805" s="200"/>
      <c r="H3805" s="202">
        <v>0</v>
      </c>
      <c r="I3805" s="178">
        <v>-56.506999999999998</v>
      </c>
      <c r="J3805">
        <f t="shared" si="237"/>
        <v>0</v>
      </c>
      <c r="K3805" s="189">
        <f t="shared" si="238"/>
        <v>0</v>
      </c>
      <c r="L3805" s="200">
        <v>0</v>
      </c>
      <c r="N3805" s="184">
        <v>0</v>
      </c>
      <c r="O3805" s="190">
        <f t="shared" si="239"/>
        <v>0</v>
      </c>
      <c r="Q3805" s="1">
        <v>2372</v>
      </c>
    </row>
    <row r="3806" spans="2:17" x14ac:dyDescent="0.3">
      <c r="B3806" s="187">
        <v>43259.166666666664</v>
      </c>
      <c r="D3806" s="202">
        <v>0</v>
      </c>
      <c r="E3806" s="178">
        <v>0</v>
      </c>
      <c r="F3806" s="188">
        <f t="shared" si="236"/>
        <v>0</v>
      </c>
      <c r="G3806" s="200"/>
      <c r="H3806" s="202">
        <v>0</v>
      </c>
      <c r="I3806" s="178">
        <v>-56.506999999999998</v>
      </c>
      <c r="J3806">
        <f t="shared" si="237"/>
        <v>0</v>
      </c>
      <c r="K3806" s="189">
        <f t="shared" si="238"/>
        <v>0</v>
      </c>
      <c r="L3806" s="200">
        <v>0</v>
      </c>
      <c r="N3806" s="184">
        <v>0</v>
      </c>
      <c r="O3806" s="190">
        <f t="shared" si="239"/>
        <v>0</v>
      </c>
      <c r="Q3806" s="1">
        <v>2371.4</v>
      </c>
    </row>
    <row r="3807" spans="2:17" x14ac:dyDescent="0.3">
      <c r="B3807" s="187">
        <v>43259.208333333336</v>
      </c>
      <c r="D3807" s="202">
        <v>0</v>
      </c>
      <c r="E3807" s="178">
        <v>0</v>
      </c>
      <c r="F3807" s="188">
        <f t="shared" si="236"/>
        <v>0</v>
      </c>
      <c r="G3807" s="200"/>
      <c r="H3807" s="202">
        <v>0</v>
      </c>
      <c r="I3807" s="178">
        <v>-56.506999999999998</v>
      </c>
      <c r="J3807">
        <f t="shared" si="237"/>
        <v>0</v>
      </c>
      <c r="K3807" s="189">
        <f t="shared" si="238"/>
        <v>0</v>
      </c>
      <c r="L3807" s="200">
        <v>0</v>
      </c>
      <c r="N3807" s="184">
        <v>0</v>
      </c>
      <c r="O3807" s="190">
        <f t="shared" si="239"/>
        <v>0</v>
      </c>
      <c r="Q3807" s="1">
        <v>2368.8000000000002</v>
      </c>
    </row>
    <row r="3808" spans="2:17" x14ac:dyDescent="0.3">
      <c r="B3808" s="187">
        <v>43259.25</v>
      </c>
      <c r="D3808" s="202">
        <v>0</v>
      </c>
      <c r="E3808" s="178">
        <v>0</v>
      </c>
      <c r="F3808" s="188">
        <f t="shared" si="236"/>
        <v>0</v>
      </c>
      <c r="G3808" s="200"/>
      <c r="H3808" s="202">
        <v>0</v>
      </c>
      <c r="I3808" s="178">
        <v>-56.506999999999998</v>
      </c>
      <c r="J3808">
        <f t="shared" si="237"/>
        <v>0</v>
      </c>
      <c r="K3808" s="189">
        <f t="shared" si="238"/>
        <v>0</v>
      </c>
      <c r="L3808" s="200">
        <v>0</v>
      </c>
      <c r="N3808" s="184">
        <v>112</v>
      </c>
      <c r="O3808" s="190">
        <f t="shared" si="239"/>
        <v>1.8666666666666668E-2</v>
      </c>
      <c r="Q3808" s="1">
        <v>2368.5</v>
      </c>
    </row>
    <row r="3809" spans="2:17" x14ac:dyDescent="0.3">
      <c r="B3809" s="187">
        <v>43259.291666666664</v>
      </c>
      <c r="D3809" s="202">
        <v>13</v>
      </c>
      <c r="E3809" s="178">
        <v>0</v>
      </c>
      <c r="F3809" s="188">
        <f t="shared" si="236"/>
        <v>0</v>
      </c>
      <c r="G3809" s="200"/>
      <c r="H3809" s="202">
        <v>38</v>
      </c>
      <c r="I3809" s="178">
        <v>883.62</v>
      </c>
      <c r="J3809">
        <f t="shared" si="237"/>
        <v>883.62</v>
      </c>
      <c r="K3809" s="189">
        <f t="shared" si="238"/>
        <v>3.5344800000000003E-2</v>
      </c>
      <c r="L3809" s="200">
        <v>981.59</v>
      </c>
      <c r="N3809" s="184">
        <v>0</v>
      </c>
      <c r="O3809" s="190">
        <f t="shared" si="239"/>
        <v>0</v>
      </c>
      <c r="Q3809" s="1">
        <v>2368.1999999999998</v>
      </c>
    </row>
    <row r="3810" spans="2:17" x14ac:dyDescent="0.3">
      <c r="B3810" s="187">
        <v>43259.333333333336</v>
      </c>
      <c r="D3810" s="202">
        <v>107</v>
      </c>
      <c r="E3810" s="178">
        <v>0</v>
      </c>
      <c r="F3810" s="188">
        <f t="shared" si="236"/>
        <v>0</v>
      </c>
      <c r="G3810" s="200"/>
      <c r="H3810" s="202">
        <v>138</v>
      </c>
      <c r="I3810" s="178">
        <v>4699.1000000000004</v>
      </c>
      <c r="J3810">
        <f t="shared" si="237"/>
        <v>4699.1000000000004</v>
      </c>
      <c r="K3810" s="189">
        <f t="shared" si="238"/>
        <v>0.18796400000000002</v>
      </c>
      <c r="L3810" s="200">
        <v>4838.1000000000004</v>
      </c>
      <c r="N3810" s="184">
        <v>0</v>
      </c>
      <c r="O3810" s="190">
        <f t="shared" si="239"/>
        <v>0</v>
      </c>
      <c r="Q3810" s="1">
        <v>2366.6999999999998</v>
      </c>
    </row>
    <row r="3811" spans="2:17" x14ac:dyDescent="0.3">
      <c r="B3811" s="187">
        <v>43259.375</v>
      </c>
      <c r="D3811" s="202">
        <v>22</v>
      </c>
      <c r="E3811" s="178">
        <v>0</v>
      </c>
      <c r="F3811" s="188">
        <f t="shared" si="236"/>
        <v>0</v>
      </c>
      <c r="G3811" s="200"/>
      <c r="H3811" s="202">
        <v>154</v>
      </c>
      <c r="I3811" s="178">
        <v>3589.8</v>
      </c>
      <c r="J3811">
        <f t="shared" si="237"/>
        <v>3589.8</v>
      </c>
      <c r="K3811" s="189">
        <f t="shared" si="238"/>
        <v>0.143592</v>
      </c>
      <c r="L3811" s="200">
        <v>3713.6</v>
      </c>
      <c r="N3811" s="184">
        <v>0</v>
      </c>
      <c r="O3811" s="190">
        <f t="shared" si="239"/>
        <v>0</v>
      </c>
      <c r="Q3811" s="1">
        <v>2366.6999999999998</v>
      </c>
    </row>
    <row r="3812" spans="2:17" x14ac:dyDescent="0.3">
      <c r="B3812" s="187">
        <v>43259.416666666664</v>
      </c>
      <c r="D3812" s="202">
        <v>73</v>
      </c>
      <c r="E3812" s="178">
        <v>0</v>
      </c>
      <c r="F3812" s="188">
        <f t="shared" si="236"/>
        <v>0</v>
      </c>
      <c r="G3812" s="200"/>
      <c r="H3812" s="202">
        <v>236</v>
      </c>
      <c r="I3812" s="178">
        <v>5973.7</v>
      </c>
      <c r="J3812">
        <f t="shared" si="237"/>
        <v>5973.7</v>
      </c>
      <c r="K3812" s="189">
        <f t="shared" si="238"/>
        <v>0.23894799999999999</v>
      </c>
      <c r="L3812" s="200">
        <v>6134.6</v>
      </c>
      <c r="N3812" s="184">
        <v>0</v>
      </c>
      <c r="O3812" s="190">
        <f t="shared" si="239"/>
        <v>0</v>
      </c>
      <c r="Q3812" s="1">
        <v>2366.1</v>
      </c>
    </row>
    <row r="3813" spans="2:17" x14ac:dyDescent="0.3">
      <c r="B3813" s="187">
        <v>43259.458333333336</v>
      </c>
      <c r="D3813" s="202">
        <v>18</v>
      </c>
      <c r="E3813" s="178">
        <v>0</v>
      </c>
      <c r="F3813" s="188">
        <f t="shared" si="236"/>
        <v>0</v>
      </c>
      <c r="G3813" s="200"/>
      <c r="H3813" s="202">
        <v>192</v>
      </c>
      <c r="I3813" s="178">
        <v>4854.8999999999996</v>
      </c>
      <c r="J3813">
        <f t="shared" si="237"/>
        <v>4854.8999999999996</v>
      </c>
      <c r="K3813" s="189">
        <f t="shared" si="238"/>
        <v>0.19419599999999998</v>
      </c>
      <c r="L3813" s="200">
        <v>4996.2</v>
      </c>
      <c r="N3813" s="184">
        <v>94.2</v>
      </c>
      <c r="O3813" s="190">
        <f t="shared" si="239"/>
        <v>1.5700000000000002E-2</v>
      </c>
      <c r="Q3813" s="1">
        <v>2365.3000000000002</v>
      </c>
    </row>
    <row r="3814" spans="2:17" x14ac:dyDescent="0.3">
      <c r="B3814" s="187">
        <v>43259.5</v>
      </c>
      <c r="D3814" s="202">
        <v>5</v>
      </c>
      <c r="E3814" s="178">
        <v>0</v>
      </c>
      <c r="F3814" s="188">
        <f t="shared" si="236"/>
        <v>0</v>
      </c>
      <c r="G3814" s="200"/>
      <c r="H3814" s="202">
        <v>142</v>
      </c>
      <c r="I3814" s="178">
        <v>3517.4</v>
      </c>
      <c r="J3814">
        <f t="shared" si="237"/>
        <v>3517.4</v>
      </c>
      <c r="K3814" s="189">
        <f t="shared" si="238"/>
        <v>0.14069600000000002</v>
      </c>
      <c r="L3814" s="200">
        <v>3640.2</v>
      </c>
      <c r="N3814" s="184">
        <v>0</v>
      </c>
      <c r="O3814" s="190">
        <f t="shared" si="239"/>
        <v>0</v>
      </c>
      <c r="Q3814" s="1">
        <v>2365.1999999999998</v>
      </c>
    </row>
    <row r="3815" spans="2:17" x14ac:dyDescent="0.3">
      <c r="B3815" s="187">
        <v>43259.541666666664</v>
      </c>
      <c r="D3815" s="202">
        <v>0</v>
      </c>
      <c r="E3815" s="178">
        <v>0</v>
      </c>
      <c r="F3815" s="188">
        <f t="shared" si="236"/>
        <v>0</v>
      </c>
      <c r="G3815" s="200"/>
      <c r="H3815" s="202">
        <v>111</v>
      </c>
      <c r="I3815" s="178">
        <v>2440.5</v>
      </c>
      <c r="J3815">
        <f t="shared" si="237"/>
        <v>2440.5</v>
      </c>
      <c r="K3815" s="189">
        <f t="shared" si="238"/>
        <v>9.7619999999999998E-2</v>
      </c>
      <c r="L3815" s="200">
        <v>2550.9</v>
      </c>
      <c r="N3815" s="184">
        <v>0</v>
      </c>
      <c r="O3815" s="190">
        <f t="shared" si="239"/>
        <v>0</v>
      </c>
      <c r="Q3815" s="1">
        <v>2365</v>
      </c>
    </row>
    <row r="3816" spans="2:17" x14ac:dyDescent="0.3">
      <c r="B3816" s="187">
        <v>43259.583333333336</v>
      </c>
      <c r="D3816" s="202">
        <v>2</v>
      </c>
      <c r="E3816" s="178">
        <v>0</v>
      </c>
      <c r="F3816" s="188">
        <f t="shared" si="236"/>
        <v>0</v>
      </c>
      <c r="G3816" s="200"/>
      <c r="H3816" s="202">
        <v>84</v>
      </c>
      <c r="I3816" s="178">
        <v>1549.4</v>
      </c>
      <c r="J3816">
        <f t="shared" si="237"/>
        <v>1549.4</v>
      </c>
      <c r="K3816" s="189">
        <f t="shared" si="238"/>
        <v>6.1976000000000003E-2</v>
      </c>
      <c r="L3816" s="200">
        <v>1652.1</v>
      </c>
      <c r="N3816" s="184">
        <v>0</v>
      </c>
      <c r="O3816" s="190">
        <f t="shared" si="239"/>
        <v>0</v>
      </c>
      <c r="Q3816" s="1">
        <v>2363.1</v>
      </c>
    </row>
    <row r="3817" spans="2:17" x14ac:dyDescent="0.3">
      <c r="B3817" s="187">
        <v>43259.625</v>
      </c>
      <c r="D3817" s="202">
        <v>42</v>
      </c>
      <c r="E3817" s="178">
        <v>0</v>
      </c>
      <c r="F3817" s="188">
        <f t="shared" si="236"/>
        <v>0</v>
      </c>
      <c r="G3817" s="200"/>
      <c r="H3817" s="202">
        <v>120</v>
      </c>
      <c r="I3817" s="178">
        <v>3249.2</v>
      </c>
      <c r="J3817">
        <f t="shared" si="237"/>
        <v>3249.2</v>
      </c>
      <c r="K3817" s="189">
        <f t="shared" si="238"/>
        <v>0.129968</v>
      </c>
      <c r="L3817" s="200">
        <v>3368.8</v>
      </c>
      <c r="N3817" s="184">
        <v>0</v>
      </c>
      <c r="O3817" s="190">
        <f t="shared" si="239"/>
        <v>0</v>
      </c>
      <c r="Q3817" s="1">
        <v>2362.8000000000002</v>
      </c>
    </row>
    <row r="3818" spans="2:17" x14ac:dyDescent="0.3">
      <c r="B3818" s="187">
        <v>43259.666666666664</v>
      </c>
      <c r="D3818" s="202">
        <v>51</v>
      </c>
      <c r="E3818" s="178">
        <v>0</v>
      </c>
      <c r="F3818" s="188">
        <f t="shared" si="236"/>
        <v>0</v>
      </c>
      <c r="G3818" s="200"/>
      <c r="H3818" s="202">
        <v>55</v>
      </c>
      <c r="I3818" s="178">
        <v>1547.5</v>
      </c>
      <c r="J3818">
        <f t="shared" si="237"/>
        <v>1547.5</v>
      </c>
      <c r="K3818" s="189">
        <f t="shared" si="238"/>
        <v>6.1899999999999997E-2</v>
      </c>
      <c r="L3818" s="200">
        <v>1650.2</v>
      </c>
      <c r="N3818" s="184">
        <v>111.3</v>
      </c>
      <c r="O3818" s="190">
        <f t="shared" si="239"/>
        <v>1.8550000000000001E-2</v>
      </c>
      <c r="Q3818" s="1">
        <v>2360.8000000000002</v>
      </c>
    </row>
    <row r="3819" spans="2:17" x14ac:dyDescent="0.3">
      <c r="B3819" s="187">
        <v>43259.708333333336</v>
      </c>
      <c r="D3819" s="202">
        <v>0</v>
      </c>
      <c r="E3819" s="178">
        <v>0</v>
      </c>
      <c r="F3819" s="188">
        <f t="shared" si="236"/>
        <v>0</v>
      </c>
      <c r="G3819" s="200"/>
      <c r="H3819" s="202">
        <v>2</v>
      </c>
      <c r="I3819" s="178">
        <v>-56.506999999999998</v>
      </c>
      <c r="J3819">
        <f t="shared" si="237"/>
        <v>0</v>
      </c>
      <c r="K3819" s="189">
        <f t="shared" si="238"/>
        <v>0</v>
      </c>
      <c r="L3819" s="200">
        <v>0</v>
      </c>
      <c r="N3819" s="184">
        <v>7.8</v>
      </c>
      <c r="O3819" s="190">
        <f t="shared" si="239"/>
        <v>1.2999999999999999E-3</v>
      </c>
      <c r="Q3819" s="1">
        <v>2360.8000000000002</v>
      </c>
    </row>
    <row r="3820" spans="2:17" x14ac:dyDescent="0.3">
      <c r="B3820" s="187">
        <v>43259.75</v>
      </c>
      <c r="D3820" s="202">
        <v>0</v>
      </c>
      <c r="E3820" s="178">
        <v>0</v>
      </c>
      <c r="F3820" s="188">
        <f t="shared" si="236"/>
        <v>0</v>
      </c>
      <c r="G3820" s="200"/>
      <c r="H3820" s="202">
        <v>0</v>
      </c>
      <c r="I3820" s="178">
        <v>-56.506999999999998</v>
      </c>
      <c r="J3820">
        <f t="shared" si="237"/>
        <v>0</v>
      </c>
      <c r="K3820" s="189">
        <f t="shared" si="238"/>
        <v>0</v>
      </c>
      <c r="L3820" s="200">
        <v>0</v>
      </c>
      <c r="N3820" s="184">
        <v>0</v>
      </c>
      <c r="O3820" s="190">
        <f t="shared" si="239"/>
        <v>0</v>
      </c>
      <c r="Q3820" s="1">
        <v>2359.1</v>
      </c>
    </row>
    <row r="3821" spans="2:17" x14ac:dyDescent="0.3">
      <c r="B3821" s="187">
        <v>43259.791666666664</v>
      </c>
      <c r="D3821" s="202">
        <v>0</v>
      </c>
      <c r="E3821" s="178">
        <v>0</v>
      </c>
      <c r="F3821" s="188">
        <f t="shared" si="236"/>
        <v>0</v>
      </c>
      <c r="G3821" s="200"/>
      <c r="H3821" s="202">
        <v>0</v>
      </c>
      <c r="I3821" s="178">
        <v>-56.506999999999998</v>
      </c>
      <c r="J3821">
        <f t="shared" si="237"/>
        <v>0</v>
      </c>
      <c r="K3821" s="189">
        <f t="shared" si="238"/>
        <v>0</v>
      </c>
      <c r="L3821" s="200">
        <v>0</v>
      </c>
      <c r="N3821" s="184">
        <v>0</v>
      </c>
      <c r="O3821" s="190">
        <f t="shared" si="239"/>
        <v>0</v>
      </c>
      <c r="Q3821" s="1">
        <v>2358.3000000000002</v>
      </c>
    </row>
    <row r="3822" spans="2:17" x14ac:dyDescent="0.3">
      <c r="B3822" s="187">
        <v>43259.833333333336</v>
      </c>
      <c r="D3822" s="202">
        <v>0</v>
      </c>
      <c r="E3822" s="178">
        <v>0</v>
      </c>
      <c r="F3822" s="188">
        <f t="shared" si="236"/>
        <v>0</v>
      </c>
      <c r="G3822" s="200"/>
      <c r="H3822" s="202">
        <v>0</v>
      </c>
      <c r="I3822" s="178">
        <v>-56.506999999999998</v>
      </c>
      <c r="J3822">
        <f t="shared" si="237"/>
        <v>0</v>
      </c>
      <c r="K3822" s="189">
        <f t="shared" si="238"/>
        <v>0</v>
      </c>
      <c r="L3822" s="200">
        <v>0</v>
      </c>
      <c r="N3822" s="184">
        <v>0</v>
      </c>
      <c r="O3822" s="190">
        <f t="shared" si="239"/>
        <v>0</v>
      </c>
      <c r="Q3822" s="1">
        <v>2357.3000000000002</v>
      </c>
    </row>
    <row r="3823" spans="2:17" x14ac:dyDescent="0.3">
      <c r="B3823" s="187">
        <v>43259.875</v>
      </c>
      <c r="D3823" s="202">
        <v>0</v>
      </c>
      <c r="E3823" s="178">
        <v>0</v>
      </c>
      <c r="F3823" s="188">
        <f t="shared" si="236"/>
        <v>0</v>
      </c>
      <c r="G3823" s="200"/>
      <c r="H3823" s="202">
        <v>0</v>
      </c>
      <c r="I3823" s="178">
        <v>-56.506999999999998</v>
      </c>
      <c r="J3823">
        <f t="shared" si="237"/>
        <v>0</v>
      </c>
      <c r="K3823" s="189">
        <f t="shared" si="238"/>
        <v>0</v>
      </c>
      <c r="L3823" s="200">
        <v>0</v>
      </c>
      <c r="N3823" s="184">
        <v>41.9</v>
      </c>
      <c r="O3823" s="190">
        <f t="shared" si="239"/>
        <v>6.9833333333333327E-3</v>
      </c>
      <c r="Q3823" s="1">
        <v>2356.1</v>
      </c>
    </row>
    <row r="3824" spans="2:17" x14ac:dyDescent="0.3">
      <c r="B3824" s="187">
        <v>43259.916666666664</v>
      </c>
      <c r="D3824" s="202">
        <v>0</v>
      </c>
      <c r="E3824" s="178">
        <v>0</v>
      </c>
      <c r="F3824" s="188">
        <f t="shared" si="236"/>
        <v>0</v>
      </c>
      <c r="G3824" s="200"/>
      <c r="H3824" s="202">
        <v>0</v>
      </c>
      <c r="I3824" s="178">
        <v>-56.506999999999998</v>
      </c>
      <c r="J3824">
        <f t="shared" si="237"/>
        <v>0</v>
      </c>
      <c r="K3824" s="189">
        <f t="shared" si="238"/>
        <v>0</v>
      </c>
      <c r="L3824" s="200">
        <v>0</v>
      </c>
      <c r="N3824" s="184">
        <v>138.5</v>
      </c>
      <c r="O3824" s="190">
        <f t="shared" si="239"/>
        <v>2.3083333333333334E-2</v>
      </c>
      <c r="Q3824" s="1">
        <v>2354.6</v>
      </c>
    </row>
    <row r="3825" spans="2:17" x14ac:dyDescent="0.3">
      <c r="B3825" s="187">
        <v>43259.958333333336</v>
      </c>
      <c r="D3825" s="202">
        <v>0</v>
      </c>
      <c r="E3825" s="178">
        <v>0</v>
      </c>
      <c r="F3825" s="188">
        <f t="shared" si="236"/>
        <v>0</v>
      </c>
      <c r="G3825" s="200"/>
      <c r="H3825" s="202">
        <v>0</v>
      </c>
      <c r="I3825" s="178">
        <v>-56.506999999999998</v>
      </c>
      <c r="J3825">
        <f t="shared" si="237"/>
        <v>0</v>
      </c>
      <c r="K3825" s="189">
        <f t="shared" si="238"/>
        <v>0</v>
      </c>
      <c r="L3825" s="200">
        <v>0</v>
      </c>
      <c r="N3825" s="184">
        <v>67.7</v>
      </c>
      <c r="O3825" s="190">
        <f t="shared" si="239"/>
        <v>1.1283333333333334E-2</v>
      </c>
      <c r="Q3825" s="1">
        <v>2354.5</v>
      </c>
    </row>
    <row r="3826" spans="2:17" x14ac:dyDescent="0.3">
      <c r="B3826" s="187">
        <v>43260</v>
      </c>
      <c r="D3826" s="202">
        <v>0</v>
      </c>
      <c r="E3826" s="178">
        <v>0</v>
      </c>
      <c r="F3826" s="188">
        <f t="shared" si="236"/>
        <v>0</v>
      </c>
      <c r="G3826" s="200"/>
      <c r="H3826" s="202">
        <v>0</v>
      </c>
      <c r="I3826" s="178">
        <v>-56.506999999999998</v>
      </c>
      <c r="J3826">
        <f t="shared" si="237"/>
        <v>0</v>
      </c>
      <c r="K3826" s="189">
        <f t="shared" si="238"/>
        <v>0</v>
      </c>
      <c r="L3826" s="200">
        <v>0</v>
      </c>
      <c r="N3826" s="184">
        <v>112.6</v>
      </c>
      <c r="O3826" s="190">
        <f t="shared" si="239"/>
        <v>1.8766666666666664E-2</v>
      </c>
      <c r="Q3826" s="1">
        <v>2354</v>
      </c>
    </row>
    <row r="3827" spans="2:17" x14ac:dyDescent="0.3">
      <c r="B3827" s="187">
        <v>43260.041666666664</v>
      </c>
      <c r="D3827" s="202">
        <v>0</v>
      </c>
      <c r="E3827" s="178">
        <v>0</v>
      </c>
      <c r="F3827" s="188">
        <f t="shared" si="236"/>
        <v>0</v>
      </c>
      <c r="G3827" s="200"/>
      <c r="H3827" s="202">
        <v>0</v>
      </c>
      <c r="I3827" s="178">
        <v>-56.506999999999998</v>
      </c>
      <c r="J3827">
        <f t="shared" si="237"/>
        <v>0</v>
      </c>
      <c r="K3827" s="189">
        <f t="shared" si="238"/>
        <v>0</v>
      </c>
      <c r="L3827" s="200">
        <v>0</v>
      </c>
      <c r="N3827" s="184">
        <v>110.4</v>
      </c>
      <c r="O3827" s="190">
        <f t="shared" si="239"/>
        <v>1.84E-2</v>
      </c>
      <c r="Q3827" s="1">
        <v>2352.3000000000002</v>
      </c>
    </row>
    <row r="3828" spans="2:17" x14ac:dyDescent="0.3">
      <c r="B3828" s="187">
        <v>43260.083333333336</v>
      </c>
      <c r="D3828" s="202">
        <v>0</v>
      </c>
      <c r="E3828" s="178">
        <v>0</v>
      </c>
      <c r="F3828" s="188">
        <f t="shared" si="236"/>
        <v>0</v>
      </c>
      <c r="G3828" s="200"/>
      <c r="H3828" s="202">
        <v>0</v>
      </c>
      <c r="I3828" s="178">
        <v>-56.506999999999998</v>
      </c>
      <c r="J3828">
        <f t="shared" si="237"/>
        <v>0</v>
      </c>
      <c r="K3828" s="189">
        <f t="shared" si="238"/>
        <v>0</v>
      </c>
      <c r="L3828" s="200">
        <v>0</v>
      </c>
      <c r="N3828" s="184">
        <v>132.6</v>
      </c>
      <c r="O3828" s="190">
        <f t="shared" si="239"/>
        <v>2.2099999999999998E-2</v>
      </c>
      <c r="Q3828" s="1">
        <v>2351.8000000000002</v>
      </c>
    </row>
    <row r="3829" spans="2:17" x14ac:dyDescent="0.3">
      <c r="B3829" s="187">
        <v>43260.125</v>
      </c>
      <c r="D3829" s="202">
        <v>0</v>
      </c>
      <c r="E3829" s="178">
        <v>0</v>
      </c>
      <c r="F3829" s="188">
        <f t="shared" si="236"/>
        <v>0</v>
      </c>
      <c r="G3829" s="200"/>
      <c r="H3829" s="202">
        <v>0</v>
      </c>
      <c r="I3829" s="178">
        <v>-56.506999999999998</v>
      </c>
      <c r="J3829">
        <f t="shared" si="237"/>
        <v>0</v>
      </c>
      <c r="K3829" s="189">
        <f t="shared" si="238"/>
        <v>0</v>
      </c>
      <c r="L3829" s="200">
        <v>0</v>
      </c>
      <c r="N3829" s="184">
        <v>212.7</v>
      </c>
      <c r="O3829" s="190">
        <f t="shared" si="239"/>
        <v>3.5449999999999995E-2</v>
      </c>
      <c r="Q3829" s="1">
        <v>2350.4</v>
      </c>
    </row>
    <row r="3830" spans="2:17" x14ac:dyDescent="0.3">
      <c r="B3830" s="187">
        <v>43260.166666666664</v>
      </c>
      <c r="D3830" s="202">
        <v>0</v>
      </c>
      <c r="E3830" s="178">
        <v>0</v>
      </c>
      <c r="F3830" s="188">
        <f t="shared" si="236"/>
        <v>0</v>
      </c>
      <c r="G3830" s="200"/>
      <c r="H3830" s="202">
        <v>0</v>
      </c>
      <c r="I3830" s="178">
        <v>-56.506999999999998</v>
      </c>
      <c r="J3830">
        <f t="shared" si="237"/>
        <v>0</v>
      </c>
      <c r="K3830" s="189">
        <f t="shared" si="238"/>
        <v>0</v>
      </c>
      <c r="L3830" s="200">
        <v>0</v>
      </c>
      <c r="N3830" s="184">
        <v>359.5</v>
      </c>
      <c r="O3830" s="190">
        <f t="shared" si="239"/>
        <v>5.9916666666666667E-2</v>
      </c>
      <c r="Q3830" s="1">
        <v>2350.3000000000002</v>
      </c>
    </row>
    <row r="3831" spans="2:17" x14ac:dyDescent="0.3">
      <c r="B3831" s="187">
        <v>43260.208333333336</v>
      </c>
      <c r="D3831" s="202">
        <v>0</v>
      </c>
      <c r="E3831" s="178">
        <v>0</v>
      </c>
      <c r="F3831" s="188">
        <f t="shared" si="236"/>
        <v>0</v>
      </c>
      <c r="G3831" s="200"/>
      <c r="H3831" s="202">
        <v>0</v>
      </c>
      <c r="I3831" s="178">
        <v>-56.506999999999998</v>
      </c>
      <c r="J3831">
        <f t="shared" si="237"/>
        <v>0</v>
      </c>
      <c r="K3831" s="189">
        <f t="shared" si="238"/>
        <v>0</v>
      </c>
      <c r="L3831" s="200">
        <v>0</v>
      </c>
      <c r="N3831" s="184">
        <v>459</v>
      </c>
      <c r="O3831" s="190">
        <f t="shared" si="239"/>
        <v>7.6499999999999999E-2</v>
      </c>
      <c r="Q3831" s="1">
        <v>2350.1</v>
      </c>
    </row>
    <row r="3832" spans="2:17" x14ac:dyDescent="0.3">
      <c r="B3832" s="187">
        <v>43260.25</v>
      </c>
      <c r="D3832" s="202">
        <v>36</v>
      </c>
      <c r="E3832" s="178">
        <v>0</v>
      </c>
      <c r="F3832" s="188">
        <f t="shared" si="236"/>
        <v>0</v>
      </c>
      <c r="G3832" s="200"/>
      <c r="H3832" s="202">
        <v>4</v>
      </c>
      <c r="I3832" s="178">
        <v>-56.506999999999998</v>
      </c>
      <c r="J3832">
        <f t="shared" si="237"/>
        <v>0</v>
      </c>
      <c r="K3832" s="189">
        <f t="shared" si="238"/>
        <v>0</v>
      </c>
      <c r="L3832" s="200">
        <v>0</v>
      </c>
      <c r="N3832" s="184">
        <v>603.1</v>
      </c>
      <c r="O3832" s="190">
        <f t="shared" si="239"/>
        <v>0.10051666666666667</v>
      </c>
      <c r="Q3832" s="1">
        <v>2349.9</v>
      </c>
    </row>
    <row r="3833" spans="2:17" x14ac:dyDescent="0.3">
      <c r="B3833" s="187">
        <v>43260.291666666664</v>
      </c>
      <c r="D3833" s="202">
        <v>377</v>
      </c>
      <c r="E3833" s="178">
        <v>0</v>
      </c>
      <c r="F3833" s="188">
        <f t="shared" si="236"/>
        <v>0</v>
      </c>
      <c r="G3833" s="200"/>
      <c r="H3833" s="202">
        <v>106</v>
      </c>
      <c r="I3833" s="178">
        <v>4191.1000000000004</v>
      </c>
      <c r="J3833">
        <f t="shared" si="237"/>
        <v>4191.1000000000004</v>
      </c>
      <c r="K3833" s="189">
        <f t="shared" si="238"/>
        <v>0.16764400000000002</v>
      </c>
      <c r="L3833" s="200">
        <v>4322.8999999999996</v>
      </c>
      <c r="N3833" s="184">
        <v>575.4</v>
      </c>
      <c r="O3833" s="190">
        <f t="shared" si="239"/>
        <v>9.5899999999999999E-2</v>
      </c>
      <c r="Q3833" s="1">
        <v>2349.5</v>
      </c>
    </row>
    <row r="3834" spans="2:17" x14ac:dyDescent="0.3">
      <c r="B3834" s="187">
        <v>43260.333333333336</v>
      </c>
      <c r="D3834" s="202">
        <v>256</v>
      </c>
      <c r="E3834" s="178">
        <v>0</v>
      </c>
      <c r="F3834" s="188">
        <f t="shared" si="236"/>
        <v>0</v>
      </c>
      <c r="G3834" s="200"/>
      <c r="H3834" s="202">
        <v>237</v>
      </c>
      <c r="I3834" s="178">
        <v>9169.1</v>
      </c>
      <c r="J3834">
        <f t="shared" si="237"/>
        <v>9169.1</v>
      </c>
      <c r="K3834" s="189">
        <f t="shared" si="238"/>
        <v>0.36676400000000003</v>
      </c>
      <c r="L3834" s="200">
        <v>9403.7999999999993</v>
      </c>
      <c r="N3834" s="184">
        <v>306.10000000000002</v>
      </c>
      <c r="O3834" s="190">
        <f t="shared" si="239"/>
        <v>5.1016666666666668E-2</v>
      </c>
      <c r="Q3834" s="1">
        <v>2348.1</v>
      </c>
    </row>
    <row r="3835" spans="2:17" x14ac:dyDescent="0.3">
      <c r="B3835" s="187">
        <v>43260.375</v>
      </c>
      <c r="D3835" s="202">
        <v>582</v>
      </c>
      <c r="E3835" s="178">
        <v>217.86199999999999</v>
      </c>
      <c r="F3835" s="188">
        <f t="shared" si="236"/>
        <v>0.29483641776905639</v>
      </c>
      <c r="G3835" s="200"/>
      <c r="H3835" s="202">
        <v>436</v>
      </c>
      <c r="I3835" s="178">
        <v>15693</v>
      </c>
      <c r="J3835">
        <f t="shared" si="237"/>
        <v>15693</v>
      </c>
      <c r="K3835" s="189">
        <f t="shared" si="238"/>
        <v>0.62771999999999994</v>
      </c>
      <c r="L3835" s="200">
        <v>16154</v>
      </c>
      <c r="N3835" s="184">
        <v>119.3</v>
      </c>
      <c r="O3835" s="190">
        <f t="shared" si="239"/>
        <v>1.9883333333333333E-2</v>
      </c>
      <c r="Q3835" s="1">
        <v>2348</v>
      </c>
    </row>
    <row r="3836" spans="2:17" x14ac:dyDescent="0.3">
      <c r="B3836" s="187">
        <v>43260.416666666664</v>
      </c>
      <c r="D3836" s="202">
        <v>837</v>
      </c>
      <c r="E3836" s="178">
        <v>603.82299999999998</v>
      </c>
      <c r="F3836" s="188">
        <f t="shared" si="236"/>
        <v>0.81716412355787127</v>
      </c>
      <c r="G3836" s="200"/>
      <c r="H3836" s="202">
        <v>608</v>
      </c>
      <c r="I3836" s="178">
        <v>17754</v>
      </c>
      <c r="J3836">
        <f t="shared" si="237"/>
        <v>17754</v>
      </c>
      <c r="K3836" s="189">
        <f t="shared" si="238"/>
        <v>0.71016000000000001</v>
      </c>
      <c r="L3836" s="200">
        <v>18312</v>
      </c>
      <c r="N3836" s="184">
        <v>0</v>
      </c>
      <c r="O3836" s="190">
        <f t="shared" si="239"/>
        <v>0</v>
      </c>
      <c r="Q3836" s="1">
        <v>2347.6999999999998</v>
      </c>
    </row>
    <row r="3837" spans="2:17" x14ac:dyDescent="0.3">
      <c r="B3837" s="187">
        <v>43260.458333333336</v>
      </c>
      <c r="D3837" s="202">
        <v>857</v>
      </c>
      <c r="E3837" s="178">
        <v>628.01300000000003</v>
      </c>
      <c r="F3837" s="188">
        <f t="shared" si="236"/>
        <v>0.84990086950637755</v>
      </c>
      <c r="G3837" s="200"/>
      <c r="H3837" s="202">
        <v>677</v>
      </c>
      <c r="I3837" s="178">
        <v>17638</v>
      </c>
      <c r="J3837">
        <f t="shared" si="237"/>
        <v>17638</v>
      </c>
      <c r="K3837" s="189">
        <f t="shared" si="238"/>
        <v>0.70552000000000004</v>
      </c>
      <c r="L3837" s="200">
        <v>18190</v>
      </c>
      <c r="N3837" s="184">
        <v>0</v>
      </c>
      <c r="O3837" s="190">
        <f t="shared" si="239"/>
        <v>0</v>
      </c>
      <c r="Q3837" s="1">
        <v>2347.1999999999998</v>
      </c>
    </row>
    <row r="3838" spans="2:17" x14ac:dyDescent="0.3">
      <c r="B3838" s="187">
        <v>43260.5</v>
      </c>
      <c r="D3838" s="202">
        <v>892</v>
      </c>
      <c r="E3838" s="178">
        <v>651.00400000000002</v>
      </c>
      <c r="F3838" s="188">
        <f t="shared" si="236"/>
        <v>0.88101498798930888</v>
      </c>
      <c r="G3838" s="200"/>
      <c r="H3838" s="202">
        <v>685</v>
      </c>
      <c r="I3838" s="178">
        <v>17709</v>
      </c>
      <c r="J3838">
        <f t="shared" si="237"/>
        <v>17709</v>
      </c>
      <c r="K3838" s="189">
        <f t="shared" si="238"/>
        <v>0.70835999999999999</v>
      </c>
      <c r="L3838" s="200">
        <v>18264</v>
      </c>
      <c r="N3838" s="184">
        <v>0</v>
      </c>
      <c r="O3838" s="190">
        <f t="shared" si="239"/>
        <v>0</v>
      </c>
      <c r="Q3838" s="1">
        <v>2346.9</v>
      </c>
    </row>
    <row r="3839" spans="2:17" x14ac:dyDescent="0.3">
      <c r="B3839" s="187">
        <v>43260.541666666664</v>
      </c>
      <c r="D3839" s="202">
        <v>876</v>
      </c>
      <c r="E3839" s="178">
        <v>629.827</v>
      </c>
      <c r="F3839" s="188">
        <f t="shared" si="236"/>
        <v>0.85235578712318572</v>
      </c>
      <c r="G3839" s="200"/>
      <c r="H3839" s="202">
        <v>622</v>
      </c>
      <c r="I3839" s="178">
        <v>17933</v>
      </c>
      <c r="J3839">
        <f t="shared" si="237"/>
        <v>17933</v>
      </c>
      <c r="K3839" s="189">
        <f t="shared" si="238"/>
        <v>0.71731999999999996</v>
      </c>
      <c r="L3839" s="200">
        <v>18499</v>
      </c>
      <c r="N3839" s="184">
        <v>0</v>
      </c>
      <c r="O3839" s="190">
        <f t="shared" si="239"/>
        <v>0</v>
      </c>
      <c r="Q3839" s="1">
        <v>2346.8000000000002</v>
      </c>
    </row>
    <row r="3840" spans="2:17" x14ac:dyDescent="0.3">
      <c r="B3840" s="187">
        <v>43260.583333333336</v>
      </c>
      <c r="D3840" s="202">
        <v>836</v>
      </c>
      <c r="E3840" s="178">
        <v>579.92899999999997</v>
      </c>
      <c r="F3840" s="188">
        <f t="shared" si="236"/>
        <v>0.78482795953581219</v>
      </c>
      <c r="G3840" s="200"/>
      <c r="H3840" s="202">
        <v>500</v>
      </c>
      <c r="I3840" s="178">
        <v>18068</v>
      </c>
      <c r="J3840">
        <f t="shared" si="237"/>
        <v>18068</v>
      </c>
      <c r="K3840" s="189">
        <f t="shared" si="238"/>
        <v>0.72272000000000003</v>
      </c>
      <c r="L3840" s="200">
        <v>18641</v>
      </c>
      <c r="N3840" s="184">
        <v>0</v>
      </c>
      <c r="O3840" s="190">
        <f t="shared" si="239"/>
        <v>0</v>
      </c>
      <c r="Q3840" s="1">
        <v>2345</v>
      </c>
    </row>
    <row r="3841" spans="2:17" x14ac:dyDescent="0.3">
      <c r="B3841" s="187">
        <v>43260.625</v>
      </c>
      <c r="D3841" s="202">
        <v>761</v>
      </c>
      <c r="E3841" s="178">
        <v>471.04399999999998</v>
      </c>
      <c r="F3841" s="188">
        <f t="shared" si="236"/>
        <v>0.6374720032479616</v>
      </c>
      <c r="G3841" s="200"/>
      <c r="H3841" s="202">
        <v>330</v>
      </c>
      <c r="I3841" s="178">
        <v>15253</v>
      </c>
      <c r="J3841">
        <f t="shared" si="237"/>
        <v>15253</v>
      </c>
      <c r="K3841" s="189">
        <f t="shared" si="238"/>
        <v>0.61012</v>
      </c>
      <c r="L3841" s="200">
        <v>15694</v>
      </c>
      <c r="N3841" s="184">
        <v>0</v>
      </c>
      <c r="O3841" s="190">
        <f t="shared" si="239"/>
        <v>0</v>
      </c>
      <c r="Q3841" s="1">
        <v>2342</v>
      </c>
    </row>
    <row r="3842" spans="2:17" x14ac:dyDescent="0.3">
      <c r="B3842" s="187">
        <v>43260.666666666664</v>
      </c>
      <c r="D3842" s="202">
        <v>571</v>
      </c>
      <c r="E3842" s="178">
        <v>252.18100000000001</v>
      </c>
      <c r="F3842" s="188">
        <f t="shared" si="236"/>
        <v>0.34128091484250772</v>
      </c>
      <c r="G3842" s="200"/>
      <c r="H3842" s="202">
        <v>140</v>
      </c>
      <c r="I3842" s="178">
        <v>5813</v>
      </c>
      <c r="J3842">
        <f t="shared" si="237"/>
        <v>5813</v>
      </c>
      <c r="K3842" s="189">
        <f t="shared" si="238"/>
        <v>0.23252</v>
      </c>
      <c r="L3842" s="200">
        <v>5970.8</v>
      </c>
      <c r="N3842" s="184">
        <v>0</v>
      </c>
      <c r="O3842" s="190">
        <f t="shared" si="239"/>
        <v>0</v>
      </c>
      <c r="Q3842" s="1">
        <v>2341.9</v>
      </c>
    </row>
    <row r="3843" spans="2:17" x14ac:dyDescent="0.3">
      <c r="B3843" s="187">
        <v>43260.708333333336</v>
      </c>
      <c r="D3843" s="202">
        <v>55</v>
      </c>
      <c r="E3843" s="178">
        <v>0</v>
      </c>
      <c r="F3843" s="188">
        <f t="shared" si="236"/>
        <v>0</v>
      </c>
      <c r="G3843" s="200"/>
      <c r="H3843" s="202">
        <v>6</v>
      </c>
      <c r="I3843" s="178">
        <v>-56.506999999999998</v>
      </c>
      <c r="J3843">
        <f t="shared" si="237"/>
        <v>0</v>
      </c>
      <c r="K3843" s="189">
        <f t="shared" si="238"/>
        <v>0</v>
      </c>
      <c r="L3843" s="200">
        <v>0</v>
      </c>
      <c r="N3843" s="184">
        <v>0</v>
      </c>
      <c r="O3843" s="190">
        <f t="shared" si="239"/>
        <v>0</v>
      </c>
      <c r="Q3843" s="1">
        <v>2341</v>
      </c>
    </row>
    <row r="3844" spans="2:17" x14ac:dyDescent="0.3">
      <c r="B3844" s="187">
        <v>43260.75</v>
      </c>
      <c r="D3844" s="202">
        <v>0</v>
      </c>
      <c r="E3844" s="178">
        <v>0</v>
      </c>
      <c r="F3844" s="188">
        <f t="shared" si="236"/>
        <v>0</v>
      </c>
      <c r="G3844" s="200"/>
      <c r="H3844" s="202">
        <v>0</v>
      </c>
      <c r="I3844" s="178">
        <v>-56.506999999999998</v>
      </c>
      <c r="J3844">
        <f t="shared" si="237"/>
        <v>0</v>
      </c>
      <c r="K3844" s="189">
        <f t="shared" si="238"/>
        <v>0</v>
      </c>
      <c r="L3844" s="200">
        <v>0</v>
      </c>
      <c r="N3844" s="184">
        <v>36.6</v>
      </c>
      <c r="O3844" s="190">
        <f t="shared" si="239"/>
        <v>6.1000000000000004E-3</v>
      </c>
      <c r="Q3844" s="1">
        <v>2340.9</v>
      </c>
    </row>
    <row r="3845" spans="2:17" x14ac:dyDescent="0.3">
      <c r="B3845" s="187">
        <v>43260.791666666664</v>
      </c>
      <c r="D3845" s="202">
        <v>0</v>
      </c>
      <c r="E3845" s="178">
        <v>0</v>
      </c>
      <c r="F3845" s="188">
        <f t="shared" si="236"/>
        <v>0</v>
      </c>
      <c r="G3845" s="200"/>
      <c r="H3845" s="202">
        <v>0</v>
      </c>
      <c r="I3845" s="178">
        <v>-56.506999999999998</v>
      </c>
      <c r="J3845">
        <f t="shared" si="237"/>
        <v>0</v>
      </c>
      <c r="K3845" s="189">
        <f t="shared" si="238"/>
        <v>0</v>
      </c>
      <c r="L3845" s="200">
        <v>0</v>
      </c>
      <c r="N3845" s="184">
        <v>285.3</v>
      </c>
      <c r="O3845" s="190">
        <f t="shared" si="239"/>
        <v>4.7550000000000002E-2</v>
      </c>
      <c r="Q3845" s="1">
        <v>2340.1999999999998</v>
      </c>
    </row>
    <row r="3846" spans="2:17" x14ac:dyDescent="0.3">
      <c r="B3846" s="187">
        <v>43260.833333333336</v>
      </c>
      <c r="D3846" s="202">
        <v>0</v>
      </c>
      <c r="E3846" s="178">
        <v>0</v>
      </c>
      <c r="F3846" s="188">
        <f t="shared" si="236"/>
        <v>0</v>
      </c>
      <c r="G3846" s="200"/>
      <c r="H3846" s="202">
        <v>0</v>
      </c>
      <c r="I3846" s="178">
        <v>-56.506999999999998</v>
      </c>
      <c r="J3846">
        <f t="shared" si="237"/>
        <v>0</v>
      </c>
      <c r="K3846" s="189">
        <f t="shared" si="238"/>
        <v>0</v>
      </c>
      <c r="L3846" s="200">
        <v>0</v>
      </c>
      <c r="N3846" s="184">
        <v>496.8</v>
      </c>
      <c r="O3846" s="190">
        <f t="shared" si="239"/>
        <v>8.2799999999999999E-2</v>
      </c>
      <c r="Q3846" s="1">
        <v>2339</v>
      </c>
    </row>
    <row r="3847" spans="2:17" x14ac:dyDescent="0.3">
      <c r="B3847" s="187">
        <v>43260.875</v>
      </c>
      <c r="D3847" s="202">
        <v>0</v>
      </c>
      <c r="E3847" s="178">
        <v>0</v>
      </c>
      <c r="F3847" s="188">
        <f t="shared" si="236"/>
        <v>0</v>
      </c>
      <c r="G3847" s="200"/>
      <c r="H3847" s="202">
        <v>0</v>
      </c>
      <c r="I3847" s="178">
        <v>-56.506999999999998</v>
      </c>
      <c r="J3847">
        <f t="shared" si="237"/>
        <v>0</v>
      </c>
      <c r="K3847" s="189">
        <f t="shared" si="238"/>
        <v>0</v>
      </c>
      <c r="L3847" s="200">
        <v>0</v>
      </c>
      <c r="N3847" s="184">
        <v>642.70000000000005</v>
      </c>
      <c r="O3847" s="190">
        <f t="shared" si="239"/>
        <v>0.10711666666666668</v>
      </c>
      <c r="Q3847" s="1">
        <v>2337.1999999999998</v>
      </c>
    </row>
    <row r="3848" spans="2:17" x14ac:dyDescent="0.3">
      <c r="B3848" s="187">
        <v>43260.916666666664</v>
      </c>
      <c r="D3848" s="202">
        <v>0</v>
      </c>
      <c r="E3848" s="178">
        <v>0</v>
      </c>
      <c r="F3848" s="188">
        <f t="shared" si="236"/>
        <v>0</v>
      </c>
      <c r="G3848" s="200"/>
      <c r="H3848" s="202">
        <v>0</v>
      </c>
      <c r="I3848" s="178">
        <v>-56.506999999999998</v>
      </c>
      <c r="J3848">
        <f t="shared" si="237"/>
        <v>0</v>
      </c>
      <c r="K3848" s="189">
        <f t="shared" si="238"/>
        <v>0</v>
      </c>
      <c r="L3848" s="200">
        <v>0</v>
      </c>
      <c r="N3848" s="184">
        <v>526.1</v>
      </c>
      <c r="O3848" s="190">
        <f t="shared" si="239"/>
        <v>8.7683333333333335E-2</v>
      </c>
      <c r="Q3848" s="1">
        <v>2337</v>
      </c>
    </row>
    <row r="3849" spans="2:17" x14ac:dyDescent="0.3">
      <c r="B3849" s="187">
        <v>43260.958333333336</v>
      </c>
      <c r="D3849" s="202">
        <v>0</v>
      </c>
      <c r="E3849" s="178">
        <v>0</v>
      </c>
      <c r="F3849" s="188">
        <f t="shared" si="236"/>
        <v>0</v>
      </c>
      <c r="G3849" s="200"/>
      <c r="H3849" s="202">
        <v>0</v>
      </c>
      <c r="I3849" s="178">
        <v>-56.506999999999998</v>
      </c>
      <c r="J3849">
        <f t="shared" si="237"/>
        <v>0</v>
      </c>
      <c r="K3849" s="189">
        <f t="shared" si="238"/>
        <v>0</v>
      </c>
      <c r="L3849" s="200">
        <v>0</v>
      </c>
      <c r="N3849" s="184">
        <v>630.9</v>
      </c>
      <c r="O3849" s="190">
        <f t="shared" si="239"/>
        <v>0.10514999999999999</v>
      </c>
      <c r="Q3849" s="1">
        <v>2336.6999999999998</v>
      </c>
    </row>
    <row r="3850" spans="2:17" x14ac:dyDescent="0.3">
      <c r="B3850" s="187">
        <v>43261</v>
      </c>
      <c r="D3850" s="202">
        <v>0</v>
      </c>
      <c r="E3850" s="178">
        <v>0</v>
      </c>
      <c r="F3850" s="188">
        <f t="shared" si="236"/>
        <v>0</v>
      </c>
      <c r="G3850" s="200"/>
      <c r="H3850" s="202">
        <v>0</v>
      </c>
      <c r="I3850" s="178">
        <v>-56.506999999999998</v>
      </c>
      <c r="J3850">
        <f t="shared" si="237"/>
        <v>0</v>
      </c>
      <c r="K3850" s="189">
        <f t="shared" si="238"/>
        <v>0</v>
      </c>
      <c r="L3850" s="200">
        <v>0</v>
      </c>
      <c r="N3850" s="184">
        <v>644.9</v>
      </c>
      <c r="O3850" s="190">
        <f t="shared" si="239"/>
        <v>0.10748333333333333</v>
      </c>
      <c r="Q3850" s="1">
        <v>2334.9</v>
      </c>
    </row>
    <row r="3851" spans="2:17" x14ac:dyDescent="0.3">
      <c r="B3851" s="187">
        <v>43261.041666666664</v>
      </c>
      <c r="D3851" s="202">
        <v>0</v>
      </c>
      <c r="E3851" s="178">
        <v>0</v>
      </c>
      <c r="F3851" s="188">
        <f t="shared" ref="F3851:F3914" si="240">E3851/$F$8</f>
        <v>0</v>
      </c>
      <c r="G3851" s="200"/>
      <c r="H3851" s="202">
        <v>0</v>
      </c>
      <c r="I3851" s="178">
        <v>-56.506999999999998</v>
      </c>
      <c r="J3851">
        <f t="shared" ref="J3851:J3914" si="241">IF(I3851&lt;0,0,I3851)</f>
        <v>0</v>
      </c>
      <c r="K3851" s="189">
        <f t="shared" ref="K3851:K3914" si="242">J3851/(1000*$K$8)</f>
        <v>0</v>
      </c>
      <c r="L3851" s="200">
        <v>0</v>
      </c>
      <c r="N3851" s="184">
        <v>549.1</v>
      </c>
      <c r="O3851" s="190">
        <f t="shared" ref="O3851:O3914" si="243">N3851/$O$8</f>
        <v>9.1516666666666677E-2</v>
      </c>
      <c r="Q3851" s="1">
        <v>2334.6999999999998</v>
      </c>
    </row>
    <row r="3852" spans="2:17" x14ac:dyDescent="0.3">
      <c r="B3852" s="187">
        <v>43261.083333333336</v>
      </c>
      <c r="D3852" s="202">
        <v>0</v>
      </c>
      <c r="E3852" s="178">
        <v>0</v>
      </c>
      <c r="F3852" s="188">
        <f t="shared" si="240"/>
        <v>0</v>
      </c>
      <c r="G3852" s="200"/>
      <c r="H3852" s="202">
        <v>0</v>
      </c>
      <c r="I3852" s="178">
        <v>-56.506999999999998</v>
      </c>
      <c r="J3852">
        <f t="shared" si="241"/>
        <v>0</v>
      </c>
      <c r="K3852" s="189">
        <f t="shared" si="242"/>
        <v>0</v>
      </c>
      <c r="L3852" s="200">
        <v>0</v>
      </c>
      <c r="N3852" s="184">
        <v>571.1</v>
      </c>
      <c r="O3852" s="190">
        <f t="shared" si="243"/>
        <v>9.5183333333333342E-2</v>
      </c>
      <c r="Q3852" s="1">
        <v>2333.5</v>
      </c>
    </row>
    <row r="3853" spans="2:17" x14ac:dyDescent="0.3">
      <c r="B3853" s="187">
        <v>43261.125</v>
      </c>
      <c r="D3853" s="202">
        <v>0</v>
      </c>
      <c r="E3853" s="178">
        <v>0</v>
      </c>
      <c r="F3853" s="188">
        <f t="shared" si="240"/>
        <v>0</v>
      </c>
      <c r="G3853" s="200"/>
      <c r="H3853" s="202">
        <v>0</v>
      </c>
      <c r="I3853" s="178">
        <v>-56.506999999999998</v>
      </c>
      <c r="J3853">
        <f t="shared" si="241"/>
        <v>0</v>
      </c>
      <c r="K3853" s="189">
        <f t="shared" si="242"/>
        <v>0</v>
      </c>
      <c r="L3853" s="200">
        <v>0</v>
      </c>
      <c r="N3853" s="184">
        <v>488.9</v>
      </c>
      <c r="O3853" s="190">
        <f t="shared" si="243"/>
        <v>8.1483333333333324E-2</v>
      </c>
      <c r="Q3853" s="1">
        <v>2333.3000000000002</v>
      </c>
    </row>
    <row r="3854" spans="2:17" x14ac:dyDescent="0.3">
      <c r="B3854" s="187">
        <v>43261.166666666664</v>
      </c>
      <c r="D3854" s="202">
        <v>0</v>
      </c>
      <c r="E3854" s="178">
        <v>0</v>
      </c>
      <c r="F3854" s="188">
        <f t="shared" si="240"/>
        <v>0</v>
      </c>
      <c r="G3854" s="200"/>
      <c r="H3854" s="202">
        <v>0</v>
      </c>
      <c r="I3854" s="178">
        <v>-56.506999999999998</v>
      </c>
      <c r="J3854">
        <f t="shared" si="241"/>
        <v>0</v>
      </c>
      <c r="K3854" s="189">
        <f t="shared" si="242"/>
        <v>0</v>
      </c>
      <c r="L3854" s="200">
        <v>0</v>
      </c>
      <c r="N3854" s="184">
        <v>453.1</v>
      </c>
      <c r="O3854" s="190">
        <f t="shared" si="243"/>
        <v>7.5516666666666676E-2</v>
      </c>
      <c r="Q3854" s="1">
        <v>2332.5</v>
      </c>
    </row>
    <row r="3855" spans="2:17" x14ac:dyDescent="0.3">
      <c r="B3855" s="187">
        <v>43261.208333333336</v>
      </c>
      <c r="D3855" s="202">
        <v>0</v>
      </c>
      <c r="E3855" s="178">
        <v>0</v>
      </c>
      <c r="F3855" s="188">
        <f t="shared" si="240"/>
        <v>0</v>
      </c>
      <c r="G3855" s="200"/>
      <c r="H3855" s="202">
        <v>0</v>
      </c>
      <c r="I3855" s="178">
        <v>-56.506999999999998</v>
      </c>
      <c r="J3855">
        <f t="shared" si="241"/>
        <v>0</v>
      </c>
      <c r="K3855" s="189">
        <f t="shared" si="242"/>
        <v>0</v>
      </c>
      <c r="L3855" s="200">
        <v>0</v>
      </c>
      <c r="N3855" s="184">
        <v>472.1</v>
      </c>
      <c r="O3855" s="190">
        <f t="shared" si="243"/>
        <v>7.8683333333333341E-2</v>
      </c>
      <c r="Q3855" s="1">
        <v>2332.4</v>
      </c>
    </row>
    <row r="3856" spans="2:17" x14ac:dyDescent="0.3">
      <c r="B3856" s="187">
        <v>43261.25</v>
      </c>
      <c r="D3856" s="202">
        <v>7</v>
      </c>
      <c r="E3856" s="178">
        <v>0</v>
      </c>
      <c r="F3856" s="188">
        <f t="shared" si="240"/>
        <v>0</v>
      </c>
      <c r="G3856" s="200"/>
      <c r="H3856" s="202">
        <v>3</v>
      </c>
      <c r="I3856" s="178">
        <v>-56.506999999999998</v>
      </c>
      <c r="J3856">
        <f t="shared" si="241"/>
        <v>0</v>
      </c>
      <c r="K3856" s="189">
        <f t="shared" si="242"/>
        <v>0</v>
      </c>
      <c r="L3856" s="200">
        <v>0</v>
      </c>
      <c r="N3856" s="184">
        <v>487</v>
      </c>
      <c r="O3856" s="190">
        <f t="shared" si="243"/>
        <v>8.1166666666666665E-2</v>
      </c>
      <c r="Q3856" s="1">
        <v>2332.1</v>
      </c>
    </row>
    <row r="3857" spans="2:17" x14ac:dyDescent="0.3">
      <c r="B3857" s="187">
        <v>43261.291666666664</v>
      </c>
      <c r="D3857" s="202">
        <v>125</v>
      </c>
      <c r="E3857" s="178">
        <v>0</v>
      </c>
      <c r="F3857" s="188">
        <f t="shared" si="240"/>
        <v>0</v>
      </c>
      <c r="G3857" s="200"/>
      <c r="H3857" s="202">
        <v>74</v>
      </c>
      <c r="I3857" s="178">
        <v>2311</v>
      </c>
      <c r="J3857">
        <f t="shared" si="241"/>
        <v>2311</v>
      </c>
      <c r="K3857" s="189">
        <f t="shared" si="242"/>
        <v>9.2439999999999994E-2</v>
      </c>
      <c r="L3857" s="200">
        <v>2420.1999999999998</v>
      </c>
      <c r="N3857" s="184">
        <v>767.3</v>
      </c>
      <c r="O3857" s="190">
        <f t="shared" si="243"/>
        <v>0.12788333333333332</v>
      </c>
      <c r="Q3857" s="1">
        <v>2332</v>
      </c>
    </row>
    <row r="3858" spans="2:17" x14ac:dyDescent="0.3">
      <c r="B3858" s="187">
        <v>43261.333333333336</v>
      </c>
      <c r="D3858" s="202">
        <v>80</v>
      </c>
      <c r="E3858" s="178">
        <v>0</v>
      </c>
      <c r="F3858" s="188">
        <f t="shared" si="240"/>
        <v>0</v>
      </c>
      <c r="G3858" s="200"/>
      <c r="H3858" s="202">
        <v>157</v>
      </c>
      <c r="I3858" s="178">
        <v>4668.7</v>
      </c>
      <c r="J3858">
        <f t="shared" si="241"/>
        <v>4668.7</v>
      </c>
      <c r="K3858" s="189">
        <f t="shared" si="242"/>
        <v>0.186748</v>
      </c>
      <c r="L3858" s="200">
        <v>4807.3</v>
      </c>
      <c r="N3858" s="184">
        <v>944.5</v>
      </c>
      <c r="O3858" s="190">
        <f t="shared" si="243"/>
        <v>0.15741666666666668</v>
      </c>
      <c r="Q3858" s="1">
        <v>2330.4</v>
      </c>
    </row>
    <row r="3859" spans="2:17" x14ac:dyDescent="0.3">
      <c r="B3859" s="187">
        <v>43261.375</v>
      </c>
      <c r="D3859" s="202">
        <v>179</v>
      </c>
      <c r="E3859" s="178">
        <v>0</v>
      </c>
      <c r="F3859" s="188">
        <f t="shared" si="240"/>
        <v>0</v>
      </c>
      <c r="G3859" s="200"/>
      <c r="H3859" s="202">
        <v>274</v>
      </c>
      <c r="I3859" s="178">
        <v>8159.8</v>
      </c>
      <c r="J3859">
        <f t="shared" si="241"/>
        <v>8159.8</v>
      </c>
      <c r="K3859" s="189">
        <f t="shared" si="242"/>
        <v>0.32639200000000002</v>
      </c>
      <c r="L3859" s="200">
        <v>8367.9</v>
      </c>
      <c r="N3859" s="184">
        <v>540.5</v>
      </c>
      <c r="O3859" s="190">
        <f t="shared" si="243"/>
        <v>9.0083333333333335E-2</v>
      </c>
      <c r="Q3859" s="1">
        <v>2330.3000000000002</v>
      </c>
    </row>
    <row r="3860" spans="2:17" x14ac:dyDescent="0.3">
      <c r="B3860" s="187">
        <v>43261.416666666664</v>
      </c>
      <c r="D3860" s="202">
        <v>386</v>
      </c>
      <c r="E3860" s="178">
        <v>251.239</v>
      </c>
      <c r="F3860" s="188">
        <f t="shared" si="240"/>
        <v>0.34000608992793591</v>
      </c>
      <c r="G3860" s="200"/>
      <c r="H3860" s="202">
        <v>484</v>
      </c>
      <c r="I3860" s="178">
        <v>13485</v>
      </c>
      <c r="J3860">
        <f t="shared" si="241"/>
        <v>13485</v>
      </c>
      <c r="K3860" s="189">
        <f t="shared" si="242"/>
        <v>0.53939999999999999</v>
      </c>
      <c r="L3860" s="200">
        <v>13856</v>
      </c>
      <c r="N3860" s="184">
        <v>411.3</v>
      </c>
      <c r="O3860" s="190">
        <f t="shared" si="243"/>
        <v>6.855E-2</v>
      </c>
      <c r="Q3860" s="1">
        <v>2330.1999999999998</v>
      </c>
    </row>
    <row r="3861" spans="2:17" x14ac:dyDescent="0.3">
      <c r="B3861" s="187">
        <v>43261.458333333336</v>
      </c>
      <c r="D3861" s="202">
        <v>423</v>
      </c>
      <c r="E3861" s="178">
        <v>296.73099999999999</v>
      </c>
      <c r="F3861" s="188">
        <f t="shared" si="240"/>
        <v>0.40157120140745001</v>
      </c>
      <c r="G3861" s="200"/>
      <c r="H3861" s="202">
        <v>529</v>
      </c>
      <c r="I3861" s="178">
        <v>13814</v>
      </c>
      <c r="J3861">
        <f t="shared" si="241"/>
        <v>13814</v>
      </c>
      <c r="K3861" s="189">
        <f t="shared" si="242"/>
        <v>0.55256000000000005</v>
      </c>
      <c r="L3861" s="200">
        <v>14198</v>
      </c>
      <c r="N3861" s="184">
        <v>297.39999999999998</v>
      </c>
      <c r="O3861" s="190">
        <f t="shared" si="243"/>
        <v>4.9566666666666662E-2</v>
      </c>
      <c r="Q3861" s="1">
        <v>2330.1999999999998</v>
      </c>
    </row>
    <row r="3862" spans="2:17" x14ac:dyDescent="0.3">
      <c r="B3862" s="187">
        <v>43261.5</v>
      </c>
      <c r="D3862" s="202">
        <v>276</v>
      </c>
      <c r="E3862" s="178">
        <v>184.35400000000001</v>
      </c>
      <c r="F3862" s="188">
        <f t="shared" si="240"/>
        <v>0.2494894610413777</v>
      </c>
      <c r="G3862" s="200"/>
      <c r="H3862" s="202">
        <v>458</v>
      </c>
      <c r="I3862" s="178">
        <v>11845</v>
      </c>
      <c r="J3862">
        <f t="shared" si="241"/>
        <v>11845</v>
      </c>
      <c r="K3862" s="189">
        <f t="shared" si="242"/>
        <v>0.4738</v>
      </c>
      <c r="L3862" s="200">
        <v>12159</v>
      </c>
      <c r="N3862" s="184">
        <v>105.5</v>
      </c>
      <c r="O3862" s="190">
        <f t="shared" si="243"/>
        <v>1.7583333333333333E-2</v>
      </c>
      <c r="Q3862" s="1">
        <v>2330.1999999999998</v>
      </c>
    </row>
    <row r="3863" spans="2:17" x14ac:dyDescent="0.3">
      <c r="B3863" s="187">
        <v>43261.541666666664</v>
      </c>
      <c r="D3863" s="202">
        <v>564</v>
      </c>
      <c r="E3863" s="178">
        <v>396.75</v>
      </c>
      <c r="F3863" s="188">
        <f t="shared" si="240"/>
        <v>0.53692864634435167</v>
      </c>
      <c r="G3863" s="200"/>
      <c r="H3863" s="202">
        <v>543</v>
      </c>
      <c r="I3863" s="178">
        <v>15397</v>
      </c>
      <c r="J3863">
        <f t="shared" si="241"/>
        <v>15397</v>
      </c>
      <c r="K3863" s="189">
        <f t="shared" si="242"/>
        <v>0.61587999999999998</v>
      </c>
      <c r="L3863" s="200">
        <v>15845</v>
      </c>
      <c r="N3863" s="184">
        <v>0</v>
      </c>
      <c r="O3863" s="190">
        <f t="shared" si="243"/>
        <v>0</v>
      </c>
      <c r="Q3863" s="1">
        <v>2328.8000000000002</v>
      </c>
    </row>
    <row r="3864" spans="2:17" x14ac:dyDescent="0.3">
      <c r="B3864" s="187">
        <v>43261.583333333336</v>
      </c>
      <c r="D3864" s="202">
        <v>603</v>
      </c>
      <c r="E3864" s="178">
        <v>411.80599999999998</v>
      </c>
      <c r="F3864" s="188">
        <f t="shared" si="240"/>
        <v>0.55730419190039582</v>
      </c>
      <c r="G3864" s="200"/>
      <c r="H3864" s="202">
        <v>449</v>
      </c>
      <c r="I3864" s="178">
        <v>15835</v>
      </c>
      <c r="J3864">
        <f t="shared" si="241"/>
        <v>15835</v>
      </c>
      <c r="K3864" s="189">
        <f t="shared" si="242"/>
        <v>0.63339999999999996</v>
      </c>
      <c r="L3864" s="200">
        <v>16303</v>
      </c>
      <c r="N3864" s="184">
        <v>0</v>
      </c>
      <c r="O3864" s="190">
        <f t="shared" si="243"/>
        <v>0</v>
      </c>
      <c r="Q3864" s="1">
        <v>2327.5</v>
      </c>
    </row>
    <row r="3865" spans="2:17" x14ac:dyDescent="0.3">
      <c r="B3865" s="187">
        <v>43261.625</v>
      </c>
      <c r="D3865" s="202">
        <v>190</v>
      </c>
      <c r="E3865" s="178">
        <v>0</v>
      </c>
      <c r="F3865" s="188">
        <f t="shared" si="240"/>
        <v>0</v>
      </c>
      <c r="G3865" s="200"/>
      <c r="H3865" s="202">
        <v>210</v>
      </c>
      <c r="I3865" s="178">
        <v>7291.2</v>
      </c>
      <c r="J3865">
        <f t="shared" si="241"/>
        <v>7291.2</v>
      </c>
      <c r="K3865" s="189">
        <f t="shared" si="242"/>
        <v>0.29164800000000002</v>
      </c>
      <c r="L3865" s="200">
        <v>7478.1</v>
      </c>
      <c r="N3865" s="184">
        <v>0</v>
      </c>
      <c r="O3865" s="190">
        <f t="shared" si="243"/>
        <v>0</v>
      </c>
      <c r="Q3865" s="1">
        <v>2325.6999999999998</v>
      </c>
    </row>
    <row r="3866" spans="2:17" x14ac:dyDescent="0.3">
      <c r="B3866" s="187">
        <v>43261.666666666664</v>
      </c>
      <c r="D3866" s="202">
        <v>311</v>
      </c>
      <c r="E3866" s="178">
        <v>0</v>
      </c>
      <c r="F3866" s="188">
        <f t="shared" si="240"/>
        <v>0</v>
      </c>
      <c r="G3866" s="200"/>
      <c r="H3866" s="202">
        <v>117</v>
      </c>
      <c r="I3866" s="178">
        <v>4367.2</v>
      </c>
      <c r="J3866">
        <f t="shared" si="241"/>
        <v>4367.2</v>
      </c>
      <c r="K3866" s="189">
        <f t="shared" si="242"/>
        <v>0.17468799999999998</v>
      </c>
      <c r="L3866" s="200">
        <v>4501.3999999999996</v>
      </c>
      <c r="N3866" s="184">
        <v>0</v>
      </c>
      <c r="O3866" s="190">
        <f t="shared" si="243"/>
        <v>0</v>
      </c>
      <c r="Q3866" s="1">
        <v>2325.1</v>
      </c>
    </row>
    <row r="3867" spans="2:17" x14ac:dyDescent="0.3">
      <c r="B3867" s="187">
        <v>43261.708333333336</v>
      </c>
      <c r="D3867" s="202">
        <v>5</v>
      </c>
      <c r="E3867" s="178">
        <v>0</v>
      </c>
      <c r="F3867" s="188">
        <f t="shared" si="240"/>
        <v>0</v>
      </c>
      <c r="G3867" s="200"/>
      <c r="H3867" s="202">
        <v>4</v>
      </c>
      <c r="I3867" s="178">
        <v>-56.506999999999998</v>
      </c>
      <c r="J3867">
        <f t="shared" si="241"/>
        <v>0</v>
      </c>
      <c r="K3867" s="189">
        <f t="shared" si="242"/>
        <v>0</v>
      </c>
      <c r="L3867" s="200">
        <v>0</v>
      </c>
      <c r="N3867" s="184">
        <v>0</v>
      </c>
      <c r="O3867" s="190">
        <f t="shared" si="243"/>
        <v>0</v>
      </c>
      <c r="Q3867" s="1">
        <v>2324.9</v>
      </c>
    </row>
    <row r="3868" spans="2:17" x14ac:dyDescent="0.3">
      <c r="B3868" s="187">
        <v>43261.75</v>
      </c>
      <c r="D3868" s="202">
        <v>0</v>
      </c>
      <c r="E3868" s="178">
        <v>0</v>
      </c>
      <c r="F3868" s="188">
        <f t="shared" si="240"/>
        <v>0</v>
      </c>
      <c r="G3868" s="200"/>
      <c r="H3868" s="202">
        <v>0</v>
      </c>
      <c r="I3868" s="178">
        <v>-56.506999999999998</v>
      </c>
      <c r="J3868">
        <f t="shared" si="241"/>
        <v>0</v>
      </c>
      <c r="K3868" s="189">
        <f t="shared" si="242"/>
        <v>0</v>
      </c>
      <c r="L3868" s="200">
        <v>0</v>
      </c>
      <c r="N3868" s="184">
        <v>765.3</v>
      </c>
      <c r="O3868" s="190">
        <f t="shared" si="243"/>
        <v>0.12755</v>
      </c>
      <c r="Q3868" s="1">
        <v>2323.8000000000002</v>
      </c>
    </row>
    <row r="3869" spans="2:17" x14ac:dyDescent="0.3">
      <c r="B3869" s="187">
        <v>43261.791666666664</v>
      </c>
      <c r="D3869" s="202">
        <v>0</v>
      </c>
      <c r="E3869" s="178">
        <v>0</v>
      </c>
      <c r="F3869" s="188">
        <f t="shared" si="240"/>
        <v>0</v>
      </c>
      <c r="G3869" s="200"/>
      <c r="H3869" s="202">
        <v>0</v>
      </c>
      <c r="I3869" s="178">
        <v>-56.506999999999998</v>
      </c>
      <c r="J3869">
        <f t="shared" si="241"/>
        <v>0</v>
      </c>
      <c r="K3869" s="189">
        <f t="shared" si="242"/>
        <v>0</v>
      </c>
      <c r="L3869" s="200">
        <v>0</v>
      </c>
      <c r="N3869" s="184">
        <v>2545.8000000000002</v>
      </c>
      <c r="O3869" s="190">
        <f t="shared" si="243"/>
        <v>0.42430000000000001</v>
      </c>
      <c r="Q3869" s="1">
        <v>2323.6</v>
      </c>
    </row>
    <row r="3870" spans="2:17" x14ac:dyDescent="0.3">
      <c r="B3870" s="187">
        <v>43261.833333333336</v>
      </c>
      <c r="D3870" s="202">
        <v>0</v>
      </c>
      <c r="E3870" s="178">
        <v>0</v>
      </c>
      <c r="F3870" s="188">
        <f t="shared" si="240"/>
        <v>0</v>
      </c>
      <c r="G3870" s="200"/>
      <c r="H3870" s="202">
        <v>0</v>
      </c>
      <c r="I3870" s="178">
        <v>-56.506999999999998</v>
      </c>
      <c r="J3870">
        <f t="shared" si="241"/>
        <v>0</v>
      </c>
      <c r="K3870" s="189">
        <f t="shared" si="242"/>
        <v>0</v>
      </c>
      <c r="L3870" s="200">
        <v>0</v>
      </c>
      <c r="N3870" s="184">
        <v>3495.8</v>
      </c>
      <c r="O3870" s="190">
        <f t="shared" si="243"/>
        <v>0.58263333333333334</v>
      </c>
      <c r="Q3870" s="1">
        <v>2323.4</v>
      </c>
    </row>
    <row r="3871" spans="2:17" x14ac:dyDescent="0.3">
      <c r="B3871" s="187">
        <v>43261.875</v>
      </c>
      <c r="D3871" s="202">
        <v>0</v>
      </c>
      <c r="E3871" s="178">
        <v>0</v>
      </c>
      <c r="F3871" s="188">
        <f t="shared" si="240"/>
        <v>0</v>
      </c>
      <c r="G3871" s="200"/>
      <c r="H3871" s="202">
        <v>0</v>
      </c>
      <c r="I3871" s="178">
        <v>-56.506999999999998</v>
      </c>
      <c r="J3871">
        <f t="shared" si="241"/>
        <v>0</v>
      </c>
      <c r="K3871" s="189">
        <f t="shared" si="242"/>
        <v>0</v>
      </c>
      <c r="L3871" s="200">
        <v>0</v>
      </c>
      <c r="N3871" s="184">
        <v>3996.2</v>
      </c>
      <c r="O3871" s="190">
        <f t="shared" si="243"/>
        <v>0.66603333333333326</v>
      </c>
      <c r="Q3871" s="1">
        <v>2322.8000000000002</v>
      </c>
    </row>
    <row r="3872" spans="2:17" x14ac:dyDescent="0.3">
      <c r="B3872" s="187">
        <v>43261.916666666664</v>
      </c>
      <c r="D3872" s="202">
        <v>0</v>
      </c>
      <c r="E3872" s="178">
        <v>0</v>
      </c>
      <c r="F3872" s="188">
        <f t="shared" si="240"/>
        <v>0</v>
      </c>
      <c r="G3872" s="200"/>
      <c r="H3872" s="202">
        <v>0</v>
      </c>
      <c r="I3872" s="178">
        <v>-56.506999999999998</v>
      </c>
      <c r="J3872">
        <f t="shared" si="241"/>
        <v>0</v>
      </c>
      <c r="K3872" s="189">
        <f t="shared" si="242"/>
        <v>0</v>
      </c>
      <c r="L3872" s="200">
        <v>0</v>
      </c>
      <c r="N3872" s="184">
        <v>3418.8</v>
      </c>
      <c r="O3872" s="190">
        <f t="shared" si="243"/>
        <v>0.56980000000000008</v>
      </c>
      <c r="Q3872" s="1">
        <v>2322.6</v>
      </c>
    </row>
    <row r="3873" spans="2:17" x14ac:dyDescent="0.3">
      <c r="B3873" s="187">
        <v>43261.958333333336</v>
      </c>
      <c r="D3873" s="202">
        <v>0</v>
      </c>
      <c r="E3873" s="178">
        <v>0</v>
      </c>
      <c r="F3873" s="188">
        <f t="shared" si="240"/>
        <v>0</v>
      </c>
      <c r="G3873" s="200"/>
      <c r="H3873" s="202">
        <v>0</v>
      </c>
      <c r="I3873" s="178">
        <v>-56.506999999999998</v>
      </c>
      <c r="J3873">
        <f t="shared" si="241"/>
        <v>0</v>
      </c>
      <c r="K3873" s="189">
        <f t="shared" si="242"/>
        <v>0</v>
      </c>
      <c r="L3873" s="200">
        <v>0</v>
      </c>
      <c r="N3873" s="184">
        <v>3245.3</v>
      </c>
      <c r="O3873" s="190">
        <f t="shared" si="243"/>
        <v>0.54088333333333338</v>
      </c>
      <c r="Q3873" s="1">
        <v>2322.1</v>
      </c>
    </row>
    <row r="3874" spans="2:17" x14ac:dyDescent="0.3">
      <c r="B3874" s="187">
        <v>43262</v>
      </c>
      <c r="D3874" s="202">
        <v>0</v>
      </c>
      <c r="E3874" s="178">
        <v>0</v>
      </c>
      <c r="F3874" s="188">
        <f t="shared" si="240"/>
        <v>0</v>
      </c>
      <c r="G3874" s="200"/>
      <c r="H3874" s="202">
        <v>0</v>
      </c>
      <c r="I3874" s="178">
        <v>-56.506999999999998</v>
      </c>
      <c r="J3874">
        <f t="shared" si="241"/>
        <v>0</v>
      </c>
      <c r="K3874" s="189">
        <f t="shared" si="242"/>
        <v>0</v>
      </c>
      <c r="L3874" s="200">
        <v>0</v>
      </c>
      <c r="N3874" s="184">
        <v>3310.5</v>
      </c>
      <c r="O3874" s="190">
        <f t="shared" si="243"/>
        <v>0.55174999999999996</v>
      </c>
      <c r="Q3874" s="1">
        <v>2321.8000000000002</v>
      </c>
    </row>
    <row r="3875" spans="2:17" x14ac:dyDescent="0.3">
      <c r="B3875" s="187">
        <v>43262.041666666664</v>
      </c>
      <c r="D3875" s="202">
        <v>0</v>
      </c>
      <c r="E3875" s="178">
        <v>0</v>
      </c>
      <c r="F3875" s="188">
        <f t="shared" si="240"/>
        <v>0</v>
      </c>
      <c r="G3875" s="200"/>
      <c r="H3875" s="202">
        <v>0</v>
      </c>
      <c r="I3875" s="178">
        <v>-56.506999999999998</v>
      </c>
      <c r="J3875">
        <f t="shared" si="241"/>
        <v>0</v>
      </c>
      <c r="K3875" s="189">
        <f t="shared" si="242"/>
        <v>0</v>
      </c>
      <c r="L3875" s="200">
        <v>0</v>
      </c>
      <c r="N3875" s="184">
        <v>3382.6</v>
      </c>
      <c r="O3875" s="190">
        <f t="shared" si="243"/>
        <v>0.56376666666666664</v>
      </c>
      <c r="Q3875" s="1">
        <v>2321.6999999999998</v>
      </c>
    </row>
    <row r="3876" spans="2:17" x14ac:dyDescent="0.3">
      <c r="B3876" s="187">
        <v>43262.083333333336</v>
      </c>
      <c r="D3876" s="202">
        <v>0</v>
      </c>
      <c r="E3876" s="178">
        <v>0</v>
      </c>
      <c r="F3876" s="188">
        <f t="shared" si="240"/>
        <v>0</v>
      </c>
      <c r="G3876" s="200"/>
      <c r="H3876" s="202">
        <v>0</v>
      </c>
      <c r="I3876" s="178">
        <v>-56.506999999999998</v>
      </c>
      <c r="J3876">
        <f t="shared" si="241"/>
        <v>0</v>
      </c>
      <c r="K3876" s="189">
        <f t="shared" si="242"/>
        <v>0</v>
      </c>
      <c r="L3876" s="200">
        <v>0</v>
      </c>
      <c r="N3876" s="184">
        <v>3192.3</v>
      </c>
      <c r="O3876" s="190">
        <f t="shared" si="243"/>
        <v>0.53205000000000002</v>
      </c>
      <c r="Q3876" s="1">
        <v>2320.8000000000002</v>
      </c>
    </row>
    <row r="3877" spans="2:17" x14ac:dyDescent="0.3">
      <c r="B3877" s="187">
        <v>43262.125</v>
      </c>
      <c r="D3877" s="202">
        <v>0</v>
      </c>
      <c r="E3877" s="178">
        <v>0</v>
      </c>
      <c r="F3877" s="188">
        <f t="shared" si="240"/>
        <v>0</v>
      </c>
      <c r="G3877" s="200"/>
      <c r="H3877" s="202">
        <v>0</v>
      </c>
      <c r="I3877" s="178">
        <v>-56.506999999999998</v>
      </c>
      <c r="J3877">
        <f t="shared" si="241"/>
        <v>0</v>
      </c>
      <c r="K3877" s="189">
        <f t="shared" si="242"/>
        <v>0</v>
      </c>
      <c r="L3877" s="200">
        <v>0</v>
      </c>
      <c r="N3877" s="184">
        <v>2936.1</v>
      </c>
      <c r="O3877" s="190">
        <f t="shared" si="243"/>
        <v>0.48935000000000001</v>
      </c>
      <c r="Q3877" s="1">
        <v>2320.4</v>
      </c>
    </row>
    <row r="3878" spans="2:17" x14ac:dyDescent="0.3">
      <c r="B3878" s="187">
        <v>43262.166666666664</v>
      </c>
      <c r="D3878" s="202">
        <v>0</v>
      </c>
      <c r="E3878" s="178">
        <v>0</v>
      </c>
      <c r="F3878" s="188">
        <f t="shared" si="240"/>
        <v>0</v>
      </c>
      <c r="G3878" s="200"/>
      <c r="H3878" s="202">
        <v>0</v>
      </c>
      <c r="I3878" s="178">
        <v>-56.506999999999998</v>
      </c>
      <c r="J3878">
        <f t="shared" si="241"/>
        <v>0</v>
      </c>
      <c r="K3878" s="189">
        <f t="shared" si="242"/>
        <v>0</v>
      </c>
      <c r="L3878" s="200">
        <v>0</v>
      </c>
      <c r="N3878" s="184">
        <v>2926.8</v>
      </c>
      <c r="O3878" s="190">
        <f t="shared" si="243"/>
        <v>0.48780000000000001</v>
      </c>
      <c r="Q3878" s="1">
        <v>2319.9</v>
      </c>
    </row>
    <row r="3879" spans="2:17" x14ac:dyDescent="0.3">
      <c r="B3879" s="187">
        <v>43262.208333333336</v>
      </c>
      <c r="D3879" s="202">
        <v>0</v>
      </c>
      <c r="E3879" s="178">
        <v>0</v>
      </c>
      <c r="F3879" s="188">
        <f t="shared" si="240"/>
        <v>0</v>
      </c>
      <c r="G3879" s="200"/>
      <c r="H3879" s="202">
        <v>0</v>
      </c>
      <c r="I3879" s="178">
        <v>-56.506999999999998</v>
      </c>
      <c r="J3879">
        <f t="shared" si="241"/>
        <v>0</v>
      </c>
      <c r="K3879" s="189">
        <f t="shared" si="242"/>
        <v>0</v>
      </c>
      <c r="L3879" s="200">
        <v>0</v>
      </c>
      <c r="N3879" s="184">
        <v>3060.9</v>
      </c>
      <c r="O3879" s="190">
        <f t="shared" si="243"/>
        <v>0.51014999999999999</v>
      </c>
      <c r="Q3879" s="1">
        <v>2319.5</v>
      </c>
    </row>
    <row r="3880" spans="2:17" x14ac:dyDescent="0.3">
      <c r="B3880" s="187">
        <v>43262.25</v>
      </c>
      <c r="D3880" s="202">
        <v>5</v>
      </c>
      <c r="E3880" s="178">
        <v>0</v>
      </c>
      <c r="F3880" s="188">
        <f t="shared" si="240"/>
        <v>0</v>
      </c>
      <c r="G3880" s="200"/>
      <c r="H3880" s="202">
        <v>3</v>
      </c>
      <c r="I3880" s="178">
        <v>-56.506999999999998</v>
      </c>
      <c r="J3880">
        <f t="shared" si="241"/>
        <v>0</v>
      </c>
      <c r="K3880" s="189">
        <f t="shared" si="242"/>
        <v>0</v>
      </c>
      <c r="L3880" s="200">
        <v>0</v>
      </c>
      <c r="N3880" s="184">
        <v>3222.9</v>
      </c>
      <c r="O3880" s="190">
        <f t="shared" si="243"/>
        <v>0.53715000000000002</v>
      </c>
      <c r="Q3880" s="1">
        <v>2319.1999999999998</v>
      </c>
    </row>
    <row r="3881" spans="2:17" x14ac:dyDescent="0.3">
      <c r="B3881" s="187">
        <v>43262.291666666664</v>
      </c>
      <c r="D3881" s="202">
        <v>94</v>
      </c>
      <c r="E3881" s="178">
        <v>0</v>
      </c>
      <c r="F3881" s="188">
        <f t="shared" si="240"/>
        <v>0</v>
      </c>
      <c r="G3881" s="200"/>
      <c r="H3881" s="202">
        <v>69</v>
      </c>
      <c r="I3881" s="178">
        <v>2063.1</v>
      </c>
      <c r="J3881">
        <f t="shared" si="241"/>
        <v>2063.1</v>
      </c>
      <c r="K3881" s="189">
        <f t="shared" si="242"/>
        <v>8.2524E-2</v>
      </c>
      <c r="L3881" s="200">
        <v>2170.1</v>
      </c>
      <c r="N3881" s="184">
        <v>3346.2</v>
      </c>
      <c r="O3881" s="190">
        <f t="shared" si="243"/>
        <v>0.55769999999999997</v>
      </c>
      <c r="Q3881" s="1">
        <v>2318.9</v>
      </c>
    </row>
    <row r="3882" spans="2:17" x14ac:dyDescent="0.3">
      <c r="B3882" s="187">
        <v>43262.333333333336</v>
      </c>
      <c r="D3882" s="202">
        <v>178</v>
      </c>
      <c r="E3882" s="178">
        <v>0</v>
      </c>
      <c r="F3882" s="188">
        <f t="shared" si="240"/>
        <v>0</v>
      </c>
      <c r="G3882" s="200"/>
      <c r="H3882" s="202">
        <v>196</v>
      </c>
      <c r="I3882" s="178">
        <v>7317.3</v>
      </c>
      <c r="J3882">
        <f t="shared" si="241"/>
        <v>7317.3</v>
      </c>
      <c r="K3882" s="189">
        <f t="shared" si="242"/>
        <v>0.29269200000000001</v>
      </c>
      <c r="L3882" s="200">
        <v>7504.8</v>
      </c>
      <c r="N3882" s="184">
        <v>3415.1</v>
      </c>
      <c r="O3882" s="190">
        <f t="shared" si="243"/>
        <v>0.56918333333333326</v>
      </c>
      <c r="Q3882" s="1">
        <v>2318.8000000000002</v>
      </c>
    </row>
    <row r="3883" spans="2:17" x14ac:dyDescent="0.3">
      <c r="B3883" s="187">
        <v>43262.375</v>
      </c>
      <c r="D3883" s="202">
        <v>340</v>
      </c>
      <c r="E3883" s="178">
        <v>145.93799999999999</v>
      </c>
      <c r="F3883" s="188">
        <f t="shared" si="240"/>
        <v>0.1975004229116622</v>
      </c>
      <c r="G3883" s="200"/>
      <c r="H3883" s="202">
        <v>362</v>
      </c>
      <c r="I3883" s="178">
        <v>11754</v>
      </c>
      <c r="J3883">
        <f t="shared" si="241"/>
        <v>11754</v>
      </c>
      <c r="K3883" s="189">
        <f t="shared" si="242"/>
        <v>0.47016000000000002</v>
      </c>
      <c r="L3883" s="200">
        <v>12066</v>
      </c>
      <c r="N3883" s="184">
        <v>2845</v>
      </c>
      <c r="O3883" s="190">
        <f t="shared" si="243"/>
        <v>0.47416666666666668</v>
      </c>
      <c r="Q3883" s="1">
        <v>2318.1</v>
      </c>
    </row>
    <row r="3884" spans="2:17" x14ac:dyDescent="0.3">
      <c r="B3884" s="187">
        <v>43262.416666666664</v>
      </c>
      <c r="D3884" s="202">
        <v>465</v>
      </c>
      <c r="E3884" s="178">
        <v>320.06799999999998</v>
      </c>
      <c r="F3884" s="188">
        <f t="shared" si="240"/>
        <v>0.4331535676827824</v>
      </c>
      <c r="G3884" s="200"/>
      <c r="H3884" s="202">
        <v>512</v>
      </c>
      <c r="I3884" s="178">
        <v>14611</v>
      </c>
      <c r="J3884">
        <f t="shared" si="241"/>
        <v>14611</v>
      </c>
      <c r="K3884" s="189">
        <f t="shared" si="242"/>
        <v>0.58443999999999996</v>
      </c>
      <c r="L3884" s="200">
        <v>15024</v>
      </c>
      <c r="N3884" s="184">
        <v>2214.8000000000002</v>
      </c>
      <c r="O3884" s="190">
        <f t="shared" si="243"/>
        <v>0.36913333333333337</v>
      </c>
      <c r="Q3884" s="1">
        <v>2316.4</v>
      </c>
    </row>
    <row r="3885" spans="2:17" x14ac:dyDescent="0.3">
      <c r="B3885" s="187">
        <v>43262.458333333336</v>
      </c>
      <c r="D3885" s="202">
        <v>579</v>
      </c>
      <c r="E3885" s="178">
        <v>410.82600000000002</v>
      </c>
      <c r="F3885" s="188">
        <f t="shared" si="240"/>
        <v>0.55597794092769903</v>
      </c>
      <c r="G3885" s="200"/>
      <c r="H3885" s="202">
        <v>594</v>
      </c>
      <c r="I3885" s="178">
        <v>15501</v>
      </c>
      <c r="J3885">
        <f t="shared" si="241"/>
        <v>15501</v>
      </c>
      <c r="K3885" s="189">
        <f t="shared" si="242"/>
        <v>0.62004000000000004</v>
      </c>
      <c r="L3885" s="200">
        <v>15953</v>
      </c>
      <c r="N3885" s="184">
        <v>2527.8000000000002</v>
      </c>
      <c r="O3885" s="190">
        <f t="shared" si="243"/>
        <v>0.42130000000000001</v>
      </c>
      <c r="Q3885" s="1">
        <v>2315.6</v>
      </c>
    </row>
    <row r="3886" spans="2:17" x14ac:dyDescent="0.3">
      <c r="B3886" s="187">
        <v>43262.5</v>
      </c>
      <c r="D3886" s="202">
        <v>733</v>
      </c>
      <c r="E3886" s="178">
        <v>525.27700000000004</v>
      </c>
      <c r="F3886" s="188">
        <f t="shared" si="240"/>
        <v>0.71086646141354004</v>
      </c>
      <c r="G3886" s="200"/>
      <c r="H3886" s="202">
        <v>642</v>
      </c>
      <c r="I3886" s="178">
        <v>16650</v>
      </c>
      <c r="J3886">
        <f t="shared" si="241"/>
        <v>16650</v>
      </c>
      <c r="K3886" s="189">
        <f t="shared" si="242"/>
        <v>0.66600000000000004</v>
      </c>
      <c r="L3886" s="200">
        <v>17155</v>
      </c>
      <c r="N3886" s="184">
        <v>2027.6</v>
      </c>
      <c r="O3886" s="190">
        <f t="shared" si="243"/>
        <v>0.33793333333333331</v>
      </c>
      <c r="Q3886" s="1">
        <v>2315</v>
      </c>
    </row>
    <row r="3887" spans="2:17" x14ac:dyDescent="0.3">
      <c r="B3887" s="187">
        <v>43262.541666666664</v>
      </c>
      <c r="D3887" s="202">
        <v>918</v>
      </c>
      <c r="E3887" s="178">
        <v>656.29399999999998</v>
      </c>
      <c r="F3887" s="188">
        <f t="shared" si="240"/>
        <v>0.88817403660723349</v>
      </c>
      <c r="G3887" s="200"/>
      <c r="H3887" s="202">
        <v>634</v>
      </c>
      <c r="I3887" s="178">
        <v>18258</v>
      </c>
      <c r="J3887">
        <f t="shared" si="241"/>
        <v>18258</v>
      </c>
      <c r="K3887" s="189">
        <f t="shared" si="242"/>
        <v>0.73031999999999997</v>
      </c>
      <c r="L3887" s="200">
        <v>18841</v>
      </c>
      <c r="N3887" s="184">
        <v>1547.8</v>
      </c>
      <c r="O3887" s="190">
        <f t="shared" si="243"/>
        <v>0.25796666666666668</v>
      </c>
      <c r="Q3887" s="1">
        <v>2314.9</v>
      </c>
    </row>
    <row r="3888" spans="2:17" x14ac:dyDescent="0.3">
      <c r="B3888" s="187">
        <v>43262.583333333336</v>
      </c>
      <c r="D3888" s="202">
        <v>884</v>
      </c>
      <c r="E3888" s="178">
        <v>610.476</v>
      </c>
      <c r="F3888" s="188">
        <f t="shared" si="240"/>
        <v>0.82616774368169976</v>
      </c>
      <c r="G3888" s="200"/>
      <c r="H3888" s="202">
        <v>512</v>
      </c>
      <c r="I3888" s="178">
        <v>18555</v>
      </c>
      <c r="J3888">
        <f t="shared" si="241"/>
        <v>18555</v>
      </c>
      <c r="K3888" s="189">
        <f t="shared" si="242"/>
        <v>0.74219999999999997</v>
      </c>
      <c r="L3888" s="200">
        <v>19153</v>
      </c>
      <c r="N3888" s="184">
        <v>1204.8</v>
      </c>
      <c r="O3888" s="190">
        <f t="shared" si="243"/>
        <v>0.20080000000000001</v>
      </c>
      <c r="Q3888" s="1">
        <v>2314.8000000000002</v>
      </c>
    </row>
    <row r="3889" spans="2:17" x14ac:dyDescent="0.3">
      <c r="B3889" s="187">
        <v>43262.625</v>
      </c>
      <c r="D3889" s="202">
        <v>813</v>
      </c>
      <c r="E3889" s="178">
        <v>501.57900000000001</v>
      </c>
      <c r="F3889" s="188">
        <f t="shared" si="240"/>
        <v>0.67879554758602023</v>
      </c>
      <c r="G3889" s="200"/>
      <c r="H3889" s="202">
        <v>339</v>
      </c>
      <c r="I3889" s="178">
        <v>15836</v>
      </c>
      <c r="J3889">
        <f t="shared" si="241"/>
        <v>15836</v>
      </c>
      <c r="K3889" s="189">
        <f t="shared" si="242"/>
        <v>0.63344</v>
      </c>
      <c r="L3889" s="200">
        <v>16303</v>
      </c>
      <c r="N3889" s="184">
        <v>902.5</v>
      </c>
      <c r="O3889" s="190">
        <f t="shared" si="243"/>
        <v>0.15041666666666667</v>
      </c>
      <c r="Q3889" s="1">
        <v>2314.3000000000002</v>
      </c>
    </row>
    <row r="3890" spans="2:17" x14ac:dyDescent="0.3">
      <c r="B3890" s="187">
        <v>43262.666666666664</v>
      </c>
      <c r="D3890" s="202">
        <v>631</v>
      </c>
      <c r="E3890" s="178">
        <v>279.20100000000002</v>
      </c>
      <c r="F3890" s="188">
        <f t="shared" si="240"/>
        <v>0.37784754880400589</v>
      </c>
      <c r="G3890" s="200"/>
      <c r="H3890" s="202">
        <v>145</v>
      </c>
      <c r="I3890" s="178">
        <v>6122</v>
      </c>
      <c r="J3890">
        <f t="shared" si="241"/>
        <v>6122</v>
      </c>
      <c r="K3890" s="189">
        <f t="shared" si="242"/>
        <v>0.24487999999999999</v>
      </c>
      <c r="L3890" s="200">
        <v>6285.6</v>
      </c>
      <c r="N3890" s="184">
        <v>739</v>
      </c>
      <c r="O3890" s="190">
        <f t="shared" si="243"/>
        <v>0.12316666666666666</v>
      </c>
      <c r="Q3890" s="1">
        <v>2314</v>
      </c>
    </row>
    <row r="3891" spans="2:17" x14ac:dyDescent="0.3">
      <c r="B3891" s="187">
        <v>43262.708333333336</v>
      </c>
      <c r="D3891" s="202">
        <v>72</v>
      </c>
      <c r="E3891" s="178">
        <v>0</v>
      </c>
      <c r="F3891" s="188">
        <f t="shared" si="240"/>
        <v>0</v>
      </c>
      <c r="G3891" s="200"/>
      <c r="H3891" s="202">
        <v>7</v>
      </c>
      <c r="I3891" s="178">
        <v>-56.506999999999998</v>
      </c>
      <c r="J3891">
        <f t="shared" si="241"/>
        <v>0</v>
      </c>
      <c r="K3891" s="189">
        <f t="shared" si="242"/>
        <v>0</v>
      </c>
      <c r="L3891" s="200">
        <v>0</v>
      </c>
      <c r="N3891" s="184">
        <v>730.2</v>
      </c>
      <c r="O3891" s="190">
        <f t="shared" si="243"/>
        <v>0.1217</v>
      </c>
      <c r="Q3891" s="1">
        <v>2313.6</v>
      </c>
    </row>
    <row r="3892" spans="2:17" x14ac:dyDescent="0.3">
      <c r="B3892" s="187">
        <v>43262.75</v>
      </c>
      <c r="D3892" s="202">
        <v>0</v>
      </c>
      <c r="E3892" s="178">
        <v>0</v>
      </c>
      <c r="F3892" s="188">
        <f t="shared" si="240"/>
        <v>0</v>
      </c>
      <c r="G3892" s="200"/>
      <c r="H3892" s="202">
        <v>0</v>
      </c>
      <c r="I3892" s="178">
        <v>-56.506999999999998</v>
      </c>
      <c r="J3892">
        <f t="shared" si="241"/>
        <v>0</v>
      </c>
      <c r="K3892" s="189">
        <f t="shared" si="242"/>
        <v>0</v>
      </c>
      <c r="L3892" s="200">
        <v>0</v>
      </c>
      <c r="N3892" s="184">
        <v>584</v>
      </c>
      <c r="O3892" s="190">
        <f t="shared" si="243"/>
        <v>9.7333333333333327E-2</v>
      </c>
      <c r="Q3892" s="1">
        <v>2310.9</v>
      </c>
    </row>
    <row r="3893" spans="2:17" x14ac:dyDescent="0.3">
      <c r="B3893" s="187">
        <v>43262.791666666664</v>
      </c>
      <c r="D3893" s="202">
        <v>0</v>
      </c>
      <c r="E3893" s="178">
        <v>0</v>
      </c>
      <c r="F3893" s="188">
        <f t="shared" si="240"/>
        <v>0</v>
      </c>
      <c r="G3893" s="200"/>
      <c r="H3893" s="202">
        <v>0</v>
      </c>
      <c r="I3893" s="178">
        <v>-56.506999999999998</v>
      </c>
      <c r="J3893">
        <f t="shared" si="241"/>
        <v>0</v>
      </c>
      <c r="K3893" s="189">
        <f t="shared" si="242"/>
        <v>0</v>
      </c>
      <c r="L3893" s="200">
        <v>0</v>
      </c>
      <c r="N3893" s="184">
        <v>839.7</v>
      </c>
      <c r="O3893" s="190">
        <f t="shared" si="243"/>
        <v>0.13995000000000002</v>
      </c>
      <c r="Q3893" s="1">
        <v>2310.1</v>
      </c>
    </row>
    <row r="3894" spans="2:17" x14ac:dyDescent="0.3">
      <c r="B3894" s="187">
        <v>43262.833333333336</v>
      </c>
      <c r="D3894" s="202">
        <v>0</v>
      </c>
      <c r="E3894" s="178">
        <v>0</v>
      </c>
      <c r="F3894" s="188">
        <f t="shared" si="240"/>
        <v>0</v>
      </c>
      <c r="G3894" s="200"/>
      <c r="H3894" s="202">
        <v>0</v>
      </c>
      <c r="I3894" s="178">
        <v>-56.506999999999998</v>
      </c>
      <c r="J3894">
        <f t="shared" si="241"/>
        <v>0</v>
      </c>
      <c r="K3894" s="189">
        <f t="shared" si="242"/>
        <v>0</v>
      </c>
      <c r="L3894" s="200">
        <v>0</v>
      </c>
      <c r="N3894" s="184">
        <v>1131.5999999999999</v>
      </c>
      <c r="O3894" s="190">
        <f t="shared" si="243"/>
        <v>0.18859999999999999</v>
      </c>
      <c r="Q3894" s="1">
        <v>2308.4</v>
      </c>
    </row>
    <row r="3895" spans="2:17" x14ac:dyDescent="0.3">
      <c r="B3895" s="187">
        <v>43262.875</v>
      </c>
      <c r="D3895" s="202">
        <v>0</v>
      </c>
      <c r="E3895" s="178">
        <v>0</v>
      </c>
      <c r="F3895" s="188">
        <f t="shared" si="240"/>
        <v>0</v>
      </c>
      <c r="G3895" s="200"/>
      <c r="H3895" s="202">
        <v>0</v>
      </c>
      <c r="I3895" s="178">
        <v>-56.506999999999998</v>
      </c>
      <c r="J3895">
        <f t="shared" si="241"/>
        <v>0</v>
      </c>
      <c r="K3895" s="189">
        <f t="shared" si="242"/>
        <v>0</v>
      </c>
      <c r="L3895" s="200">
        <v>0</v>
      </c>
      <c r="N3895" s="184">
        <v>1431.9</v>
      </c>
      <c r="O3895" s="190">
        <f t="shared" si="243"/>
        <v>0.23865000000000003</v>
      </c>
      <c r="Q3895" s="1">
        <v>2307.9</v>
      </c>
    </row>
    <row r="3896" spans="2:17" x14ac:dyDescent="0.3">
      <c r="B3896" s="187">
        <v>43262.916666666664</v>
      </c>
      <c r="D3896" s="202">
        <v>0</v>
      </c>
      <c r="E3896" s="178">
        <v>0</v>
      </c>
      <c r="F3896" s="188">
        <f t="shared" si="240"/>
        <v>0</v>
      </c>
      <c r="G3896" s="200"/>
      <c r="H3896" s="202">
        <v>0</v>
      </c>
      <c r="I3896" s="178">
        <v>-56.506999999999998</v>
      </c>
      <c r="J3896">
        <f t="shared" si="241"/>
        <v>0</v>
      </c>
      <c r="K3896" s="189">
        <f t="shared" si="242"/>
        <v>0</v>
      </c>
      <c r="L3896" s="200">
        <v>0</v>
      </c>
      <c r="N3896" s="184">
        <v>1519.3</v>
      </c>
      <c r="O3896" s="190">
        <f t="shared" si="243"/>
        <v>0.25321666666666665</v>
      </c>
      <c r="Q3896" s="1">
        <v>2307.8000000000002</v>
      </c>
    </row>
    <row r="3897" spans="2:17" x14ac:dyDescent="0.3">
      <c r="B3897" s="187">
        <v>43262.958333333336</v>
      </c>
      <c r="D3897" s="202">
        <v>0</v>
      </c>
      <c r="E3897" s="178">
        <v>0</v>
      </c>
      <c r="F3897" s="188">
        <f t="shared" si="240"/>
        <v>0</v>
      </c>
      <c r="G3897" s="200"/>
      <c r="H3897" s="202">
        <v>0</v>
      </c>
      <c r="I3897" s="178">
        <v>-56.506999999999998</v>
      </c>
      <c r="J3897">
        <f t="shared" si="241"/>
        <v>0</v>
      </c>
      <c r="K3897" s="189">
        <f t="shared" si="242"/>
        <v>0</v>
      </c>
      <c r="L3897" s="200">
        <v>0</v>
      </c>
      <c r="N3897" s="184">
        <v>1467.2</v>
      </c>
      <c r="O3897" s="190">
        <f t="shared" si="243"/>
        <v>0.24453333333333335</v>
      </c>
      <c r="Q3897" s="1">
        <v>2307.6999999999998</v>
      </c>
    </row>
    <row r="3898" spans="2:17" x14ac:dyDescent="0.3">
      <c r="B3898" s="187">
        <v>43263</v>
      </c>
      <c r="D3898" s="202">
        <v>0</v>
      </c>
      <c r="E3898" s="178">
        <v>0</v>
      </c>
      <c r="F3898" s="188">
        <f t="shared" si="240"/>
        <v>0</v>
      </c>
      <c r="G3898" s="200"/>
      <c r="H3898" s="202">
        <v>0</v>
      </c>
      <c r="I3898" s="178">
        <v>-56.506999999999998</v>
      </c>
      <c r="J3898">
        <f t="shared" si="241"/>
        <v>0</v>
      </c>
      <c r="K3898" s="189">
        <f t="shared" si="242"/>
        <v>0</v>
      </c>
      <c r="L3898" s="200">
        <v>0</v>
      </c>
      <c r="N3898" s="184">
        <v>1417.9</v>
      </c>
      <c r="O3898" s="190">
        <f t="shared" si="243"/>
        <v>0.23631666666666667</v>
      </c>
      <c r="Q3898" s="1">
        <v>2305.3000000000002</v>
      </c>
    </row>
    <row r="3899" spans="2:17" x14ac:dyDescent="0.3">
      <c r="B3899" s="187">
        <v>43263.041666666664</v>
      </c>
      <c r="D3899" s="202">
        <v>0</v>
      </c>
      <c r="E3899" s="178">
        <v>0</v>
      </c>
      <c r="F3899" s="188">
        <f t="shared" si="240"/>
        <v>0</v>
      </c>
      <c r="G3899" s="200"/>
      <c r="H3899" s="202">
        <v>0</v>
      </c>
      <c r="I3899" s="178">
        <v>-56.506999999999998</v>
      </c>
      <c r="J3899">
        <f t="shared" si="241"/>
        <v>0</v>
      </c>
      <c r="K3899" s="189">
        <f t="shared" si="242"/>
        <v>0</v>
      </c>
      <c r="L3899" s="200">
        <v>0</v>
      </c>
      <c r="N3899" s="184">
        <v>1202.3</v>
      </c>
      <c r="O3899" s="190">
        <f t="shared" si="243"/>
        <v>0.20038333333333333</v>
      </c>
      <c r="Q3899" s="1">
        <v>2303.4</v>
      </c>
    </row>
    <row r="3900" spans="2:17" x14ac:dyDescent="0.3">
      <c r="B3900" s="187">
        <v>43263.083333333336</v>
      </c>
      <c r="D3900" s="202">
        <v>0</v>
      </c>
      <c r="E3900" s="178">
        <v>0</v>
      </c>
      <c r="F3900" s="188">
        <f t="shared" si="240"/>
        <v>0</v>
      </c>
      <c r="G3900" s="200"/>
      <c r="H3900" s="202">
        <v>0</v>
      </c>
      <c r="I3900" s="178">
        <v>-56.506999999999998</v>
      </c>
      <c r="J3900">
        <f t="shared" si="241"/>
        <v>0</v>
      </c>
      <c r="K3900" s="189">
        <f t="shared" si="242"/>
        <v>0</v>
      </c>
      <c r="L3900" s="200">
        <v>0</v>
      </c>
      <c r="N3900" s="184">
        <v>1189.4000000000001</v>
      </c>
      <c r="O3900" s="190">
        <f t="shared" si="243"/>
        <v>0.19823333333333334</v>
      </c>
      <c r="Q3900" s="1">
        <v>2303</v>
      </c>
    </row>
    <row r="3901" spans="2:17" x14ac:dyDescent="0.3">
      <c r="B3901" s="187">
        <v>43263.125</v>
      </c>
      <c r="D3901" s="202">
        <v>0</v>
      </c>
      <c r="E3901" s="178">
        <v>0</v>
      </c>
      <c r="F3901" s="188">
        <f t="shared" si="240"/>
        <v>0</v>
      </c>
      <c r="G3901" s="200"/>
      <c r="H3901" s="202">
        <v>0</v>
      </c>
      <c r="I3901" s="178">
        <v>-56.506999999999998</v>
      </c>
      <c r="J3901">
        <f t="shared" si="241"/>
        <v>0</v>
      </c>
      <c r="K3901" s="189">
        <f t="shared" si="242"/>
        <v>0</v>
      </c>
      <c r="L3901" s="200">
        <v>0</v>
      </c>
      <c r="N3901" s="184">
        <v>1267.8</v>
      </c>
      <c r="O3901" s="190">
        <f t="shared" si="243"/>
        <v>0.21129999999999999</v>
      </c>
      <c r="Q3901" s="1">
        <v>2302.6999999999998</v>
      </c>
    </row>
    <row r="3902" spans="2:17" x14ac:dyDescent="0.3">
      <c r="B3902" s="187">
        <v>43263.166666666664</v>
      </c>
      <c r="D3902" s="202">
        <v>0</v>
      </c>
      <c r="E3902" s="178">
        <v>0</v>
      </c>
      <c r="F3902" s="188">
        <f t="shared" si="240"/>
        <v>0</v>
      </c>
      <c r="G3902" s="200"/>
      <c r="H3902" s="202">
        <v>0</v>
      </c>
      <c r="I3902" s="178">
        <v>-56.506999999999998</v>
      </c>
      <c r="J3902">
        <f t="shared" si="241"/>
        <v>0</v>
      </c>
      <c r="K3902" s="189">
        <f t="shared" si="242"/>
        <v>0</v>
      </c>
      <c r="L3902" s="200">
        <v>0</v>
      </c>
      <c r="N3902" s="184">
        <v>1429.6</v>
      </c>
      <c r="O3902" s="190">
        <f t="shared" si="243"/>
        <v>0.23826666666666665</v>
      </c>
      <c r="Q3902" s="1">
        <v>2302.6</v>
      </c>
    </row>
    <row r="3903" spans="2:17" x14ac:dyDescent="0.3">
      <c r="B3903" s="187">
        <v>43263.208333333336</v>
      </c>
      <c r="D3903" s="202">
        <v>0</v>
      </c>
      <c r="E3903" s="178">
        <v>0</v>
      </c>
      <c r="F3903" s="188">
        <f t="shared" si="240"/>
        <v>0</v>
      </c>
      <c r="G3903" s="200"/>
      <c r="H3903" s="202">
        <v>0</v>
      </c>
      <c r="I3903" s="178">
        <v>-56.506999999999998</v>
      </c>
      <c r="J3903">
        <f t="shared" si="241"/>
        <v>0</v>
      </c>
      <c r="K3903" s="189">
        <f t="shared" si="242"/>
        <v>0</v>
      </c>
      <c r="L3903" s="200">
        <v>0</v>
      </c>
      <c r="N3903" s="184">
        <v>1565.2</v>
      </c>
      <c r="O3903" s="190">
        <f t="shared" si="243"/>
        <v>0.26086666666666669</v>
      </c>
      <c r="Q3903" s="1">
        <v>2302.1</v>
      </c>
    </row>
    <row r="3904" spans="2:17" x14ac:dyDescent="0.3">
      <c r="B3904" s="187">
        <v>43263.25</v>
      </c>
      <c r="D3904" s="202">
        <v>41</v>
      </c>
      <c r="E3904" s="178">
        <v>0</v>
      </c>
      <c r="F3904" s="188">
        <f t="shared" si="240"/>
        <v>0</v>
      </c>
      <c r="G3904" s="200"/>
      <c r="H3904" s="202">
        <v>3</v>
      </c>
      <c r="I3904" s="178">
        <v>-56.506999999999998</v>
      </c>
      <c r="J3904">
        <f t="shared" si="241"/>
        <v>0</v>
      </c>
      <c r="K3904" s="189">
        <f t="shared" si="242"/>
        <v>0</v>
      </c>
      <c r="L3904" s="200">
        <v>0</v>
      </c>
      <c r="N3904" s="184">
        <v>873.1</v>
      </c>
      <c r="O3904" s="190">
        <f t="shared" si="243"/>
        <v>0.14551666666666668</v>
      </c>
      <c r="Q3904" s="1">
        <v>2301.6999999999998</v>
      </c>
    </row>
    <row r="3905" spans="2:17" x14ac:dyDescent="0.3">
      <c r="B3905" s="187">
        <v>43263.291666666664</v>
      </c>
      <c r="D3905" s="202">
        <v>618</v>
      </c>
      <c r="E3905" s="178">
        <v>94.448599999999999</v>
      </c>
      <c r="F3905" s="188">
        <f t="shared" si="240"/>
        <v>0.12781892614270732</v>
      </c>
      <c r="G3905" s="200"/>
      <c r="H3905" s="202">
        <v>129</v>
      </c>
      <c r="I3905" s="178">
        <v>5570.7</v>
      </c>
      <c r="J3905">
        <f t="shared" si="241"/>
        <v>5570.7</v>
      </c>
      <c r="K3905" s="189">
        <f t="shared" si="242"/>
        <v>0.222828</v>
      </c>
      <c r="L3905" s="200">
        <v>5724.3</v>
      </c>
      <c r="N3905" s="184">
        <v>1048.5</v>
      </c>
      <c r="O3905" s="190">
        <f t="shared" si="243"/>
        <v>0.17474999999999999</v>
      </c>
      <c r="Q3905" s="1">
        <v>2301.1999999999998</v>
      </c>
    </row>
    <row r="3906" spans="2:17" x14ac:dyDescent="0.3">
      <c r="B3906" s="187">
        <v>43263.333333333336</v>
      </c>
      <c r="D3906" s="202">
        <v>828</v>
      </c>
      <c r="E3906" s="178">
        <v>516.22299999999996</v>
      </c>
      <c r="F3906" s="188">
        <f t="shared" si="240"/>
        <v>0.69861352640660412</v>
      </c>
      <c r="G3906" s="200"/>
      <c r="H3906" s="202">
        <v>336</v>
      </c>
      <c r="I3906" s="178">
        <v>16145</v>
      </c>
      <c r="J3906">
        <f t="shared" si="241"/>
        <v>16145</v>
      </c>
      <c r="K3906" s="189">
        <f t="shared" si="242"/>
        <v>0.64580000000000004</v>
      </c>
      <c r="L3906" s="200">
        <v>16626</v>
      </c>
      <c r="N3906" s="184">
        <v>967.3</v>
      </c>
      <c r="O3906" s="190">
        <f t="shared" si="243"/>
        <v>0.16121666666666665</v>
      </c>
      <c r="Q3906" s="1">
        <v>2298.8000000000002</v>
      </c>
    </row>
    <row r="3907" spans="2:17" x14ac:dyDescent="0.3">
      <c r="B3907" s="187">
        <v>43263.375</v>
      </c>
      <c r="D3907" s="202">
        <v>897</v>
      </c>
      <c r="E3907" s="178">
        <v>625.06500000000005</v>
      </c>
      <c r="F3907" s="188">
        <f t="shared" si="240"/>
        <v>0.84591129004973453</v>
      </c>
      <c r="G3907" s="200"/>
      <c r="H3907" s="202">
        <v>503</v>
      </c>
      <c r="I3907" s="178">
        <v>18708</v>
      </c>
      <c r="J3907">
        <f t="shared" si="241"/>
        <v>18708</v>
      </c>
      <c r="K3907" s="189">
        <f t="shared" si="242"/>
        <v>0.74831999999999999</v>
      </c>
      <c r="L3907" s="200">
        <v>19314</v>
      </c>
      <c r="N3907" s="184">
        <v>537.5</v>
      </c>
      <c r="O3907" s="190">
        <f t="shared" si="243"/>
        <v>8.9583333333333334E-2</v>
      </c>
      <c r="Q3907" s="1">
        <v>2297.6</v>
      </c>
    </row>
    <row r="3908" spans="2:17" x14ac:dyDescent="0.3">
      <c r="B3908" s="187">
        <v>43263.416666666664</v>
      </c>
      <c r="D3908" s="202">
        <v>934</v>
      </c>
      <c r="E3908" s="178">
        <v>673.71</v>
      </c>
      <c r="F3908" s="188">
        <f t="shared" si="240"/>
        <v>0.91174341103630285</v>
      </c>
      <c r="G3908" s="200"/>
      <c r="H3908" s="202">
        <v>630</v>
      </c>
      <c r="I3908" s="178">
        <v>18449</v>
      </c>
      <c r="J3908">
        <f t="shared" si="241"/>
        <v>18449</v>
      </c>
      <c r="K3908" s="189">
        <f t="shared" si="242"/>
        <v>0.73795999999999995</v>
      </c>
      <c r="L3908" s="200">
        <v>19041</v>
      </c>
      <c r="N3908" s="184">
        <v>606.20000000000005</v>
      </c>
      <c r="O3908" s="190">
        <f t="shared" si="243"/>
        <v>0.10103333333333334</v>
      </c>
      <c r="Q3908" s="1">
        <v>2296.9</v>
      </c>
    </row>
    <row r="3909" spans="2:17" x14ac:dyDescent="0.3">
      <c r="B3909" s="187">
        <v>43263.458333333336</v>
      </c>
      <c r="D3909" s="202">
        <v>950</v>
      </c>
      <c r="E3909" s="178">
        <v>695.51599999999996</v>
      </c>
      <c r="F3909" s="188">
        <f t="shared" si="240"/>
        <v>0.94125384849612614</v>
      </c>
      <c r="G3909" s="200"/>
      <c r="H3909" s="202">
        <v>700</v>
      </c>
      <c r="I3909" s="178">
        <v>18231</v>
      </c>
      <c r="J3909">
        <f t="shared" si="241"/>
        <v>18231</v>
      </c>
      <c r="K3909" s="189">
        <f t="shared" si="242"/>
        <v>0.72924</v>
      </c>
      <c r="L3909" s="200">
        <v>18812</v>
      </c>
      <c r="N3909" s="184">
        <v>562.70000000000005</v>
      </c>
      <c r="O3909" s="190">
        <f t="shared" si="243"/>
        <v>9.3783333333333344E-2</v>
      </c>
      <c r="Q3909" s="1">
        <v>2296.1</v>
      </c>
    </row>
    <row r="3910" spans="2:17" x14ac:dyDescent="0.3">
      <c r="B3910" s="187">
        <v>43263.5</v>
      </c>
      <c r="D3910" s="202">
        <v>949</v>
      </c>
      <c r="E3910" s="178">
        <v>690.30700000000002</v>
      </c>
      <c r="F3910" s="188">
        <f t="shared" si="240"/>
        <v>0.93420441858104686</v>
      </c>
      <c r="G3910" s="200"/>
      <c r="H3910" s="202">
        <v>702</v>
      </c>
      <c r="I3910" s="178">
        <v>18179</v>
      </c>
      <c r="J3910">
        <f t="shared" si="241"/>
        <v>18179</v>
      </c>
      <c r="K3910" s="189">
        <f t="shared" si="242"/>
        <v>0.72716000000000003</v>
      </c>
      <c r="L3910" s="200">
        <v>18758</v>
      </c>
      <c r="N3910" s="184">
        <v>669.1</v>
      </c>
      <c r="O3910" s="190">
        <f t="shared" si="243"/>
        <v>0.11151666666666667</v>
      </c>
      <c r="Q3910" s="1">
        <v>2295.8000000000002</v>
      </c>
    </row>
    <row r="3911" spans="2:17" x14ac:dyDescent="0.3">
      <c r="B3911" s="187">
        <v>43263.541666666664</v>
      </c>
      <c r="D3911" s="202">
        <v>935</v>
      </c>
      <c r="E3911" s="178">
        <v>669.38300000000004</v>
      </c>
      <c r="F3911" s="188">
        <f t="shared" si="240"/>
        <v>0.90588760699665061</v>
      </c>
      <c r="G3911" s="200"/>
      <c r="H3911" s="202">
        <v>639</v>
      </c>
      <c r="I3911" s="178">
        <v>18512</v>
      </c>
      <c r="J3911">
        <f t="shared" si="241"/>
        <v>18512</v>
      </c>
      <c r="K3911" s="189">
        <f t="shared" si="242"/>
        <v>0.74048000000000003</v>
      </c>
      <c r="L3911" s="200">
        <v>19108</v>
      </c>
      <c r="N3911" s="184">
        <v>984.7</v>
      </c>
      <c r="O3911" s="190">
        <f t="shared" si="243"/>
        <v>0.16411666666666666</v>
      </c>
      <c r="Q3911" s="1">
        <v>2295.4</v>
      </c>
    </row>
    <row r="3912" spans="2:17" x14ac:dyDescent="0.3">
      <c r="B3912" s="187">
        <v>43263.583333333336</v>
      </c>
      <c r="D3912" s="202">
        <v>900</v>
      </c>
      <c r="E3912" s="178">
        <v>621.08600000000001</v>
      </c>
      <c r="F3912" s="188">
        <f t="shared" si="240"/>
        <v>0.84052644043712155</v>
      </c>
      <c r="G3912" s="200"/>
      <c r="H3912" s="202">
        <v>515</v>
      </c>
      <c r="I3912" s="178">
        <v>18804</v>
      </c>
      <c r="J3912">
        <f t="shared" si="241"/>
        <v>18804</v>
      </c>
      <c r="K3912" s="189">
        <f t="shared" si="242"/>
        <v>0.75216000000000005</v>
      </c>
      <c r="L3912" s="200">
        <v>19414</v>
      </c>
      <c r="N3912" s="184">
        <v>1231</v>
      </c>
      <c r="O3912" s="190">
        <f t="shared" si="243"/>
        <v>0.20516666666666666</v>
      </c>
      <c r="Q3912" s="1">
        <v>2294.9</v>
      </c>
    </row>
    <row r="3913" spans="2:17" x14ac:dyDescent="0.3">
      <c r="B3913" s="187">
        <v>43263.625</v>
      </c>
      <c r="D3913" s="202">
        <v>830</v>
      </c>
      <c r="E3913" s="178">
        <v>510.63799999999998</v>
      </c>
      <c r="F3913" s="188">
        <f t="shared" si="240"/>
        <v>0.69105524917955141</v>
      </c>
      <c r="G3913" s="200"/>
      <c r="H3913" s="202">
        <v>342</v>
      </c>
      <c r="I3913" s="178">
        <v>16135</v>
      </c>
      <c r="J3913">
        <f t="shared" si="241"/>
        <v>16135</v>
      </c>
      <c r="K3913" s="189">
        <f t="shared" si="242"/>
        <v>0.64539999999999997</v>
      </c>
      <c r="L3913" s="200">
        <v>16615</v>
      </c>
      <c r="N3913" s="184">
        <v>1636.8</v>
      </c>
      <c r="O3913" s="190">
        <f t="shared" si="243"/>
        <v>0.27279999999999999</v>
      </c>
      <c r="Q3913" s="1">
        <v>2294.1</v>
      </c>
    </row>
    <row r="3914" spans="2:17" x14ac:dyDescent="0.3">
      <c r="B3914" s="187">
        <v>43263.666666666664</v>
      </c>
      <c r="D3914" s="202">
        <v>652</v>
      </c>
      <c r="E3914" s="178">
        <v>287.322</v>
      </c>
      <c r="F3914" s="188">
        <f t="shared" si="240"/>
        <v>0.38883783875224148</v>
      </c>
      <c r="G3914" s="200"/>
      <c r="H3914" s="202">
        <v>147</v>
      </c>
      <c r="I3914" s="178">
        <v>6287</v>
      </c>
      <c r="J3914">
        <f t="shared" si="241"/>
        <v>6287</v>
      </c>
      <c r="K3914" s="189">
        <f t="shared" si="242"/>
        <v>0.25147999999999998</v>
      </c>
      <c r="L3914" s="200">
        <v>6453.8</v>
      </c>
      <c r="N3914" s="184">
        <v>1886.7</v>
      </c>
      <c r="O3914" s="190">
        <f t="shared" si="243"/>
        <v>0.31445000000000001</v>
      </c>
      <c r="Q3914" s="1">
        <v>2292</v>
      </c>
    </row>
    <row r="3915" spans="2:17" x14ac:dyDescent="0.3">
      <c r="B3915" s="187">
        <v>43263.708333333336</v>
      </c>
      <c r="D3915" s="202">
        <v>75</v>
      </c>
      <c r="E3915" s="178">
        <v>0</v>
      </c>
      <c r="F3915" s="188">
        <f t="shared" ref="F3915:F3978" si="244">E3915/$F$8</f>
        <v>0</v>
      </c>
      <c r="G3915" s="200"/>
      <c r="H3915" s="202">
        <v>7</v>
      </c>
      <c r="I3915" s="178">
        <v>-56.506999999999998</v>
      </c>
      <c r="J3915">
        <f t="shared" ref="J3915:J3978" si="245">IF(I3915&lt;0,0,I3915)</f>
        <v>0</v>
      </c>
      <c r="K3915" s="189">
        <f t="shared" ref="K3915:K3978" si="246">J3915/(1000*$K$8)</f>
        <v>0</v>
      </c>
      <c r="L3915" s="200">
        <v>0</v>
      </c>
      <c r="N3915" s="184">
        <v>1852.9</v>
      </c>
      <c r="O3915" s="190">
        <f t="shared" ref="O3915:O3978" si="247">N3915/$O$8</f>
        <v>0.30881666666666668</v>
      </c>
      <c r="Q3915" s="1">
        <v>2292</v>
      </c>
    </row>
    <row r="3916" spans="2:17" x14ac:dyDescent="0.3">
      <c r="B3916" s="187">
        <v>43263.75</v>
      </c>
      <c r="D3916" s="202">
        <v>0</v>
      </c>
      <c r="E3916" s="178">
        <v>0</v>
      </c>
      <c r="F3916" s="188">
        <f t="shared" si="244"/>
        <v>0</v>
      </c>
      <c r="G3916" s="200"/>
      <c r="H3916" s="202">
        <v>0</v>
      </c>
      <c r="I3916" s="178">
        <v>-56.506999999999998</v>
      </c>
      <c r="J3916">
        <f t="shared" si="245"/>
        <v>0</v>
      </c>
      <c r="K3916" s="189">
        <f t="shared" si="246"/>
        <v>0</v>
      </c>
      <c r="L3916" s="200">
        <v>0</v>
      </c>
      <c r="N3916" s="184">
        <v>1735.7</v>
      </c>
      <c r="O3916" s="190">
        <f t="shared" si="247"/>
        <v>0.28928333333333334</v>
      </c>
      <c r="Q3916" s="1">
        <v>2291.9</v>
      </c>
    </row>
    <row r="3917" spans="2:17" x14ac:dyDescent="0.3">
      <c r="B3917" s="187">
        <v>43263.791666666664</v>
      </c>
      <c r="D3917" s="202">
        <v>0</v>
      </c>
      <c r="E3917" s="178">
        <v>0</v>
      </c>
      <c r="F3917" s="188">
        <f t="shared" si="244"/>
        <v>0</v>
      </c>
      <c r="G3917" s="200"/>
      <c r="H3917" s="202">
        <v>0</v>
      </c>
      <c r="I3917" s="178">
        <v>-56.506999999999998</v>
      </c>
      <c r="J3917">
        <f t="shared" si="245"/>
        <v>0</v>
      </c>
      <c r="K3917" s="189">
        <f t="shared" si="246"/>
        <v>0</v>
      </c>
      <c r="L3917" s="200">
        <v>0</v>
      </c>
      <c r="N3917" s="184">
        <v>1896.8</v>
      </c>
      <c r="O3917" s="190">
        <f t="shared" si="247"/>
        <v>0.31613333333333332</v>
      </c>
      <c r="Q3917" s="1">
        <v>2291</v>
      </c>
    </row>
    <row r="3918" spans="2:17" x14ac:dyDescent="0.3">
      <c r="B3918" s="187">
        <v>43263.833333333336</v>
      </c>
      <c r="D3918" s="202">
        <v>0</v>
      </c>
      <c r="E3918" s="178">
        <v>0</v>
      </c>
      <c r="F3918" s="188">
        <f t="shared" si="244"/>
        <v>0</v>
      </c>
      <c r="G3918" s="200"/>
      <c r="H3918" s="202">
        <v>0</v>
      </c>
      <c r="I3918" s="178">
        <v>-56.506999999999998</v>
      </c>
      <c r="J3918">
        <f t="shared" si="245"/>
        <v>0</v>
      </c>
      <c r="K3918" s="189">
        <f t="shared" si="246"/>
        <v>0</v>
      </c>
      <c r="L3918" s="200">
        <v>0</v>
      </c>
      <c r="N3918" s="184">
        <v>1870.8</v>
      </c>
      <c r="O3918" s="190">
        <f t="shared" si="247"/>
        <v>0.31179999999999997</v>
      </c>
      <c r="Q3918" s="1">
        <v>2290</v>
      </c>
    </row>
    <row r="3919" spans="2:17" x14ac:dyDescent="0.3">
      <c r="B3919" s="187">
        <v>43263.875</v>
      </c>
      <c r="D3919" s="202">
        <v>0</v>
      </c>
      <c r="E3919" s="178">
        <v>0</v>
      </c>
      <c r="F3919" s="188">
        <f t="shared" si="244"/>
        <v>0</v>
      </c>
      <c r="G3919" s="200"/>
      <c r="H3919" s="202">
        <v>0</v>
      </c>
      <c r="I3919" s="178">
        <v>-56.506999999999998</v>
      </c>
      <c r="J3919">
        <f t="shared" si="245"/>
        <v>0</v>
      </c>
      <c r="K3919" s="189">
        <f t="shared" si="246"/>
        <v>0</v>
      </c>
      <c r="L3919" s="200">
        <v>0</v>
      </c>
      <c r="N3919" s="184">
        <v>2016.8</v>
      </c>
      <c r="O3919" s="190">
        <f t="shared" si="247"/>
        <v>0.33613333333333334</v>
      </c>
      <c r="Q3919" s="1">
        <v>2287.5</v>
      </c>
    </row>
    <row r="3920" spans="2:17" x14ac:dyDescent="0.3">
      <c r="B3920" s="187">
        <v>43263.916666666664</v>
      </c>
      <c r="D3920" s="202">
        <v>0</v>
      </c>
      <c r="E3920" s="178">
        <v>0</v>
      </c>
      <c r="F3920" s="188">
        <f t="shared" si="244"/>
        <v>0</v>
      </c>
      <c r="G3920" s="200"/>
      <c r="H3920" s="202">
        <v>0</v>
      </c>
      <c r="I3920" s="178">
        <v>-56.506999999999998</v>
      </c>
      <c r="J3920">
        <f t="shared" si="245"/>
        <v>0</v>
      </c>
      <c r="K3920" s="189">
        <f t="shared" si="246"/>
        <v>0</v>
      </c>
      <c r="L3920" s="200">
        <v>0</v>
      </c>
      <c r="N3920" s="184">
        <v>2601.5</v>
      </c>
      <c r="O3920" s="190">
        <f t="shared" si="247"/>
        <v>0.43358333333333332</v>
      </c>
      <c r="Q3920" s="1">
        <v>2287.3000000000002</v>
      </c>
    </row>
    <row r="3921" spans="2:17" x14ac:dyDescent="0.3">
      <c r="B3921" s="187">
        <v>43263.958333333336</v>
      </c>
      <c r="D3921" s="202">
        <v>0</v>
      </c>
      <c r="E3921" s="178">
        <v>0</v>
      </c>
      <c r="F3921" s="188">
        <f t="shared" si="244"/>
        <v>0</v>
      </c>
      <c r="G3921" s="200"/>
      <c r="H3921" s="202">
        <v>0</v>
      </c>
      <c r="I3921" s="178">
        <v>-56.506999999999998</v>
      </c>
      <c r="J3921">
        <f t="shared" si="245"/>
        <v>0</v>
      </c>
      <c r="K3921" s="189">
        <f t="shared" si="246"/>
        <v>0</v>
      </c>
      <c r="L3921" s="200">
        <v>0</v>
      </c>
      <c r="N3921" s="184">
        <v>3590.3</v>
      </c>
      <c r="O3921" s="190">
        <f t="shared" si="247"/>
        <v>0.59838333333333338</v>
      </c>
      <c r="Q3921" s="1">
        <v>2286.8000000000002</v>
      </c>
    </row>
    <row r="3922" spans="2:17" x14ac:dyDescent="0.3">
      <c r="B3922" s="187">
        <v>43264</v>
      </c>
      <c r="D3922" s="202">
        <v>0</v>
      </c>
      <c r="E3922" s="178">
        <v>0</v>
      </c>
      <c r="F3922" s="188">
        <f t="shared" si="244"/>
        <v>0</v>
      </c>
      <c r="G3922" s="200"/>
      <c r="H3922" s="202">
        <v>0</v>
      </c>
      <c r="I3922" s="178">
        <v>-56.506999999999998</v>
      </c>
      <c r="J3922">
        <f t="shared" si="245"/>
        <v>0</v>
      </c>
      <c r="K3922" s="189">
        <f t="shared" si="246"/>
        <v>0</v>
      </c>
      <c r="L3922" s="200">
        <v>0</v>
      </c>
      <c r="N3922" s="184">
        <v>4425.1000000000004</v>
      </c>
      <c r="O3922" s="190">
        <f t="shared" si="247"/>
        <v>0.73751666666666671</v>
      </c>
      <c r="Q3922" s="1">
        <v>2286.6999999999998</v>
      </c>
    </row>
    <row r="3923" spans="2:17" x14ac:dyDescent="0.3">
      <c r="B3923" s="187">
        <v>43264.041666666664</v>
      </c>
      <c r="D3923" s="202">
        <v>0</v>
      </c>
      <c r="E3923" s="178">
        <v>0</v>
      </c>
      <c r="F3923" s="188">
        <f t="shared" si="244"/>
        <v>0</v>
      </c>
      <c r="G3923" s="200"/>
      <c r="H3923" s="202">
        <v>0</v>
      </c>
      <c r="I3923" s="178">
        <v>-56.506999999999998</v>
      </c>
      <c r="J3923">
        <f t="shared" si="245"/>
        <v>0</v>
      </c>
      <c r="K3923" s="189">
        <f t="shared" si="246"/>
        <v>0</v>
      </c>
      <c r="L3923" s="200">
        <v>0</v>
      </c>
      <c r="N3923" s="184">
        <v>4863.8999999999996</v>
      </c>
      <c r="O3923" s="190">
        <f t="shared" si="247"/>
        <v>0.81064999999999998</v>
      </c>
      <c r="Q3923" s="1">
        <v>2286.6999999999998</v>
      </c>
    </row>
    <row r="3924" spans="2:17" x14ac:dyDescent="0.3">
      <c r="B3924" s="187">
        <v>43264.083333333336</v>
      </c>
      <c r="D3924" s="202">
        <v>0</v>
      </c>
      <c r="E3924" s="178">
        <v>0</v>
      </c>
      <c r="F3924" s="188">
        <f t="shared" si="244"/>
        <v>0</v>
      </c>
      <c r="G3924" s="200"/>
      <c r="H3924" s="202">
        <v>0</v>
      </c>
      <c r="I3924" s="178">
        <v>-56.506999999999998</v>
      </c>
      <c r="J3924">
        <f t="shared" si="245"/>
        <v>0</v>
      </c>
      <c r="K3924" s="189">
        <f t="shared" si="246"/>
        <v>0</v>
      </c>
      <c r="L3924" s="200">
        <v>0</v>
      </c>
      <c r="N3924" s="184">
        <v>5049.7</v>
      </c>
      <c r="O3924" s="190">
        <f t="shared" si="247"/>
        <v>0.84161666666666668</v>
      </c>
      <c r="Q3924" s="1">
        <v>2286.3000000000002</v>
      </c>
    </row>
    <row r="3925" spans="2:17" x14ac:dyDescent="0.3">
      <c r="B3925" s="187">
        <v>43264.125</v>
      </c>
      <c r="D3925" s="202">
        <v>0</v>
      </c>
      <c r="E3925" s="178">
        <v>0</v>
      </c>
      <c r="F3925" s="188">
        <f t="shared" si="244"/>
        <v>0</v>
      </c>
      <c r="G3925" s="200"/>
      <c r="H3925" s="202">
        <v>0</v>
      </c>
      <c r="I3925" s="178">
        <v>-56.506999999999998</v>
      </c>
      <c r="J3925">
        <f t="shared" si="245"/>
        <v>0</v>
      </c>
      <c r="K3925" s="189">
        <f t="shared" si="246"/>
        <v>0</v>
      </c>
      <c r="L3925" s="200">
        <v>0</v>
      </c>
      <c r="N3925" s="184">
        <v>5010.5</v>
      </c>
      <c r="O3925" s="190">
        <f t="shared" si="247"/>
        <v>0.83508333333333329</v>
      </c>
      <c r="Q3925" s="1">
        <v>2286</v>
      </c>
    </row>
    <row r="3926" spans="2:17" x14ac:dyDescent="0.3">
      <c r="B3926" s="187">
        <v>43264.166666666664</v>
      </c>
      <c r="D3926" s="202">
        <v>0</v>
      </c>
      <c r="E3926" s="178">
        <v>0</v>
      </c>
      <c r="F3926" s="188">
        <f t="shared" si="244"/>
        <v>0</v>
      </c>
      <c r="G3926" s="200"/>
      <c r="H3926" s="202">
        <v>0</v>
      </c>
      <c r="I3926" s="178">
        <v>-56.506999999999998</v>
      </c>
      <c r="J3926">
        <f t="shared" si="245"/>
        <v>0</v>
      </c>
      <c r="K3926" s="189">
        <f t="shared" si="246"/>
        <v>0</v>
      </c>
      <c r="L3926" s="200">
        <v>0</v>
      </c>
      <c r="N3926" s="184">
        <v>4917.6000000000004</v>
      </c>
      <c r="O3926" s="190">
        <f t="shared" si="247"/>
        <v>0.81960000000000011</v>
      </c>
      <c r="Q3926" s="1">
        <v>2285.8000000000002</v>
      </c>
    </row>
    <row r="3927" spans="2:17" x14ac:dyDescent="0.3">
      <c r="B3927" s="187">
        <v>43264.208333333336</v>
      </c>
      <c r="D3927" s="202">
        <v>0</v>
      </c>
      <c r="E3927" s="178">
        <v>0</v>
      </c>
      <c r="F3927" s="188">
        <f t="shared" si="244"/>
        <v>0</v>
      </c>
      <c r="G3927" s="200"/>
      <c r="H3927" s="202">
        <v>0</v>
      </c>
      <c r="I3927" s="178">
        <v>-56.506999999999998</v>
      </c>
      <c r="J3927">
        <f t="shared" si="245"/>
        <v>0</v>
      </c>
      <c r="K3927" s="189">
        <f t="shared" si="246"/>
        <v>0</v>
      </c>
      <c r="L3927" s="200">
        <v>0</v>
      </c>
      <c r="N3927" s="184">
        <v>4646.5</v>
      </c>
      <c r="O3927" s="190">
        <f t="shared" si="247"/>
        <v>0.77441666666666664</v>
      </c>
      <c r="Q3927" s="1">
        <v>2284.1999999999998</v>
      </c>
    </row>
    <row r="3928" spans="2:17" x14ac:dyDescent="0.3">
      <c r="B3928" s="187">
        <v>43264.25</v>
      </c>
      <c r="D3928" s="202">
        <v>34</v>
      </c>
      <c r="E3928" s="178">
        <v>0</v>
      </c>
      <c r="F3928" s="188">
        <f t="shared" si="244"/>
        <v>0</v>
      </c>
      <c r="G3928" s="200"/>
      <c r="H3928" s="202">
        <v>3</v>
      </c>
      <c r="I3928" s="178">
        <v>-56.506999999999998</v>
      </c>
      <c r="J3928">
        <f t="shared" si="245"/>
        <v>0</v>
      </c>
      <c r="K3928" s="189">
        <f t="shared" si="246"/>
        <v>0</v>
      </c>
      <c r="L3928" s="200">
        <v>0</v>
      </c>
      <c r="N3928" s="184">
        <v>3914.8</v>
      </c>
      <c r="O3928" s="190">
        <f t="shared" si="247"/>
        <v>0.65246666666666675</v>
      </c>
      <c r="Q3928" s="1">
        <v>2283.6999999999998</v>
      </c>
    </row>
    <row r="3929" spans="2:17" x14ac:dyDescent="0.3">
      <c r="B3929" s="187">
        <v>43264.291666666664</v>
      </c>
      <c r="D3929" s="202">
        <v>618</v>
      </c>
      <c r="E3929" s="178">
        <v>91.906999999999996</v>
      </c>
      <c r="F3929" s="188">
        <f t="shared" si="244"/>
        <v>0.12437933484453767</v>
      </c>
      <c r="G3929" s="200"/>
      <c r="H3929" s="202">
        <v>129</v>
      </c>
      <c r="I3929" s="178">
        <v>5586.8</v>
      </c>
      <c r="J3929">
        <f t="shared" si="245"/>
        <v>5586.8</v>
      </c>
      <c r="K3929" s="189">
        <f t="shared" si="246"/>
        <v>0.223472</v>
      </c>
      <c r="L3929" s="200">
        <v>5740.7</v>
      </c>
      <c r="N3929" s="184">
        <v>3391.9</v>
      </c>
      <c r="O3929" s="190">
        <f t="shared" si="247"/>
        <v>0.56531666666666669</v>
      </c>
      <c r="Q3929" s="1">
        <v>2283.3000000000002</v>
      </c>
    </row>
    <row r="3930" spans="2:17" x14ac:dyDescent="0.3">
      <c r="B3930" s="187">
        <v>43264.333333333336</v>
      </c>
      <c r="D3930" s="202">
        <v>833</v>
      </c>
      <c r="E3930" s="178">
        <v>516.38499999999999</v>
      </c>
      <c r="F3930" s="188">
        <f t="shared" si="244"/>
        <v>0.69883276381229487</v>
      </c>
      <c r="G3930" s="200"/>
      <c r="H3930" s="202">
        <v>337</v>
      </c>
      <c r="I3930" s="178">
        <v>16265</v>
      </c>
      <c r="J3930">
        <f t="shared" si="245"/>
        <v>16265</v>
      </c>
      <c r="K3930" s="189">
        <f t="shared" si="246"/>
        <v>0.65059999999999996</v>
      </c>
      <c r="L3930" s="200">
        <v>16751</v>
      </c>
      <c r="N3930" s="184">
        <v>2636.7</v>
      </c>
      <c r="O3930" s="190">
        <f t="shared" si="247"/>
        <v>0.43944999999999995</v>
      </c>
      <c r="Q3930" s="1">
        <v>2282.1</v>
      </c>
    </row>
    <row r="3931" spans="2:17" x14ac:dyDescent="0.3">
      <c r="B3931" s="187">
        <v>43264.375</v>
      </c>
      <c r="D3931" s="202">
        <v>904</v>
      </c>
      <c r="E3931" s="178">
        <v>626.125</v>
      </c>
      <c r="F3931" s="188">
        <f t="shared" si="244"/>
        <v>0.84734580640795754</v>
      </c>
      <c r="G3931" s="200"/>
      <c r="H3931" s="202">
        <v>506</v>
      </c>
      <c r="I3931" s="178">
        <v>18929</v>
      </c>
      <c r="J3931">
        <f t="shared" si="245"/>
        <v>18929</v>
      </c>
      <c r="K3931" s="189">
        <f t="shared" si="246"/>
        <v>0.75716000000000006</v>
      </c>
      <c r="L3931" s="200">
        <v>19546</v>
      </c>
      <c r="N3931" s="184">
        <v>1970.7</v>
      </c>
      <c r="O3931" s="190">
        <f t="shared" si="247"/>
        <v>0.32845000000000002</v>
      </c>
      <c r="Q3931" s="1">
        <v>2282</v>
      </c>
    </row>
    <row r="3932" spans="2:17" x14ac:dyDescent="0.3">
      <c r="B3932" s="187">
        <v>43264.416666666664</v>
      </c>
      <c r="D3932" s="202">
        <v>941</v>
      </c>
      <c r="E3932" s="178">
        <v>673.40800000000002</v>
      </c>
      <c r="F3932" s="188">
        <f t="shared" si="244"/>
        <v>0.91133470920594117</v>
      </c>
      <c r="G3932" s="200"/>
      <c r="H3932" s="202">
        <v>634</v>
      </c>
      <c r="I3932" s="178">
        <v>18692</v>
      </c>
      <c r="J3932">
        <f t="shared" si="245"/>
        <v>18692</v>
      </c>
      <c r="K3932" s="189">
        <f t="shared" si="246"/>
        <v>0.74768000000000001</v>
      </c>
      <c r="L3932" s="200">
        <v>19297</v>
      </c>
      <c r="N3932" s="184">
        <v>2793.7</v>
      </c>
      <c r="O3932" s="190">
        <f t="shared" si="247"/>
        <v>0.46561666666666662</v>
      </c>
      <c r="Q3932" s="1">
        <v>2280.5</v>
      </c>
    </row>
    <row r="3933" spans="2:17" x14ac:dyDescent="0.3">
      <c r="B3933" s="187">
        <v>43264.458333333336</v>
      </c>
      <c r="D3933" s="202">
        <v>957</v>
      </c>
      <c r="E3933" s="178">
        <v>694.40599999999995</v>
      </c>
      <c r="F3933" s="188">
        <f t="shared" si="244"/>
        <v>0.93975166627194906</v>
      </c>
      <c r="G3933" s="200"/>
      <c r="H3933" s="202">
        <v>705</v>
      </c>
      <c r="I3933" s="178">
        <v>18471</v>
      </c>
      <c r="J3933">
        <f t="shared" si="245"/>
        <v>18471</v>
      </c>
      <c r="K3933" s="189">
        <f t="shared" si="246"/>
        <v>0.73884000000000005</v>
      </c>
      <c r="L3933" s="200">
        <v>19065</v>
      </c>
      <c r="N3933" s="184">
        <v>4084.8</v>
      </c>
      <c r="O3933" s="190">
        <f t="shared" si="247"/>
        <v>0.68080000000000007</v>
      </c>
      <c r="Q3933" s="1">
        <v>2280.3000000000002</v>
      </c>
    </row>
    <row r="3934" spans="2:17" x14ac:dyDescent="0.3">
      <c r="B3934" s="187">
        <v>43264.5</v>
      </c>
      <c r="D3934" s="202">
        <v>958</v>
      </c>
      <c r="E3934" s="178">
        <v>691.58500000000004</v>
      </c>
      <c r="F3934" s="188">
        <f t="shared" si="244"/>
        <v>0.93593395811482905</v>
      </c>
      <c r="G3934" s="200"/>
      <c r="H3934" s="202">
        <v>708</v>
      </c>
      <c r="I3934" s="178">
        <v>18436</v>
      </c>
      <c r="J3934">
        <f t="shared" si="245"/>
        <v>18436</v>
      </c>
      <c r="K3934" s="189">
        <f t="shared" si="246"/>
        <v>0.73743999999999998</v>
      </c>
      <c r="L3934" s="200">
        <v>19028</v>
      </c>
      <c r="N3934" s="184">
        <v>3979.5</v>
      </c>
      <c r="O3934" s="190">
        <f t="shared" si="247"/>
        <v>0.66325000000000001</v>
      </c>
      <c r="Q3934" s="1">
        <v>2279.3000000000002</v>
      </c>
    </row>
    <row r="3935" spans="2:17" x14ac:dyDescent="0.3">
      <c r="B3935" s="187">
        <v>43264.541666666664</v>
      </c>
      <c r="D3935" s="202">
        <v>943</v>
      </c>
      <c r="E3935" s="178">
        <v>671.91099999999994</v>
      </c>
      <c r="F3935" s="188">
        <f t="shared" si="244"/>
        <v>0.90930879317928071</v>
      </c>
      <c r="G3935" s="200"/>
      <c r="H3935" s="202">
        <v>644</v>
      </c>
      <c r="I3935" s="178">
        <v>18723</v>
      </c>
      <c r="J3935">
        <f t="shared" si="245"/>
        <v>18723</v>
      </c>
      <c r="K3935" s="189">
        <f t="shared" si="246"/>
        <v>0.74892000000000003</v>
      </c>
      <c r="L3935" s="200">
        <v>19330</v>
      </c>
      <c r="N3935" s="184">
        <v>3211.8</v>
      </c>
      <c r="O3935" s="190">
        <f t="shared" si="247"/>
        <v>0.5353</v>
      </c>
      <c r="Q3935" s="1">
        <v>2278.1999999999998</v>
      </c>
    </row>
    <row r="3936" spans="2:17" x14ac:dyDescent="0.3">
      <c r="B3936" s="187">
        <v>43264.583333333336</v>
      </c>
      <c r="D3936" s="202">
        <v>908</v>
      </c>
      <c r="E3936" s="178">
        <v>625.28800000000001</v>
      </c>
      <c r="F3936" s="188">
        <f t="shared" si="244"/>
        <v>0.84621307981188898</v>
      </c>
      <c r="G3936" s="200"/>
      <c r="H3936" s="202">
        <v>520</v>
      </c>
      <c r="I3936" s="178">
        <v>19044</v>
      </c>
      <c r="J3936">
        <f t="shared" si="245"/>
        <v>19044</v>
      </c>
      <c r="K3936" s="189">
        <f t="shared" si="246"/>
        <v>0.76175999999999999</v>
      </c>
      <c r="L3936" s="200">
        <v>19667</v>
      </c>
      <c r="N3936" s="184">
        <v>2444.1999999999998</v>
      </c>
      <c r="O3936" s="190">
        <f t="shared" si="247"/>
        <v>0.40736666666666665</v>
      </c>
      <c r="Q3936" s="1">
        <v>2275.9</v>
      </c>
    </row>
    <row r="3937" spans="2:17" x14ac:dyDescent="0.3">
      <c r="B3937" s="187">
        <v>43264.625</v>
      </c>
      <c r="D3937" s="202">
        <v>836</v>
      </c>
      <c r="E3937" s="178">
        <v>514.26400000000001</v>
      </c>
      <c r="F3937" s="188">
        <f t="shared" si="244"/>
        <v>0.69596237777852965</v>
      </c>
      <c r="G3937" s="200"/>
      <c r="H3937" s="202">
        <v>345</v>
      </c>
      <c r="I3937" s="178">
        <v>16309</v>
      </c>
      <c r="J3937">
        <f t="shared" si="245"/>
        <v>16309</v>
      </c>
      <c r="K3937" s="189">
        <f t="shared" si="246"/>
        <v>0.65236000000000005</v>
      </c>
      <c r="L3937" s="200">
        <v>16797</v>
      </c>
      <c r="N3937" s="184">
        <v>1844.7</v>
      </c>
      <c r="O3937" s="190">
        <f t="shared" si="247"/>
        <v>0.30745</v>
      </c>
      <c r="Q3937" s="1">
        <v>2272.1999999999998</v>
      </c>
    </row>
    <row r="3938" spans="2:17" x14ac:dyDescent="0.3">
      <c r="B3938" s="187">
        <v>43264.666666666664</v>
      </c>
      <c r="D3938" s="202">
        <v>657</v>
      </c>
      <c r="E3938" s="178">
        <v>290.01600000000002</v>
      </c>
      <c r="F3938" s="188">
        <f t="shared" si="244"/>
        <v>0.39248367560983866</v>
      </c>
      <c r="G3938" s="200"/>
      <c r="H3938" s="202">
        <v>149</v>
      </c>
      <c r="I3938" s="178">
        <v>6383.2</v>
      </c>
      <c r="J3938">
        <f t="shared" si="245"/>
        <v>6383.2</v>
      </c>
      <c r="K3938" s="189">
        <f t="shared" si="246"/>
        <v>0.255328</v>
      </c>
      <c r="L3938" s="200">
        <v>6551.8</v>
      </c>
      <c r="N3938" s="184">
        <v>1686.1</v>
      </c>
      <c r="O3938" s="190">
        <f t="shared" si="247"/>
        <v>0.28101666666666664</v>
      </c>
      <c r="Q3938" s="1">
        <v>2269.8000000000002</v>
      </c>
    </row>
    <row r="3939" spans="2:17" x14ac:dyDescent="0.3">
      <c r="B3939" s="187">
        <v>43264.708333333336</v>
      </c>
      <c r="D3939" s="202">
        <v>76</v>
      </c>
      <c r="E3939" s="178">
        <v>0</v>
      </c>
      <c r="F3939" s="188">
        <f t="shared" si="244"/>
        <v>0</v>
      </c>
      <c r="G3939" s="200"/>
      <c r="H3939" s="202">
        <v>7</v>
      </c>
      <c r="I3939" s="178">
        <v>-56.506999999999998</v>
      </c>
      <c r="J3939">
        <f t="shared" si="245"/>
        <v>0</v>
      </c>
      <c r="K3939" s="189">
        <f t="shared" si="246"/>
        <v>0</v>
      </c>
      <c r="L3939" s="200">
        <v>0</v>
      </c>
      <c r="N3939" s="184">
        <v>1827.7</v>
      </c>
      <c r="O3939" s="190">
        <f t="shared" si="247"/>
        <v>0.30461666666666665</v>
      </c>
      <c r="Q3939" s="1">
        <v>2269</v>
      </c>
    </row>
    <row r="3940" spans="2:17" x14ac:dyDescent="0.3">
      <c r="B3940" s="187">
        <v>43264.75</v>
      </c>
      <c r="D3940" s="202">
        <v>0</v>
      </c>
      <c r="E3940" s="178">
        <v>0</v>
      </c>
      <c r="F3940" s="188">
        <f t="shared" si="244"/>
        <v>0</v>
      </c>
      <c r="G3940" s="200"/>
      <c r="H3940" s="202">
        <v>0</v>
      </c>
      <c r="I3940" s="178">
        <v>-56.506999999999998</v>
      </c>
      <c r="J3940">
        <f t="shared" si="245"/>
        <v>0</v>
      </c>
      <c r="K3940" s="189">
        <f t="shared" si="246"/>
        <v>0</v>
      </c>
      <c r="L3940" s="200">
        <v>0</v>
      </c>
      <c r="N3940" s="184">
        <v>1994.9</v>
      </c>
      <c r="O3940" s="190">
        <f t="shared" si="247"/>
        <v>0.33248333333333335</v>
      </c>
      <c r="Q3940" s="1">
        <v>2267.4</v>
      </c>
    </row>
    <row r="3941" spans="2:17" x14ac:dyDescent="0.3">
      <c r="B3941" s="187">
        <v>43264.791666666664</v>
      </c>
      <c r="D3941" s="202">
        <v>0</v>
      </c>
      <c r="E3941" s="178">
        <v>0</v>
      </c>
      <c r="F3941" s="188">
        <f t="shared" si="244"/>
        <v>0</v>
      </c>
      <c r="G3941" s="200"/>
      <c r="H3941" s="202">
        <v>0</v>
      </c>
      <c r="I3941" s="178">
        <v>-56.506999999999998</v>
      </c>
      <c r="J3941">
        <f t="shared" si="245"/>
        <v>0</v>
      </c>
      <c r="K3941" s="189">
        <f t="shared" si="246"/>
        <v>0</v>
      </c>
      <c r="L3941" s="200">
        <v>0</v>
      </c>
      <c r="N3941" s="184">
        <v>2752.7</v>
      </c>
      <c r="O3941" s="190">
        <f t="shared" si="247"/>
        <v>0.45878333333333332</v>
      </c>
      <c r="Q3941" s="1">
        <v>2267.3000000000002</v>
      </c>
    </row>
    <row r="3942" spans="2:17" x14ac:dyDescent="0.3">
      <c r="B3942" s="187">
        <v>43264.833333333336</v>
      </c>
      <c r="D3942" s="202">
        <v>0</v>
      </c>
      <c r="E3942" s="178">
        <v>0</v>
      </c>
      <c r="F3942" s="188">
        <f t="shared" si="244"/>
        <v>0</v>
      </c>
      <c r="G3942" s="200"/>
      <c r="H3942" s="202">
        <v>0</v>
      </c>
      <c r="I3942" s="178">
        <v>-56.506999999999998</v>
      </c>
      <c r="J3942">
        <f t="shared" si="245"/>
        <v>0</v>
      </c>
      <c r="K3942" s="189">
        <f t="shared" si="246"/>
        <v>0</v>
      </c>
      <c r="L3942" s="200">
        <v>0</v>
      </c>
      <c r="N3942" s="184">
        <v>3089.1</v>
      </c>
      <c r="O3942" s="190">
        <f t="shared" si="247"/>
        <v>0.51485000000000003</v>
      </c>
      <c r="Q3942" s="1">
        <v>2267</v>
      </c>
    </row>
    <row r="3943" spans="2:17" x14ac:dyDescent="0.3">
      <c r="B3943" s="187">
        <v>43264.875</v>
      </c>
      <c r="D3943" s="202">
        <v>0</v>
      </c>
      <c r="E3943" s="178">
        <v>0</v>
      </c>
      <c r="F3943" s="188">
        <f t="shared" si="244"/>
        <v>0</v>
      </c>
      <c r="G3943" s="200"/>
      <c r="H3943" s="202">
        <v>0</v>
      </c>
      <c r="I3943" s="178">
        <v>-56.506999999999998</v>
      </c>
      <c r="J3943">
        <f t="shared" si="245"/>
        <v>0</v>
      </c>
      <c r="K3943" s="189">
        <f t="shared" si="246"/>
        <v>0</v>
      </c>
      <c r="L3943" s="200">
        <v>0</v>
      </c>
      <c r="N3943" s="184">
        <v>3192.3</v>
      </c>
      <c r="O3943" s="190">
        <f t="shared" si="247"/>
        <v>0.53205000000000002</v>
      </c>
      <c r="Q3943" s="1">
        <v>2266.9</v>
      </c>
    </row>
    <row r="3944" spans="2:17" x14ac:dyDescent="0.3">
      <c r="B3944" s="187">
        <v>43264.916666666664</v>
      </c>
      <c r="D3944" s="202">
        <v>0</v>
      </c>
      <c r="E3944" s="178">
        <v>0</v>
      </c>
      <c r="F3944" s="188">
        <f t="shared" si="244"/>
        <v>0</v>
      </c>
      <c r="G3944" s="200"/>
      <c r="H3944" s="202">
        <v>0</v>
      </c>
      <c r="I3944" s="178">
        <v>-56.506999999999998</v>
      </c>
      <c r="J3944">
        <f t="shared" si="245"/>
        <v>0</v>
      </c>
      <c r="K3944" s="189">
        <f t="shared" si="246"/>
        <v>0</v>
      </c>
      <c r="L3944" s="200">
        <v>0</v>
      </c>
      <c r="N3944" s="184">
        <v>3208.8</v>
      </c>
      <c r="O3944" s="190">
        <f t="shared" si="247"/>
        <v>0.53480000000000005</v>
      </c>
      <c r="Q3944" s="1">
        <v>2266.1</v>
      </c>
    </row>
    <row r="3945" spans="2:17" x14ac:dyDescent="0.3">
      <c r="B3945" s="187">
        <v>43264.958333333336</v>
      </c>
      <c r="D3945" s="202">
        <v>0</v>
      </c>
      <c r="E3945" s="178">
        <v>0</v>
      </c>
      <c r="F3945" s="188">
        <f t="shared" si="244"/>
        <v>0</v>
      </c>
      <c r="G3945" s="200"/>
      <c r="H3945" s="202">
        <v>0</v>
      </c>
      <c r="I3945" s="178">
        <v>-56.506999999999998</v>
      </c>
      <c r="J3945">
        <f t="shared" si="245"/>
        <v>0</v>
      </c>
      <c r="K3945" s="189">
        <f t="shared" si="246"/>
        <v>0</v>
      </c>
      <c r="L3945" s="200">
        <v>0</v>
      </c>
      <c r="N3945" s="184">
        <v>3502.1</v>
      </c>
      <c r="O3945" s="190">
        <f t="shared" si="247"/>
        <v>0.58368333333333333</v>
      </c>
      <c r="Q3945" s="1">
        <v>2266</v>
      </c>
    </row>
    <row r="3946" spans="2:17" x14ac:dyDescent="0.3">
      <c r="B3946" s="187">
        <v>43265</v>
      </c>
      <c r="D3946" s="202">
        <v>0</v>
      </c>
      <c r="E3946" s="178">
        <v>0</v>
      </c>
      <c r="F3946" s="188">
        <f t="shared" si="244"/>
        <v>0</v>
      </c>
      <c r="G3946" s="200"/>
      <c r="H3946" s="202">
        <v>0</v>
      </c>
      <c r="I3946" s="178">
        <v>-56.506999999999998</v>
      </c>
      <c r="J3946">
        <f t="shared" si="245"/>
        <v>0</v>
      </c>
      <c r="K3946" s="189">
        <f t="shared" si="246"/>
        <v>0</v>
      </c>
      <c r="L3946" s="200">
        <v>0</v>
      </c>
      <c r="N3946" s="184">
        <v>3687.8</v>
      </c>
      <c r="O3946" s="190">
        <f t="shared" si="247"/>
        <v>0.61463333333333336</v>
      </c>
      <c r="Q3946" s="1">
        <v>2265.9</v>
      </c>
    </row>
    <row r="3947" spans="2:17" x14ac:dyDescent="0.3">
      <c r="B3947" s="187">
        <v>43265.041666666664</v>
      </c>
      <c r="D3947" s="202">
        <v>0</v>
      </c>
      <c r="E3947" s="178">
        <v>0</v>
      </c>
      <c r="F3947" s="188">
        <f t="shared" si="244"/>
        <v>0</v>
      </c>
      <c r="G3947" s="200"/>
      <c r="H3947" s="202">
        <v>0</v>
      </c>
      <c r="I3947" s="178">
        <v>-56.506999999999998</v>
      </c>
      <c r="J3947">
        <f t="shared" si="245"/>
        <v>0</v>
      </c>
      <c r="K3947" s="189">
        <f t="shared" si="246"/>
        <v>0</v>
      </c>
      <c r="L3947" s="200">
        <v>0</v>
      </c>
      <c r="N3947" s="184">
        <v>3804.5</v>
      </c>
      <c r="O3947" s="190">
        <f t="shared" si="247"/>
        <v>0.63408333333333333</v>
      </c>
      <c r="Q3947" s="1">
        <v>2264.5</v>
      </c>
    </row>
    <row r="3948" spans="2:17" x14ac:dyDescent="0.3">
      <c r="B3948" s="187">
        <v>43265.083333333336</v>
      </c>
      <c r="D3948" s="202">
        <v>0</v>
      </c>
      <c r="E3948" s="178">
        <v>0</v>
      </c>
      <c r="F3948" s="188">
        <f t="shared" si="244"/>
        <v>0</v>
      </c>
      <c r="G3948" s="200"/>
      <c r="H3948" s="202">
        <v>0</v>
      </c>
      <c r="I3948" s="178">
        <v>-56.506999999999998</v>
      </c>
      <c r="J3948">
        <f t="shared" si="245"/>
        <v>0</v>
      </c>
      <c r="K3948" s="189">
        <f t="shared" si="246"/>
        <v>0</v>
      </c>
      <c r="L3948" s="200">
        <v>0</v>
      </c>
      <c r="N3948" s="184">
        <v>3880.5</v>
      </c>
      <c r="O3948" s="190">
        <f t="shared" si="247"/>
        <v>0.64675000000000005</v>
      </c>
      <c r="Q3948" s="1">
        <v>2261.9</v>
      </c>
    </row>
    <row r="3949" spans="2:17" x14ac:dyDescent="0.3">
      <c r="B3949" s="187">
        <v>43265.125</v>
      </c>
      <c r="D3949" s="202">
        <v>0</v>
      </c>
      <c r="E3949" s="178">
        <v>0</v>
      </c>
      <c r="F3949" s="188">
        <f t="shared" si="244"/>
        <v>0</v>
      </c>
      <c r="G3949" s="200"/>
      <c r="H3949" s="202">
        <v>0</v>
      </c>
      <c r="I3949" s="178">
        <v>-56.506999999999998</v>
      </c>
      <c r="J3949">
        <f t="shared" si="245"/>
        <v>0</v>
      </c>
      <c r="K3949" s="189">
        <f t="shared" si="246"/>
        <v>0</v>
      </c>
      <c r="L3949" s="200">
        <v>0</v>
      </c>
      <c r="N3949" s="184">
        <v>3810.8</v>
      </c>
      <c r="O3949" s="190">
        <f t="shared" si="247"/>
        <v>0.63513333333333333</v>
      </c>
      <c r="Q3949" s="1">
        <v>2261.6999999999998</v>
      </c>
    </row>
    <row r="3950" spans="2:17" x14ac:dyDescent="0.3">
      <c r="B3950" s="187">
        <v>43265.166666666664</v>
      </c>
      <c r="D3950" s="202">
        <v>0</v>
      </c>
      <c r="E3950" s="178">
        <v>0</v>
      </c>
      <c r="F3950" s="188">
        <f t="shared" si="244"/>
        <v>0</v>
      </c>
      <c r="G3950" s="200"/>
      <c r="H3950" s="202">
        <v>0</v>
      </c>
      <c r="I3950" s="178">
        <v>-56.506999999999998</v>
      </c>
      <c r="J3950">
        <f t="shared" si="245"/>
        <v>0</v>
      </c>
      <c r="K3950" s="189">
        <f t="shared" si="246"/>
        <v>0</v>
      </c>
      <c r="L3950" s="200">
        <v>0</v>
      </c>
      <c r="N3950" s="184">
        <v>4060.4</v>
      </c>
      <c r="O3950" s="190">
        <f t="shared" si="247"/>
        <v>0.6767333333333333</v>
      </c>
      <c r="Q3950" s="1">
        <v>2260.9</v>
      </c>
    </row>
    <row r="3951" spans="2:17" x14ac:dyDescent="0.3">
      <c r="B3951" s="187">
        <v>43265.208333333336</v>
      </c>
      <c r="D3951" s="202">
        <v>0</v>
      </c>
      <c r="E3951" s="178">
        <v>0</v>
      </c>
      <c r="F3951" s="188">
        <f t="shared" si="244"/>
        <v>0</v>
      </c>
      <c r="G3951" s="200"/>
      <c r="H3951" s="202">
        <v>0</v>
      </c>
      <c r="I3951" s="178">
        <v>-56.506999999999998</v>
      </c>
      <c r="J3951">
        <f t="shared" si="245"/>
        <v>0</v>
      </c>
      <c r="K3951" s="189">
        <f t="shared" si="246"/>
        <v>0</v>
      </c>
      <c r="L3951" s="200">
        <v>0</v>
      </c>
      <c r="N3951" s="184">
        <v>4389.2</v>
      </c>
      <c r="O3951" s="190">
        <f t="shared" si="247"/>
        <v>0.73153333333333326</v>
      </c>
      <c r="Q3951" s="1">
        <v>2260.6</v>
      </c>
    </row>
    <row r="3952" spans="2:17" x14ac:dyDescent="0.3">
      <c r="B3952" s="187">
        <v>43265.25</v>
      </c>
      <c r="D3952" s="202">
        <v>30</v>
      </c>
      <c r="E3952" s="178">
        <v>0</v>
      </c>
      <c r="F3952" s="188">
        <f t="shared" si="244"/>
        <v>0</v>
      </c>
      <c r="G3952" s="200"/>
      <c r="H3952" s="202">
        <v>3</v>
      </c>
      <c r="I3952" s="178">
        <v>-56.506999999999998</v>
      </c>
      <c r="J3952">
        <f t="shared" si="245"/>
        <v>0</v>
      </c>
      <c r="K3952" s="189">
        <f t="shared" si="246"/>
        <v>0</v>
      </c>
      <c r="L3952" s="200">
        <v>0</v>
      </c>
      <c r="N3952" s="184">
        <v>4165</v>
      </c>
      <c r="O3952" s="190">
        <f t="shared" si="247"/>
        <v>0.69416666666666671</v>
      </c>
      <c r="Q3952" s="1">
        <v>2260.1</v>
      </c>
    </row>
    <row r="3953" spans="2:17" x14ac:dyDescent="0.3">
      <c r="B3953" s="187">
        <v>43265.291666666664</v>
      </c>
      <c r="D3953" s="202">
        <v>590</v>
      </c>
      <c r="E3953" s="178">
        <v>77.403400000000005</v>
      </c>
      <c r="F3953" s="188">
        <f t="shared" si="244"/>
        <v>0.10475136177555233</v>
      </c>
      <c r="G3953" s="200"/>
      <c r="H3953" s="202">
        <v>127</v>
      </c>
      <c r="I3953" s="178">
        <v>5451</v>
      </c>
      <c r="J3953">
        <f t="shared" si="245"/>
        <v>5451</v>
      </c>
      <c r="K3953" s="189">
        <f t="shared" si="246"/>
        <v>0.21804000000000001</v>
      </c>
      <c r="L3953" s="200">
        <v>5602.4</v>
      </c>
      <c r="N3953" s="184">
        <v>4212.2</v>
      </c>
      <c r="O3953" s="190">
        <f t="shared" si="247"/>
        <v>0.70203333333333329</v>
      </c>
      <c r="Q3953" s="1">
        <v>2257.6999999999998</v>
      </c>
    </row>
    <row r="3954" spans="2:17" x14ac:dyDescent="0.3">
      <c r="B3954" s="187">
        <v>43265.333333333336</v>
      </c>
      <c r="D3954" s="202">
        <v>815</v>
      </c>
      <c r="E3954" s="178">
        <v>503.81400000000002</v>
      </c>
      <c r="F3954" s="188">
        <f t="shared" si="244"/>
        <v>0.68182021179416052</v>
      </c>
      <c r="G3954" s="200"/>
      <c r="H3954" s="202">
        <v>336</v>
      </c>
      <c r="I3954" s="178">
        <v>16118</v>
      </c>
      <c r="J3954">
        <f t="shared" si="245"/>
        <v>16118</v>
      </c>
      <c r="K3954" s="189">
        <f t="shared" si="246"/>
        <v>0.64471999999999996</v>
      </c>
      <c r="L3954" s="200">
        <v>16598</v>
      </c>
      <c r="N3954" s="184">
        <v>3400.3</v>
      </c>
      <c r="O3954" s="190">
        <f t="shared" si="247"/>
        <v>0.56671666666666665</v>
      </c>
      <c r="Q3954" s="1">
        <v>2256.4</v>
      </c>
    </row>
    <row r="3955" spans="2:17" x14ac:dyDescent="0.3">
      <c r="B3955" s="187">
        <v>43265.375</v>
      </c>
      <c r="D3955" s="202">
        <v>890</v>
      </c>
      <c r="E3955" s="178">
        <v>615.49</v>
      </c>
      <c r="F3955" s="188">
        <f t="shared" si="244"/>
        <v>0.83295327671955888</v>
      </c>
      <c r="G3955" s="200"/>
      <c r="H3955" s="202">
        <v>506</v>
      </c>
      <c r="I3955" s="178">
        <v>18888</v>
      </c>
      <c r="J3955">
        <f t="shared" si="245"/>
        <v>18888</v>
      </c>
      <c r="K3955" s="189">
        <f t="shared" si="246"/>
        <v>0.75551999999999997</v>
      </c>
      <c r="L3955" s="200">
        <v>19503</v>
      </c>
      <c r="N3955" s="184">
        <v>2042.7</v>
      </c>
      <c r="O3955" s="190">
        <f t="shared" si="247"/>
        <v>0.34045000000000003</v>
      </c>
      <c r="Q3955" s="1">
        <v>2255.1999999999998</v>
      </c>
    </row>
    <row r="3956" spans="2:17" x14ac:dyDescent="0.3">
      <c r="B3956" s="187">
        <v>43265.416666666664</v>
      </c>
      <c r="D3956" s="202">
        <v>929</v>
      </c>
      <c r="E3956" s="178">
        <v>664.06299999999999</v>
      </c>
      <c r="F3956" s="188">
        <f t="shared" si="244"/>
        <v>0.89868795885915354</v>
      </c>
      <c r="G3956" s="200"/>
      <c r="H3956" s="202">
        <v>635</v>
      </c>
      <c r="I3956" s="178">
        <v>18678</v>
      </c>
      <c r="J3956">
        <f t="shared" si="245"/>
        <v>18678</v>
      </c>
      <c r="K3956" s="189">
        <f t="shared" si="246"/>
        <v>0.74712000000000001</v>
      </c>
      <c r="L3956" s="200">
        <v>19282</v>
      </c>
      <c r="N3956" s="184">
        <v>2943.6</v>
      </c>
      <c r="O3956" s="190">
        <f t="shared" si="247"/>
        <v>0.49059999999999998</v>
      </c>
      <c r="Q3956" s="1">
        <v>2254.4</v>
      </c>
    </row>
    <row r="3957" spans="2:17" x14ac:dyDescent="0.3">
      <c r="B3957" s="187">
        <v>43265.458333333336</v>
      </c>
      <c r="D3957" s="202">
        <v>947</v>
      </c>
      <c r="E3957" s="178">
        <v>686.48299999999995</v>
      </c>
      <c r="F3957" s="188">
        <f t="shared" si="244"/>
        <v>0.92902933315289105</v>
      </c>
      <c r="G3957" s="200"/>
      <c r="H3957" s="202">
        <v>706</v>
      </c>
      <c r="I3957" s="178">
        <v>18464</v>
      </c>
      <c r="J3957">
        <f t="shared" si="245"/>
        <v>18464</v>
      </c>
      <c r="K3957" s="189">
        <f t="shared" si="246"/>
        <v>0.73855999999999999</v>
      </c>
      <c r="L3957" s="200">
        <v>19058</v>
      </c>
      <c r="N3957" s="184">
        <v>4204.3999999999996</v>
      </c>
      <c r="O3957" s="190">
        <f t="shared" si="247"/>
        <v>0.70073333333333332</v>
      </c>
      <c r="Q3957" s="1">
        <v>2253.9</v>
      </c>
    </row>
    <row r="3958" spans="2:17" x14ac:dyDescent="0.3">
      <c r="B3958" s="187">
        <v>43265.5</v>
      </c>
      <c r="D3958" s="202">
        <v>948</v>
      </c>
      <c r="E3958" s="178">
        <v>683.94799999999998</v>
      </c>
      <c r="F3958" s="188">
        <f t="shared" si="244"/>
        <v>0.92559867374902738</v>
      </c>
      <c r="G3958" s="200"/>
      <c r="H3958" s="202">
        <v>709</v>
      </c>
      <c r="I3958" s="178">
        <v>18409</v>
      </c>
      <c r="J3958">
        <f t="shared" si="245"/>
        <v>18409</v>
      </c>
      <c r="K3958" s="189">
        <f t="shared" si="246"/>
        <v>0.73636000000000001</v>
      </c>
      <c r="L3958" s="200">
        <v>19000</v>
      </c>
      <c r="N3958" s="184">
        <v>3939.2</v>
      </c>
      <c r="O3958" s="190">
        <f t="shared" si="247"/>
        <v>0.6565333333333333</v>
      </c>
      <c r="Q3958" s="1">
        <v>2253.5</v>
      </c>
    </row>
    <row r="3959" spans="2:17" x14ac:dyDescent="0.3">
      <c r="B3959" s="187">
        <v>43265.541666666664</v>
      </c>
      <c r="D3959" s="202">
        <v>932</v>
      </c>
      <c r="E3959" s="178">
        <v>663.03399999999999</v>
      </c>
      <c r="F3959" s="188">
        <f t="shared" si="244"/>
        <v>0.89729539533782188</v>
      </c>
      <c r="G3959" s="200"/>
      <c r="H3959" s="202">
        <v>645</v>
      </c>
      <c r="I3959" s="178">
        <v>18675</v>
      </c>
      <c r="J3959">
        <f t="shared" si="245"/>
        <v>18675</v>
      </c>
      <c r="K3959" s="189">
        <f t="shared" si="246"/>
        <v>0.747</v>
      </c>
      <c r="L3959" s="200">
        <v>19279</v>
      </c>
      <c r="N3959" s="184">
        <v>3436.6</v>
      </c>
      <c r="O3959" s="190">
        <f t="shared" si="247"/>
        <v>0.57276666666666665</v>
      </c>
      <c r="Q3959" s="1">
        <v>2252.6</v>
      </c>
    </row>
    <row r="3960" spans="2:17" x14ac:dyDescent="0.3">
      <c r="B3960" s="187">
        <v>43265.583333333336</v>
      </c>
      <c r="D3960" s="202">
        <v>895</v>
      </c>
      <c r="E3960" s="178">
        <v>614.43100000000004</v>
      </c>
      <c r="F3960" s="188">
        <f t="shared" si="244"/>
        <v>0.83152011367865486</v>
      </c>
      <c r="G3960" s="200"/>
      <c r="H3960" s="202">
        <v>521</v>
      </c>
      <c r="I3960" s="178">
        <v>18955</v>
      </c>
      <c r="J3960">
        <f t="shared" si="245"/>
        <v>18955</v>
      </c>
      <c r="K3960" s="189">
        <f t="shared" si="246"/>
        <v>0.75819999999999999</v>
      </c>
      <c r="L3960" s="200">
        <v>19574</v>
      </c>
      <c r="N3960" s="184">
        <v>3293.8</v>
      </c>
      <c r="O3960" s="190">
        <f t="shared" si="247"/>
        <v>0.54896666666666671</v>
      </c>
      <c r="Q3960" s="1">
        <v>2252.4</v>
      </c>
    </row>
    <row r="3961" spans="2:17" x14ac:dyDescent="0.3">
      <c r="B3961" s="187">
        <v>43265.625</v>
      </c>
      <c r="D3961" s="202">
        <v>819</v>
      </c>
      <c r="E3961" s="178">
        <v>501.464</v>
      </c>
      <c r="F3961" s="188">
        <f t="shared" si="244"/>
        <v>0.67863991609432628</v>
      </c>
      <c r="G3961" s="200"/>
      <c r="H3961" s="202">
        <v>346</v>
      </c>
      <c r="I3961" s="178">
        <v>16228</v>
      </c>
      <c r="J3961">
        <f t="shared" si="245"/>
        <v>16228</v>
      </c>
      <c r="K3961" s="189">
        <f t="shared" si="246"/>
        <v>0.64912000000000003</v>
      </c>
      <c r="L3961" s="200">
        <v>16713</v>
      </c>
      <c r="N3961" s="184">
        <v>3209</v>
      </c>
      <c r="O3961" s="190">
        <f t="shared" si="247"/>
        <v>0.53483333333333338</v>
      </c>
      <c r="Q3961" s="1">
        <v>2251.3000000000002</v>
      </c>
    </row>
    <row r="3962" spans="2:17" x14ac:dyDescent="0.3">
      <c r="B3962" s="187">
        <v>43265.666666666664</v>
      </c>
      <c r="D3962" s="202">
        <v>632</v>
      </c>
      <c r="E3962" s="178">
        <v>276.83</v>
      </c>
      <c r="F3962" s="188">
        <f t="shared" si="244"/>
        <v>0.37463883344047094</v>
      </c>
      <c r="G3962" s="200"/>
      <c r="H3962" s="202">
        <v>148</v>
      </c>
      <c r="I3962" s="178">
        <v>6283.6</v>
      </c>
      <c r="J3962">
        <f t="shared" si="245"/>
        <v>6283.6</v>
      </c>
      <c r="K3962" s="189">
        <f t="shared" si="246"/>
        <v>0.25134400000000001</v>
      </c>
      <c r="L3962" s="200">
        <v>6450.3</v>
      </c>
      <c r="N3962" s="184">
        <v>3063.4</v>
      </c>
      <c r="O3962" s="190">
        <f t="shared" si="247"/>
        <v>0.51056666666666672</v>
      </c>
      <c r="Q3962" s="1">
        <v>2251</v>
      </c>
    </row>
    <row r="3963" spans="2:17" x14ac:dyDescent="0.3">
      <c r="B3963" s="187">
        <v>43265.708333333336</v>
      </c>
      <c r="D3963" s="202">
        <v>71</v>
      </c>
      <c r="E3963" s="178">
        <v>0</v>
      </c>
      <c r="F3963" s="188">
        <f t="shared" si="244"/>
        <v>0</v>
      </c>
      <c r="G3963" s="200"/>
      <c r="H3963" s="202">
        <v>7</v>
      </c>
      <c r="I3963" s="178">
        <v>-56.506999999999998</v>
      </c>
      <c r="J3963">
        <f t="shared" si="245"/>
        <v>0</v>
      </c>
      <c r="K3963" s="189">
        <f t="shared" si="246"/>
        <v>0</v>
      </c>
      <c r="L3963" s="200">
        <v>0</v>
      </c>
      <c r="N3963" s="184">
        <v>2825.9</v>
      </c>
      <c r="O3963" s="190">
        <f t="shared" si="247"/>
        <v>0.47098333333333336</v>
      </c>
      <c r="Q3963" s="1">
        <v>2250.1999999999998</v>
      </c>
    </row>
    <row r="3964" spans="2:17" x14ac:dyDescent="0.3">
      <c r="B3964" s="187">
        <v>43265.75</v>
      </c>
      <c r="D3964" s="202">
        <v>0</v>
      </c>
      <c r="E3964" s="178">
        <v>0</v>
      </c>
      <c r="F3964" s="188">
        <f t="shared" si="244"/>
        <v>0</v>
      </c>
      <c r="G3964" s="200"/>
      <c r="H3964" s="202">
        <v>0</v>
      </c>
      <c r="I3964" s="178">
        <v>-56.506999999999998</v>
      </c>
      <c r="J3964">
        <f t="shared" si="245"/>
        <v>0</v>
      </c>
      <c r="K3964" s="189">
        <f t="shared" si="246"/>
        <v>0</v>
      </c>
      <c r="L3964" s="200">
        <v>0</v>
      </c>
      <c r="N3964" s="184">
        <v>2810</v>
      </c>
      <c r="O3964" s="190">
        <f t="shared" si="247"/>
        <v>0.46833333333333332</v>
      </c>
      <c r="Q3964" s="1">
        <v>2248.1999999999998</v>
      </c>
    </row>
    <row r="3965" spans="2:17" x14ac:dyDescent="0.3">
      <c r="B3965" s="187">
        <v>43265.791666666664</v>
      </c>
      <c r="D3965" s="202">
        <v>0</v>
      </c>
      <c r="E3965" s="178">
        <v>0</v>
      </c>
      <c r="F3965" s="188">
        <f t="shared" si="244"/>
        <v>0</v>
      </c>
      <c r="G3965" s="200"/>
      <c r="H3965" s="202">
        <v>0</v>
      </c>
      <c r="I3965" s="178">
        <v>-56.506999999999998</v>
      </c>
      <c r="J3965">
        <f t="shared" si="245"/>
        <v>0</v>
      </c>
      <c r="K3965" s="189">
        <f t="shared" si="246"/>
        <v>0</v>
      </c>
      <c r="L3965" s="200">
        <v>0</v>
      </c>
      <c r="N3965" s="184">
        <v>3426.8</v>
      </c>
      <c r="O3965" s="190">
        <f t="shared" si="247"/>
        <v>0.57113333333333338</v>
      </c>
      <c r="Q3965" s="1">
        <v>2248.1999999999998</v>
      </c>
    </row>
    <row r="3966" spans="2:17" x14ac:dyDescent="0.3">
      <c r="B3966" s="187">
        <v>43265.833333333336</v>
      </c>
      <c r="D3966" s="202">
        <v>0</v>
      </c>
      <c r="E3966" s="178">
        <v>0</v>
      </c>
      <c r="F3966" s="188">
        <f t="shared" si="244"/>
        <v>0</v>
      </c>
      <c r="G3966" s="200"/>
      <c r="H3966" s="202">
        <v>0</v>
      </c>
      <c r="I3966" s="178">
        <v>-56.506999999999998</v>
      </c>
      <c r="J3966">
        <f t="shared" si="245"/>
        <v>0</v>
      </c>
      <c r="K3966" s="189">
        <f t="shared" si="246"/>
        <v>0</v>
      </c>
      <c r="L3966" s="200">
        <v>0</v>
      </c>
      <c r="N3966" s="184">
        <v>3985.4</v>
      </c>
      <c r="O3966" s="190">
        <f t="shared" si="247"/>
        <v>0.66423333333333334</v>
      </c>
      <c r="Q3966" s="1">
        <v>2247</v>
      </c>
    </row>
    <row r="3967" spans="2:17" x14ac:dyDescent="0.3">
      <c r="B3967" s="187">
        <v>43265.875</v>
      </c>
      <c r="D3967" s="202">
        <v>0</v>
      </c>
      <c r="E3967" s="178">
        <v>0</v>
      </c>
      <c r="F3967" s="188">
        <f t="shared" si="244"/>
        <v>0</v>
      </c>
      <c r="G3967" s="200"/>
      <c r="H3967" s="202">
        <v>0</v>
      </c>
      <c r="I3967" s="178">
        <v>-56.506999999999998</v>
      </c>
      <c r="J3967">
        <f t="shared" si="245"/>
        <v>0</v>
      </c>
      <c r="K3967" s="189">
        <f t="shared" si="246"/>
        <v>0</v>
      </c>
      <c r="L3967" s="200">
        <v>0</v>
      </c>
      <c r="N3967" s="184">
        <v>4333</v>
      </c>
      <c r="O3967" s="190">
        <f t="shared" si="247"/>
        <v>0.72216666666666662</v>
      </c>
      <c r="Q3967" s="1">
        <v>2246.5</v>
      </c>
    </row>
    <row r="3968" spans="2:17" x14ac:dyDescent="0.3">
      <c r="B3968" s="187">
        <v>43265.916666666664</v>
      </c>
      <c r="D3968" s="202">
        <v>0</v>
      </c>
      <c r="E3968" s="178">
        <v>0</v>
      </c>
      <c r="F3968" s="188">
        <f t="shared" si="244"/>
        <v>0</v>
      </c>
      <c r="G3968" s="200"/>
      <c r="H3968" s="202">
        <v>0</v>
      </c>
      <c r="I3968" s="178">
        <v>-56.506999999999998</v>
      </c>
      <c r="J3968">
        <f t="shared" si="245"/>
        <v>0</v>
      </c>
      <c r="K3968" s="189">
        <f t="shared" si="246"/>
        <v>0</v>
      </c>
      <c r="L3968" s="200">
        <v>0</v>
      </c>
      <c r="N3968" s="184">
        <v>4667.6000000000004</v>
      </c>
      <c r="O3968" s="190">
        <f t="shared" si="247"/>
        <v>0.77793333333333337</v>
      </c>
      <c r="Q3968" s="1">
        <v>2245.1999999999998</v>
      </c>
    </row>
    <row r="3969" spans="2:17" x14ac:dyDescent="0.3">
      <c r="B3969" s="187">
        <v>43265.958333333336</v>
      </c>
      <c r="D3969" s="202">
        <v>0</v>
      </c>
      <c r="E3969" s="178">
        <v>0</v>
      </c>
      <c r="F3969" s="188">
        <f t="shared" si="244"/>
        <v>0</v>
      </c>
      <c r="G3969" s="200"/>
      <c r="H3969" s="202">
        <v>0</v>
      </c>
      <c r="I3969" s="178">
        <v>-56.506999999999998</v>
      </c>
      <c r="J3969">
        <f t="shared" si="245"/>
        <v>0</v>
      </c>
      <c r="K3969" s="189">
        <f t="shared" si="246"/>
        <v>0</v>
      </c>
      <c r="L3969" s="200">
        <v>0</v>
      </c>
      <c r="N3969" s="184">
        <v>4847.2</v>
      </c>
      <c r="O3969" s="190">
        <f t="shared" si="247"/>
        <v>0.80786666666666662</v>
      </c>
      <c r="Q3969" s="1">
        <v>2244.5</v>
      </c>
    </row>
    <row r="3970" spans="2:17" x14ac:dyDescent="0.3">
      <c r="B3970" s="187">
        <v>43266</v>
      </c>
      <c r="D3970" s="202">
        <v>0</v>
      </c>
      <c r="E3970" s="178">
        <v>0</v>
      </c>
      <c r="F3970" s="188">
        <f t="shared" si="244"/>
        <v>0</v>
      </c>
      <c r="G3970" s="200"/>
      <c r="H3970" s="202">
        <v>0</v>
      </c>
      <c r="I3970" s="178">
        <v>-56.506999999999998</v>
      </c>
      <c r="J3970">
        <f t="shared" si="245"/>
        <v>0</v>
      </c>
      <c r="K3970" s="189">
        <f t="shared" si="246"/>
        <v>0</v>
      </c>
      <c r="L3970" s="200">
        <v>0</v>
      </c>
      <c r="N3970" s="184">
        <v>5184.5</v>
      </c>
      <c r="O3970" s="190">
        <f t="shared" si="247"/>
        <v>0.86408333333333331</v>
      </c>
      <c r="Q3970" s="1">
        <v>2244.3000000000002</v>
      </c>
    </row>
    <row r="3971" spans="2:17" x14ac:dyDescent="0.3">
      <c r="B3971" s="187">
        <v>43266.041666666664</v>
      </c>
      <c r="D3971" s="202">
        <v>0</v>
      </c>
      <c r="E3971" s="178">
        <v>0</v>
      </c>
      <c r="F3971" s="188">
        <f t="shared" si="244"/>
        <v>0</v>
      </c>
      <c r="G3971" s="200"/>
      <c r="H3971" s="202">
        <v>0</v>
      </c>
      <c r="I3971" s="178">
        <v>-56.506999999999998</v>
      </c>
      <c r="J3971">
        <f t="shared" si="245"/>
        <v>0</v>
      </c>
      <c r="K3971" s="189">
        <f t="shared" si="246"/>
        <v>0</v>
      </c>
      <c r="L3971" s="200">
        <v>0</v>
      </c>
      <c r="N3971" s="184">
        <v>5369.5</v>
      </c>
      <c r="O3971" s="190">
        <f t="shared" si="247"/>
        <v>0.89491666666666669</v>
      </c>
      <c r="Q3971" s="1">
        <v>2244.1</v>
      </c>
    </row>
    <row r="3972" spans="2:17" x14ac:dyDescent="0.3">
      <c r="B3972" s="187">
        <v>43266.083333333336</v>
      </c>
      <c r="D3972" s="202">
        <v>0</v>
      </c>
      <c r="E3972" s="178">
        <v>0</v>
      </c>
      <c r="F3972" s="188">
        <f t="shared" si="244"/>
        <v>0</v>
      </c>
      <c r="G3972" s="200"/>
      <c r="H3972" s="202">
        <v>0</v>
      </c>
      <c r="I3972" s="178">
        <v>-56.506999999999998</v>
      </c>
      <c r="J3972">
        <f t="shared" si="245"/>
        <v>0</v>
      </c>
      <c r="K3972" s="189">
        <f t="shared" si="246"/>
        <v>0</v>
      </c>
      <c r="L3972" s="200">
        <v>0</v>
      </c>
      <c r="N3972" s="184">
        <v>5561.8</v>
      </c>
      <c r="O3972" s="190">
        <f t="shared" si="247"/>
        <v>0.92696666666666672</v>
      </c>
      <c r="Q3972" s="1">
        <v>2243.4</v>
      </c>
    </row>
    <row r="3973" spans="2:17" x14ac:dyDescent="0.3">
      <c r="B3973" s="187">
        <v>43266.125</v>
      </c>
      <c r="D3973" s="202">
        <v>0</v>
      </c>
      <c r="E3973" s="178">
        <v>0</v>
      </c>
      <c r="F3973" s="188">
        <f t="shared" si="244"/>
        <v>0</v>
      </c>
      <c r="G3973" s="200"/>
      <c r="H3973" s="202">
        <v>0</v>
      </c>
      <c r="I3973" s="178">
        <v>-56.506999999999998</v>
      </c>
      <c r="J3973">
        <f t="shared" si="245"/>
        <v>0</v>
      </c>
      <c r="K3973" s="189">
        <f t="shared" si="246"/>
        <v>0</v>
      </c>
      <c r="L3973" s="200">
        <v>0</v>
      </c>
      <c r="N3973" s="184">
        <v>5575.4</v>
      </c>
      <c r="O3973" s="190">
        <f t="shared" si="247"/>
        <v>0.92923333333333324</v>
      </c>
      <c r="Q3973" s="1">
        <v>2243.3000000000002</v>
      </c>
    </row>
    <row r="3974" spans="2:17" x14ac:dyDescent="0.3">
      <c r="B3974" s="187">
        <v>43266.166666666664</v>
      </c>
      <c r="D3974" s="202">
        <v>0</v>
      </c>
      <c r="E3974" s="178">
        <v>0</v>
      </c>
      <c r="F3974" s="188">
        <f t="shared" si="244"/>
        <v>0</v>
      </c>
      <c r="G3974" s="200"/>
      <c r="H3974" s="202">
        <v>0</v>
      </c>
      <c r="I3974" s="178">
        <v>-56.506999999999998</v>
      </c>
      <c r="J3974">
        <f t="shared" si="245"/>
        <v>0</v>
      </c>
      <c r="K3974" s="189">
        <f t="shared" si="246"/>
        <v>0</v>
      </c>
      <c r="L3974" s="200">
        <v>0</v>
      </c>
      <c r="N3974" s="184">
        <v>5625.6</v>
      </c>
      <c r="O3974" s="190">
        <f t="shared" si="247"/>
        <v>0.9376000000000001</v>
      </c>
      <c r="Q3974" s="1">
        <v>2243</v>
      </c>
    </row>
    <row r="3975" spans="2:17" x14ac:dyDescent="0.3">
      <c r="B3975" s="187">
        <v>43266.208333333336</v>
      </c>
      <c r="D3975" s="202">
        <v>0</v>
      </c>
      <c r="E3975" s="178">
        <v>0</v>
      </c>
      <c r="F3975" s="188">
        <f t="shared" si="244"/>
        <v>0</v>
      </c>
      <c r="G3975" s="200"/>
      <c r="H3975" s="202">
        <v>0</v>
      </c>
      <c r="I3975" s="178">
        <v>-56.506999999999998</v>
      </c>
      <c r="J3975">
        <f t="shared" si="245"/>
        <v>0</v>
      </c>
      <c r="K3975" s="189">
        <f t="shared" si="246"/>
        <v>0</v>
      </c>
      <c r="L3975" s="200">
        <v>0</v>
      </c>
      <c r="N3975" s="184">
        <v>5732.6</v>
      </c>
      <c r="O3975" s="190">
        <f t="shared" si="247"/>
        <v>0.95543333333333336</v>
      </c>
      <c r="Q3975" s="1">
        <v>2241.5</v>
      </c>
    </row>
    <row r="3976" spans="2:17" x14ac:dyDescent="0.3">
      <c r="B3976" s="187">
        <v>43266.25</v>
      </c>
      <c r="D3976" s="202">
        <v>32</v>
      </c>
      <c r="E3976" s="178">
        <v>0</v>
      </c>
      <c r="F3976" s="188">
        <f t="shared" si="244"/>
        <v>0</v>
      </c>
      <c r="G3976" s="200"/>
      <c r="H3976" s="202">
        <v>3</v>
      </c>
      <c r="I3976" s="178">
        <v>-56.506999999999998</v>
      </c>
      <c r="J3976">
        <f t="shared" si="245"/>
        <v>0</v>
      </c>
      <c r="K3976" s="189">
        <f t="shared" si="246"/>
        <v>0</v>
      </c>
      <c r="L3976" s="200">
        <v>0</v>
      </c>
      <c r="N3976" s="184">
        <v>5741.3</v>
      </c>
      <c r="O3976" s="190">
        <f t="shared" si="247"/>
        <v>0.95688333333333342</v>
      </c>
      <c r="Q3976" s="1">
        <v>2240.6999999999998</v>
      </c>
    </row>
    <row r="3977" spans="2:17" x14ac:dyDescent="0.3">
      <c r="B3977" s="187">
        <v>43266.291666666664</v>
      </c>
      <c r="D3977" s="202">
        <v>612</v>
      </c>
      <c r="E3977" s="178">
        <v>84.7654</v>
      </c>
      <c r="F3977" s="188">
        <f t="shared" si="244"/>
        <v>0.11471448387860744</v>
      </c>
      <c r="G3977" s="200"/>
      <c r="H3977" s="202">
        <v>127</v>
      </c>
      <c r="I3977" s="178">
        <v>5468.2</v>
      </c>
      <c r="J3977">
        <f t="shared" si="245"/>
        <v>5468.2</v>
      </c>
      <c r="K3977" s="189">
        <f t="shared" si="246"/>
        <v>0.21872800000000001</v>
      </c>
      <c r="L3977" s="200">
        <v>5619.9</v>
      </c>
      <c r="N3977" s="184">
        <v>5814.4</v>
      </c>
      <c r="O3977" s="190">
        <f t="shared" si="247"/>
        <v>0.96906666666666663</v>
      </c>
      <c r="Q3977" s="1">
        <v>2240.4</v>
      </c>
    </row>
    <row r="3978" spans="2:17" x14ac:dyDescent="0.3">
      <c r="B3978" s="187">
        <v>43266.333333333336</v>
      </c>
      <c r="D3978" s="202">
        <v>833</v>
      </c>
      <c r="E3978" s="178">
        <v>511.69200000000001</v>
      </c>
      <c r="F3978" s="188">
        <f t="shared" si="244"/>
        <v>0.69248164563386005</v>
      </c>
      <c r="G3978" s="200"/>
      <c r="H3978" s="202">
        <v>336</v>
      </c>
      <c r="I3978" s="178">
        <v>16200</v>
      </c>
      <c r="J3978">
        <f t="shared" si="245"/>
        <v>16200</v>
      </c>
      <c r="K3978" s="189">
        <f t="shared" si="246"/>
        <v>0.64800000000000002</v>
      </c>
      <c r="L3978" s="200">
        <v>16684</v>
      </c>
      <c r="N3978" s="184">
        <v>5754.9</v>
      </c>
      <c r="O3978" s="190">
        <f t="shared" si="247"/>
        <v>0.95914999999999995</v>
      </c>
      <c r="Q3978" s="1">
        <v>2240.1</v>
      </c>
    </row>
    <row r="3979" spans="2:17" x14ac:dyDescent="0.3">
      <c r="B3979" s="187">
        <v>43266.375</v>
      </c>
      <c r="D3979" s="202">
        <v>905</v>
      </c>
      <c r="E3979" s="178">
        <v>622.82399999999996</v>
      </c>
      <c r="F3979" s="188">
        <f t="shared" ref="F3979:F4042" si="248">E3979/$F$8</f>
        <v>0.84287850593767977</v>
      </c>
      <c r="G3979" s="200"/>
      <c r="H3979" s="202">
        <v>506</v>
      </c>
      <c r="I3979" s="178">
        <v>18995</v>
      </c>
      <c r="J3979">
        <f t="shared" ref="J3979:J4042" si="249">IF(I3979&lt;0,0,I3979)</f>
        <v>18995</v>
      </c>
      <c r="K3979" s="189">
        <f t="shared" ref="K3979:K4042" si="250">J3979/(1000*$K$8)</f>
        <v>0.75980000000000003</v>
      </c>
      <c r="L3979" s="200">
        <v>19615</v>
      </c>
      <c r="N3979" s="184">
        <v>4980.5</v>
      </c>
      <c r="O3979" s="190">
        <f t="shared" ref="O3979:O4042" si="251">N3979/$O$8</f>
        <v>0.83008333333333328</v>
      </c>
      <c r="Q3979" s="1">
        <v>2237.3000000000002</v>
      </c>
    </row>
    <row r="3980" spans="2:17" x14ac:dyDescent="0.3">
      <c r="B3980" s="187">
        <v>43266.416666666664</v>
      </c>
      <c r="D3980" s="202">
        <v>942</v>
      </c>
      <c r="E3980" s="178">
        <v>671.83299999999997</v>
      </c>
      <c r="F3980" s="188">
        <f t="shared" si="248"/>
        <v>0.90920323442839257</v>
      </c>
      <c r="G3980" s="200"/>
      <c r="H3980" s="202">
        <v>635</v>
      </c>
      <c r="I3980" s="178">
        <v>18728</v>
      </c>
      <c r="J3980">
        <f t="shared" si="249"/>
        <v>18728</v>
      </c>
      <c r="K3980" s="189">
        <f t="shared" si="250"/>
        <v>0.74912000000000001</v>
      </c>
      <c r="L3980" s="200">
        <v>19335</v>
      </c>
      <c r="N3980" s="184">
        <v>4937.6000000000004</v>
      </c>
      <c r="O3980" s="190">
        <f t="shared" si="251"/>
        <v>0.82293333333333341</v>
      </c>
      <c r="Q3980" s="1">
        <v>2236.5</v>
      </c>
    </row>
    <row r="3981" spans="2:17" x14ac:dyDescent="0.3">
      <c r="B3981" s="187">
        <v>43266.458333333336</v>
      </c>
      <c r="D3981" s="202">
        <v>959</v>
      </c>
      <c r="E3981" s="178">
        <v>694.99</v>
      </c>
      <c r="F3981" s="188">
        <f t="shared" si="248"/>
        <v>0.94054200358629092</v>
      </c>
      <c r="G3981" s="200"/>
      <c r="H3981" s="202">
        <v>705</v>
      </c>
      <c r="I3981" s="178">
        <v>18451</v>
      </c>
      <c r="J3981">
        <f t="shared" si="249"/>
        <v>18451</v>
      </c>
      <c r="K3981" s="189">
        <f t="shared" si="250"/>
        <v>0.73804000000000003</v>
      </c>
      <c r="L3981" s="200">
        <v>19044</v>
      </c>
      <c r="N3981" s="184">
        <v>4693.6000000000004</v>
      </c>
      <c r="O3981" s="190">
        <f t="shared" si="251"/>
        <v>0.78226666666666678</v>
      </c>
      <c r="Q3981" s="1">
        <v>2236</v>
      </c>
    </row>
    <row r="3982" spans="2:17" x14ac:dyDescent="0.3">
      <c r="B3982" s="187">
        <v>43266.5</v>
      </c>
      <c r="D3982" s="202">
        <v>959</v>
      </c>
      <c r="E3982" s="178">
        <v>691.71</v>
      </c>
      <c r="F3982" s="188">
        <f t="shared" si="248"/>
        <v>0.93610312277971386</v>
      </c>
      <c r="G3982" s="200"/>
      <c r="H3982" s="202">
        <v>709</v>
      </c>
      <c r="I3982" s="178">
        <v>18387</v>
      </c>
      <c r="J3982">
        <f t="shared" si="249"/>
        <v>18387</v>
      </c>
      <c r="K3982" s="189">
        <f t="shared" si="250"/>
        <v>0.73548000000000002</v>
      </c>
      <c r="L3982" s="200">
        <v>18977</v>
      </c>
      <c r="N3982" s="184">
        <v>4321.7</v>
      </c>
      <c r="O3982" s="190">
        <f t="shared" si="251"/>
        <v>0.72028333333333328</v>
      </c>
      <c r="Q3982" s="1">
        <v>2235.4</v>
      </c>
    </row>
    <row r="3983" spans="2:17" x14ac:dyDescent="0.3">
      <c r="B3983" s="187">
        <v>43266.541666666664</v>
      </c>
      <c r="D3983" s="202">
        <v>944</v>
      </c>
      <c r="E3983" s="178">
        <v>671.48900000000003</v>
      </c>
      <c r="F3983" s="188">
        <f t="shared" si="248"/>
        <v>0.9087376932706297</v>
      </c>
      <c r="G3983" s="200"/>
      <c r="H3983" s="202">
        <v>645</v>
      </c>
      <c r="I3983" s="178">
        <v>18640</v>
      </c>
      <c r="J3983">
        <f t="shared" si="249"/>
        <v>18640</v>
      </c>
      <c r="K3983" s="189">
        <f t="shared" si="250"/>
        <v>0.74560000000000004</v>
      </c>
      <c r="L3983" s="200">
        <v>19242</v>
      </c>
      <c r="N3983" s="184">
        <v>3849</v>
      </c>
      <c r="O3983" s="190">
        <f t="shared" si="251"/>
        <v>0.64149999999999996</v>
      </c>
      <c r="Q3983" s="1">
        <v>2233.4</v>
      </c>
    </row>
    <row r="3984" spans="2:17" x14ac:dyDescent="0.3">
      <c r="B3984" s="187">
        <v>43266.583333333336</v>
      </c>
      <c r="D3984" s="202">
        <v>909</v>
      </c>
      <c r="E3984" s="178">
        <v>624.08399999999995</v>
      </c>
      <c r="F3984" s="188">
        <f t="shared" si="248"/>
        <v>0.84458368575971854</v>
      </c>
      <c r="G3984" s="200"/>
      <c r="H3984" s="202">
        <v>521</v>
      </c>
      <c r="I3984" s="178">
        <v>18937</v>
      </c>
      <c r="J3984">
        <f t="shared" si="249"/>
        <v>18937</v>
      </c>
      <c r="K3984" s="189">
        <f t="shared" si="250"/>
        <v>0.75748000000000004</v>
      </c>
      <c r="L3984" s="200">
        <v>19554</v>
      </c>
      <c r="N3984" s="184">
        <v>3527.3</v>
      </c>
      <c r="O3984" s="190">
        <f t="shared" si="251"/>
        <v>0.58788333333333331</v>
      </c>
      <c r="Q3984" s="1">
        <v>2233.3000000000002</v>
      </c>
    </row>
    <row r="3985" spans="2:17" x14ac:dyDescent="0.3">
      <c r="B3985" s="187">
        <v>43266.625</v>
      </c>
      <c r="D3985" s="202">
        <v>838</v>
      </c>
      <c r="E3985" s="178">
        <v>513.904</v>
      </c>
      <c r="F3985" s="188">
        <f t="shared" si="248"/>
        <v>0.69547518354366145</v>
      </c>
      <c r="G3985" s="200"/>
      <c r="H3985" s="202">
        <v>347</v>
      </c>
      <c r="I3985" s="178">
        <v>16287</v>
      </c>
      <c r="J3985">
        <f t="shared" si="249"/>
        <v>16287</v>
      </c>
      <c r="K3985" s="189">
        <f t="shared" si="250"/>
        <v>0.65147999999999995</v>
      </c>
      <c r="L3985" s="200">
        <v>16775</v>
      </c>
      <c r="N3985" s="184">
        <v>3354.5</v>
      </c>
      <c r="O3985" s="190">
        <f t="shared" si="251"/>
        <v>0.55908333333333338</v>
      </c>
      <c r="Q3985" s="1">
        <v>2233.1</v>
      </c>
    </row>
    <row r="3986" spans="2:17" x14ac:dyDescent="0.3">
      <c r="B3986" s="187">
        <v>43266.666666666664</v>
      </c>
      <c r="D3986" s="202">
        <v>659</v>
      </c>
      <c r="E3986" s="178">
        <v>290.49799999999999</v>
      </c>
      <c r="F3986" s="188">
        <f t="shared" si="248"/>
        <v>0.39313597455763444</v>
      </c>
      <c r="G3986" s="200"/>
      <c r="H3986" s="202">
        <v>150</v>
      </c>
      <c r="I3986" s="178">
        <v>6396</v>
      </c>
      <c r="J3986">
        <f t="shared" si="249"/>
        <v>6396</v>
      </c>
      <c r="K3986" s="189">
        <f t="shared" si="250"/>
        <v>0.25584000000000001</v>
      </c>
      <c r="L3986" s="200">
        <v>6564.8</v>
      </c>
      <c r="N3986" s="184">
        <v>3042.1</v>
      </c>
      <c r="O3986" s="190">
        <f t="shared" si="251"/>
        <v>0.50701666666666667</v>
      </c>
      <c r="Q3986" s="1">
        <v>2233.1</v>
      </c>
    </row>
    <row r="3987" spans="2:17" x14ac:dyDescent="0.3">
      <c r="B3987" s="187">
        <v>43266.708333333336</v>
      </c>
      <c r="D3987" s="202">
        <v>75</v>
      </c>
      <c r="E3987" s="178">
        <v>0</v>
      </c>
      <c r="F3987" s="188">
        <f t="shared" si="248"/>
        <v>0</v>
      </c>
      <c r="G3987" s="200"/>
      <c r="H3987" s="202">
        <v>7</v>
      </c>
      <c r="I3987" s="178">
        <v>-56.506999999999998</v>
      </c>
      <c r="J3987">
        <f t="shared" si="249"/>
        <v>0</v>
      </c>
      <c r="K3987" s="189">
        <f t="shared" si="250"/>
        <v>0</v>
      </c>
      <c r="L3987" s="200">
        <v>0</v>
      </c>
      <c r="N3987" s="184">
        <v>2854.9</v>
      </c>
      <c r="O3987" s="190">
        <f t="shared" si="251"/>
        <v>0.47581666666666667</v>
      </c>
      <c r="Q3987" s="1">
        <v>2229.1999999999998</v>
      </c>
    </row>
    <row r="3988" spans="2:17" x14ac:dyDescent="0.3">
      <c r="B3988" s="187">
        <v>43266.75</v>
      </c>
      <c r="D3988" s="202">
        <v>0</v>
      </c>
      <c r="E3988" s="178">
        <v>0</v>
      </c>
      <c r="F3988" s="188">
        <f t="shared" si="248"/>
        <v>0</v>
      </c>
      <c r="G3988" s="200"/>
      <c r="H3988" s="202">
        <v>0</v>
      </c>
      <c r="I3988" s="178">
        <v>-56.506999999999998</v>
      </c>
      <c r="J3988">
        <f t="shared" si="249"/>
        <v>0</v>
      </c>
      <c r="K3988" s="189">
        <f t="shared" si="250"/>
        <v>0</v>
      </c>
      <c r="L3988" s="200">
        <v>0</v>
      </c>
      <c r="N3988" s="184">
        <v>3240.7</v>
      </c>
      <c r="O3988" s="190">
        <f t="shared" si="251"/>
        <v>0.54011666666666669</v>
      </c>
      <c r="Q3988" s="1">
        <v>2227.6999999999998</v>
      </c>
    </row>
    <row r="3989" spans="2:17" x14ac:dyDescent="0.3">
      <c r="B3989" s="187">
        <v>43266.791666666664</v>
      </c>
      <c r="D3989" s="202">
        <v>0</v>
      </c>
      <c r="E3989" s="178">
        <v>0</v>
      </c>
      <c r="F3989" s="188">
        <f t="shared" si="248"/>
        <v>0</v>
      </c>
      <c r="G3989" s="200"/>
      <c r="H3989" s="202">
        <v>0</v>
      </c>
      <c r="I3989" s="178">
        <v>-56.506999999999998</v>
      </c>
      <c r="J3989">
        <f t="shared" si="249"/>
        <v>0</v>
      </c>
      <c r="K3989" s="189">
        <f t="shared" si="250"/>
        <v>0</v>
      </c>
      <c r="L3989" s="200">
        <v>0</v>
      </c>
      <c r="N3989" s="184">
        <v>4324.3999999999996</v>
      </c>
      <c r="O3989" s="190">
        <f t="shared" si="251"/>
        <v>0.72073333333333323</v>
      </c>
      <c r="Q3989" s="1">
        <v>2226.4</v>
      </c>
    </row>
    <row r="3990" spans="2:17" x14ac:dyDescent="0.3">
      <c r="B3990" s="187">
        <v>43266.833333333336</v>
      </c>
      <c r="D3990" s="202">
        <v>0</v>
      </c>
      <c r="E3990" s="178">
        <v>0</v>
      </c>
      <c r="F3990" s="188">
        <f t="shared" si="248"/>
        <v>0</v>
      </c>
      <c r="G3990" s="200"/>
      <c r="H3990" s="202">
        <v>0</v>
      </c>
      <c r="I3990" s="178">
        <v>-56.506999999999998</v>
      </c>
      <c r="J3990">
        <f t="shared" si="249"/>
        <v>0</v>
      </c>
      <c r="K3990" s="189">
        <f t="shared" si="250"/>
        <v>0</v>
      </c>
      <c r="L3990" s="200">
        <v>0</v>
      </c>
      <c r="N3990" s="184">
        <v>4857.2</v>
      </c>
      <c r="O3990" s="190">
        <f t="shared" si="251"/>
        <v>0.80953333333333333</v>
      </c>
      <c r="Q3990" s="1">
        <v>2225.9</v>
      </c>
    </row>
    <row r="3991" spans="2:17" x14ac:dyDescent="0.3">
      <c r="B3991" s="187">
        <v>43266.875</v>
      </c>
      <c r="D3991" s="202">
        <v>0</v>
      </c>
      <c r="E3991" s="178">
        <v>0</v>
      </c>
      <c r="F3991" s="188">
        <f t="shared" si="248"/>
        <v>0</v>
      </c>
      <c r="G3991" s="200"/>
      <c r="H3991" s="202">
        <v>0</v>
      </c>
      <c r="I3991" s="178">
        <v>-56.506999999999998</v>
      </c>
      <c r="J3991">
        <f t="shared" si="249"/>
        <v>0</v>
      </c>
      <c r="K3991" s="189">
        <f t="shared" si="250"/>
        <v>0</v>
      </c>
      <c r="L3991" s="200">
        <v>0</v>
      </c>
      <c r="N3991" s="184">
        <v>5157.8999999999996</v>
      </c>
      <c r="O3991" s="190">
        <f t="shared" si="251"/>
        <v>0.85964999999999991</v>
      </c>
      <c r="Q3991" s="1">
        <v>2224.3000000000002</v>
      </c>
    </row>
    <row r="3992" spans="2:17" x14ac:dyDescent="0.3">
      <c r="B3992" s="187">
        <v>43266.916666666664</v>
      </c>
      <c r="D3992" s="202">
        <v>0</v>
      </c>
      <c r="E3992" s="178">
        <v>0</v>
      </c>
      <c r="F3992" s="188">
        <f t="shared" si="248"/>
        <v>0</v>
      </c>
      <c r="G3992" s="200"/>
      <c r="H3992" s="202">
        <v>0</v>
      </c>
      <c r="I3992" s="178">
        <v>-56.506999999999998</v>
      </c>
      <c r="J3992">
        <f t="shared" si="249"/>
        <v>0</v>
      </c>
      <c r="K3992" s="189">
        <f t="shared" si="250"/>
        <v>0</v>
      </c>
      <c r="L3992" s="200">
        <v>0</v>
      </c>
      <c r="N3992" s="184">
        <v>5363.8</v>
      </c>
      <c r="O3992" s="190">
        <f t="shared" si="251"/>
        <v>0.89396666666666669</v>
      </c>
      <c r="Q3992" s="1">
        <v>2224.1</v>
      </c>
    </row>
    <row r="3993" spans="2:17" x14ac:dyDescent="0.3">
      <c r="B3993" s="187">
        <v>43266.958333333336</v>
      </c>
      <c r="D3993" s="202">
        <v>0</v>
      </c>
      <c r="E3993" s="178">
        <v>0</v>
      </c>
      <c r="F3993" s="188">
        <f t="shared" si="248"/>
        <v>0</v>
      </c>
      <c r="G3993" s="200"/>
      <c r="H3993" s="202">
        <v>0</v>
      </c>
      <c r="I3993" s="178">
        <v>-56.506999999999998</v>
      </c>
      <c r="J3993">
        <f t="shared" si="249"/>
        <v>0</v>
      </c>
      <c r="K3993" s="189">
        <f t="shared" si="250"/>
        <v>0</v>
      </c>
      <c r="L3993" s="200">
        <v>0</v>
      </c>
      <c r="N3993" s="184">
        <v>5486.1</v>
      </c>
      <c r="O3993" s="190">
        <f t="shared" si="251"/>
        <v>0.91435000000000011</v>
      </c>
      <c r="Q3993" s="1">
        <v>2223.9</v>
      </c>
    </row>
    <row r="3994" spans="2:17" x14ac:dyDescent="0.3">
      <c r="B3994" s="187">
        <v>43267</v>
      </c>
      <c r="D3994" s="202">
        <v>0</v>
      </c>
      <c r="E3994" s="178">
        <v>0</v>
      </c>
      <c r="F3994" s="188">
        <f t="shared" si="248"/>
        <v>0</v>
      </c>
      <c r="G3994" s="200"/>
      <c r="H3994" s="202">
        <v>0</v>
      </c>
      <c r="I3994" s="178">
        <v>-56.506999999999998</v>
      </c>
      <c r="J3994">
        <f t="shared" si="249"/>
        <v>0</v>
      </c>
      <c r="K3994" s="189">
        <f t="shared" si="250"/>
        <v>0</v>
      </c>
      <c r="L3994" s="200">
        <v>0</v>
      </c>
      <c r="N3994" s="184">
        <v>5671.8</v>
      </c>
      <c r="O3994" s="190">
        <f t="shared" si="251"/>
        <v>0.94530000000000003</v>
      </c>
      <c r="Q3994" s="1">
        <v>2223.5</v>
      </c>
    </row>
    <row r="3995" spans="2:17" x14ac:dyDescent="0.3">
      <c r="B3995" s="187">
        <v>43267.041666666664</v>
      </c>
      <c r="D3995" s="202">
        <v>0</v>
      </c>
      <c r="E3995" s="178">
        <v>0</v>
      </c>
      <c r="F3995" s="188">
        <f t="shared" si="248"/>
        <v>0</v>
      </c>
      <c r="G3995" s="200"/>
      <c r="H3995" s="202">
        <v>0</v>
      </c>
      <c r="I3995" s="178">
        <v>-56.506999999999998</v>
      </c>
      <c r="J3995">
        <f t="shared" si="249"/>
        <v>0</v>
      </c>
      <c r="K3995" s="189">
        <f t="shared" si="250"/>
        <v>0</v>
      </c>
      <c r="L3995" s="200">
        <v>0</v>
      </c>
      <c r="N3995" s="184">
        <v>5777.7</v>
      </c>
      <c r="O3995" s="190">
        <f t="shared" si="251"/>
        <v>0.96294999999999997</v>
      </c>
      <c r="Q3995" s="1">
        <v>2222.8000000000002</v>
      </c>
    </row>
    <row r="3996" spans="2:17" x14ac:dyDescent="0.3">
      <c r="B3996" s="187">
        <v>43267.083333333336</v>
      </c>
      <c r="D3996" s="202">
        <v>0</v>
      </c>
      <c r="E3996" s="178">
        <v>0</v>
      </c>
      <c r="F3996" s="188">
        <f t="shared" si="248"/>
        <v>0</v>
      </c>
      <c r="G3996" s="200"/>
      <c r="H3996" s="202">
        <v>0</v>
      </c>
      <c r="I3996" s="178">
        <v>-56.506999999999998</v>
      </c>
      <c r="J3996">
        <f t="shared" si="249"/>
        <v>0</v>
      </c>
      <c r="K3996" s="189">
        <f t="shared" si="250"/>
        <v>0</v>
      </c>
      <c r="L3996" s="200">
        <v>0</v>
      </c>
      <c r="N3996" s="184">
        <v>5856.1</v>
      </c>
      <c r="O3996" s="190">
        <f t="shared" si="251"/>
        <v>0.97601666666666675</v>
      </c>
      <c r="Q3996" s="1">
        <v>2222.6</v>
      </c>
    </row>
    <row r="3997" spans="2:17" x14ac:dyDescent="0.3">
      <c r="B3997" s="187">
        <v>43267.125</v>
      </c>
      <c r="D3997" s="202">
        <v>0</v>
      </c>
      <c r="E3997" s="178">
        <v>0</v>
      </c>
      <c r="F3997" s="188">
        <f t="shared" si="248"/>
        <v>0</v>
      </c>
      <c r="G3997" s="200"/>
      <c r="H3997" s="202">
        <v>0</v>
      </c>
      <c r="I3997" s="178">
        <v>-56.506999999999998</v>
      </c>
      <c r="J3997">
        <f t="shared" si="249"/>
        <v>0</v>
      </c>
      <c r="K3997" s="189">
        <f t="shared" si="250"/>
        <v>0</v>
      </c>
      <c r="L3997" s="200">
        <v>0</v>
      </c>
      <c r="N3997" s="184">
        <v>5909.6</v>
      </c>
      <c r="O3997" s="190">
        <f t="shared" si="251"/>
        <v>0.98493333333333344</v>
      </c>
      <c r="Q3997" s="1">
        <v>2222.4</v>
      </c>
    </row>
    <row r="3998" spans="2:17" x14ac:dyDescent="0.3">
      <c r="B3998" s="187">
        <v>43267.166666666664</v>
      </c>
      <c r="D3998" s="202">
        <v>0</v>
      </c>
      <c r="E3998" s="178">
        <v>0</v>
      </c>
      <c r="F3998" s="188">
        <f t="shared" si="248"/>
        <v>0</v>
      </c>
      <c r="G3998" s="200"/>
      <c r="H3998" s="202">
        <v>0</v>
      </c>
      <c r="I3998" s="178">
        <v>-56.506999999999998</v>
      </c>
      <c r="J3998">
        <f t="shared" si="249"/>
        <v>0</v>
      </c>
      <c r="K3998" s="189">
        <f t="shared" si="250"/>
        <v>0</v>
      </c>
      <c r="L3998" s="200">
        <v>0</v>
      </c>
      <c r="N3998" s="184">
        <v>5941.9</v>
      </c>
      <c r="O3998" s="190">
        <f t="shared" si="251"/>
        <v>0.99031666666666662</v>
      </c>
      <c r="Q3998" s="1">
        <v>2222</v>
      </c>
    </row>
    <row r="3999" spans="2:17" x14ac:dyDescent="0.3">
      <c r="B3999" s="187">
        <v>43267.208333333336</v>
      </c>
      <c r="D3999" s="202">
        <v>0</v>
      </c>
      <c r="E3999" s="178">
        <v>0</v>
      </c>
      <c r="F3999" s="188">
        <f t="shared" si="248"/>
        <v>0</v>
      </c>
      <c r="G3999" s="200"/>
      <c r="H3999" s="202">
        <v>0</v>
      </c>
      <c r="I3999" s="178">
        <v>-56.506999999999998</v>
      </c>
      <c r="J3999">
        <f t="shared" si="249"/>
        <v>0</v>
      </c>
      <c r="K3999" s="189">
        <f t="shared" si="250"/>
        <v>0</v>
      </c>
      <c r="L3999" s="200">
        <v>0</v>
      </c>
      <c r="N3999" s="184">
        <v>5941.6</v>
      </c>
      <c r="O3999" s="190">
        <f t="shared" si="251"/>
        <v>0.99026666666666674</v>
      </c>
      <c r="Q3999" s="1">
        <v>2220</v>
      </c>
    </row>
    <row r="4000" spans="2:17" x14ac:dyDescent="0.3">
      <c r="B4000" s="187">
        <v>43267.25</v>
      </c>
      <c r="D4000" s="202">
        <v>29</v>
      </c>
      <c r="E4000" s="178">
        <v>0</v>
      </c>
      <c r="F4000" s="188">
        <f t="shared" si="248"/>
        <v>0</v>
      </c>
      <c r="G4000" s="200"/>
      <c r="H4000" s="202">
        <v>3</v>
      </c>
      <c r="I4000" s="178">
        <v>-56.506999999999998</v>
      </c>
      <c r="J4000">
        <f t="shared" si="249"/>
        <v>0</v>
      </c>
      <c r="K4000" s="189">
        <f t="shared" si="250"/>
        <v>0</v>
      </c>
      <c r="L4000" s="200">
        <v>0</v>
      </c>
      <c r="N4000" s="184">
        <v>5922.6</v>
      </c>
      <c r="O4000" s="190">
        <f t="shared" si="251"/>
        <v>0.98710000000000009</v>
      </c>
      <c r="Q4000" s="1">
        <v>2219.6</v>
      </c>
    </row>
    <row r="4001" spans="2:17" x14ac:dyDescent="0.3">
      <c r="B4001" s="187">
        <v>43267.291666666664</v>
      </c>
      <c r="D4001" s="202">
        <v>595</v>
      </c>
      <c r="E4001" s="178">
        <v>76.831000000000003</v>
      </c>
      <c r="F4001" s="188">
        <f t="shared" si="248"/>
        <v>0.10397672294211187</v>
      </c>
      <c r="G4001" s="200"/>
      <c r="H4001" s="202">
        <v>123</v>
      </c>
      <c r="I4001" s="178">
        <v>5288.5</v>
      </c>
      <c r="J4001">
        <f t="shared" si="249"/>
        <v>5288.5</v>
      </c>
      <c r="K4001" s="189">
        <f t="shared" si="250"/>
        <v>0.21154000000000001</v>
      </c>
      <c r="L4001" s="200">
        <v>5437.1</v>
      </c>
      <c r="N4001" s="184">
        <v>5845.7</v>
      </c>
      <c r="O4001" s="190">
        <f t="shared" si="251"/>
        <v>0.97428333333333328</v>
      </c>
      <c r="Q4001" s="1">
        <v>2219.1</v>
      </c>
    </row>
    <row r="4002" spans="2:17" x14ac:dyDescent="0.3">
      <c r="B4002" s="187">
        <v>43267.333333333336</v>
      </c>
      <c r="D4002" s="202">
        <v>813</v>
      </c>
      <c r="E4002" s="178">
        <v>499.21</v>
      </c>
      <c r="F4002" s="188">
        <f t="shared" si="248"/>
        <v>0.67558953885712358</v>
      </c>
      <c r="G4002" s="200"/>
      <c r="H4002" s="202">
        <v>327</v>
      </c>
      <c r="I4002" s="178">
        <v>15727</v>
      </c>
      <c r="J4002">
        <f t="shared" si="249"/>
        <v>15727</v>
      </c>
      <c r="K4002" s="189">
        <f t="shared" si="250"/>
        <v>0.62907999999999997</v>
      </c>
      <c r="L4002" s="200">
        <v>16189</v>
      </c>
      <c r="N4002" s="184">
        <v>5663.3</v>
      </c>
      <c r="O4002" s="190">
        <f t="shared" si="251"/>
        <v>0.94388333333333341</v>
      </c>
      <c r="Q4002" s="1">
        <v>2216.3000000000002</v>
      </c>
    </row>
    <row r="4003" spans="2:17" x14ac:dyDescent="0.3">
      <c r="B4003" s="187">
        <v>43267.375</v>
      </c>
      <c r="D4003" s="202">
        <v>885</v>
      </c>
      <c r="E4003" s="178">
        <v>609.72400000000005</v>
      </c>
      <c r="F4003" s="188">
        <f t="shared" si="248"/>
        <v>0.82515004905775291</v>
      </c>
      <c r="G4003" s="200"/>
      <c r="H4003" s="202">
        <v>495</v>
      </c>
      <c r="I4003" s="178">
        <v>18514</v>
      </c>
      <c r="J4003">
        <f t="shared" si="249"/>
        <v>18514</v>
      </c>
      <c r="K4003" s="189">
        <f t="shared" si="250"/>
        <v>0.74056</v>
      </c>
      <c r="L4003" s="200">
        <v>19110</v>
      </c>
      <c r="N4003" s="184">
        <v>4574.5</v>
      </c>
      <c r="O4003" s="190">
        <f t="shared" si="251"/>
        <v>0.76241666666666663</v>
      </c>
      <c r="Q4003" s="1">
        <v>2215.6</v>
      </c>
    </row>
    <row r="4004" spans="2:17" x14ac:dyDescent="0.3">
      <c r="B4004" s="187">
        <v>43267.416666666664</v>
      </c>
      <c r="D4004" s="202">
        <v>921</v>
      </c>
      <c r="E4004" s="178">
        <v>657.65700000000004</v>
      </c>
      <c r="F4004" s="188">
        <f t="shared" si="248"/>
        <v>0.89001860811313749</v>
      </c>
      <c r="G4004" s="200"/>
      <c r="H4004" s="202">
        <v>621</v>
      </c>
      <c r="I4004" s="178">
        <v>18209</v>
      </c>
      <c r="J4004">
        <f t="shared" si="249"/>
        <v>18209</v>
      </c>
      <c r="K4004" s="189">
        <f t="shared" si="250"/>
        <v>0.72836000000000001</v>
      </c>
      <c r="L4004" s="200">
        <v>18790</v>
      </c>
      <c r="N4004" s="184">
        <v>4257.6000000000004</v>
      </c>
      <c r="O4004" s="190">
        <f t="shared" si="251"/>
        <v>0.70960000000000001</v>
      </c>
      <c r="Q4004" s="1">
        <v>2214.8000000000002</v>
      </c>
    </row>
    <row r="4005" spans="2:17" x14ac:dyDescent="0.3">
      <c r="B4005" s="187">
        <v>43267.458333333336</v>
      </c>
      <c r="D4005" s="202">
        <v>937</v>
      </c>
      <c r="E4005" s="178">
        <v>679.65200000000004</v>
      </c>
      <c r="F4005" s="188">
        <f t="shared" si="248"/>
        <v>0.9197848225462667</v>
      </c>
      <c r="G4005" s="200"/>
      <c r="H4005" s="202">
        <v>691</v>
      </c>
      <c r="I4005" s="178">
        <v>17969</v>
      </c>
      <c r="J4005">
        <f t="shared" si="249"/>
        <v>17969</v>
      </c>
      <c r="K4005" s="189">
        <f t="shared" si="250"/>
        <v>0.71875999999999995</v>
      </c>
      <c r="L4005" s="200">
        <v>18538</v>
      </c>
      <c r="N4005" s="184">
        <v>3992.6</v>
      </c>
      <c r="O4005" s="190">
        <f t="shared" si="251"/>
        <v>0.66543333333333332</v>
      </c>
      <c r="Q4005" s="1">
        <v>2214.4</v>
      </c>
    </row>
    <row r="4006" spans="2:17" x14ac:dyDescent="0.3">
      <c r="B4006" s="187">
        <v>43267.5</v>
      </c>
      <c r="D4006" s="202">
        <v>938</v>
      </c>
      <c r="E4006" s="178">
        <v>676.80100000000004</v>
      </c>
      <c r="F4006" s="188">
        <f t="shared" si="248"/>
        <v>0.91592651486957422</v>
      </c>
      <c r="G4006" s="200"/>
      <c r="H4006" s="202">
        <v>695</v>
      </c>
      <c r="I4006" s="178">
        <v>17894</v>
      </c>
      <c r="J4006">
        <f t="shared" si="249"/>
        <v>17894</v>
      </c>
      <c r="K4006" s="189">
        <f t="shared" si="250"/>
        <v>0.71575999999999995</v>
      </c>
      <c r="L4006" s="200">
        <v>18459</v>
      </c>
      <c r="N4006" s="184">
        <v>3675</v>
      </c>
      <c r="O4006" s="190">
        <f t="shared" si="251"/>
        <v>0.61250000000000004</v>
      </c>
      <c r="Q4006" s="1">
        <v>2214.4</v>
      </c>
    </row>
    <row r="4007" spans="2:17" x14ac:dyDescent="0.3">
      <c r="B4007" s="187">
        <v>43267.541666666664</v>
      </c>
      <c r="D4007" s="202">
        <v>923</v>
      </c>
      <c r="E4007" s="178">
        <v>657.03800000000001</v>
      </c>
      <c r="F4007" s="188">
        <f t="shared" si="248"/>
        <v>0.88918090469262789</v>
      </c>
      <c r="G4007" s="200"/>
      <c r="H4007" s="202">
        <v>632</v>
      </c>
      <c r="I4007" s="178">
        <v>18106</v>
      </c>
      <c r="J4007">
        <f t="shared" si="249"/>
        <v>18106</v>
      </c>
      <c r="K4007" s="189">
        <f t="shared" si="250"/>
        <v>0.72423999999999999</v>
      </c>
      <c r="L4007" s="200">
        <v>18681</v>
      </c>
      <c r="N4007" s="184">
        <v>3222.5</v>
      </c>
      <c r="O4007" s="190">
        <f t="shared" si="251"/>
        <v>0.53708333333333336</v>
      </c>
      <c r="Q4007" s="1">
        <v>2214.1</v>
      </c>
    </row>
    <row r="4008" spans="2:17" x14ac:dyDescent="0.3">
      <c r="B4008" s="187">
        <v>43267.583333333336</v>
      </c>
      <c r="D4008" s="202">
        <v>889</v>
      </c>
      <c r="E4008" s="178">
        <v>611.49599999999998</v>
      </c>
      <c r="F4008" s="188">
        <f t="shared" si="248"/>
        <v>0.82754812734715977</v>
      </c>
      <c r="G4008" s="200"/>
      <c r="H4008" s="202">
        <v>511</v>
      </c>
      <c r="I4008" s="178">
        <v>18404</v>
      </c>
      <c r="J4008">
        <f t="shared" si="249"/>
        <v>18404</v>
      </c>
      <c r="K4008" s="189">
        <f t="shared" si="250"/>
        <v>0.73616000000000004</v>
      </c>
      <c r="L4008" s="200">
        <v>18994</v>
      </c>
      <c r="N4008" s="184">
        <v>2598</v>
      </c>
      <c r="O4008" s="190">
        <f t="shared" si="251"/>
        <v>0.433</v>
      </c>
      <c r="Q4008" s="1">
        <v>2214.1</v>
      </c>
    </row>
    <row r="4009" spans="2:17" x14ac:dyDescent="0.3">
      <c r="B4009" s="187">
        <v>43267.625</v>
      </c>
      <c r="D4009" s="202">
        <v>819</v>
      </c>
      <c r="E4009" s="178">
        <v>504.04</v>
      </c>
      <c r="F4009" s="188">
        <f t="shared" si="248"/>
        <v>0.68212606150827226</v>
      </c>
      <c r="G4009" s="200"/>
      <c r="H4009" s="202">
        <v>340</v>
      </c>
      <c r="I4009" s="178">
        <v>15841</v>
      </c>
      <c r="J4009">
        <f t="shared" si="249"/>
        <v>15841</v>
      </c>
      <c r="K4009" s="189">
        <f t="shared" si="250"/>
        <v>0.63363999999999998</v>
      </c>
      <c r="L4009" s="200">
        <v>16309</v>
      </c>
      <c r="N4009" s="184">
        <v>1912.6</v>
      </c>
      <c r="O4009" s="190">
        <f t="shared" si="251"/>
        <v>0.31876666666666664</v>
      </c>
      <c r="Q4009" s="1">
        <v>2213.1999999999998</v>
      </c>
    </row>
    <row r="4010" spans="2:17" x14ac:dyDescent="0.3">
      <c r="B4010" s="187">
        <v>43267.666666666664</v>
      </c>
      <c r="D4010" s="202">
        <v>642</v>
      </c>
      <c r="E4010" s="178">
        <v>284.8</v>
      </c>
      <c r="F4010" s="188">
        <f t="shared" si="248"/>
        <v>0.38542477247352575</v>
      </c>
      <c r="G4010" s="200"/>
      <c r="H4010" s="202">
        <v>146</v>
      </c>
      <c r="I4010" s="178">
        <v>6168</v>
      </c>
      <c r="J4010">
        <f t="shared" si="249"/>
        <v>6168</v>
      </c>
      <c r="K4010" s="189">
        <f t="shared" si="250"/>
        <v>0.24671999999999999</v>
      </c>
      <c r="L4010" s="200">
        <v>6332.5</v>
      </c>
      <c r="N4010" s="184">
        <v>1370.4</v>
      </c>
      <c r="O4010" s="190">
        <f t="shared" si="251"/>
        <v>0.22840000000000002</v>
      </c>
      <c r="Q4010" s="1">
        <v>2211.3000000000002</v>
      </c>
    </row>
    <row r="4011" spans="2:17" x14ac:dyDescent="0.3">
      <c r="B4011" s="187">
        <v>43267.708333333336</v>
      </c>
      <c r="D4011" s="202">
        <v>74</v>
      </c>
      <c r="E4011" s="178">
        <v>0</v>
      </c>
      <c r="F4011" s="188">
        <f t="shared" si="248"/>
        <v>0</v>
      </c>
      <c r="G4011" s="200"/>
      <c r="H4011" s="202">
        <v>7</v>
      </c>
      <c r="I4011" s="178">
        <v>-56.506999999999998</v>
      </c>
      <c r="J4011">
        <f t="shared" si="249"/>
        <v>0</v>
      </c>
      <c r="K4011" s="189">
        <f t="shared" si="250"/>
        <v>0</v>
      </c>
      <c r="L4011" s="200">
        <v>0</v>
      </c>
      <c r="N4011" s="184">
        <v>1233.9000000000001</v>
      </c>
      <c r="O4011" s="190">
        <f t="shared" si="251"/>
        <v>0.20565000000000003</v>
      </c>
      <c r="Q4011" s="1">
        <v>2208.8000000000002</v>
      </c>
    </row>
    <row r="4012" spans="2:17" x14ac:dyDescent="0.3">
      <c r="B4012" s="187">
        <v>43267.75</v>
      </c>
      <c r="D4012" s="202">
        <v>0</v>
      </c>
      <c r="E4012" s="178">
        <v>0</v>
      </c>
      <c r="F4012" s="188">
        <f t="shared" si="248"/>
        <v>0</v>
      </c>
      <c r="G4012" s="200"/>
      <c r="H4012" s="202">
        <v>0</v>
      </c>
      <c r="I4012" s="178">
        <v>-56.506999999999998</v>
      </c>
      <c r="J4012">
        <f t="shared" si="249"/>
        <v>0</v>
      </c>
      <c r="K4012" s="189">
        <f t="shared" si="250"/>
        <v>0</v>
      </c>
      <c r="L4012" s="200">
        <v>0</v>
      </c>
      <c r="N4012" s="184">
        <v>1848.5</v>
      </c>
      <c r="O4012" s="190">
        <f t="shared" si="251"/>
        <v>0.30808333333333332</v>
      </c>
      <c r="Q4012" s="1">
        <v>2208.6</v>
      </c>
    </row>
    <row r="4013" spans="2:17" x14ac:dyDescent="0.3">
      <c r="B4013" s="187">
        <v>43267.791666666664</v>
      </c>
      <c r="D4013" s="202">
        <v>0</v>
      </c>
      <c r="E4013" s="178">
        <v>0</v>
      </c>
      <c r="F4013" s="188">
        <f t="shared" si="248"/>
        <v>0</v>
      </c>
      <c r="G4013" s="200"/>
      <c r="H4013" s="202">
        <v>0</v>
      </c>
      <c r="I4013" s="178">
        <v>-56.506999999999998</v>
      </c>
      <c r="J4013">
        <f t="shared" si="249"/>
        <v>0</v>
      </c>
      <c r="K4013" s="189">
        <f t="shared" si="250"/>
        <v>0</v>
      </c>
      <c r="L4013" s="200">
        <v>0</v>
      </c>
      <c r="N4013" s="184">
        <v>3315.2</v>
      </c>
      <c r="O4013" s="190">
        <f t="shared" si="251"/>
        <v>0.55253333333333332</v>
      </c>
      <c r="Q4013" s="1">
        <v>2207.8000000000002</v>
      </c>
    </row>
    <row r="4014" spans="2:17" x14ac:dyDescent="0.3">
      <c r="B4014" s="187">
        <v>43267.833333333336</v>
      </c>
      <c r="D4014" s="202">
        <v>0</v>
      </c>
      <c r="E4014" s="178">
        <v>0</v>
      </c>
      <c r="F4014" s="188">
        <f t="shared" si="248"/>
        <v>0</v>
      </c>
      <c r="G4014" s="200"/>
      <c r="H4014" s="202">
        <v>0</v>
      </c>
      <c r="I4014" s="178">
        <v>-56.506999999999998</v>
      </c>
      <c r="J4014">
        <f t="shared" si="249"/>
        <v>0</v>
      </c>
      <c r="K4014" s="189">
        <f t="shared" si="250"/>
        <v>0</v>
      </c>
      <c r="L4014" s="200">
        <v>0</v>
      </c>
      <c r="N4014" s="184">
        <v>4549.5</v>
      </c>
      <c r="O4014" s="190">
        <f t="shared" si="251"/>
        <v>0.75824999999999998</v>
      </c>
      <c r="Q4014" s="1">
        <v>2203.6999999999998</v>
      </c>
    </row>
    <row r="4015" spans="2:17" x14ac:dyDescent="0.3">
      <c r="B4015" s="187">
        <v>43267.875</v>
      </c>
      <c r="D4015" s="202">
        <v>0</v>
      </c>
      <c r="E4015" s="178">
        <v>0</v>
      </c>
      <c r="F4015" s="188">
        <f t="shared" si="248"/>
        <v>0</v>
      </c>
      <c r="G4015" s="200"/>
      <c r="H4015" s="202">
        <v>0</v>
      </c>
      <c r="I4015" s="178">
        <v>-56.506999999999998</v>
      </c>
      <c r="J4015">
        <f t="shared" si="249"/>
        <v>0</v>
      </c>
      <c r="K4015" s="189">
        <f t="shared" si="250"/>
        <v>0</v>
      </c>
      <c r="L4015" s="200">
        <v>0</v>
      </c>
      <c r="N4015" s="184">
        <v>5113.8999999999996</v>
      </c>
      <c r="O4015" s="190">
        <f t="shared" si="251"/>
        <v>0.85231666666666661</v>
      </c>
      <c r="Q4015" s="1">
        <v>2203.3000000000002</v>
      </c>
    </row>
    <row r="4016" spans="2:17" x14ac:dyDescent="0.3">
      <c r="B4016" s="187">
        <v>43267.916666666664</v>
      </c>
      <c r="D4016" s="202">
        <v>0</v>
      </c>
      <c r="E4016" s="178">
        <v>0</v>
      </c>
      <c r="F4016" s="188">
        <f t="shared" si="248"/>
        <v>0</v>
      </c>
      <c r="G4016" s="200"/>
      <c r="H4016" s="202">
        <v>0</v>
      </c>
      <c r="I4016" s="178">
        <v>-56.506999999999998</v>
      </c>
      <c r="J4016">
        <f t="shared" si="249"/>
        <v>0</v>
      </c>
      <c r="K4016" s="189">
        <f t="shared" si="250"/>
        <v>0</v>
      </c>
      <c r="L4016" s="200">
        <v>0</v>
      </c>
      <c r="N4016" s="184">
        <v>5203.3</v>
      </c>
      <c r="O4016" s="190">
        <f t="shared" si="251"/>
        <v>0.86721666666666675</v>
      </c>
      <c r="Q4016" s="1">
        <v>2202.9</v>
      </c>
    </row>
    <row r="4017" spans="2:17" x14ac:dyDescent="0.3">
      <c r="B4017" s="187">
        <v>43267.958333333336</v>
      </c>
      <c r="D4017" s="202">
        <v>0</v>
      </c>
      <c r="E4017" s="178">
        <v>0</v>
      </c>
      <c r="F4017" s="188">
        <f t="shared" si="248"/>
        <v>0</v>
      </c>
      <c r="G4017" s="200"/>
      <c r="H4017" s="202">
        <v>0</v>
      </c>
      <c r="I4017" s="178">
        <v>-56.506999999999998</v>
      </c>
      <c r="J4017">
        <f t="shared" si="249"/>
        <v>0</v>
      </c>
      <c r="K4017" s="189">
        <f t="shared" si="250"/>
        <v>0</v>
      </c>
      <c r="L4017" s="200">
        <v>0</v>
      </c>
      <c r="N4017" s="184">
        <v>5043.1000000000004</v>
      </c>
      <c r="O4017" s="190">
        <f t="shared" si="251"/>
        <v>0.84051666666666669</v>
      </c>
      <c r="Q4017" s="1">
        <v>2202.6</v>
      </c>
    </row>
    <row r="4018" spans="2:17" x14ac:dyDescent="0.3">
      <c r="B4018" s="187">
        <v>43268</v>
      </c>
      <c r="D4018" s="202">
        <v>0</v>
      </c>
      <c r="E4018" s="178">
        <v>0</v>
      </c>
      <c r="F4018" s="188">
        <f t="shared" si="248"/>
        <v>0</v>
      </c>
      <c r="G4018" s="200"/>
      <c r="H4018" s="202">
        <v>0</v>
      </c>
      <c r="I4018" s="178">
        <v>-56.506999999999998</v>
      </c>
      <c r="J4018">
        <f t="shared" si="249"/>
        <v>0</v>
      </c>
      <c r="K4018" s="189">
        <f t="shared" si="250"/>
        <v>0</v>
      </c>
      <c r="L4018" s="200">
        <v>0</v>
      </c>
      <c r="N4018" s="184">
        <v>4889.8</v>
      </c>
      <c r="O4018" s="190">
        <f t="shared" si="251"/>
        <v>0.81496666666666673</v>
      </c>
      <c r="Q4018" s="1">
        <v>2202.1</v>
      </c>
    </row>
    <row r="4019" spans="2:17" x14ac:dyDescent="0.3">
      <c r="B4019" s="187">
        <v>43268.041666666664</v>
      </c>
      <c r="D4019" s="202">
        <v>0</v>
      </c>
      <c r="E4019" s="178">
        <v>0</v>
      </c>
      <c r="F4019" s="188">
        <f t="shared" si="248"/>
        <v>0</v>
      </c>
      <c r="G4019" s="200"/>
      <c r="H4019" s="202">
        <v>0</v>
      </c>
      <c r="I4019" s="178">
        <v>-56.506999999999998</v>
      </c>
      <c r="J4019">
        <f t="shared" si="249"/>
        <v>0</v>
      </c>
      <c r="K4019" s="189">
        <f t="shared" si="250"/>
        <v>0</v>
      </c>
      <c r="L4019" s="200">
        <v>0</v>
      </c>
      <c r="N4019" s="184">
        <v>4743.1000000000004</v>
      </c>
      <c r="O4019" s="190">
        <f t="shared" si="251"/>
        <v>0.79051666666666676</v>
      </c>
      <c r="Q4019" s="1">
        <v>2201.6</v>
      </c>
    </row>
    <row r="4020" spans="2:17" x14ac:dyDescent="0.3">
      <c r="B4020" s="187">
        <v>43268.083333333336</v>
      </c>
      <c r="D4020" s="202">
        <v>0</v>
      </c>
      <c r="E4020" s="178">
        <v>0</v>
      </c>
      <c r="F4020" s="188">
        <f t="shared" si="248"/>
        <v>0</v>
      </c>
      <c r="G4020" s="200"/>
      <c r="H4020" s="202">
        <v>0</v>
      </c>
      <c r="I4020" s="178">
        <v>-56.506999999999998</v>
      </c>
      <c r="J4020">
        <f t="shared" si="249"/>
        <v>0</v>
      </c>
      <c r="K4020" s="189">
        <f t="shared" si="250"/>
        <v>0</v>
      </c>
      <c r="L4020" s="200">
        <v>0</v>
      </c>
      <c r="N4020" s="184">
        <v>4755.6000000000004</v>
      </c>
      <c r="O4020" s="190">
        <f t="shared" si="251"/>
        <v>0.79260000000000008</v>
      </c>
      <c r="Q4020" s="1">
        <v>2200.6</v>
      </c>
    </row>
    <row r="4021" spans="2:17" x14ac:dyDescent="0.3">
      <c r="B4021" s="187">
        <v>43268.125</v>
      </c>
      <c r="D4021" s="202">
        <v>0</v>
      </c>
      <c r="E4021" s="178">
        <v>0</v>
      </c>
      <c r="F4021" s="188">
        <f t="shared" si="248"/>
        <v>0</v>
      </c>
      <c r="G4021" s="200"/>
      <c r="H4021" s="202">
        <v>0</v>
      </c>
      <c r="I4021" s="178">
        <v>-56.506999999999998</v>
      </c>
      <c r="J4021">
        <f t="shared" si="249"/>
        <v>0</v>
      </c>
      <c r="K4021" s="189">
        <f t="shared" si="250"/>
        <v>0</v>
      </c>
      <c r="L4021" s="200">
        <v>0</v>
      </c>
      <c r="N4021" s="184">
        <v>4770.7</v>
      </c>
      <c r="O4021" s="190">
        <f t="shared" si="251"/>
        <v>0.79511666666666658</v>
      </c>
      <c r="Q4021" s="1">
        <v>2200.1</v>
      </c>
    </row>
    <row r="4022" spans="2:17" x14ac:dyDescent="0.3">
      <c r="B4022" s="187">
        <v>43268.166666666664</v>
      </c>
      <c r="D4022" s="202">
        <v>0</v>
      </c>
      <c r="E4022" s="178">
        <v>0</v>
      </c>
      <c r="F4022" s="188">
        <f t="shared" si="248"/>
        <v>0</v>
      </c>
      <c r="G4022" s="200"/>
      <c r="H4022" s="202">
        <v>0</v>
      </c>
      <c r="I4022" s="178">
        <v>-56.506999999999998</v>
      </c>
      <c r="J4022">
        <f t="shared" si="249"/>
        <v>0</v>
      </c>
      <c r="K4022" s="189">
        <f t="shared" si="250"/>
        <v>0</v>
      </c>
      <c r="L4022" s="200">
        <v>0</v>
      </c>
      <c r="N4022" s="184">
        <v>4815.8999999999996</v>
      </c>
      <c r="O4022" s="190">
        <f t="shared" si="251"/>
        <v>0.80264999999999997</v>
      </c>
      <c r="Q4022" s="1">
        <v>2198.6999999999998</v>
      </c>
    </row>
    <row r="4023" spans="2:17" x14ac:dyDescent="0.3">
      <c r="B4023" s="187">
        <v>43268.208333333336</v>
      </c>
      <c r="D4023" s="202">
        <v>0</v>
      </c>
      <c r="E4023" s="178">
        <v>0</v>
      </c>
      <c r="F4023" s="188">
        <f t="shared" si="248"/>
        <v>0</v>
      </c>
      <c r="G4023" s="200"/>
      <c r="H4023" s="202">
        <v>0</v>
      </c>
      <c r="I4023" s="178">
        <v>-56.506999999999998</v>
      </c>
      <c r="J4023">
        <f t="shared" si="249"/>
        <v>0</v>
      </c>
      <c r="K4023" s="189">
        <f t="shared" si="250"/>
        <v>0</v>
      </c>
      <c r="L4023" s="200">
        <v>0</v>
      </c>
      <c r="N4023" s="184">
        <v>4850.2</v>
      </c>
      <c r="O4023" s="190">
        <f t="shared" si="251"/>
        <v>0.80836666666666668</v>
      </c>
      <c r="Q4023" s="1">
        <v>2198.5</v>
      </c>
    </row>
    <row r="4024" spans="2:17" x14ac:dyDescent="0.3">
      <c r="B4024" s="187">
        <v>43268.25</v>
      </c>
      <c r="D4024" s="202">
        <v>21</v>
      </c>
      <c r="E4024" s="178">
        <v>0</v>
      </c>
      <c r="F4024" s="188">
        <f t="shared" si="248"/>
        <v>0</v>
      </c>
      <c r="G4024" s="200"/>
      <c r="H4024" s="202">
        <v>3</v>
      </c>
      <c r="I4024" s="178">
        <v>-56.506999999999998</v>
      </c>
      <c r="J4024">
        <f t="shared" si="249"/>
        <v>0</v>
      </c>
      <c r="K4024" s="189">
        <f t="shared" si="250"/>
        <v>0</v>
      </c>
      <c r="L4024" s="200">
        <v>0</v>
      </c>
      <c r="N4024" s="184">
        <v>4867.2</v>
      </c>
      <c r="O4024" s="190">
        <f t="shared" si="251"/>
        <v>0.81119999999999992</v>
      </c>
      <c r="Q4024" s="1">
        <v>2198.1999999999998</v>
      </c>
    </row>
    <row r="4025" spans="2:17" x14ac:dyDescent="0.3">
      <c r="B4025" s="187">
        <v>43268.291666666664</v>
      </c>
      <c r="D4025" s="202">
        <v>562</v>
      </c>
      <c r="E4025" s="178">
        <v>62.4343</v>
      </c>
      <c r="F4025" s="188">
        <f t="shared" si="248"/>
        <v>8.4493419494535982E-2</v>
      </c>
      <c r="G4025" s="200"/>
      <c r="H4025" s="202">
        <v>119</v>
      </c>
      <c r="I4025" s="178">
        <v>5038</v>
      </c>
      <c r="J4025">
        <f t="shared" si="249"/>
        <v>5038</v>
      </c>
      <c r="K4025" s="189">
        <f t="shared" si="250"/>
        <v>0.20152</v>
      </c>
      <c r="L4025" s="200">
        <v>5182.3</v>
      </c>
      <c r="N4025" s="184">
        <v>4670.6000000000004</v>
      </c>
      <c r="O4025" s="190">
        <f t="shared" si="251"/>
        <v>0.77843333333333342</v>
      </c>
      <c r="Q4025" s="1">
        <v>2197.1</v>
      </c>
    </row>
    <row r="4026" spans="2:17" x14ac:dyDescent="0.3">
      <c r="B4026" s="187">
        <v>43268.333333333336</v>
      </c>
      <c r="D4026" s="202">
        <v>788</v>
      </c>
      <c r="E4026" s="178">
        <v>484.68799999999999</v>
      </c>
      <c r="F4026" s="188">
        <f t="shared" si="248"/>
        <v>0.6559366647494671</v>
      </c>
      <c r="G4026" s="200"/>
      <c r="H4026" s="202">
        <v>321</v>
      </c>
      <c r="I4026" s="178">
        <v>15308</v>
      </c>
      <c r="J4026">
        <f t="shared" si="249"/>
        <v>15308</v>
      </c>
      <c r="K4026" s="189">
        <f t="shared" si="250"/>
        <v>0.61231999999999998</v>
      </c>
      <c r="L4026" s="200">
        <v>15752</v>
      </c>
      <c r="N4026" s="184">
        <v>4115.8999999999996</v>
      </c>
      <c r="O4026" s="190">
        <f t="shared" si="251"/>
        <v>0.68598333333333328</v>
      </c>
      <c r="Q4026" s="1">
        <v>2196.8000000000002</v>
      </c>
    </row>
    <row r="4027" spans="2:17" x14ac:dyDescent="0.3">
      <c r="B4027" s="187">
        <v>43268.375</v>
      </c>
      <c r="D4027" s="202">
        <v>859</v>
      </c>
      <c r="E4027" s="178">
        <v>593.048</v>
      </c>
      <c r="F4027" s="188">
        <f t="shared" si="248"/>
        <v>0.80258212944480167</v>
      </c>
      <c r="G4027" s="200"/>
      <c r="H4027" s="202">
        <v>486</v>
      </c>
      <c r="I4027" s="178">
        <v>18092</v>
      </c>
      <c r="J4027">
        <f t="shared" si="249"/>
        <v>18092</v>
      </c>
      <c r="K4027" s="189">
        <f t="shared" si="250"/>
        <v>0.72367999999999999</v>
      </c>
      <c r="L4027" s="200">
        <v>18667</v>
      </c>
      <c r="N4027" s="184">
        <v>2438.3000000000002</v>
      </c>
      <c r="O4027" s="190">
        <f t="shared" si="251"/>
        <v>0.40638333333333337</v>
      </c>
      <c r="Q4027" s="1">
        <v>2196.6</v>
      </c>
    </row>
    <row r="4028" spans="2:17" x14ac:dyDescent="0.3">
      <c r="B4028" s="187">
        <v>43268.416666666664</v>
      </c>
      <c r="D4028" s="202">
        <v>898</v>
      </c>
      <c r="E4028" s="178">
        <v>642.12699999999995</v>
      </c>
      <c r="F4028" s="188">
        <f t="shared" si="248"/>
        <v>0.86900159014784994</v>
      </c>
      <c r="G4028" s="200"/>
      <c r="H4028" s="202">
        <v>611</v>
      </c>
      <c r="I4028" s="178">
        <v>17838</v>
      </c>
      <c r="J4028">
        <f t="shared" si="249"/>
        <v>17838</v>
      </c>
      <c r="K4028" s="189">
        <f t="shared" si="250"/>
        <v>0.71352000000000004</v>
      </c>
      <c r="L4028" s="200">
        <v>18400</v>
      </c>
      <c r="N4028" s="184">
        <v>2528.9</v>
      </c>
      <c r="O4028" s="190">
        <f t="shared" si="251"/>
        <v>0.42148333333333332</v>
      </c>
      <c r="Q4028" s="1">
        <v>2196.5</v>
      </c>
    </row>
    <row r="4029" spans="2:17" x14ac:dyDescent="0.3">
      <c r="B4029" s="187">
        <v>43268.458333333336</v>
      </c>
      <c r="D4029" s="202">
        <v>903</v>
      </c>
      <c r="E4029" s="178">
        <v>655.19100000000003</v>
      </c>
      <c r="F4029" s="188">
        <f t="shared" si="248"/>
        <v>0.88668132760429008</v>
      </c>
      <c r="G4029" s="200"/>
      <c r="H4029" s="202">
        <v>680</v>
      </c>
      <c r="I4029" s="178">
        <v>17572</v>
      </c>
      <c r="J4029">
        <f t="shared" si="249"/>
        <v>17572</v>
      </c>
      <c r="K4029" s="189">
        <f t="shared" si="250"/>
        <v>0.70287999999999995</v>
      </c>
      <c r="L4029" s="200">
        <v>18121</v>
      </c>
      <c r="N4029" s="184">
        <v>2596.4</v>
      </c>
      <c r="O4029" s="190">
        <f t="shared" si="251"/>
        <v>0.43273333333333336</v>
      </c>
      <c r="Q4029" s="1">
        <v>2196</v>
      </c>
    </row>
    <row r="4030" spans="2:17" x14ac:dyDescent="0.3">
      <c r="B4030" s="187">
        <v>43268.5</v>
      </c>
      <c r="D4030" s="202">
        <v>787</v>
      </c>
      <c r="E4030" s="178">
        <v>564.21400000000006</v>
      </c>
      <c r="F4030" s="188">
        <f t="shared" si="248"/>
        <v>0.76356057786649534</v>
      </c>
      <c r="G4030" s="200"/>
      <c r="H4030" s="202">
        <v>657</v>
      </c>
      <c r="I4030" s="178">
        <v>16867</v>
      </c>
      <c r="J4030">
        <f t="shared" si="249"/>
        <v>16867</v>
      </c>
      <c r="K4030" s="189">
        <f t="shared" si="250"/>
        <v>0.67467999999999995</v>
      </c>
      <c r="L4030" s="200">
        <v>17382</v>
      </c>
      <c r="N4030" s="184">
        <v>2625</v>
      </c>
      <c r="O4030" s="190">
        <f t="shared" si="251"/>
        <v>0.4375</v>
      </c>
      <c r="Q4030" s="1">
        <v>2195</v>
      </c>
    </row>
    <row r="4031" spans="2:17" x14ac:dyDescent="0.3">
      <c r="B4031" s="187">
        <v>43268.541666666664</v>
      </c>
      <c r="D4031" s="202">
        <v>858</v>
      </c>
      <c r="E4031" s="178">
        <v>610.15700000000004</v>
      </c>
      <c r="F4031" s="188">
        <f t="shared" si="248"/>
        <v>0.82573603545691387</v>
      </c>
      <c r="G4031" s="200"/>
      <c r="H4031" s="202">
        <v>617</v>
      </c>
      <c r="I4031" s="178">
        <v>17568</v>
      </c>
      <c r="J4031">
        <f t="shared" si="249"/>
        <v>17568</v>
      </c>
      <c r="K4031" s="189">
        <f t="shared" si="250"/>
        <v>0.70272000000000001</v>
      </c>
      <c r="L4031" s="200">
        <v>18117</v>
      </c>
      <c r="N4031" s="184">
        <v>2214.1</v>
      </c>
      <c r="O4031" s="190">
        <f t="shared" si="251"/>
        <v>0.36901666666666666</v>
      </c>
      <c r="Q4031" s="1">
        <v>2195</v>
      </c>
    </row>
    <row r="4032" spans="2:17" x14ac:dyDescent="0.3">
      <c r="B4032" s="187">
        <v>43268.583333333336</v>
      </c>
      <c r="D4032" s="202">
        <v>865</v>
      </c>
      <c r="E4032" s="178">
        <v>596.08000000000004</v>
      </c>
      <c r="F4032" s="188">
        <f t="shared" si="248"/>
        <v>0.8066853875562473</v>
      </c>
      <c r="G4032" s="200"/>
      <c r="H4032" s="202">
        <v>503</v>
      </c>
      <c r="I4032" s="178">
        <v>18007</v>
      </c>
      <c r="J4032">
        <f t="shared" si="249"/>
        <v>18007</v>
      </c>
      <c r="K4032" s="189">
        <f t="shared" si="250"/>
        <v>0.72028000000000003</v>
      </c>
      <c r="L4032" s="200">
        <v>18577</v>
      </c>
      <c r="N4032" s="184">
        <v>1400.4</v>
      </c>
      <c r="O4032" s="190">
        <f t="shared" si="251"/>
        <v>0.23340000000000002</v>
      </c>
      <c r="Q4032" s="1">
        <v>2193.4</v>
      </c>
    </row>
    <row r="4033" spans="2:17" x14ac:dyDescent="0.3">
      <c r="B4033" s="187">
        <v>43268.625</v>
      </c>
      <c r="D4033" s="202">
        <v>770</v>
      </c>
      <c r="E4033" s="178">
        <v>473.928</v>
      </c>
      <c r="F4033" s="188">
        <f t="shared" si="248"/>
        <v>0.64137497039618363</v>
      </c>
      <c r="G4033" s="200"/>
      <c r="H4033" s="202">
        <v>333</v>
      </c>
      <c r="I4033" s="178">
        <v>15326</v>
      </c>
      <c r="J4033">
        <f t="shared" si="249"/>
        <v>15326</v>
      </c>
      <c r="K4033" s="189">
        <f t="shared" si="250"/>
        <v>0.61304000000000003</v>
      </c>
      <c r="L4033" s="200">
        <v>15770</v>
      </c>
      <c r="N4033" s="184">
        <v>831.3</v>
      </c>
      <c r="O4033" s="190">
        <f t="shared" si="251"/>
        <v>0.13854999999999998</v>
      </c>
      <c r="Q4033" s="1">
        <v>2193</v>
      </c>
    </row>
    <row r="4034" spans="2:17" x14ac:dyDescent="0.3">
      <c r="B4034" s="187">
        <v>43268.666666666664</v>
      </c>
      <c r="D4034" s="202">
        <v>611</v>
      </c>
      <c r="E4034" s="178">
        <v>270.91500000000002</v>
      </c>
      <c r="F4034" s="188">
        <f t="shared" si="248"/>
        <v>0.36663396149812233</v>
      </c>
      <c r="G4034" s="200"/>
      <c r="H4034" s="202">
        <v>143</v>
      </c>
      <c r="I4034" s="178">
        <v>5991.6</v>
      </c>
      <c r="J4034">
        <f t="shared" si="249"/>
        <v>5991.6</v>
      </c>
      <c r="K4034" s="189">
        <f t="shared" si="250"/>
        <v>0.23966400000000002</v>
      </c>
      <c r="L4034" s="200">
        <v>6152.8</v>
      </c>
      <c r="N4034" s="184">
        <v>557.70000000000005</v>
      </c>
      <c r="O4034" s="190">
        <f t="shared" si="251"/>
        <v>9.2950000000000005E-2</v>
      </c>
      <c r="Q4034" s="1">
        <v>2191.8000000000002</v>
      </c>
    </row>
    <row r="4035" spans="2:17" x14ac:dyDescent="0.3">
      <c r="B4035" s="187">
        <v>43268.708333333336</v>
      </c>
      <c r="D4035" s="202">
        <v>72</v>
      </c>
      <c r="E4035" s="178">
        <v>0</v>
      </c>
      <c r="F4035" s="188">
        <f t="shared" si="248"/>
        <v>0</v>
      </c>
      <c r="G4035" s="200"/>
      <c r="H4035" s="202">
        <v>7</v>
      </c>
      <c r="I4035" s="178">
        <v>-56.506999999999998</v>
      </c>
      <c r="J4035">
        <f t="shared" si="249"/>
        <v>0</v>
      </c>
      <c r="K4035" s="189">
        <f t="shared" si="250"/>
        <v>0</v>
      </c>
      <c r="L4035" s="200">
        <v>0</v>
      </c>
      <c r="N4035" s="184">
        <v>602.6</v>
      </c>
      <c r="O4035" s="190">
        <f t="shared" si="251"/>
        <v>0.10043333333333333</v>
      </c>
      <c r="Q4035" s="1">
        <v>2191.1</v>
      </c>
    </row>
    <row r="4036" spans="2:17" x14ac:dyDescent="0.3">
      <c r="B4036" s="187">
        <v>43268.75</v>
      </c>
      <c r="D4036" s="202">
        <v>0</v>
      </c>
      <c r="E4036" s="178">
        <v>0</v>
      </c>
      <c r="F4036" s="188">
        <f t="shared" si="248"/>
        <v>0</v>
      </c>
      <c r="G4036" s="200"/>
      <c r="H4036" s="202">
        <v>0</v>
      </c>
      <c r="I4036" s="178">
        <v>-56.506999999999998</v>
      </c>
      <c r="J4036">
        <f t="shared" si="249"/>
        <v>0</v>
      </c>
      <c r="K4036" s="189">
        <f t="shared" si="250"/>
        <v>0</v>
      </c>
      <c r="L4036" s="200">
        <v>0</v>
      </c>
      <c r="N4036" s="184">
        <v>737.2</v>
      </c>
      <c r="O4036" s="190">
        <f t="shared" si="251"/>
        <v>0.12286666666666668</v>
      </c>
      <c r="Q4036" s="1">
        <v>2191</v>
      </c>
    </row>
    <row r="4037" spans="2:17" x14ac:dyDescent="0.3">
      <c r="B4037" s="187">
        <v>43268.791666666664</v>
      </c>
      <c r="D4037" s="202">
        <v>0</v>
      </c>
      <c r="E4037" s="178">
        <v>0</v>
      </c>
      <c r="F4037" s="188">
        <f t="shared" si="248"/>
        <v>0</v>
      </c>
      <c r="G4037" s="200"/>
      <c r="H4037" s="202">
        <v>0</v>
      </c>
      <c r="I4037" s="178">
        <v>-56.506999999999998</v>
      </c>
      <c r="J4037">
        <f t="shared" si="249"/>
        <v>0</v>
      </c>
      <c r="K4037" s="189">
        <f t="shared" si="250"/>
        <v>0</v>
      </c>
      <c r="L4037" s="200">
        <v>0</v>
      </c>
      <c r="N4037" s="184">
        <v>1662.9</v>
      </c>
      <c r="O4037" s="190">
        <f t="shared" si="251"/>
        <v>0.27715000000000001</v>
      </c>
      <c r="Q4037" s="1">
        <v>2190.8000000000002</v>
      </c>
    </row>
    <row r="4038" spans="2:17" x14ac:dyDescent="0.3">
      <c r="B4038" s="187">
        <v>43268.833333333336</v>
      </c>
      <c r="D4038" s="202">
        <v>0</v>
      </c>
      <c r="E4038" s="178">
        <v>0</v>
      </c>
      <c r="F4038" s="188">
        <f t="shared" si="248"/>
        <v>0</v>
      </c>
      <c r="G4038" s="200"/>
      <c r="H4038" s="202">
        <v>0</v>
      </c>
      <c r="I4038" s="178">
        <v>-56.506999999999998</v>
      </c>
      <c r="J4038">
        <f t="shared" si="249"/>
        <v>0</v>
      </c>
      <c r="K4038" s="189">
        <f t="shared" si="250"/>
        <v>0</v>
      </c>
      <c r="L4038" s="200">
        <v>0</v>
      </c>
      <c r="N4038" s="184">
        <v>3174.8</v>
      </c>
      <c r="O4038" s="190">
        <f t="shared" si="251"/>
        <v>0.52913333333333334</v>
      </c>
      <c r="Q4038" s="1">
        <v>2190.6</v>
      </c>
    </row>
    <row r="4039" spans="2:17" x14ac:dyDescent="0.3">
      <c r="B4039" s="187">
        <v>43268.875</v>
      </c>
      <c r="D4039" s="202">
        <v>0</v>
      </c>
      <c r="E4039" s="178">
        <v>0</v>
      </c>
      <c r="F4039" s="188">
        <f t="shared" si="248"/>
        <v>0</v>
      </c>
      <c r="G4039" s="200"/>
      <c r="H4039" s="202">
        <v>0</v>
      </c>
      <c r="I4039" s="178">
        <v>-56.506999999999998</v>
      </c>
      <c r="J4039">
        <f t="shared" si="249"/>
        <v>0</v>
      </c>
      <c r="K4039" s="189">
        <f t="shared" si="250"/>
        <v>0</v>
      </c>
      <c r="L4039" s="200">
        <v>0</v>
      </c>
      <c r="N4039" s="184">
        <v>4222.2</v>
      </c>
      <c r="O4039" s="190">
        <f t="shared" si="251"/>
        <v>0.70369999999999999</v>
      </c>
      <c r="Q4039" s="1">
        <v>2189.6</v>
      </c>
    </row>
    <row r="4040" spans="2:17" x14ac:dyDescent="0.3">
      <c r="B4040" s="187">
        <v>43268.916666666664</v>
      </c>
      <c r="D4040" s="202">
        <v>0</v>
      </c>
      <c r="E4040" s="178">
        <v>0</v>
      </c>
      <c r="F4040" s="188">
        <f t="shared" si="248"/>
        <v>0</v>
      </c>
      <c r="G4040" s="200"/>
      <c r="H4040" s="202">
        <v>0</v>
      </c>
      <c r="I4040" s="178">
        <v>-56.506999999999998</v>
      </c>
      <c r="J4040">
        <f t="shared" si="249"/>
        <v>0</v>
      </c>
      <c r="K4040" s="189">
        <f t="shared" si="250"/>
        <v>0</v>
      </c>
      <c r="L4040" s="200">
        <v>0</v>
      </c>
      <c r="N4040" s="184">
        <v>4488.3999999999996</v>
      </c>
      <c r="O4040" s="190">
        <f t="shared" si="251"/>
        <v>0.74806666666666666</v>
      </c>
      <c r="Q4040" s="1">
        <v>2188.1999999999998</v>
      </c>
    </row>
    <row r="4041" spans="2:17" x14ac:dyDescent="0.3">
      <c r="B4041" s="187">
        <v>43268.958333333336</v>
      </c>
      <c r="D4041" s="202">
        <v>0</v>
      </c>
      <c r="E4041" s="178">
        <v>0</v>
      </c>
      <c r="F4041" s="188">
        <f t="shared" si="248"/>
        <v>0</v>
      </c>
      <c r="G4041" s="200"/>
      <c r="H4041" s="202">
        <v>0</v>
      </c>
      <c r="I4041" s="178">
        <v>-56.506999999999998</v>
      </c>
      <c r="J4041">
        <f t="shared" si="249"/>
        <v>0</v>
      </c>
      <c r="K4041" s="189">
        <f t="shared" si="250"/>
        <v>0</v>
      </c>
      <c r="L4041" s="200">
        <v>0</v>
      </c>
      <c r="N4041" s="184">
        <v>4367</v>
      </c>
      <c r="O4041" s="190">
        <f t="shared" si="251"/>
        <v>0.72783333333333333</v>
      </c>
      <c r="Q4041" s="1">
        <v>2185.3000000000002</v>
      </c>
    </row>
    <row r="4042" spans="2:17" x14ac:dyDescent="0.3">
      <c r="B4042" s="187">
        <v>43269</v>
      </c>
      <c r="D4042" s="202">
        <v>0</v>
      </c>
      <c r="E4042" s="178">
        <v>0</v>
      </c>
      <c r="F4042" s="188">
        <f t="shared" si="248"/>
        <v>0</v>
      </c>
      <c r="G4042" s="200"/>
      <c r="H4042" s="202">
        <v>0</v>
      </c>
      <c r="I4042" s="178">
        <v>-56.506999999999998</v>
      </c>
      <c r="J4042">
        <f t="shared" si="249"/>
        <v>0</v>
      </c>
      <c r="K4042" s="189">
        <f t="shared" si="250"/>
        <v>0</v>
      </c>
      <c r="L4042" s="200">
        <v>0</v>
      </c>
      <c r="N4042" s="184">
        <v>4249</v>
      </c>
      <c r="O4042" s="190">
        <f t="shared" si="251"/>
        <v>0.70816666666666672</v>
      </c>
      <c r="Q4042" s="1">
        <v>2184.4</v>
      </c>
    </row>
    <row r="4043" spans="2:17" x14ac:dyDescent="0.3">
      <c r="B4043" s="187">
        <v>43269.041666666664</v>
      </c>
      <c r="D4043" s="202">
        <v>0</v>
      </c>
      <c r="E4043" s="178">
        <v>0</v>
      </c>
      <c r="F4043" s="188">
        <f t="shared" ref="F4043:F4106" si="252">E4043/$F$8</f>
        <v>0</v>
      </c>
      <c r="G4043" s="200"/>
      <c r="H4043" s="202">
        <v>0</v>
      </c>
      <c r="I4043" s="178">
        <v>-56.506999999999998</v>
      </c>
      <c r="J4043">
        <f t="shared" ref="J4043:J4106" si="253">IF(I4043&lt;0,0,I4043)</f>
        <v>0</v>
      </c>
      <c r="K4043" s="189">
        <f t="shared" ref="K4043:K4106" si="254">J4043/(1000*$K$8)</f>
        <v>0</v>
      </c>
      <c r="L4043" s="200">
        <v>0</v>
      </c>
      <c r="N4043" s="184">
        <v>4428</v>
      </c>
      <c r="O4043" s="190">
        <f t="shared" ref="O4043:O4106" si="255">N4043/$O$8</f>
        <v>0.73799999999999999</v>
      </c>
      <c r="Q4043" s="1">
        <v>2182.4</v>
      </c>
    </row>
    <row r="4044" spans="2:17" x14ac:dyDescent="0.3">
      <c r="B4044" s="187">
        <v>43269.083333333336</v>
      </c>
      <c r="D4044" s="202">
        <v>0</v>
      </c>
      <c r="E4044" s="178">
        <v>0</v>
      </c>
      <c r="F4044" s="188">
        <f t="shared" si="252"/>
        <v>0</v>
      </c>
      <c r="G4044" s="200"/>
      <c r="H4044" s="202">
        <v>0</v>
      </c>
      <c r="I4044" s="178">
        <v>-56.506999999999998</v>
      </c>
      <c r="J4044">
        <f t="shared" si="253"/>
        <v>0</v>
      </c>
      <c r="K4044" s="189">
        <f t="shared" si="254"/>
        <v>0</v>
      </c>
      <c r="L4044" s="200">
        <v>0</v>
      </c>
      <c r="N4044" s="184">
        <v>4647</v>
      </c>
      <c r="O4044" s="190">
        <f t="shared" si="255"/>
        <v>0.77449999999999997</v>
      </c>
      <c r="Q4044" s="1">
        <v>2181.6</v>
      </c>
    </row>
    <row r="4045" spans="2:17" x14ac:dyDescent="0.3">
      <c r="B4045" s="187">
        <v>43269.125</v>
      </c>
      <c r="D4045" s="202">
        <v>0</v>
      </c>
      <c r="E4045" s="178">
        <v>0</v>
      </c>
      <c r="F4045" s="188">
        <f t="shared" si="252"/>
        <v>0</v>
      </c>
      <c r="G4045" s="200"/>
      <c r="H4045" s="202">
        <v>0</v>
      </c>
      <c r="I4045" s="178">
        <v>-56.506999999999998</v>
      </c>
      <c r="J4045">
        <f t="shared" si="253"/>
        <v>0</v>
      </c>
      <c r="K4045" s="189">
        <f t="shared" si="254"/>
        <v>0</v>
      </c>
      <c r="L4045" s="200">
        <v>0</v>
      </c>
      <c r="N4045" s="184">
        <v>2492.6999999999998</v>
      </c>
      <c r="O4045" s="190">
        <f t="shared" si="255"/>
        <v>0.41544999999999999</v>
      </c>
      <c r="Q4045" s="1">
        <v>2181</v>
      </c>
    </row>
    <row r="4046" spans="2:17" x14ac:dyDescent="0.3">
      <c r="B4046" s="187">
        <v>43269.166666666664</v>
      </c>
      <c r="D4046" s="202">
        <v>0</v>
      </c>
      <c r="E4046" s="178">
        <v>0</v>
      </c>
      <c r="F4046" s="188">
        <f t="shared" si="252"/>
        <v>0</v>
      </c>
      <c r="G4046" s="200"/>
      <c r="H4046" s="202">
        <v>0</v>
      </c>
      <c r="I4046" s="178">
        <v>-56.506999999999998</v>
      </c>
      <c r="J4046">
        <f t="shared" si="253"/>
        <v>0</v>
      </c>
      <c r="K4046" s="189">
        <f t="shared" si="254"/>
        <v>0</v>
      </c>
      <c r="L4046" s="200">
        <v>0</v>
      </c>
      <c r="N4046" s="184">
        <v>1687.5</v>
      </c>
      <c r="O4046" s="190">
        <f t="shared" si="255"/>
        <v>0.28125</v>
      </c>
      <c r="Q4046" s="1">
        <v>2181</v>
      </c>
    </row>
    <row r="4047" spans="2:17" x14ac:dyDescent="0.3">
      <c r="B4047" s="187">
        <v>43269.208333333336</v>
      </c>
      <c r="D4047" s="202">
        <v>0</v>
      </c>
      <c r="E4047" s="178">
        <v>0</v>
      </c>
      <c r="F4047" s="188">
        <f t="shared" si="252"/>
        <v>0</v>
      </c>
      <c r="G4047" s="200"/>
      <c r="H4047" s="202">
        <v>0</v>
      </c>
      <c r="I4047" s="178">
        <v>-56.506999999999998</v>
      </c>
      <c r="J4047">
        <f t="shared" si="253"/>
        <v>0</v>
      </c>
      <c r="K4047" s="189">
        <f t="shared" si="254"/>
        <v>0</v>
      </c>
      <c r="L4047" s="200">
        <v>0</v>
      </c>
      <c r="N4047" s="184">
        <v>1777.9</v>
      </c>
      <c r="O4047" s="190">
        <f t="shared" si="255"/>
        <v>0.29631666666666667</v>
      </c>
      <c r="Q4047" s="1">
        <v>2179.6</v>
      </c>
    </row>
    <row r="4048" spans="2:17" x14ac:dyDescent="0.3">
      <c r="B4048" s="187">
        <v>43269.25</v>
      </c>
      <c r="D4048" s="202">
        <v>1</v>
      </c>
      <c r="E4048" s="178">
        <v>0</v>
      </c>
      <c r="F4048" s="188">
        <f t="shared" si="252"/>
        <v>0</v>
      </c>
      <c r="G4048" s="200"/>
      <c r="H4048" s="202">
        <v>2</v>
      </c>
      <c r="I4048" s="178">
        <v>-56.506999999999998</v>
      </c>
      <c r="J4048">
        <f t="shared" si="253"/>
        <v>0</v>
      </c>
      <c r="K4048" s="189">
        <f t="shared" si="254"/>
        <v>0</v>
      </c>
      <c r="L4048" s="200">
        <v>0</v>
      </c>
      <c r="N4048" s="184">
        <v>2378.9</v>
      </c>
      <c r="O4048" s="190">
        <f t="shared" si="255"/>
        <v>0.39648333333333335</v>
      </c>
      <c r="Q4048" s="1">
        <v>2177.6999999999998</v>
      </c>
    </row>
    <row r="4049" spans="2:17" x14ac:dyDescent="0.3">
      <c r="B4049" s="187">
        <v>43269.291666666664</v>
      </c>
      <c r="D4049" s="202">
        <v>493</v>
      </c>
      <c r="E4049" s="178">
        <v>29.677700000000002</v>
      </c>
      <c r="F4049" s="188">
        <f t="shared" si="252"/>
        <v>4.0163345400412769E-2</v>
      </c>
      <c r="G4049" s="200"/>
      <c r="H4049" s="202">
        <v>113</v>
      </c>
      <c r="I4049" s="178">
        <v>4720.2</v>
      </c>
      <c r="J4049">
        <f t="shared" si="253"/>
        <v>4720.2</v>
      </c>
      <c r="K4049" s="189">
        <f t="shared" si="254"/>
        <v>0.188808</v>
      </c>
      <c r="L4049" s="200">
        <v>4859.5</v>
      </c>
      <c r="N4049" s="184">
        <v>3036.7</v>
      </c>
      <c r="O4049" s="190">
        <f t="shared" si="255"/>
        <v>0.50611666666666666</v>
      </c>
      <c r="Q4049" s="1">
        <v>2177</v>
      </c>
    </row>
    <row r="4050" spans="2:17" x14ac:dyDescent="0.3">
      <c r="B4050" s="187">
        <v>43269.333333333336</v>
      </c>
      <c r="D4050" s="202">
        <v>725</v>
      </c>
      <c r="E4050" s="178">
        <v>443.74900000000002</v>
      </c>
      <c r="F4050" s="188">
        <f t="shared" si="252"/>
        <v>0.60053320702371693</v>
      </c>
      <c r="G4050" s="200"/>
      <c r="H4050" s="202">
        <v>309</v>
      </c>
      <c r="I4050" s="178">
        <v>14676</v>
      </c>
      <c r="J4050">
        <f t="shared" si="253"/>
        <v>14676</v>
      </c>
      <c r="K4050" s="189">
        <f t="shared" si="254"/>
        <v>0.58704000000000001</v>
      </c>
      <c r="L4050" s="200">
        <v>15092</v>
      </c>
      <c r="N4050" s="184">
        <v>2956</v>
      </c>
      <c r="O4050" s="190">
        <f t="shared" si="255"/>
        <v>0.49266666666666664</v>
      </c>
      <c r="Q4050" s="1">
        <v>2175.8000000000002</v>
      </c>
    </row>
    <row r="4051" spans="2:17" x14ac:dyDescent="0.3">
      <c r="B4051" s="187">
        <v>43269.375</v>
      </c>
      <c r="D4051" s="202">
        <v>802</v>
      </c>
      <c r="E4051" s="178">
        <v>551.89</v>
      </c>
      <c r="F4051" s="188">
        <f t="shared" si="252"/>
        <v>0.74688229522617322</v>
      </c>
      <c r="G4051" s="200"/>
      <c r="H4051" s="202">
        <v>471</v>
      </c>
      <c r="I4051" s="178">
        <v>17463</v>
      </c>
      <c r="J4051">
        <f t="shared" si="253"/>
        <v>17463</v>
      </c>
      <c r="K4051" s="189">
        <f t="shared" si="254"/>
        <v>0.69852000000000003</v>
      </c>
      <c r="L4051" s="200">
        <v>18006</v>
      </c>
      <c r="N4051" s="184">
        <v>2236.5</v>
      </c>
      <c r="O4051" s="190">
        <f t="shared" si="255"/>
        <v>0.37275000000000003</v>
      </c>
      <c r="Q4051" s="1">
        <v>2175.6</v>
      </c>
    </row>
    <row r="4052" spans="2:17" x14ac:dyDescent="0.3">
      <c r="B4052" s="187">
        <v>43269.416666666664</v>
      </c>
      <c r="D4052" s="202">
        <v>763</v>
      </c>
      <c r="E4052" s="178">
        <v>541.79999999999995</v>
      </c>
      <c r="F4052" s="188">
        <f t="shared" si="252"/>
        <v>0.73322732347667219</v>
      </c>
      <c r="G4052" s="200"/>
      <c r="H4052" s="202">
        <v>579</v>
      </c>
      <c r="I4052" s="178">
        <v>16951</v>
      </c>
      <c r="J4052">
        <f t="shared" si="253"/>
        <v>16951</v>
      </c>
      <c r="K4052" s="189">
        <f t="shared" si="254"/>
        <v>0.67803999999999998</v>
      </c>
      <c r="L4052" s="200">
        <v>17470</v>
      </c>
      <c r="N4052" s="184">
        <v>2285.8000000000002</v>
      </c>
      <c r="O4052" s="190">
        <f t="shared" si="255"/>
        <v>0.38096666666666668</v>
      </c>
      <c r="Q4052" s="1">
        <v>2175</v>
      </c>
    </row>
    <row r="4053" spans="2:17" x14ac:dyDescent="0.3">
      <c r="B4053" s="187">
        <v>43269.458333333336</v>
      </c>
      <c r="D4053" s="202">
        <v>786</v>
      </c>
      <c r="E4053" s="178">
        <v>567.28700000000003</v>
      </c>
      <c r="F4053" s="188">
        <f t="shared" si="252"/>
        <v>0.76771932198802328</v>
      </c>
      <c r="G4053" s="200"/>
      <c r="H4053" s="202">
        <v>647</v>
      </c>
      <c r="I4053" s="178">
        <v>16809</v>
      </c>
      <c r="J4053">
        <f t="shared" si="253"/>
        <v>16809</v>
      </c>
      <c r="K4053" s="189">
        <f t="shared" si="254"/>
        <v>0.67235999999999996</v>
      </c>
      <c r="L4053" s="200">
        <v>17321</v>
      </c>
      <c r="N4053" s="184">
        <v>2036.2</v>
      </c>
      <c r="O4053" s="190">
        <f t="shared" si="255"/>
        <v>0.33936666666666665</v>
      </c>
      <c r="Q4053" s="1">
        <v>2174.8000000000002</v>
      </c>
    </row>
    <row r="4054" spans="2:17" x14ac:dyDescent="0.3">
      <c r="B4054" s="187">
        <v>43269.5</v>
      </c>
      <c r="D4054" s="202">
        <v>852</v>
      </c>
      <c r="E4054" s="178">
        <v>614.47</v>
      </c>
      <c r="F4054" s="188">
        <f t="shared" si="252"/>
        <v>0.83157289305409898</v>
      </c>
      <c r="G4054" s="200"/>
      <c r="H4054" s="202">
        <v>667</v>
      </c>
      <c r="I4054" s="178">
        <v>17099</v>
      </c>
      <c r="J4054">
        <f t="shared" si="253"/>
        <v>17099</v>
      </c>
      <c r="K4054" s="189">
        <f t="shared" si="254"/>
        <v>0.68396000000000001</v>
      </c>
      <c r="L4054" s="200">
        <v>17625</v>
      </c>
      <c r="N4054" s="184">
        <v>1912.3</v>
      </c>
      <c r="O4054" s="190">
        <f t="shared" si="255"/>
        <v>0.31871666666666665</v>
      </c>
      <c r="Q4054" s="1">
        <v>2173.8000000000002</v>
      </c>
    </row>
    <row r="4055" spans="2:17" x14ac:dyDescent="0.3">
      <c r="B4055" s="187">
        <v>43269.541666666664</v>
      </c>
      <c r="D4055" s="202">
        <v>483</v>
      </c>
      <c r="E4055" s="178">
        <v>332.90600000000001</v>
      </c>
      <c r="F4055" s="188">
        <f t="shared" si="252"/>
        <v>0.45052745542511086</v>
      </c>
      <c r="G4055" s="200"/>
      <c r="H4055" s="202">
        <v>510</v>
      </c>
      <c r="I4055" s="178">
        <v>14272</v>
      </c>
      <c r="J4055">
        <f t="shared" si="253"/>
        <v>14272</v>
      </c>
      <c r="K4055" s="189">
        <f t="shared" si="254"/>
        <v>0.57088000000000005</v>
      </c>
      <c r="L4055" s="200">
        <v>14672</v>
      </c>
      <c r="N4055" s="184">
        <v>1407.9</v>
      </c>
      <c r="O4055" s="190">
        <f t="shared" si="255"/>
        <v>0.23465000000000003</v>
      </c>
      <c r="Q4055" s="1">
        <v>2173.1999999999998</v>
      </c>
    </row>
    <row r="4056" spans="2:17" x14ac:dyDescent="0.3">
      <c r="B4056" s="187">
        <v>43269.583333333336</v>
      </c>
      <c r="D4056" s="202">
        <v>688</v>
      </c>
      <c r="E4056" s="178">
        <v>470.71699999999998</v>
      </c>
      <c r="F4056" s="188">
        <f t="shared" si="252"/>
        <v>0.63702946848462294</v>
      </c>
      <c r="G4056" s="200"/>
      <c r="H4056" s="202">
        <v>467</v>
      </c>
      <c r="I4056" s="178">
        <v>16514</v>
      </c>
      <c r="J4056">
        <f t="shared" si="253"/>
        <v>16514</v>
      </c>
      <c r="K4056" s="189">
        <f t="shared" si="254"/>
        <v>0.66056000000000004</v>
      </c>
      <c r="L4056" s="200">
        <v>17012</v>
      </c>
      <c r="N4056" s="184">
        <v>557.5</v>
      </c>
      <c r="O4056" s="190">
        <f t="shared" si="255"/>
        <v>9.2916666666666661E-2</v>
      </c>
      <c r="Q4056" s="1">
        <v>2171.6999999999998</v>
      </c>
    </row>
    <row r="4057" spans="2:17" x14ac:dyDescent="0.3">
      <c r="B4057" s="187">
        <v>43269.625</v>
      </c>
      <c r="D4057" s="202">
        <v>454</v>
      </c>
      <c r="E4057" s="178">
        <v>271.07799999999997</v>
      </c>
      <c r="F4057" s="188">
        <f t="shared" si="252"/>
        <v>0.36685455222113206</v>
      </c>
      <c r="G4057" s="200"/>
      <c r="H4057" s="202">
        <v>271</v>
      </c>
      <c r="I4057" s="178">
        <v>11507</v>
      </c>
      <c r="J4057">
        <f t="shared" si="253"/>
        <v>11507</v>
      </c>
      <c r="K4057" s="189">
        <f t="shared" si="254"/>
        <v>0.46028000000000002</v>
      </c>
      <c r="L4057" s="200">
        <v>11811</v>
      </c>
      <c r="N4057" s="184">
        <v>210.9</v>
      </c>
      <c r="O4057" s="190">
        <f t="shared" si="255"/>
        <v>3.5150000000000001E-2</v>
      </c>
      <c r="Q4057" s="1">
        <v>2171.5</v>
      </c>
    </row>
    <row r="4058" spans="2:17" x14ac:dyDescent="0.3">
      <c r="B4058" s="187">
        <v>43269.666666666664</v>
      </c>
      <c r="D4058" s="202">
        <v>257</v>
      </c>
      <c r="E4058" s="178">
        <v>0</v>
      </c>
      <c r="F4058" s="188">
        <f t="shared" si="252"/>
        <v>0</v>
      </c>
      <c r="G4058" s="200"/>
      <c r="H4058" s="202">
        <v>105</v>
      </c>
      <c r="I4058" s="178">
        <v>3918.8</v>
      </c>
      <c r="J4058">
        <f t="shared" si="253"/>
        <v>3918.8</v>
      </c>
      <c r="K4058" s="189">
        <f t="shared" si="254"/>
        <v>0.156752</v>
      </c>
      <c r="L4058" s="200">
        <v>4046.8</v>
      </c>
      <c r="N4058" s="184">
        <v>0</v>
      </c>
      <c r="O4058" s="190">
        <f t="shared" si="255"/>
        <v>0</v>
      </c>
      <c r="Q4058" s="1">
        <v>2171.3000000000002</v>
      </c>
    </row>
    <row r="4059" spans="2:17" x14ac:dyDescent="0.3">
      <c r="B4059" s="187">
        <v>43269.708333333336</v>
      </c>
      <c r="D4059" s="202">
        <v>30</v>
      </c>
      <c r="E4059" s="178">
        <v>0</v>
      </c>
      <c r="F4059" s="188">
        <f t="shared" si="252"/>
        <v>0</v>
      </c>
      <c r="G4059" s="200"/>
      <c r="H4059" s="202">
        <v>6</v>
      </c>
      <c r="I4059" s="178">
        <v>-56.506999999999998</v>
      </c>
      <c r="J4059">
        <f t="shared" si="253"/>
        <v>0</v>
      </c>
      <c r="K4059" s="189">
        <f t="shared" si="254"/>
        <v>0</v>
      </c>
      <c r="L4059" s="200">
        <v>0</v>
      </c>
      <c r="N4059" s="184">
        <v>0</v>
      </c>
      <c r="O4059" s="190">
        <f t="shared" si="255"/>
        <v>0</v>
      </c>
      <c r="Q4059" s="1">
        <v>2171.3000000000002</v>
      </c>
    </row>
    <row r="4060" spans="2:17" x14ac:dyDescent="0.3">
      <c r="B4060" s="187">
        <v>43269.75</v>
      </c>
      <c r="D4060" s="202">
        <v>0</v>
      </c>
      <c r="E4060" s="178">
        <v>0</v>
      </c>
      <c r="F4060" s="188">
        <f t="shared" si="252"/>
        <v>0</v>
      </c>
      <c r="G4060" s="200"/>
      <c r="H4060" s="202">
        <v>0</v>
      </c>
      <c r="I4060" s="178">
        <v>-56.506999999999998</v>
      </c>
      <c r="J4060">
        <f t="shared" si="253"/>
        <v>0</v>
      </c>
      <c r="K4060" s="189">
        <f t="shared" si="254"/>
        <v>0</v>
      </c>
      <c r="L4060" s="200">
        <v>0</v>
      </c>
      <c r="N4060" s="184">
        <v>0</v>
      </c>
      <c r="O4060" s="190">
        <f t="shared" si="255"/>
        <v>0</v>
      </c>
      <c r="Q4060" s="1">
        <v>2171</v>
      </c>
    </row>
    <row r="4061" spans="2:17" x14ac:dyDescent="0.3">
      <c r="B4061" s="187">
        <v>43269.791666666664</v>
      </c>
      <c r="D4061" s="202">
        <v>0</v>
      </c>
      <c r="E4061" s="178">
        <v>0</v>
      </c>
      <c r="F4061" s="188">
        <f t="shared" si="252"/>
        <v>0</v>
      </c>
      <c r="G4061" s="200"/>
      <c r="H4061" s="202">
        <v>0</v>
      </c>
      <c r="I4061" s="178">
        <v>-56.506999999999998</v>
      </c>
      <c r="J4061">
        <f t="shared" si="253"/>
        <v>0</v>
      </c>
      <c r="K4061" s="189">
        <f t="shared" si="254"/>
        <v>0</v>
      </c>
      <c r="L4061" s="200">
        <v>0</v>
      </c>
      <c r="N4061" s="184">
        <v>123</v>
      </c>
      <c r="O4061" s="190">
        <f t="shared" si="255"/>
        <v>2.0500000000000001E-2</v>
      </c>
      <c r="Q4061" s="1">
        <v>2170</v>
      </c>
    </row>
    <row r="4062" spans="2:17" x14ac:dyDescent="0.3">
      <c r="B4062" s="187">
        <v>43269.833333333336</v>
      </c>
      <c r="D4062" s="202">
        <v>0</v>
      </c>
      <c r="E4062" s="178">
        <v>0</v>
      </c>
      <c r="F4062" s="188">
        <f t="shared" si="252"/>
        <v>0</v>
      </c>
      <c r="G4062" s="200"/>
      <c r="H4062" s="202">
        <v>0</v>
      </c>
      <c r="I4062" s="178">
        <v>-56.506999999999998</v>
      </c>
      <c r="J4062">
        <f t="shared" si="253"/>
        <v>0</v>
      </c>
      <c r="K4062" s="189">
        <f t="shared" si="254"/>
        <v>0</v>
      </c>
      <c r="L4062" s="200">
        <v>0</v>
      </c>
      <c r="N4062" s="184">
        <v>413.4</v>
      </c>
      <c r="O4062" s="190">
        <f t="shared" si="255"/>
        <v>6.8900000000000003E-2</v>
      </c>
      <c r="Q4062" s="1">
        <v>2169.3000000000002</v>
      </c>
    </row>
    <row r="4063" spans="2:17" x14ac:dyDescent="0.3">
      <c r="B4063" s="187">
        <v>43269.875</v>
      </c>
      <c r="D4063" s="202">
        <v>0</v>
      </c>
      <c r="E4063" s="178">
        <v>0</v>
      </c>
      <c r="F4063" s="188">
        <f t="shared" si="252"/>
        <v>0</v>
      </c>
      <c r="G4063" s="200"/>
      <c r="H4063" s="202">
        <v>0</v>
      </c>
      <c r="I4063" s="178">
        <v>-56.506999999999998</v>
      </c>
      <c r="J4063">
        <f t="shared" si="253"/>
        <v>0</v>
      </c>
      <c r="K4063" s="189">
        <f t="shared" si="254"/>
        <v>0</v>
      </c>
      <c r="L4063" s="200">
        <v>0</v>
      </c>
      <c r="N4063" s="184">
        <v>767.7</v>
      </c>
      <c r="O4063" s="190">
        <f t="shared" si="255"/>
        <v>0.12795000000000001</v>
      </c>
      <c r="Q4063" s="1">
        <v>2168</v>
      </c>
    </row>
    <row r="4064" spans="2:17" x14ac:dyDescent="0.3">
      <c r="B4064" s="187">
        <v>43269.916666666664</v>
      </c>
      <c r="D4064" s="202">
        <v>0</v>
      </c>
      <c r="E4064" s="178">
        <v>0</v>
      </c>
      <c r="F4064" s="188">
        <f t="shared" si="252"/>
        <v>0</v>
      </c>
      <c r="G4064" s="200"/>
      <c r="H4064" s="202">
        <v>0</v>
      </c>
      <c r="I4064" s="178">
        <v>-56.506999999999998</v>
      </c>
      <c r="J4064">
        <f t="shared" si="253"/>
        <v>0</v>
      </c>
      <c r="K4064" s="189">
        <f t="shared" si="254"/>
        <v>0</v>
      </c>
      <c r="L4064" s="200">
        <v>0</v>
      </c>
      <c r="N4064" s="184">
        <v>1075.5</v>
      </c>
      <c r="O4064" s="190">
        <f t="shared" si="255"/>
        <v>0.17924999999999999</v>
      </c>
      <c r="Q4064" s="1">
        <v>2167.1999999999998</v>
      </c>
    </row>
    <row r="4065" spans="2:17" x14ac:dyDescent="0.3">
      <c r="B4065" s="187">
        <v>43269.958333333336</v>
      </c>
      <c r="D4065" s="202">
        <v>0</v>
      </c>
      <c r="E4065" s="178">
        <v>0</v>
      </c>
      <c r="F4065" s="188">
        <f t="shared" si="252"/>
        <v>0</v>
      </c>
      <c r="G4065" s="200"/>
      <c r="H4065" s="202">
        <v>0</v>
      </c>
      <c r="I4065" s="178">
        <v>-56.506999999999998</v>
      </c>
      <c r="J4065">
        <f t="shared" si="253"/>
        <v>0</v>
      </c>
      <c r="K4065" s="189">
        <f t="shared" si="254"/>
        <v>0</v>
      </c>
      <c r="L4065" s="200">
        <v>0</v>
      </c>
      <c r="N4065" s="184">
        <v>1310.7</v>
      </c>
      <c r="O4065" s="190">
        <f t="shared" si="255"/>
        <v>0.21845000000000001</v>
      </c>
      <c r="Q4065" s="1">
        <v>2166.9</v>
      </c>
    </row>
    <row r="4066" spans="2:17" x14ac:dyDescent="0.3">
      <c r="B4066" s="187">
        <v>43270</v>
      </c>
      <c r="D4066" s="202">
        <v>0</v>
      </c>
      <c r="E4066" s="178">
        <v>0</v>
      </c>
      <c r="F4066" s="188">
        <f t="shared" si="252"/>
        <v>0</v>
      </c>
      <c r="G4066" s="200"/>
      <c r="H4066" s="202">
        <v>0</v>
      </c>
      <c r="I4066" s="178">
        <v>-56.506999999999998</v>
      </c>
      <c r="J4066">
        <f t="shared" si="253"/>
        <v>0</v>
      </c>
      <c r="K4066" s="189">
        <f t="shared" si="254"/>
        <v>0</v>
      </c>
      <c r="L4066" s="200">
        <v>0</v>
      </c>
      <c r="N4066" s="184">
        <v>1664.3</v>
      </c>
      <c r="O4066" s="190">
        <f t="shared" si="255"/>
        <v>0.27738333333333332</v>
      </c>
      <c r="Q4066" s="1">
        <v>2166.8000000000002</v>
      </c>
    </row>
    <row r="4067" spans="2:17" x14ac:dyDescent="0.3">
      <c r="B4067" s="187">
        <v>43270.041666666664</v>
      </c>
      <c r="D4067" s="202">
        <v>0</v>
      </c>
      <c r="E4067" s="178">
        <v>0</v>
      </c>
      <c r="F4067" s="188">
        <f t="shared" si="252"/>
        <v>0</v>
      </c>
      <c r="G4067" s="200"/>
      <c r="H4067" s="202">
        <v>0</v>
      </c>
      <c r="I4067" s="178">
        <v>-56.506999999999998</v>
      </c>
      <c r="J4067">
        <f t="shared" si="253"/>
        <v>0</v>
      </c>
      <c r="K4067" s="189">
        <f t="shared" si="254"/>
        <v>0</v>
      </c>
      <c r="L4067" s="200">
        <v>0</v>
      </c>
      <c r="N4067" s="184">
        <v>1142.7</v>
      </c>
      <c r="O4067" s="190">
        <f t="shared" si="255"/>
        <v>0.19045000000000001</v>
      </c>
      <c r="Q4067" s="1">
        <v>2166.6999999999998</v>
      </c>
    </row>
    <row r="4068" spans="2:17" x14ac:dyDescent="0.3">
      <c r="B4068" s="187">
        <v>43270.083333333336</v>
      </c>
      <c r="D4068" s="202">
        <v>0</v>
      </c>
      <c r="E4068" s="178">
        <v>0</v>
      </c>
      <c r="F4068" s="188">
        <f t="shared" si="252"/>
        <v>0</v>
      </c>
      <c r="G4068" s="200"/>
      <c r="H4068" s="202">
        <v>0</v>
      </c>
      <c r="I4068" s="178">
        <v>-56.506999999999998</v>
      </c>
      <c r="J4068">
        <f t="shared" si="253"/>
        <v>0</v>
      </c>
      <c r="K4068" s="189">
        <f t="shared" si="254"/>
        <v>0</v>
      </c>
      <c r="L4068" s="200">
        <v>0</v>
      </c>
      <c r="N4068" s="184">
        <v>0</v>
      </c>
      <c r="O4068" s="190">
        <f t="shared" si="255"/>
        <v>0</v>
      </c>
      <c r="Q4068" s="1">
        <v>2165.5</v>
      </c>
    </row>
    <row r="4069" spans="2:17" x14ac:dyDescent="0.3">
      <c r="B4069" s="187">
        <v>43270.125</v>
      </c>
      <c r="D4069" s="202">
        <v>0</v>
      </c>
      <c r="E4069" s="178">
        <v>0</v>
      </c>
      <c r="F4069" s="188">
        <f t="shared" si="252"/>
        <v>0</v>
      </c>
      <c r="G4069" s="200"/>
      <c r="H4069" s="202">
        <v>0</v>
      </c>
      <c r="I4069" s="178">
        <v>-56.506999999999998</v>
      </c>
      <c r="J4069">
        <f t="shared" si="253"/>
        <v>0</v>
      </c>
      <c r="K4069" s="189">
        <f t="shared" si="254"/>
        <v>0</v>
      </c>
      <c r="L4069" s="200">
        <v>0</v>
      </c>
      <c r="N4069" s="184">
        <v>1267</v>
      </c>
      <c r="O4069" s="190">
        <f t="shared" si="255"/>
        <v>0.21116666666666667</v>
      </c>
      <c r="Q4069" s="1">
        <v>2165.3000000000002</v>
      </c>
    </row>
    <row r="4070" spans="2:17" x14ac:dyDescent="0.3">
      <c r="B4070" s="187">
        <v>43270.166666666664</v>
      </c>
      <c r="D4070" s="202">
        <v>0</v>
      </c>
      <c r="E4070" s="178">
        <v>0</v>
      </c>
      <c r="F4070" s="188">
        <f t="shared" si="252"/>
        <v>0</v>
      </c>
      <c r="G4070" s="200"/>
      <c r="H4070" s="202">
        <v>0</v>
      </c>
      <c r="I4070" s="178">
        <v>-56.506999999999998</v>
      </c>
      <c r="J4070">
        <f t="shared" si="253"/>
        <v>0</v>
      </c>
      <c r="K4070" s="189">
        <f t="shared" si="254"/>
        <v>0</v>
      </c>
      <c r="L4070" s="200">
        <v>0</v>
      </c>
      <c r="N4070" s="184">
        <v>3627.4</v>
      </c>
      <c r="O4070" s="190">
        <f t="shared" si="255"/>
        <v>0.6045666666666667</v>
      </c>
      <c r="Q4070" s="1">
        <v>2164.3000000000002</v>
      </c>
    </row>
    <row r="4071" spans="2:17" x14ac:dyDescent="0.3">
      <c r="B4071" s="187">
        <v>43270.208333333336</v>
      </c>
      <c r="D4071" s="202">
        <v>0</v>
      </c>
      <c r="E4071" s="178">
        <v>0</v>
      </c>
      <c r="F4071" s="188">
        <f t="shared" si="252"/>
        <v>0</v>
      </c>
      <c r="G4071" s="200"/>
      <c r="H4071" s="202">
        <v>0</v>
      </c>
      <c r="I4071" s="178">
        <v>-56.506999999999998</v>
      </c>
      <c r="J4071">
        <f t="shared" si="253"/>
        <v>0</v>
      </c>
      <c r="K4071" s="189">
        <f t="shared" si="254"/>
        <v>0</v>
      </c>
      <c r="L4071" s="200">
        <v>0</v>
      </c>
      <c r="N4071" s="184">
        <v>3060.1</v>
      </c>
      <c r="O4071" s="190">
        <f t="shared" si="255"/>
        <v>0.51001666666666667</v>
      </c>
      <c r="Q4071" s="1">
        <v>2160.1999999999998</v>
      </c>
    </row>
    <row r="4072" spans="2:17" x14ac:dyDescent="0.3">
      <c r="B4072" s="187">
        <v>43270.25</v>
      </c>
      <c r="D4072" s="202">
        <v>0</v>
      </c>
      <c r="E4072" s="178">
        <v>0</v>
      </c>
      <c r="F4072" s="188">
        <f t="shared" si="252"/>
        <v>0</v>
      </c>
      <c r="G4072" s="200"/>
      <c r="H4072" s="202">
        <v>3</v>
      </c>
      <c r="I4072" s="178">
        <v>-56.506999999999998</v>
      </c>
      <c r="J4072">
        <f t="shared" si="253"/>
        <v>0</v>
      </c>
      <c r="K4072" s="189">
        <f t="shared" si="254"/>
        <v>0</v>
      </c>
      <c r="L4072" s="200">
        <v>0</v>
      </c>
      <c r="N4072" s="184">
        <v>2069.8000000000002</v>
      </c>
      <c r="O4072" s="190">
        <f t="shared" si="255"/>
        <v>0.3449666666666667</v>
      </c>
      <c r="Q4072" s="1">
        <v>2159</v>
      </c>
    </row>
    <row r="4073" spans="2:17" x14ac:dyDescent="0.3">
      <c r="B4073" s="187">
        <v>43270.291666666664</v>
      </c>
      <c r="D4073" s="202">
        <v>169</v>
      </c>
      <c r="E4073" s="178">
        <v>0</v>
      </c>
      <c r="F4073" s="188">
        <f t="shared" si="252"/>
        <v>0</v>
      </c>
      <c r="G4073" s="200"/>
      <c r="H4073" s="202">
        <v>78</v>
      </c>
      <c r="I4073" s="178">
        <v>2642.1</v>
      </c>
      <c r="J4073">
        <f t="shared" si="253"/>
        <v>2642.1</v>
      </c>
      <c r="K4073" s="189">
        <f t="shared" si="254"/>
        <v>0.105684</v>
      </c>
      <c r="L4073" s="200">
        <v>2754.8</v>
      </c>
      <c r="N4073" s="184">
        <v>1269.8</v>
      </c>
      <c r="O4073" s="190">
        <f t="shared" si="255"/>
        <v>0.21163333333333331</v>
      </c>
      <c r="Q4073" s="1">
        <v>2157.6</v>
      </c>
    </row>
    <row r="4074" spans="2:17" x14ac:dyDescent="0.3">
      <c r="B4074" s="187">
        <v>43270.333333333336</v>
      </c>
      <c r="D4074" s="202">
        <v>144</v>
      </c>
      <c r="E4074" s="178">
        <v>0</v>
      </c>
      <c r="F4074" s="188">
        <f t="shared" si="252"/>
        <v>0</v>
      </c>
      <c r="G4074" s="200"/>
      <c r="H4074" s="202">
        <v>194</v>
      </c>
      <c r="I4074" s="178">
        <v>6684.3</v>
      </c>
      <c r="J4074">
        <f t="shared" si="253"/>
        <v>6684.3</v>
      </c>
      <c r="K4074" s="189">
        <f t="shared" si="254"/>
        <v>0.267372</v>
      </c>
      <c r="L4074" s="200">
        <v>6858.8</v>
      </c>
      <c r="N4074" s="184">
        <v>1456.8</v>
      </c>
      <c r="O4074" s="190">
        <f t="shared" si="255"/>
        <v>0.24279999999999999</v>
      </c>
      <c r="Q4074" s="1">
        <v>2155.6999999999998</v>
      </c>
    </row>
    <row r="4075" spans="2:17" x14ac:dyDescent="0.3">
      <c r="B4075" s="187">
        <v>43270.375</v>
      </c>
      <c r="D4075" s="202">
        <v>445</v>
      </c>
      <c r="E4075" s="178">
        <v>242.38</v>
      </c>
      <c r="F4075" s="188">
        <f t="shared" si="252"/>
        <v>0.32801705179822038</v>
      </c>
      <c r="G4075" s="200"/>
      <c r="H4075" s="202">
        <v>391</v>
      </c>
      <c r="I4075" s="178">
        <v>13591</v>
      </c>
      <c r="J4075">
        <f t="shared" si="253"/>
        <v>13591</v>
      </c>
      <c r="K4075" s="189">
        <f t="shared" si="254"/>
        <v>0.54364000000000001</v>
      </c>
      <c r="L4075" s="200">
        <v>13966</v>
      </c>
      <c r="N4075" s="184">
        <v>344.1</v>
      </c>
      <c r="O4075" s="190">
        <f t="shared" si="255"/>
        <v>5.7350000000000005E-2</v>
      </c>
      <c r="Q4075" s="1">
        <v>2155.6</v>
      </c>
    </row>
    <row r="4076" spans="2:17" x14ac:dyDescent="0.3">
      <c r="B4076" s="187">
        <v>43270.416666666664</v>
      </c>
      <c r="D4076" s="202">
        <v>635</v>
      </c>
      <c r="E4076" s="178">
        <v>451.24299999999999</v>
      </c>
      <c r="F4076" s="188">
        <f t="shared" si="252"/>
        <v>0.61067496701289037</v>
      </c>
      <c r="G4076" s="200"/>
      <c r="H4076" s="202">
        <v>547</v>
      </c>
      <c r="I4076" s="178">
        <v>15958</v>
      </c>
      <c r="J4076">
        <f t="shared" si="253"/>
        <v>15958</v>
      </c>
      <c r="K4076" s="189">
        <f t="shared" si="254"/>
        <v>0.63832</v>
      </c>
      <c r="L4076" s="200">
        <v>16430</v>
      </c>
      <c r="N4076" s="184">
        <v>0</v>
      </c>
      <c r="O4076" s="190">
        <f t="shared" si="255"/>
        <v>0</v>
      </c>
      <c r="Q4076" s="1">
        <v>2154</v>
      </c>
    </row>
    <row r="4077" spans="2:17" x14ac:dyDescent="0.3">
      <c r="B4077" s="187">
        <v>43270.458333333336</v>
      </c>
      <c r="D4077" s="202">
        <v>907</v>
      </c>
      <c r="E4077" s="178">
        <v>664.31</v>
      </c>
      <c r="F4077" s="188">
        <f t="shared" si="252"/>
        <v>0.89902222823696587</v>
      </c>
      <c r="G4077" s="200"/>
      <c r="H4077" s="202">
        <v>677</v>
      </c>
      <c r="I4077" s="178">
        <v>17553</v>
      </c>
      <c r="J4077">
        <f t="shared" si="253"/>
        <v>17553</v>
      </c>
      <c r="K4077" s="189">
        <f t="shared" si="254"/>
        <v>0.70211999999999997</v>
      </c>
      <c r="L4077" s="200">
        <v>18101</v>
      </c>
      <c r="N4077" s="184">
        <v>0</v>
      </c>
      <c r="O4077" s="190">
        <f t="shared" si="255"/>
        <v>0</v>
      </c>
      <c r="Q4077" s="1">
        <v>2153.9</v>
      </c>
    </row>
    <row r="4078" spans="2:17" x14ac:dyDescent="0.3">
      <c r="B4078" s="187">
        <v>43270.5</v>
      </c>
      <c r="D4078" s="202">
        <v>913</v>
      </c>
      <c r="E4078" s="178">
        <v>665.50099999999998</v>
      </c>
      <c r="F4078" s="188">
        <f t="shared" si="252"/>
        <v>0.90063402916398827</v>
      </c>
      <c r="G4078" s="200"/>
      <c r="H4078" s="202">
        <v>683</v>
      </c>
      <c r="I4078" s="178">
        <v>17547</v>
      </c>
      <c r="J4078">
        <f t="shared" si="253"/>
        <v>17547</v>
      </c>
      <c r="K4078" s="189">
        <f t="shared" si="254"/>
        <v>0.70187999999999995</v>
      </c>
      <c r="L4078" s="200">
        <v>18095</v>
      </c>
      <c r="N4078" s="184">
        <v>0</v>
      </c>
      <c r="O4078" s="190">
        <f t="shared" si="255"/>
        <v>0</v>
      </c>
      <c r="Q4078" s="1">
        <v>2153.6</v>
      </c>
    </row>
    <row r="4079" spans="2:17" x14ac:dyDescent="0.3">
      <c r="B4079" s="187">
        <v>43270.541666666664</v>
      </c>
      <c r="D4079" s="202">
        <v>898</v>
      </c>
      <c r="E4079" s="178">
        <v>645.28700000000003</v>
      </c>
      <c r="F4079" s="188">
        <f t="shared" si="252"/>
        <v>0.87327807287613768</v>
      </c>
      <c r="G4079" s="200"/>
      <c r="H4079" s="202">
        <v>622</v>
      </c>
      <c r="I4079" s="178">
        <v>17806</v>
      </c>
      <c r="J4079">
        <f t="shared" si="253"/>
        <v>17806</v>
      </c>
      <c r="K4079" s="189">
        <f t="shared" si="254"/>
        <v>0.71223999999999998</v>
      </c>
      <c r="L4079" s="200">
        <v>18367</v>
      </c>
      <c r="N4079" s="184">
        <v>0</v>
      </c>
      <c r="O4079" s="190">
        <f t="shared" si="255"/>
        <v>0</v>
      </c>
      <c r="Q4079" s="1">
        <v>2151.6999999999998</v>
      </c>
    </row>
    <row r="4080" spans="2:17" x14ac:dyDescent="0.3">
      <c r="B4080" s="187">
        <v>43270.583333333336</v>
      </c>
      <c r="D4080" s="202">
        <v>862</v>
      </c>
      <c r="E4080" s="178">
        <v>597.471</v>
      </c>
      <c r="F4080" s="188">
        <f t="shared" si="252"/>
        <v>0.80856785194708536</v>
      </c>
      <c r="G4080" s="200"/>
      <c r="H4080" s="202">
        <v>503</v>
      </c>
      <c r="I4080" s="178">
        <v>18076</v>
      </c>
      <c r="J4080">
        <f t="shared" si="253"/>
        <v>18076</v>
      </c>
      <c r="K4080" s="189">
        <f t="shared" si="254"/>
        <v>0.72304000000000002</v>
      </c>
      <c r="L4080" s="200">
        <v>18650</v>
      </c>
      <c r="N4080" s="184">
        <v>0</v>
      </c>
      <c r="O4080" s="190">
        <f t="shared" si="255"/>
        <v>0</v>
      </c>
      <c r="Q4080" s="1">
        <v>2151</v>
      </c>
    </row>
    <row r="4081" spans="2:17" x14ac:dyDescent="0.3">
      <c r="B4081" s="187">
        <v>43270.625</v>
      </c>
      <c r="D4081" s="202">
        <v>793</v>
      </c>
      <c r="E4081" s="178">
        <v>490.97300000000001</v>
      </c>
      <c r="F4081" s="188">
        <f t="shared" si="252"/>
        <v>0.66444226409987484</v>
      </c>
      <c r="G4081" s="200"/>
      <c r="H4081" s="202">
        <v>335</v>
      </c>
      <c r="I4081" s="178">
        <v>15584</v>
      </c>
      <c r="J4081">
        <f t="shared" si="253"/>
        <v>15584</v>
      </c>
      <c r="K4081" s="189">
        <f t="shared" si="254"/>
        <v>0.62336000000000003</v>
      </c>
      <c r="L4081" s="200">
        <v>16040</v>
      </c>
      <c r="N4081" s="184">
        <v>111.5</v>
      </c>
      <c r="O4081" s="190">
        <f t="shared" si="255"/>
        <v>1.8583333333333334E-2</v>
      </c>
      <c r="Q4081" s="1">
        <v>2150.3000000000002</v>
      </c>
    </row>
    <row r="4082" spans="2:17" x14ac:dyDescent="0.3">
      <c r="B4082" s="187">
        <v>43270.666666666664</v>
      </c>
      <c r="D4082" s="202">
        <v>613</v>
      </c>
      <c r="E4082" s="178">
        <v>272.62400000000002</v>
      </c>
      <c r="F4082" s="188">
        <f t="shared" si="252"/>
        <v>0.36894678079642729</v>
      </c>
      <c r="G4082" s="200"/>
      <c r="H4082" s="202">
        <v>144</v>
      </c>
      <c r="I4082" s="178">
        <v>6065.4</v>
      </c>
      <c r="J4082">
        <f t="shared" si="253"/>
        <v>6065.4</v>
      </c>
      <c r="K4082" s="189">
        <f t="shared" si="254"/>
        <v>0.242616</v>
      </c>
      <c r="L4082" s="200">
        <v>6228</v>
      </c>
      <c r="N4082" s="184">
        <v>340.4</v>
      </c>
      <c r="O4082" s="190">
        <f t="shared" si="255"/>
        <v>5.673333333333333E-2</v>
      </c>
      <c r="Q4082" s="1">
        <v>2148.6</v>
      </c>
    </row>
    <row r="4083" spans="2:17" x14ac:dyDescent="0.3">
      <c r="B4083" s="187">
        <v>43270.708333333336</v>
      </c>
      <c r="D4083" s="202">
        <v>72</v>
      </c>
      <c r="E4083" s="178">
        <v>0</v>
      </c>
      <c r="F4083" s="188">
        <f t="shared" si="252"/>
        <v>0</v>
      </c>
      <c r="G4083" s="200"/>
      <c r="H4083" s="202">
        <v>7</v>
      </c>
      <c r="I4083" s="178">
        <v>-56.506999999999998</v>
      </c>
      <c r="J4083">
        <f t="shared" si="253"/>
        <v>0</v>
      </c>
      <c r="K4083" s="189">
        <f t="shared" si="254"/>
        <v>0</v>
      </c>
      <c r="L4083" s="200">
        <v>0</v>
      </c>
      <c r="N4083" s="184">
        <v>765.2</v>
      </c>
      <c r="O4083" s="190">
        <f t="shared" si="255"/>
        <v>0.12753333333333333</v>
      </c>
      <c r="Q4083" s="1">
        <v>2148.3000000000002</v>
      </c>
    </row>
    <row r="4084" spans="2:17" x14ac:dyDescent="0.3">
      <c r="B4084" s="187">
        <v>43270.75</v>
      </c>
      <c r="D4084" s="202">
        <v>0</v>
      </c>
      <c r="E4084" s="178">
        <v>0</v>
      </c>
      <c r="F4084" s="188">
        <f t="shared" si="252"/>
        <v>0</v>
      </c>
      <c r="G4084" s="200"/>
      <c r="H4084" s="202">
        <v>0</v>
      </c>
      <c r="I4084" s="178">
        <v>-56.506999999999998</v>
      </c>
      <c r="J4084">
        <f t="shared" si="253"/>
        <v>0</v>
      </c>
      <c r="K4084" s="189">
        <f t="shared" si="254"/>
        <v>0</v>
      </c>
      <c r="L4084" s="200">
        <v>0</v>
      </c>
      <c r="N4084" s="184">
        <v>1253.3</v>
      </c>
      <c r="O4084" s="190">
        <f t="shared" si="255"/>
        <v>0.20888333333333334</v>
      </c>
      <c r="Q4084" s="1">
        <v>2148.1</v>
      </c>
    </row>
    <row r="4085" spans="2:17" x14ac:dyDescent="0.3">
      <c r="B4085" s="187">
        <v>43270.791666666664</v>
      </c>
      <c r="D4085" s="202">
        <v>0</v>
      </c>
      <c r="E4085" s="178">
        <v>0</v>
      </c>
      <c r="F4085" s="188">
        <f t="shared" si="252"/>
        <v>0</v>
      </c>
      <c r="G4085" s="200"/>
      <c r="H4085" s="202">
        <v>0</v>
      </c>
      <c r="I4085" s="178">
        <v>-56.506999999999998</v>
      </c>
      <c r="J4085">
        <f t="shared" si="253"/>
        <v>0</v>
      </c>
      <c r="K4085" s="189">
        <f t="shared" si="254"/>
        <v>0</v>
      </c>
      <c r="L4085" s="200">
        <v>0</v>
      </c>
      <c r="N4085" s="184">
        <v>2981.7</v>
      </c>
      <c r="O4085" s="190">
        <f t="shared" si="255"/>
        <v>0.49694999999999995</v>
      </c>
      <c r="Q4085" s="1">
        <v>2147.9</v>
      </c>
    </row>
    <row r="4086" spans="2:17" x14ac:dyDescent="0.3">
      <c r="B4086" s="187">
        <v>43270.833333333336</v>
      </c>
      <c r="D4086" s="202">
        <v>0</v>
      </c>
      <c r="E4086" s="178">
        <v>0</v>
      </c>
      <c r="F4086" s="188">
        <f t="shared" si="252"/>
        <v>0</v>
      </c>
      <c r="G4086" s="200"/>
      <c r="H4086" s="202">
        <v>0</v>
      </c>
      <c r="I4086" s="178">
        <v>-56.506999999999998</v>
      </c>
      <c r="J4086">
        <f t="shared" si="253"/>
        <v>0</v>
      </c>
      <c r="K4086" s="189">
        <f t="shared" si="254"/>
        <v>0</v>
      </c>
      <c r="L4086" s="200">
        <v>0</v>
      </c>
      <c r="N4086" s="184">
        <v>4309.2</v>
      </c>
      <c r="O4086" s="190">
        <f t="shared" si="255"/>
        <v>0.71819999999999995</v>
      </c>
      <c r="Q4086" s="1">
        <v>2147.6999999999998</v>
      </c>
    </row>
    <row r="4087" spans="2:17" x14ac:dyDescent="0.3">
      <c r="B4087" s="187">
        <v>43270.875</v>
      </c>
      <c r="D4087" s="202">
        <v>0</v>
      </c>
      <c r="E4087" s="178">
        <v>0</v>
      </c>
      <c r="F4087" s="188">
        <f t="shared" si="252"/>
        <v>0</v>
      </c>
      <c r="G4087" s="200"/>
      <c r="H4087" s="202">
        <v>0</v>
      </c>
      <c r="I4087" s="178">
        <v>-56.506999999999998</v>
      </c>
      <c r="J4087">
        <f t="shared" si="253"/>
        <v>0</v>
      </c>
      <c r="K4087" s="189">
        <f t="shared" si="254"/>
        <v>0</v>
      </c>
      <c r="L4087" s="200">
        <v>0</v>
      </c>
      <c r="N4087" s="184">
        <v>5044.5</v>
      </c>
      <c r="O4087" s="190">
        <f t="shared" si="255"/>
        <v>0.84075</v>
      </c>
      <c r="Q4087" s="1">
        <v>2146.8000000000002</v>
      </c>
    </row>
    <row r="4088" spans="2:17" x14ac:dyDescent="0.3">
      <c r="B4088" s="187">
        <v>43270.916666666664</v>
      </c>
      <c r="D4088" s="202">
        <v>0</v>
      </c>
      <c r="E4088" s="178">
        <v>0</v>
      </c>
      <c r="F4088" s="188">
        <f t="shared" si="252"/>
        <v>0</v>
      </c>
      <c r="G4088" s="200"/>
      <c r="H4088" s="202">
        <v>0</v>
      </c>
      <c r="I4088" s="178">
        <v>-56.506999999999998</v>
      </c>
      <c r="J4088">
        <f t="shared" si="253"/>
        <v>0</v>
      </c>
      <c r="K4088" s="189">
        <f t="shared" si="254"/>
        <v>0</v>
      </c>
      <c r="L4088" s="200">
        <v>0</v>
      </c>
      <c r="N4088" s="184">
        <v>5492.7</v>
      </c>
      <c r="O4088" s="190">
        <f t="shared" si="255"/>
        <v>0.91544999999999999</v>
      </c>
      <c r="Q4088" s="1">
        <v>2146.1</v>
      </c>
    </row>
    <row r="4089" spans="2:17" x14ac:dyDescent="0.3">
      <c r="B4089" s="187">
        <v>43270.958333333336</v>
      </c>
      <c r="D4089" s="202">
        <v>0</v>
      </c>
      <c r="E4089" s="178">
        <v>0</v>
      </c>
      <c r="F4089" s="188">
        <f t="shared" si="252"/>
        <v>0</v>
      </c>
      <c r="G4089" s="200"/>
      <c r="H4089" s="202">
        <v>0</v>
      </c>
      <c r="I4089" s="178">
        <v>-56.506999999999998</v>
      </c>
      <c r="J4089">
        <f t="shared" si="253"/>
        <v>0</v>
      </c>
      <c r="K4089" s="189">
        <f t="shared" si="254"/>
        <v>0</v>
      </c>
      <c r="L4089" s="200">
        <v>0</v>
      </c>
      <c r="N4089" s="184">
        <v>5719</v>
      </c>
      <c r="O4089" s="190">
        <f t="shared" si="255"/>
        <v>0.95316666666666672</v>
      </c>
      <c r="Q4089" s="1">
        <v>2143.4</v>
      </c>
    </row>
    <row r="4090" spans="2:17" x14ac:dyDescent="0.3">
      <c r="B4090" s="187">
        <v>43271</v>
      </c>
      <c r="D4090" s="202">
        <v>0</v>
      </c>
      <c r="E4090" s="178">
        <v>0</v>
      </c>
      <c r="F4090" s="188">
        <f t="shared" si="252"/>
        <v>0</v>
      </c>
      <c r="G4090" s="200"/>
      <c r="H4090" s="202">
        <v>0</v>
      </c>
      <c r="I4090" s="178">
        <v>-56.506999999999998</v>
      </c>
      <c r="J4090">
        <f t="shared" si="253"/>
        <v>0</v>
      </c>
      <c r="K4090" s="189">
        <f t="shared" si="254"/>
        <v>0</v>
      </c>
      <c r="L4090" s="200">
        <v>0</v>
      </c>
      <c r="N4090" s="184">
        <v>5792.3</v>
      </c>
      <c r="O4090" s="190">
        <f t="shared" si="255"/>
        <v>0.96538333333333337</v>
      </c>
      <c r="Q4090" s="1">
        <v>2143.3000000000002</v>
      </c>
    </row>
    <row r="4091" spans="2:17" x14ac:dyDescent="0.3">
      <c r="B4091" s="187">
        <v>43271.041666666664</v>
      </c>
      <c r="D4091" s="202">
        <v>0</v>
      </c>
      <c r="E4091" s="178">
        <v>0</v>
      </c>
      <c r="F4091" s="188">
        <f t="shared" si="252"/>
        <v>0</v>
      </c>
      <c r="G4091" s="200"/>
      <c r="H4091" s="202">
        <v>0</v>
      </c>
      <c r="I4091" s="178">
        <v>-56.506999999999998</v>
      </c>
      <c r="J4091">
        <f t="shared" si="253"/>
        <v>0</v>
      </c>
      <c r="K4091" s="189">
        <f t="shared" si="254"/>
        <v>0</v>
      </c>
      <c r="L4091" s="200">
        <v>0</v>
      </c>
      <c r="N4091" s="184">
        <v>5713.9</v>
      </c>
      <c r="O4091" s="190">
        <f t="shared" si="255"/>
        <v>0.95231666666666659</v>
      </c>
      <c r="Q4091" s="1">
        <v>2142.1999999999998</v>
      </c>
    </row>
    <row r="4092" spans="2:17" x14ac:dyDescent="0.3">
      <c r="B4092" s="187">
        <v>43271.083333333336</v>
      </c>
      <c r="D4092" s="202">
        <v>0</v>
      </c>
      <c r="E4092" s="178">
        <v>0</v>
      </c>
      <c r="F4092" s="188">
        <f t="shared" si="252"/>
        <v>0</v>
      </c>
      <c r="G4092" s="200"/>
      <c r="H4092" s="202">
        <v>0</v>
      </c>
      <c r="I4092" s="178">
        <v>-56.506999999999998</v>
      </c>
      <c r="J4092">
        <f t="shared" si="253"/>
        <v>0</v>
      </c>
      <c r="K4092" s="189">
        <f t="shared" si="254"/>
        <v>0</v>
      </c>
      <c r="L4092" s="200">
        <v>0</v>
      </c>
      <c r="N4092" s="184">
        <v>5664.8</v>
      </c>
      <c r="O4092" s="190">
        <f t="shared" si="255"/>
        <v>0.94413333333333338</v>
      </c>
      <c r="Q4092" s="1">
        <v>2141</v>
      </c>
    </row>
    <row r="4093" spans="2:17" x14ac:dyDescent="0.3">
      <c r="B4093" s="187">
        <v>43271.125</v>
      </c>
      <c r="D4093" s="202">
        <v>0</v>
      </c>
      <c r="E4093" s="178">
        <v>0</v>
      </c>
      <c r="F4093" s="188">
        <f t="shared" si="252"/>
        <v>0</v>
      </c>
      <c r="G4093" s="200"/>
      <c r="H4093" s="202">
        <v>0</v>
      </c>
      <c r="I4093" s="178">
        <v>-56.506999999999998</v>
      </c>
      <c r="J4093">
        <f t="shared" si="253"/>
        <v>0</v>
      </c>
      <c r="K4093" s="189">
        <f t="shared" si="254"/>
        <v>0</v>
      </c>
      <c r="L4093" s="200">
        <v>0</v>
      </c>
      <c r="N4093" s="184">
        <v>5658.5</v>
      </c>
      <c r="O4093" s="190">
        <f t="shared" si="255"/>
        <v>0.94308333333333338</v>
      </c>
      <c r="Q4093" s="1">
        <v>2140.1999999999998</v>
      </c>
    </row>
    <row r="4094" spans="2:17" x14ac:dyDescent="0.3">
      <c r="B4094" s="187">
        <v>43271.166666666664</v>
      </c>
      <c r="D4094" s="202">
        <v>0</v>
      </c>
      <c r="E4094" s="178">
        <v>0</v>
      </c>
      <c r="F4094" s="188">
        <f t="shared" si="252"/>
        <v>0</v>
      </c>
      <c r="G4094" s="200"/>
      <c r="H4094" s="202">
        <v>0</v>
      </c>
      <c r="I4094" s="178">
        <v>-56.506999999999998</v>
      </c>
      <c r="J4094">
        <f t="shared" si="253"/>
        <v>0</v>
      </c>
      <c r="K4094" s="189">
        <f t="shared" si="254"/>
        <v>0</v>
      </c>
      <c r="L4094" s="200">
        <v>0</v>
      </c>
      <c r="N4094" s="184">
        <v>5634.4</v>
      </c>
      <c r="O4094" s="190">
        <f t="shared" si="255"/>
        <v>0.93906666666666661</v>
      </c>
      <c r="Q4094" s="1">
        <v>2140</v>
      </c>
    </row>
    <row r="4095" spans="2:17" x14ac:dyDescent="0.3">
      <c r="B4095" s="187">
        <v>43271.208333333336</v>
      </c>
      <c r="D4095" s="202">
        <v>0</v>
      </c>
      <c r="E4095" s="178">
        <v>0</v>
      </c>
      <c r="F4095" s="188">
        <f t="shared" si="252"/>
        <v>0</v>
      </c>
      <c r="G4095" s="200"/>
      <c r="H4095" s="202">
        <v>0</v>
      </c>
      <c r="I4095" s="178">
        <v>-56.506999999999998</v>
      </c>
      <c r="J4095">
        <f t="shared" si="253"/>
        <v>0</v>
      </c>
      <c r="K4095" s="189">
        <f t="shared" si="254"/>
        <v>0</v>
      </c>
      <c r="L4095" s="200">
        <v>0</v>
      </c>
      <c r="N4095" s="184">
        <v>5529</v>
      </c>
      <c r="O4095" s="190">
        <f t="shared" si="255"/>
        <v>0.92149999999999999</v>
      </c>
      <c r="Q4095" s="1">
        <v>2138.5</v>
      </c>
    </row>
    <row r="4096" spans="2:17" x14ac:dyDescent="0.3">
      <c r="B4096" s="187">
        <v>43271.25</v>
      </c>
      <c r="D4096" s="202">
        <v>25</v>
      </c>
      <c r="E4096" s="178">
        <v>0</v>
      </c>
      <c r="F4096" s="188">
        <f t="shared" si="252"/>
        <v>0</v>
      </c>
      <c r="G4096" s="200"/>
      <c r="H4096" s="202">
        <v>3</v>
      </c>
      <c r="I4096" s="178">
        <v>-56.506999999999998</v>
      </c>
      <c r="J4096">
        <f t="shared" si="253"/>
        <v>0</v>
      </c>
      <c r="K4096" s="189">
        <f t="shared" si="254"/>
        <v>0</v>
      </c>
      <c r="L4096" s="200">
        <v>0</v>
      </c>
      <c r="N4096" s="184">
        <v>4867.1000000000004</v>
      </c>
      <c r="O4096" s="190">
        <f t="shared" si="255"/>
        <v>0.81118333333333337</v>
      </c>
      <c r="Q4096" s="1">
        <v>2137.6999999999998</v>
      </c>
    </row>
    <row r="4097" spans="2:17" x14ac:dyDescent="0.3">
      <c r="B4097" s="187">
        <v>43271.291666666664</v>
      </c>
      <c r="D4097" s="202">
        <v>610</v>
      </c>
      <c r="E4097" s="178">
        <v>82.029499999999999</v>
      </c>
      <c r="F4097" s="188">
        <f t="shared" si="252"/>
        <v>0.11101194302534087</v>
      </c>
      <c r="G4097" s="200"/>
      <c r="H4097" s="202">
        <v>122</v>
      </c>
      <c r="I4097" s="178">
        <v>5217.1000000000004</v>
      </c>
      <c r="J4097">
        <f t="shared" si="253"/>
        <v>5217.1000000000004</v>
      </c>
      <c r="K4097" s="189">
        <f t="shared" si="254"/>
        <v>0.20868400000000001</v>
      </c>
      <c r="L4097" s="200">
        <v>5364.5</v>
      </c>
      <c r="N4097" s="184">
        <v>5026.3999999999996</v>
      </c>
      <c r="O4097" s="190">
        <f t="shared" si="255"/>
        <v>0.83773333333333322</v>
      </c>
      <c r="Q4097" s="1">
        <v>2137.6</v>
      </c>
    </row>
    <row r="4098" spans="2:17" x14ac:dyDescent="0.3">
      <c r="B4098" s="187">
        <v>43271.333333333336</v>
      </c>
      <c r="D4098" s="202">
        <v>836</v>
      </c>
      <c r="E4098" s="178">
        <v>511.46899999999999</v>
      </c>
      <c r="F4098" s="188">
        <f t="shared" si="252"/>
        <v>0.69217985587170561</v>
      </c>
      <c r="G4098" s="200"/>
      <c r="H4098" s="202">
        <v>330</v>
      </c>
      <c r="I4098" s="178">
        <v>15930</v>
      </c>
      <c r="J4098">
        <f t="shared" si="253"/>
        <v>15930</v>
      </c>
      <c r="K4098" s="189">
        <f t="shared" si="254"/>
        <v>0.63719999999999999</v>
      </c>
      <c r="L4098" s="200">
        <v>16402</v>
      </c>
      <c r="N4098" s="184">
        <v>4202.6000000000004</v>
      </c>
      <c r="O4098" s="190">
        <f t="shared" si="255"/>
        <v>0.70043333333333335</v>
      </c>
      <c r="Q4098" s="1">
        <v>2136.5</v>
      </c>
    </row>
    <row r="4099" spans="2:17" x14ac:dyDescent="0.3">
      <c r="B4099" s="187">
        <v>43271.375</v>
      </c>
      <c r="D4099" s="202">
        <v>906</v>
      </c>
      <c r="E4099" s="178">
        <v>623.72400000000005</v>
      </c>
      <c r="F4099" s="188">
        <f t="shared" si="252"/>
        <v>0.84409649152485045</v>
      </c>
      <c r="G4099" s="200"/>
      <c r="H4099" s="202">
        <v>500</v>
      </c>
      <c r="I4099" s="178">
        <v>18909</v>
      </c>
      <c r="J4099">
        <f t="shared" si="253"/>
        <v>18909</v>
      </c>
      <c r="K4099" s="189">
        <f t="shared" si="254"/>
        <v>0.75636000000000003</v>
      </c>
      <c r="L4099" s="200">
        <v>19526</v>
      </c>
      <c r="N4099" s="184">
        <v>4222.8</v>
      </c>
      <c r="O4099" s="190">
        <f t="shared" si="255"/>
        <v>0.70379999999999998</v>
      </c>
      <c r="Q4099" s="1">
        <v>2135.9</v>
      </c>
    </row>
    <row r="4100" spans="2:17" x14ac:dyDescent="0.3">
      <c r="B4100" s="187">
        <v>43271.416666666664</v>
      </c>
      <c r="D4100" s="202">
        <v>943</v>
      </c>
      <c r="E4100" s="178">
        <v>673.96400000000006</v>
      </c>
      <c r="F4100" s="188">
        <f t="shared" si="252"/>
        <v>0.91208715363534876</v>
      </c>
      <c r="G4100" s="200"/>
      <c r="H4100" s="202">
        <v>628</v>
      </c>
      <c r="I4100" s="178">
        <v>18573</v>
      </c>
      <c r="J4100">
        <f t="shared" si="253"/>
        <v>18573</v>
      </c>
      <c r="K4100" s="189">
        <f t="shared" si="254"/>
        <v>0.74292000000000002</v>
      </c>
      <c r="L4100" s="200">
        <v>19172</v>
      </c>
      <c r="N4100" s="184">
        <v>3908.3</v>
      </c>
      <c r="O4100" s="190">
        <f t="shared" si="255"/>
        <v>0.65138333333333331</v>
      </c>
      <c r="Q4100" s="1">
        <v>2135.6999999999998</v>
      </c>
    </row>
    <row r="4101" spans="2:17" x14ac:dyDescent="0.3">
      <c r="B4101" s="187">
        <v>43271.458333333336</v>
      </c>
      <c r="D4101" s="202">
        <v>960</v>
      </c>
      <c r="E4101" s="178">
        <v>697.96100000000001</v>
      </c>
      <c r="F4101" s="188">
        <f t="shared" si="252"/>
        <v>0.94456270934127284</v>
      </c>
      <c r="G4101" s="200"/>
      <c r="H4101" s="202">
        <v>700</v>
      </c>
      <c r="I4101" s="178">
        <v>18323</v>
      </c>
      <c r="J4101">
        <f t="shared" si="253"/>
        <v>18323</v>
      </c>
      <c r="K4101" s="189">
        <f t="shared" si="254"/>
        <v>0.73292000000000002</v>
      </c>
      <c r="L4101" s="200">
        <v>18909</v>
      </c>
      <c r="N4101" s="184">
        <v>3110</v>
      </c>
      <c r="O4101" s="190">
        <f t="shared" si="255"/>
        <v>0.51833333333333331</v>
      </c>
      <c r="Q4101" s="1">
        <v>2135.1</v>
      </c>
    </row>
    <row r="4102" spans="2:17" x14ac:dyDescent="0.3">
      <c r="B4102" s="187">
        <v>43271.5</v>
      </c>
      <c r="D4102" s="202">
        <v>961</v>
      </c>
      <c r="E4102" s="178">
        <v>696.20399999999995</v>
      </c>
      <c r="F4102" s="188">
        <f t="shared" si="252"/>
        <v>0.942184930811652</v>
      </c>
      <c r="G4102" s="200"/>
      <c r="H4102" s="202">
        <v>705</v>
      </c>
      <c r="I4102" s="178">
        <v>18249</v>
      </c>
      <c r="J4102">
        <f t="shared" si="253"/>
        <v>18249</v>
      </c>
      <c r="K4102" s="189">
        <f t="shared" si="254"/>
        <v>0.72996000000000005</v>
      </c>
      <c r="L4102" s="200">
        <v>18831</v>
      </c>
      <c r="N4102" s="184">
        <v>2130.8000000000002</v>
      </c>
      <c r="O4102" s="190">
        <f t="shared" si="255"/>
        <v>0.35513333333333336</v>
      </c>
      <c r="Q4102" s="1">
        <v>2134.6999999999998</v>
      </c>
    </row>
    <row r="4103" spans="2:17" x14ac:dyDescent="0.3">
      <c r="B4103" s="187">
        <v>43271.541666666664</v>
      </c>
      <c r="D4103" s="202">
        <v>947</v>
      </c>
      <c r="E4103" s="178">
        <v>677.42399999999998</v>
      </c>
      <c r="F4103" s="188">
        <f t="shared" si="252"/>
        <v>0.91676963155935987</v>
      </c>
      <c r="G4103" s="200"/>
      <c r="H4103" s="202">
        <v>643</v>
      </c>
      <c r="I4103" s="178">
        <v>18526</v>
      </c>
      <c r="J4103">
        <f t="shared" si="253"/>
        <v>18526</v>
      </c>
      <c r="K4103" s="189">
        <f t="shared" si="254"/>
        <v>0.74104000000000003</v>
      </c>
      <c r="L4103" s="200">
        <v>19122</v>
      </c>
      <c r="N4103" s="184">
        <v>1395.8</v>
      </c>
      <c r="O4103" s="190">
        <f t="shared" si="255"/>
        <v>0.23263333333333333</v>
      </c>
      <c r="Q4103" s="1">
        <v>2134.4</v>
      </c>
    </row>
    <row r="4104" spans="2:17" x14ac:dyDescent="0.3">
      <c r="B4104" s="187">
        <v>43271.583333333336</v>
      </c>
      <c r="D4104" s="202">
        <v>913</v>
      </c>
      <c r="E4104" s="178">
        <v>631.04399999999998</v>
      </c>
      <c r="F4104" s="188">
        <f t="shared" si="252"/>
        <v>0.85400277430050409</v>
      </c>
      <c r="G4104" s="200"/>
      <c r="H4104" s="202">
        <v>521</v>
      </c>
      <c r="I4104" s="178">
        <v>18872</v>
      </c>
      <c r="J4104">
        <f t="shared" si="253"/>
        <v>18872</v>
      </c>
      <c r="K4104" s="189">
        <f t="shared" si="254"/>
        <v>0.75488</v>
      </c>
      <c r="L4104" s="200">
        <v>19486</v>
      </c>
      <c r="N4104" s="184">
        <v>1120.0999999999999</v>
      </c>
      <c r="O4104" s="190">
        <f t="shared" si="255"/>
        <v>0.18668333333333331</v>
      </c>
      <c r="Q4104" s="1">
        <v>2133</v>
      </c>
    </row>
    <row r="4105" spans="2:17" x14ac:dyDescent="0.3">
      <c r="B4105" s="187">
        <v>43271.625</v>
      </c>
      <c r="D4105" s="202">
        <v>844</v>
      </c>
      <c r="E4105" s="178">
        <v>521.97500000000002</v>
      </c>
      <c r="F4105" s="188">
        <f t="shared" si="252"/>
        <v>0.70639780762594317</v>
      </c>
      <c r="G4105" s="200"/>
      <c r="H4105" s="202">
        <v>348</v>
      </c>
      <c r="I4105" s="178">
        <v>16379</v>
      </c>
      <c r="J4105">
        <f t="shared" si="253"/>
        <v>16379</v>
      </c>
      <c r="K4105" s="189">
        <f t="shared" si="254"/>
        <v>0.65515999999999996</v>
      </c>
      <c r="L4105" s="200">
        <v>16871</v>
      </c>
      <c r="N4105" s="184">
        <v>1020.2</v>
      </c>
      <c r="O4105" s="190">
        <f t="shared" si="255"/>
        <v>0.17003333333333334</v>
      </c>
      <c r="Q4105" s="1">
        <v>2132.6999999999998</v>
      </c>
    </row>
    <row r="4106" spans="2:17" x14ac:dyDescent="0.3">
      <c r="B4106" s="187">
        <v>43271.666666666664</v>
      </c>
      <c r="D4106" s="202">
        <v>672</v>
      </c>
      <c r="E4106" s="178">
        <v>299.90100000000001</v>
      </c>
      <c r="F4106" s="188">
        <f t="shared" si="252"/>
        <v>0.40586121730892855</v>
      </c>
      <c r="G4106" s="200"/>
      <c r="H4106" s="202">
        <v>152</v>
      </c>
      <c r="I4106" s="178">
        <v>6527.2</v>
      </c>
      <c r="J4106">
        <f t="shared" si="253"/>
        <v>6527.2</v>
      </c>
      <c r="K4106" s="189">
        <f t="shared" si="254"/>
        <v>0.26108799999999999</v>
      </c>
      <c r="L4106" s="200">
        <v>6698.6</v>
      </c>
      <c r="N4106" s="184">
        <v>1169</v>
      </c>
      <c r="O4106" s="190">
        <f t="shared" si="255"/>
        <v>0.19483333333333333</v>
      </c>
      <c r="Q4106" s="1">
        <v>2132</v>
      </c>
    </row>
    <row r="4107" spans="2:17" x14ac:dyDescent="0.3">
      <c r="B4107" s="187">
        <v>43271.708333333336</v>
      </c>
      <c r="D4107" s="202">
        <v>79</v>
      </c>
      <c r="E4107" s="178">
        <v>0</v>
      </c>
      <c r="F4107" s="188">
        <f t="shared" ref="F4107:F4170" si="256">E4107/$F$8</f>
        <v>0</v>
      </c>
      <c r="G4107" s="200"/>
      <c r="H4107" s="202">
        <v>8</v>
      </c>
      <c r="I4107" s="178">
        <v>-56.506999999999998</v>
      </c>
      <c r="J4107">
        <f t="shared" ref="J4107:J4170" si="257">IF(I4107&lt;0,0,I4107)</f>
        <v>0</v>
      </c>
      <c r="K4107" s="189">
        <f t="shared" ref="K4107:K4170" si="258">J4107/(1000*$K$8)</f>
        <v>0</v>
      </c>
      <c r="L4107" s="200">
        <v>121.7</v>
      </c>
      <c r="N4107" s="184">
        <v>1574.2</v>
      </c>
      <c r="O4107" s="190">
        <f t="shared" ref="O4107:O4170" si="259">N4107/$O$8</f>
        <v>0.26236666666666669</v>
      </c>
      <c r="Q4107" s="1">
        <v>2131.6999999999998</v>
      </c>
    </row>
    <row r="4108" spans="2:17" x14ac:dyDescent="0.3">
      <c r="B4108" s="187">
        <v>43271.75</v>
      </c>
      <c r="D4108" s="202">
        <v>0</v>
      </c>
      <c r="E4108" s="178">
        <v>0</v>
      </c>
      <c r="F4108" s="188">
        <f t="shared" si="256"/>
        <v>0</v>
      </c>
      <c r="G4108" s="200"/>
      <c r="H4108" s="202">
        <v>0</v>
      </c>
      <c r="I4108" s="178">
        <v>-56.506999999999998</v>
      </c>
      <c r="J4108">
        <f t="shared" si="257"/>
        <v>0</v>
      </c>
      <c r="K4108" s="189">
        <f t="shared" si="258"/>
        <v>0</v>
      </c>
      <c r="L4108" s="200">
        <v>0</v>
      </c>
      <c r="N4108" s="184">
        <v>2106.3000000000002</v>
      </c>
      <c r="O4108" s="190">
        <f t="shared" si="259"/>
        <v>0.35105000000000003</v>
      </c>
      <c r="Q4108" s="1">
        <v>2131.4</v>
      </c>
    </row>
    <row r="4109" spans="2:17" x14ac:dyDescent="0.3">
      <c r="B4109" s="187">
        <v>43271.791666666664</v>
      </c>
      <c r="D4109" s="202">
        <v>0</v>
      </c>
      <c r="E4109" s="178">
        <v>0</v>
      </c>
      <c r="F4109" s="188">
        <f t="shared" si="256"/>
        <v>0</v>
      </c>
      <c r="G4109" s="200"/>
      <c r="H4109" s="202">
        <v>0</v>
      </c>
      <c r="I4109" s="178">
        <v>-56.506999999999998</v>
      </c>
      <c r="J4109">
        <f t="shared" si="257"/>
        <v>0</v>
      </c>
      <c r="K4109" s="189">
        <f t="shared" si="258"/>
        <v>0</v>
      </c>
      <c r="L4109" s="200">
        <v>0</v>
      </c>
      <c r="N4109" s="184">
        <v>3422</v>
      </c>
      <c r="O4109" s="190">
        <f t="shared" si="259"/>
        <v>0.57033333333333336</v>
      </c>
      <c r="Q4109" s="1">
        <v>2130.8000000000002</v>
      </c>
    </row>
    <row r="4110" spans="2:17" x14ac:dyDescent="0.3">
      <c r="B4110" s="187">
        <v>43271.833333333336</v>
      </c>
      <c r="D4110" s="202">
        <v>0</v>
      </c>
      <c r="E4110" s="178">
        <v>0</v>
      </c>
      <c r="F4110" s="188">
        <f t="shared" si="256"/>
        <v>0</v>
      </c>
      <c r="G4110" s="200"/>
      <c r="H4110" s="202">
        <v>0</v>
      </c>
      <c r="I4110" s="178">
        <v>-56.506999999999998</v>
      </c>
      <c r="J4110">
        <f t="shared" si="257"/>
        <v>0</v>
      </c>
      <c r="K4110" s="189">
        <f t="shared" si="258"/>
        <v>0</v>
      </c>
      <c r="L4110" s="200">
        <v>0</v>
      </c>
      <c r="N4110" s="184">
        <v>4314.5</v>
      </c>
      <c r="O4110" s="190">
        <f t="shared" si="259"/>
        <v>0.7190833333333333</v>
      </c>
      <c r="Q4110" s="1">
        <v>2129.5</v>
      </c>
    </row>
    <row r="4111" spans="2:17" x14ac:dyDescent="0.3">
      <c r="B4111" s="187">
        <v>43271.875</v>
      </c>
      <c r="D4111" s="202">
        <v>0</v>
      </c>
      <c r="E4111" s="178">
        <v>0</v>
      </c>
      <c r="F4111" s="188">
        <f t="shared" si="256"/>
        <v>0</v>
      </c>
      <c r="G4111" s="200"/>
      <c r="H4111" s="202">
        <v>0</v>
      </c>
      <c r="I4111" s="178">
        <v>-56.506999999999998</v>
      </c>
      <c r="J4111">
        <f t="shared" si="257"/>
        <v>0</v>
      </c>
      <c r="K4111" s="189">
        <f t="shared" si="258"/>
        <v>0</v>
      </c>
      <c r="L4111" s="200">
        <v>0</v>
      </c>
      <c r="N4111" s="184">
        <v>4690.5</v>
      </c>
      <c r="O4111" s="190">
        <f t="shared" si="259"/>
        <v>0.78174999999999994</v>
      </c>
      <c r="Q4111" s="1">
        <v>2129.1</v>
      </c>
    </row>
    <row r="4112" spans="2:17" x14ac:dyDescent="0.3">
      <c r="B4112" s="187">
        <v>43271.916666666664</v>
      </c>
      <c r="D4112" s="202">
        <v>0</v>
      </c>
      <c r="E4112" s="178">
        <v>0</v>
      </c>
      <c r="F4112" s="188">
        <f t="shared" si="256"/>
        <v>0</v>
      </c>
      <c r="G4112" s="200"/>
      <c r="H4112" s="202">
        <v>0</v>
      </c>
      <c r="I4112" s="178">
        <v>-56.506999999999998</v>
      </c>
      <c r="J4112">
        <f t="shared" si="257"/>
        <v>0</v>
      </c>
      <c r="K4112" s="189">
        <f t="shared" si="258"/>
        <v>0</v>
      </c>
      <c r="L4112" s="200">
        <v>0</v>
      </c>
      <c r="N4112" s="184">
        <v>4884.7</v>
      </c>
      <c r="O4112" s="190">
        <f t="shared" si="259"/>
        <v>0.8141166666666666</v>
      </c>
      <c r="Q4112" s="1">
        <v>2129</v>
      </c>
    </row>
    <row r="4113" spans="2:17" x14ac:dyDescent="0.3">
      <c r="B4113" s="187">
        <v>43271.958333333336</v>
      </c>
      <c r="D4113" s="202">
        <v>0</v>
      </c>
      <c r="E4113" s="178">
        <v>0</v>
      </c>
      <c r="F4113" s="188">
        <f t="shared" si="256"/>
        <v>0</v>
      </c>
      <c r="G4113" s="200"/>
      <c r="H4113" s="202">
        <v>0</v>
      </c>
      <c r="I4113" s="178">
        <v>-56.506999999999998</v>
      </c>
      <c r="J4113">
        <f t="shared" si="257"/>
        <v>0</v>
      </c>
      <c r="K4113" s="189">
        <f t="shared" si="258"/>
        <v>0</v>
      </c>
      <c r="L4113" s="200">
        <v>0</v>
      </c>
      <c r="N4113" s="184">
        <v>4935.2</v>
      </c>
      <c r="O4113" s="190">
        <f t="shared" si="259"/>
        <v>0.82253333333333334</v>
      </c>
      <c r="Q4113" s="1">
        <v>2128.4</v>
      </c>
    </row>
    <row r="4114" spans="2:17" x14ac:dyDescent="0.3">
      <c r="B4114" s="187">
        <v>43272</v>
      </c>
      <c r="D4114" s="202">
        <v>0</v>
      </c>
      <c r="E4114" s="178">
        <v>0</v>
      </c>
      <c r="F4114" s="188">
        <f t="shared" si="256"/>
        <v>0</v>
      </c>
      <c r="G4114" s="200"/>
      <c r="H4114" s="202">
        <v>0</v>
      </c>
      <c r="I4114" s="178">
        <v>-56.506999999999998</v>
      </c>
      <c r="J4114">
        <f t="shared" si="257"/>
        <v>0</v>
      </c>
      <c r="K4114" s="189">
        <f t="shared" si="258"/>
        <v>0</v>
      </c>
      <c r="L4114" s="200">
        <v>0</v>
      </c>
      <c r="N4114" s="184">
        <v>4948.1000000000004</v>
      </c>
      <c r="O4114" s="190">
        <f t="shared" si="259"/>
        <v>0.82468333333333343</v>
      </c>
      <c r="Q4114" s="1">
        <v>2126.1</v>
      </c>
    </row>
    <row r="4115" spans="2:17" x14ac:dyDescent="0.3">
      <c r="B4115" s="187">
        <v>43272.041666666664</v>
      </c>
      <c r="D4115" s="202">
        <v>0</v>
      </c>
      <c r="E4115" s="178">
        <v>0</v>
      </c>
      <c r="F4115" s="188">
        <f t="shared" si="256"/>
        <v>0</v>
      </c>
      <c r="G4115" s="200"/>
      <c r="H4115" s="202">
        <v>0</v>
      </c>
      <c r="I4115" s="178">
        <v>-56.506999999999998</v>
      </c>
      <c r="J4115">
        <f t="shared" si="257"/>
        <v>0</v>
      </c>
      <c r="K4115" s="189">
        <f t="shared" si="258"/>
        <v>0</v>
      </c>
      <c r="L4115" s="200">
        <v>0</v>
      </c>
      <c r="N4115" s="184">
        <v>4699.3</v>
      </c>
      <c r="O4115" s="190">
        <f t="shared" si="259"/>
        <v>0.78321666666666667</v>
      </c>
      <c r="Q4115" s="1">
        <v>2125.5</v>
      </c>
    </row>
    <row r="4116" spans="2:17" x14ac:dyDescent="0.3">
      <c r="B4116" s="187">
        <v>43272.083333333336</v>
      </c>
      <c r="D4116" s="202">
        <v>0</v>
      </c>
      <c r="E4116" s="178">
        <v>0</v>
      </c>
      <c r="F4116" s="188">
        <f t="shared" si="256"/>
        <v>0</v>
      </c>
      <c r="G4116" s="200"/>
      <c r="H4116" s="202">
        <v>0</v>
      </c>
      <c r="I4116" s="178">
        <v>-56.506999999999998</v>
      </c>
      <c r="J4116">
        <f t="shared" si="257"/>
        <v>0</v>
      </c>
      <c r="K4116" s="189">
        <f t="shared" si="258"/>
        <v>0</v>
      </c>
      <c r="L4116" s="200">
        <v>0</v>
      </c>
      <c r="N4116" s="184">
        <v>4645.3999999999996</v>
      </c>
      <c r="O4116" s="190">
        <f t="shared" si="259"/>
        <v>0.77423333333333322</v>
      </c>
      <c r="Q4116" s="1">
        <v>2125.3000000000002</v>
      </c>
    </row>
    <row r="4117" spans="2:17" x14ac:dyDescent="0.3">
      <c r="B4117" s="187">
        <v>43272.125</v>
      </c>
      <c r="D4117" s="202">
        <v>0</v>
      </c>
      <c r="E4117" s="178">
        <v>0</v>
      </c>
      <c r="F4117" s="188">
        <f t="shared" si="256"/>
        <v>0</v>
      </c>
      <c r="G4117" s="200"/>
      <c r="H4117" s="202">
        <v>0</v>
      </c>
      <c r="I4117" s="178">
        <v>-56.506999999999998</v>
      </c>
      <c r="J4117">
        <f t="shared" si="257"/>
        <v>0</v>
      </c>
      <c r="K4117" s="189">
        <f t="shared" si="258"/>
        <v>0</v>
      </c>
      <c r="L4117" s="200">
        <v>0</v>
      </c>
      <c r="N4117" s="184">
        <v>4582.7</v>
      </c>
      <c r="O4117" s="190">
        <f t="shared" si="259"/>
        <v>0.76378333333333326</v>
      </c>
      <c r="Q4117" s="1">
        <v>2124.9</v>
      </c>
    </row>
    <row r="4118" spans="2:17" x14ac:dyDescent="0.3">
      <c r="B4118" s="187">
        <v>43272.166666666664</v>
      </c>
      <c r="D4118" s="202">
        <v>0</v>
      </c>
      <c r="E4118" s="178">
        <v>0</v>
      </c>
      <c r="F4118" s="188">
        <f t="shared" si="256"/>
        <v>0</v>
      </c>
      <c r="G4118" s="200"/>
      <c r="H4118" s="202">
        <v>0</v>
      </c>
      <c r="I4118" s="178">
        <v>-56.506999999999998</v>
      </c>
      <c r="J4118">
        <f t="shared" si="257"/>
        <v>0</v>
      </c>
      <c r="K4118" s="189">
        <f t="shared" si="258"/>
        <v>0</v>
      </c>
      <c r="L4118" s="200">
        <v>0</v>
      </c>
      <c r="N4118" s="184">
        <v>4527.5</v>
      </c>
      <c r="O4118" s="190">
        <f t="shared" si="259"/>
        <v>0.75458333333333338</v>
      </c>
      <c r="Q4118" s="1">
        <v>2124.1999999999998</v>
      </c>
    </row>
    <row r="4119" spans="2:17" x14ac:dyDescent="0.3">
      <c r="B4119" s="187">
        <v>43272.208333333336</v>
      </c>
      <c r="D4119" s="202">
        <v>0</v>
      </c>
      <c r="E4119" s="178">
        <v>0</v>
      </c>
      <c r="F4119" s="188">
        <f t="shared" si="256"/>
        <v>0</v>
      </c>
      <c r="G4119" s="200"/>
      <c r="H4119" s="202">
        <v>0</v>
      </c>
      <c r="I4119" s="178">
        <v>-56.506999999999998</v>
      </c>
      <c r="J4119">
        <f t="shared" si="257"/>
        <v>0</v>
      </c>
      <c r="K4119" s="189">
        <f t="shared" si="258"/>
        <v>0</v>
      </c>
      <c r="L4119" s="200">
        <v>0</v>
      </c>
      <c r="N4119" s="184">
        <v>4467.8999999999996</v>
      </c>
      <c r="O4119" s="190">
        <f t="shared" si="259"/>
        <v>0.74464999999999992</v>
      </c>
      <c r="Q4119" s="1">
        <v>2122.4</v>
      </c>
    </row>
    <row r="4120" spans="2:17" x14ac:dyDescent="0.3">
      <c r="B4120" s="187">
        <v>43272.25</v>
      </c>
      <c r="D4120" s="202">
        <v>22</v>
      </c>
      <c r="E4120" s="178">
        <v>0</v>
      </c>
      <c r="F4120" s="188">
        <f t="shared" si="256"/>
        <v>0</v>
      </c>
      <c r="G4120" s="200"/>
      <c r="H4120" s="202">
        <v>3</v>
      </c>
      <c r="I4120" s="178">
        <v>-56.506999999999998</v>
      </c>
      <c r="J4120">
        <f t="shared" si="257"/>
        <v>0</v>
      </c>
      <c r="K4120" s="189">
        <f t="shared" si="258"/>
        <v>0</v>
      </c>
      <c r="L4120" s="200">
        <v>0</v>
      </c>
      <c r="N4120" s="184">
        <v>4060.1</v>
      </c>
      <c r="O4120" s="190">
        <f t="shared" si="259"/>
        <v>0.6766833333333333</v>
      </c>
      <c r="Q4120" s="1">
        <v>2121.6</v>
      </c>
    </row>
    <row r="4121" spans="2:17" x14ac:dyDescent="0.3">
      <c r="B4121" s="187">
        <v>43272.291666666664</v>
      </c>
      <c r="D4121" s="202">
        <v>615</v>
      </c>
      <c r="E4121" s="178">
        <v>85.348100000000002</v>
      </c>
      <c r="F4121" s="188">
        <f t="shared" si="256"/>
        <v>0.11550306188043442</v>
      </c>
      <c r="G4121" s="200"/>
      <c r="H4121" s="202">
        <v>123</v>
      </c>
      <c r="I4121" s="178">
        <v>5299.7</v>
      </c>
      <c r="J4121">
        <f t="shared" si="257"/>
        <v>5299.7</v>
      </c>
      <c r="K4121" s="189">
        <f t="shared" si="258"/>
        <v>0.21198799999999998</v>
      </c>
      <c r="L4121" s="200">
        <v>5448.5</v>
      </c>
      <c r="N4121" s="184">
        <v>4181.3</v>
      </c>
      <c r="O4121" s="190">
        <f t="shared" si="259"/>
        <v>0.69688333333333341</v>
      </c>
      <c r="Q4121" s="1">
        <v>2121.6</v>
      </c>
    </row>
    <row r="4122" spans="2:17" x14ac:dyDescent="0.3">
      <c r="B4122" s="187">
        <v>43272.333333333336</v>
      </c>
      <c r="D4122" s="202">
        <v>844</v>
      </c>
      <c r="E4122" s="178">
        <v>518.17600000000004</v>
      </c>
      <c r="F4122" s="188">
        <f t="shared" si="256"/>
        <v>0.70125655513076435</v>
      </c>
      <c r="G4122" s="200"/>
      <c r="H4122" s="202">
        <v>331</v>
      </c>
      <c r="I4122" s="178">
        <v>16067</v>
      </c>
      <c r="J4122">
        <f t="shared" si="257"/>
        <v>16067</v>
      </c>
      <c r="K4122" s="189">
        <f t="shared" si="258"/>
        <v>0.64268000000000003</v>
      </c>
      <c r="L4122" s="200">
        <v>16545</v>
      </c>
      <c r="N4122" s="184">
        <v>3878.1</v>
      </c>
      <c r="O4122" s="190">
        <f t="shared" si="259"/>
        <v>0.64634999999999998</v>
      </c>
      <c r="Q4122" s="1">
        <v>2120.4</v>
      </c>
    </row>
    <row r="4123" spans="2:17" x14ac:dyDescent="0.3">
      <c r="B4123" s="187">
        <v>43272.375</v>
      </c>
      <c r="D4123" s="202">
        <v>914</v>
      </c>
      <c r="E4123" s="178">
        <v>630.57299999999998</v>
      </c>
      <c r="F4123" s="188">
        <f t="shared" si="256"/>
        <v>0.85336536184321821</v>
      </c>
      <c r="G4123" s="200"/>
      <c r="H4123" s="202">
        <v>502</v>
      </c>
      <c r="I4123" s="178">
        <v>19023</v>
      </c>
      <c r="J4123">
        <f t="shared" si="257"/>
        <v>19023</v>
      </c>
      <c r="K4123" s="189">
        <f t="shared" si="258"/>
        <v>0.76092000000000004</v>
      </c>
      <c r="L4123" s="200">
        <v>19645</v>
      </c>
      <c r="N4123" s="184">
        <v>2798.2</v>
      </c>
      <c r="O4123" s="190">
        <f t="shared" si="259"/>
        <v>0.46636666666666665</v>
      </c>
      <c r="Q4123" s="1">
        <v>2119</v>
      </c>
    </row>
    <row r="4124" spans="2:17" x14ac:dyDescent="0.3">
      <c r="B4124" s="187">
        <v>43272.416666666664</v>
      </c>
      <c r="D4124" s="202">
        <v>951</v>
      </c>
      <c r="E4124" s="178">
        <v>679.82899999999995</v>
      </c>
      <c r="F4124" s="188">
        <f t="shared" si="256"/>
        <v>0.92002435971174346</v>
      </c>
      <c r="G4124" s="200"/>
      <c r="H4124" s="202">
        <v>631</v>
      </c>
      <c r="I4124" s="178">
        <v>18694</v>
      </c>
      <c r="J4124">
        <f t="shared" si="257"/>
        <v>18694</v>
      </c>
      <c r="K4124" s="189">
        <f t="shared" si="258"/>
        <v>0.74775999999999998</v>
      </c>
      <c r="L4124" s="200">
        <v>19299</v>
      </c>
      <c r="N4124" s="184">
        <v>3149.4</v>
      </c>
      <c r="O4124" s="190">
        <f t="shared" si="259"/>
        <v>0.52490000000000003</v>
      </c>
      <c r="Q4124" s="1">
        <v>2118.6999999999998</v>
      </c>
    </row>
    <row r="4125" spans="2:17" x14ac:dyDescent="0.3">
      <c r="B4125" s="187">
        <v>43272.458333333336</v>
      </c>
      <c r="D4125" s="202">
        <v>966</v>
      </c>
      <c r="E4125" s="178">
        <v>701.37699999999995</v>
      </c>
      <c r="F4125" s="188">
        <f t="shared" si="256"/>
        <v>0.94918564130324456</v>
      </c>
      <c r="G4125" s="200"/>
      <c r="H4125" s="202">
        <v>704</v>
      </c>
      <c r="I4125" s="178">
        <v>18443</v>
      </c>
      <c r="J4125">
        <f t="shared" si="257"/>
        <v>18443</v>
      </c>
      <c r="K4125" s="189">
        <f t="shared" si="258"/>
        <v>0.73772000000000004</v>
      </c>
      <c r="L4125" s="200">
        <v>19035</v>
      </c>
      <c r="N4125" s="184">
        <v>3334.3</v>
      </c>
      <c r="O4125" s="190">
        <f t="shared" si="259"/>
        <v>0.55571666666666675</v>
      </c>
      <c r="Q4125" s="1">
        <v>2118.4</v>
      </c>
    </row>
    <row r="4126" spans="2:17" x14ac:dyDescent="0.3">
      <c r="B4126" s="187">
        <v>43272.5</v>
      </c>
      <c r="D4126" s="202">
        <v>967</v>
      </c>
      <c r="E4126" s="178">
        <v>699.22799999999995</v>
      </c>
      <c r="F4126" s="188">
        <f t="shared" si="256"/>
        <v>0.94627736238454507</v>
      </c>
      <c r="G4126" s="200"/>
      <c r="H4126" s="202">
        <v>709</v>
      </c>
      <c r="I4126" s="178">
        <v>18367</v>
      </c>
      <c r="J4126">
        <f t="shared" si="257"/>
        <v>18367</v>
      </c>
      <c r="K4126" s="189">
        <f t="shared" si="258"/>
        <v>0.73468</v>
      </c>
      <c r="L4126" s="200">
        <v>18956</v>
      </c>
      <c r="N4126" s="184">
        <v>2750.9</v>
      </c>
      <c r="O4126" s="190">
        <f t="shared" si="259"/>
        <v>0.45848333333333335</v>
      </c>
      <c r="Q4126" s="1">
        <v>2117.4</v>
      </c>
    </row>
    <row r="4127" spans="2:17" x14ac:dyDescent="0.3">
      <c r="B4127" s="187">
        <v>43272.541666666664</v>
      </c>
      <c r="D4127" s="202">
        <v>955</v>
      </c>
      <c r="E4127" s="178">
        <v>681.11199999999997</v>
      </c>
      <c r="F4127" s="188">
        <f t="shared" si="256"/>
        <v>0.92176066583212102</v>
      </c>
      <c r="G4127" s="200"/>
      <c r="H4127" s="202">
        <v>647</v>
      </c>
      <c r="I4127" s="178">
        <v>18671</v>
      </c>
      <c r="J4127">
        <f t="shared" si="257"/>
        <v>18671</v>
      </c>
      <c r="K4127" s="189">
        <f t="shared" si="258"/>
        <v>0.74683999999999995</v>
      </c>
      <c r="L4127" s="200">
        <v>19275</v>
      </c>
      <c r="N4127" s="184">
        <v>2545.6999999999998</v>
      </c>
      <c r="O4127" s="190">
        <f t="shared" si="259"/>
        <v>0.42428333333333329</v>
      </c>
      <c r="Q4127" s="1">
        <v>2115.4</v>
      </c>
    </row>
    <row r="4128" spans="2:17" x14ac:dyDescent="0.3">
      <c r="B4128" s="187">
        <v>43272.583333333336</v>
      </c>
      <c r="D4128" s="202">
        <v>921</v>
      </c>
      <c r="E4128" s="178">
        <v>634.26400000000001</v>
      </c>
      <c r="F4128" s="188">
        <f t="shared" si="256"/>
        <v>0.85836045606793665</v>
      </c>
      <c r="G4128" s="200"/>
      <c r="H4128" s="202">
        <v>524</v>
      </c>
      <c r="I4128" s="178">
        <v>19008</v>
      </c>
      <c r="J4128">
        <f t="shared" si="257"/>
        <v>19008</v>
      </c>
      <c r="K4128" s="189">
        <f t="shared" si="258"/>
        <v>0.76032</v>
      </c>
      <c r="L4128" s="200">
        <v>19629</v>
      </c>
      <c r="N4128" s="184">
        <v>2354.6</v>
      </c>
      <c r="O4128" s="190">
        <f t="shared" si="259"/>
        <v>0.3924333333333333</v>
      </c>
      <c r="Q4128" s="1">
        <v>2114.6</v>
      </c>
    </row>
    <row r="4129" spans="2:17" x14ac:dyDescent="0.3">
      <c r="B4129" s="187">
        <v>43272.625</v>
      </c>
      <c r="D4129" s="202">
        <v>853</v>
      </c>
      <c r="E4129" s="178">
        <v>525.53700000000003</v>
      </c>
      <c r="F4129" s="188">
        <f t="shared" si="256"/>
        <v>0.71121832391650042</v>
      </c>
      <c r="G4129" s="200"/>
      <c r="H4129" s="202">
        <v>351</v>
      </c>
      <c r="I4129" s="178">
        <v>16571</v>
      </c>
      <c r="J4129">
        <f t="shared" si="257"/>
        <v>16571</v>
      </c>
      <c r="K4129" s="189">
        <f t="shared" si="258"/>
        <v>0.66283999999999998</v>
      </c>
      <c r="L4129" s="200">
        <v>17072</v>
      </c>
      <c r="N4129" s="184">
        <v>2402.5</v>
      </c>
      <c r="O4129" s="190">
        <f t="shared" si="259"/>
        <v>0.40041666666666664</v>
      </c>
      <c r="Q4129" s="1">
        <v>2114.6</v>
      </c>
    </row>
    <row r="4130" spans="2:17" x14ac:dyDescent="0.3">
      <c r="B4130" s="187">
        <v>43272.666666666664</v>
      </c>
      <c r="D4130" s="202">
        <v>684</v>
      </c>
      <c r="E4130" s="178">
        <v>304.04399999999998</v>
      </c>
      <c r="F4130" s="188">
        <f t="shared" si="256"/>
        <v>0.4114680109618703</v>
      </c>
      <c r="G4130" s="200"/>
      <c r="H4130" s="202">
        <v>154</v>
      </c>
      <c r="I4130" s="178">
        <v>6640.1</v>
      </c>
      <c r="J4130">
        <f t="shared" si="257"/>
        <v>6640.1</v>
      </c>
      <c r="K4130" s="189">
        <f t="shared" si="258"/>
        <v>0.26560400000000001</v>
      </c>
      <c r="L4130" s="200">
        <v>6813.7</v>
      </c>
      <c r="N4130" s="184">
        <v>2588.8000000000002</v>
      </c>
      <c r="O4130" s="190">
        <f t="shared" si="259"/>
        <v>0.43146666666666672</v>
      </c>
      <c r="Q4130" s="1">
        <v>2112.3000000000002</v>
      </c>
    </row>
    <row r="4131" spans="2:17" x14ac:dyDescent="0.3">
      <c r="B4131" s="187">
        <v>43272.708333333336</v>
      </c>
      <c r="D4131" s="202">
        <v>82</v>
      </c>
      <c r="E4131" s="178">
        <v>0</v>
      </c>
      <c r="F4131" s="188">
        <f t="shared" si="256"/>
        <v>0</v>
      </c>
      <c r="G4131" s="200"/>
      <c r="H4131" s="202">
        <v>9</v>
      </c>
      <c r="I4131" s="178">
        <v>-34.466000000000001</v>
      </c>
      <c r="J4131">
        <f t="shared" si="257"/>
        <v>0</v>
      </c>
      <c r="K4131" s="189">
        <f t="shared" si="258"/>
        <v>0</v>
      </c>
      <c r="L4131" s="200">
        <v>142.33000000000001</v>
      </c>
      <c r="N4131" s="184">
        <v>2745.3</v>
      </c>
      <c r="O4131" s="190">
        <f t="shared" si="259"/>
        <v>0.45755000000000001</v>
      </c>
      <c r="Q4131" s="1">
        <v>2111.8000000000002</v>
      </c>
    </row>
    <row r="4132" spans="2:17" x14ac:dyDescent="0.3">
      <c r="B4132" s="187">
        <v>43272.75</v>
      </c>
      <c r="D4132" s="202">
        <v>0</v>
      </c>
      <c r="E4132" s="178">
        <v>0</v>
      </c>
      <c r="F4132" s="188">
        <f t="shared" si="256"/>
        <v>0</v>
      </c>
      <c r="G4132" s="200"/>
      <c r="H4132" s="202">
        <v>0</v>
      </c>
      <c r="I4132" s="178">
        <v>-56.506999999999998</v>
      </c>
      <c r="J4132">
        <f t="shared" si="257"/>
        <v>0</v>
      </c>
      <c r="K4132" s="189">
        <f t="shared" si="258"/>
        <v>0</v>
      </c>
      <c r="L4132" s="200">
        <v>0</v>
      </c>
      <c r="N4132" s="184">
        <v>3063.2</v>
      </c>
      <c r="O4132" s="190">
        <f t="shared" si="259"/>
        <v>0.51053333333333328</v>
      </c>
      <c r="Q4132" s="1">
        <v>2111.1</v>
      </c>
    </row>
    <row r="4133" spans="2:17" x14ac:dyDescent="0.3">
      <c r="B4133" s="187">
        <v>43272.791666666664</v>
      </c>
      <c r="D4133" s="202">
        <v>0</v>
      </c>
      <c r="E4133" s="178">
        <v>0</v>
      </c>
      <c r="F4133" s="188">
        <f t="shared" si="256"/>
        <v>0</v>
      </c>
      <c r="G4133" s="200"/>
      <c r="H4133" s="202">
        <v>0</v>
      </c>
      <c r="I4133" s="178">
        <v>-56.506999999999998</v>
      </c>
      <c r="J4133">
        <f t="shared" si="257"/>
        <v>0</v>
      </c>
      <c r="K4133" s="189">
        <f t="shared" si="258"/>
        <v>0</v>
      </c>
      <c r="L4133" s="200">
        <v>0</v>
      </c>
      <c r="N4133" s="184">
        <v>3933.2</v>
      </c>
      <c r="O4133" s="190">
        <f t="shared" si="259"/>
        <v>0.6555333333333333</v>
      </c>
      <c r="Q4133" s="1">
        <v>2109.9</v>
      </c>
    </row>
    <row r="4134" spans="2:17" x14ac:dyDescent="0.3">
      <c r="B4134" s="187">
        <v>43272.833333333336</v>
      </c>
      <c r="D4134" s="202">
        <v>0</v>
      </c>
      <c r="E4134" s="178">
        <v>0</v>
      </c>
      <c r="F4134" s="188">
        <f t="shared" si="256"/>
        <v>0</v>
      </c>
      <c r="G4134" s="200"/>
      <c r="H4134" s="202">
        <v>0</v>
      </c>
      <c r="I4134" s="178">
        <v>-56.506999999999998</v>
      </c>
      <c r="J4134">
        <f t="shared" si="257"/>
        <v>0</v>
      </c>
      <c r="K4134" s="189">
        <f t="shared" si="258"/>
        <v>0</v>
      </c>
      <c r="L4134" s="200">
        <v>0</v>
      </c>
      <c r="N4134" s="184">
        <v>4570.8999999999996</v>
      </c>
      <c r="O4134" s="190">
        <f t="shared" si="259"/>
        <v>0.76181666666666659</v>
      </c>
      <c r="Q4134" s="1">
        <v>2109.4</v>
      </c>
    </row>
    <row r="4135" spans="2:17" x14ac:dyDescent="0.3">
      <c r="B4135" s="187">
        <v>43272.875</v>
      </c>
      <c r="D4135" s="202">
        <v>0</v>
      </c>
      <c r="E4135" s="178">
        <v>0</v>
      </c>
      <c r="F4135" s="188">
        <f t="shared" si="256"/>
        <v>0</v>
      </c>
      <c r="G4135" s="200"/>
      <c r="H4135" s="202">
        <v>0</v>
      </c>
      <c r="I4135" s="178">
        <v>-56.506999999999998</v>
      </c>
      <c r="J4135">
        <f t="shared" si="257"/>
        <v>0</v>
      </c>
      <c r="K4135" s="189">
        <f t="shared" si="258"/>
        <v>0</v>
      </c>
      <c r="L4135" s="200">
        <v>0</v>
      </c>
      <c r="N4135" s="184">
        <v>4953.1000000000004</v>
      </c>
      <c r="O4135" s="190">
        <f t="shared" si="259"/>
        <v>0.82551666666666668</v>
      </c>
      <c r="Q4135" s="1">
        <v>2106.3000000000002</v>
      </c>
    </row>
    <row r="4136" spans="2:17" x14ac:dyDescent="0.3">
      <c r="B4136" s="187">
        <v>43272.916666666664</v>
      </c>
      <c r="D4136" s="202">
        <v>0</v>
      </c>
      <c r="E4136" s="178">
        <v>0</v>
      </c>
      <c r="F4136" s="188">
        <f t="shared" si="256"/>
        <v>0</v>
      </c>
      <c r="G4136" s="200"/>
      <c r="H4136" s="202">
        <v>0</v>
      </c>
      <c r="I4136" s="178">
        <v>-56.506999999999998</v>
      </c>
      <c r="J4136">
        <f t="shared" si="257"/>
        <v>0</v>
      </c>
      <c r="K4136" s="189">
        <f t="shared" si="258"/>
        <v>0</v>
      </c>
      <c r="L4136" s="200">
        <v>0</v>
      </c>
      <c r="N4136" s="184">
        <v>5141.8999999999996</v>
      </c>
      <c r="O4136" s="190">
        <f t="shared" si="259"/>
        <v>0.85698333333333332</v>
      </c>
      <c r="Q4136" s="1">
        <v>2105.4</v>
      </c>
    </row>
    <row r="4137" spans="2:17" x14ac:dyDescent="0.3">
      <c r="B4137" s="187">
        <v>43272.958333333336</v>
      </c>
      <c r="D4137" s="202">
        <v>0</v>
      </c>
      <c r="E4137" s="178">
        <v>0</v>
      </c>
      <c r="F4137" s="188">
        <f t="shared" si="256"/>
        <v>0</v>
      </c>
      <c r="G4137" s="200"/>
      <c r="H4137" s="202">
        <v>0</v>
      </c>
      <c r="I4137" s="178">
        <v>-56.506999999999998</v>
      </c>
      <c r="J4137">
        <f t="shared" si="257"/>
        <v>0</v>
      </c>
      <c r="K4137" s="189">
        <f t="shared" si="258"/>
        <v>0</v>
      </c>
      <c r="L4137" s="200">
        <v>0</v>
      </c>
      <c r="N4137" s="184">
        <v>5316.4</v>
      </c>
      <c r="O4137" s="190">
        <f t="shared" si="259"/>
        <v>0.88606666666666656</v>
      </c>
      <c r="Q4137" s="1">
        <v>2104.3000000000002</v>
      </c>
    </row>
    <row r="4138" spans="2:17" x14ac:dyDescent="0.3">
      <c r="B4138" s="187">
        <v>43273</v>
      </c>
      <c r="D4138" s="202">
        <v>0</v>
      </c>
      <c r="E4138" s="178">
        <v>0</v>
      </c>
      <c r="F4138" s="188">
        <f t="shared" si="256"/>
        <v>0</v>
      </c>
      <c r="G4138" s="200"/>
      <c r="H4138" s="202">
        <v>0</v>
      </c>
      <c r="I4138" s="178">
        <v>-56.506999999999998</v>
      </c>
      <c r="J4138">
        <f t="shared" si="257"/>
        <v>0</v>
      </c>
      <c r="K4138" s="189">
        <f t="shared" si="258"/>
        <v>0</v>
      </c>
      <c r="L4138" s="200">
        <v>0</v>
      </c>
      <c r="N4138" s="184">
        <v>5508.5</v>
      </c>
      <c r="O4138" s="190">
        <f t="shared" si="259"/>
        <v>0.91808333333333336</v>
      </c>
      <c r="Q4138" s="1">
        <v>2103.5</v>
      </c>
    </row>
    <row r="4139" spans="2:17" x14ac:dyDescent="0.3">
      <c r="B4139" s="187">
        <v>43273.041666666664</v>
      </c>
      <c r="D4139" s="202">
        <v>0</v>
      </c>
      <c r="E4139" s="178">
        <v>0</v>
      </c>
      <c r="F4139" s="188">
        <f t="shared" si="256"/>
        <v>0</v>
      </c>
      <c r="G4139" s="200"/>
      <c r="H4139" s="202">
        <v>0</v>
      </c>
      <c r="I4139" s="178">
        <v>-56.506999999999998</v>
      </c>
      <c r="J4139">
        <f t="shared" si="257"/>
        <v>0</v>
      </c>
      <c r="K4139" s="189">
        <f t="shared" si="258"/>
        <v>0</v>
      </c>
      <c r="L4139" s="200">
        <v>0</v>
      </c>
      <c r="N4139" s="184">
        <v>5511.3</v>
      </c>
      <c r="O4139" s="190">
        <f t="shared" si="259"/>
        <v>0.91854999999999998</v>
      </c>
      <c r="Q4139" s="1">
        <v>2100.6999999999998</v>
      </c>
    </row>
    <row r="4140" spans="2:17" x14ac:dyDescent="0.3">
      <c r="B4140" s="187">
        <v>43273.083333333336</v>
      </c>
      <c r="D4140" s="202">
        <v>0</v>
      </c>
      <c r="E4140" s="178">
        <v>0</v>
      </c>
      <c r="F4140" s="188">
        <f t="shared" si="256"/>
        <v>0</v>
      </c>
      <c r="G4140" s="200"/>
      <c r="H4140" s="202">
        <v>0</v>
      </c>
      <c r="I4140" s="178">
        <v>-56.506999999999998</v>
      </c>
      <c r="J4140">
        <f t="shared" si="257"/>
        <v>0</v>
      </c>
      <c r="K4140" s="189">
        <f t="shared" si="258"/>
        <v>0</v>
      </c>
      <c r="L4140" s="200">
        <v>0</v>
      </c>
      <c r="N4140" s="184">
        <v>5576.5</v>
      </c>
      <c r="O4140" s="190">
        <f t="shared" si="259"/>
        <v>0.92941666666666667</v>
      </c>
      <c r="Q4140" s="1">
        <v>2099</v>
      </c>
    </row>
    <row r="4141" spans="2:17" x14ac:dyDescent="0.3">
      <c r="B4141" s="187">
        <v>43273.125</v>
      </c>
      <c r="D4141" s="202">
        <v>0</v>
      </c>
      <c r="E4141" s="178">
        <v>0</v>
      </c>
      <c r="F4141" s="188">
        <f t="shared" si="256"/>
        <v>0</v>
      </c>
      <c r="G4141" s="200"/>
      <c r="H4141" s="202">
        <v>0</v>
      </c>
      <c r="I4141" s="178">
        <v>-56.506999999999998</v>
      </c>
      <c r="J4141">
        <f t="shared" si="257"/>
        <v>0</v>
      </c>
      <c r="K4141" s="189">
        <f t="shared" si="258"/>
        <v>0</v>
      </c>
      <c r="L4141" s="200">
        <v>0</v>
      </c>
      <c r="N4141" s="184">
        <v>5636.2</v>
      </c>
      <c r="O4141" s="190">
        <f t="shared" si="259"/>
        <v>0.93936666666666668</v>
      </c>
      <c r="Q4141" s="1">
        <v>2098.6999999999998</v>
      </c>
    </row>
    <row r="4142" spans="2:17" x14ac:dyDescent="0.3">
      <c r="B4142" s="187">
        <v>43273.166666666664</v>
      </c>
      <c r="D4142" s="202">
        <v>0</v>
      </c>
      <c r="E4142" s="178">
        <v>0</v>
      </c>
      <c r="F4142" s="188">
        <f t="shared" si="256"/>
        <v>0</v>
      </c>
      <c r="G4142" s="200"/>
      <c r="H4142" s="202">
        <v>0</v>
      </c>
      <c r="I4142" s="178">
        <v>-56.506999999999998</v>
      </c>
      <c r="J4142">
        <f t="shared" si="257"/>
        <v>0</v>
      </c>
      <c r="K4142" s="189">
        <f t="shared" si="258"/>
        <v>0</v>
      </c>
      <c r="L4142" s="200">
        <v>0</v>
      </c>
      <c r="N4142" s="184">
        <v>5680</v>
      </c>
      <c r="O4142" s="190">
        <f t="shared" si="259"/>
        <v>0.94666666666666666</v>
      </c>
      <c r="Q4142" s="1">
        <v>2097.1999999999998</v>
      </c>
    </row>
    <row r="4143" spans="2:17" x14ac:dyDescent="0.3">
      <c r="B4143" s="187">
        <v>43273.208333333336</v>
      </c>
      <c r="D4143" s="202">
        <v>0</v>
      </c>
      <c r="E4143" s="178">
        <v>0</v>
      </c>
      <c r="F4143" s="188">
        <f t="shared" si="256"/>
        <v>0</v>
      </c>
      <c r="G4143" s="200"/>
      <c r="H4143" s="202">
        <v>0</v>
      </c>
      <c r="I4143" s="178">
        <v>-56.506999999999998</v>
      </c>
      <c r="J4143">
        <f t="shared" si="257"/>
        <v>0</v>
      </c>
      <c r="K4143" s="189">
        <f t="shared" si="258"/>
        <v>0</v>
      </c>
      <c r="L4143" s="200">
        <v>0</v>
      </c>
      <c r="N4143" s="184">
        <v>5765.1</v>
      </c>
      <c r="O4143" s="190">
        <f t="shared" si="259"/>
        <v>0.96085000000000009</v>
      </c>
      <c r="Q4143" s="1">
        <v>2095.3000000000002</v>
      </c>
    </row>
    <row r="4144" spans="2:17" x14ac:dyDescent="0.3">
      <c r="B4144" s="187">
        <v>43273.25</v>
      </c>
      <c r="D4144" s="202">
        <v>3</v>
      </c>
      <c r="E4144" s="178">
        <v>0</v>
      </c>
      <c r="F4144" s="188">
        <f t="shared" si="256"/>
        <v>0</v>
      </c>
      <c r="G4144" s="200"/>
      <c r="H4144" s="202">
        <v>3</v>
      </c>
      <c r="I4144" s="178">
        <v>-56.506999999999998</v>
      </c>
      <c r="J4144">
        <f t="shared" si="257"/>
        <v>0</v>
      </c>
      <c r="K4144" s="189">
        <f t="shared" si="258"/>
        <v>0</v>
      </c>
      <c r="L4144" s="200">
        <v>0</v>
      </c>
      <c r="N4144" s="184">
        <v>5587.2</v>
      </c>
      <c r="O4144" s="190">
        <f t="shared" si="259"/>
        <v>0.93119999999999992</v>
      </c>
      <c r="Q4144" s="1">
        <v>2095.1999999999998</v>
      </c>
    </row>
    <row r="4145" spans="2:17" x14ac:dyDescent="0.3">
      <c r="B4145" s="187">
        <v>43273.291666666664</v>
      </c>
      <c r="D4145" s="202">
        <v>590</v>
      </c>
      <c r="E4145" s="178">
        <v>71.366900000000001</v>
      </c>
      <c r="F4145" s="188">
        <f t="shared" si="256"/>
        <v>9.6582061778935621E-2</v>
      </c>
      <c r="G4145" s="200"/>
      <c r="H4145" s="202">
        <v>121</v>
      </c>
      <c r="I4145" s="178">
        <v>5182.8999999999996</v>
      </c>
      <c r="J4145">
        <f t="shared" si="257"/>
        <v>5182.8999999999996</v>
      </c>
      <c r="K4145" s="189">
        <f t="shared" si="258"/>
        <v>0.20731599999999997</v>
      </c>
      <c r="L4145" s="200">
        <v>5329.7</v>
      </c>
      <c r="N4145" s="184">
        <v>5651.7</v>
      </c>
      <c r="O4145" s="190">
        <f t="shared" si="259"/>
        <v>0.94194999999999995</v>
      </c>
      <c r="Q4145" s="1">
        <v>2094.1</v>
      </c>
    </row>
    <row r="4146" spans="2:17" x14ac:dyDescent="0.3">
      <c r="B4146" s="187">
        <v>43273.333333333336</v>
      </c>
      <c r="D4146" s="202">
        <v>827</v>
      </c>
      <c r="E4146" s="178">
        <v>504.98399999999998</v>
      </c>
      <c r="F4146" s="188">
        <f t="shared" si="256"/>
        <v>0.68340359305748222</v>
      </c>
      <c r="G4146" s="200"/>
      <c r="H4146" s="202">
        <v>328</v>
      </c>
      <c r="I4146" s="178">
        <v>15866</v>
      </c>
      <c r="J4146">
        <f t="shared" si="257"/>
        <v>15866</v>
      </c>
      <c r="K4146" s="189">
        <f t="shared" si="258"/>
        <v>0.63463999999999998</v>
      </c>
      <c r="L4146" s="200">
        <v>16335</v>
      </c>
      <c r="N4146" s="184">
        <v>5503.1</v>
      </c>
      <c r="O4146" s="190">
        <f t="shared" si="259"/>
        <v>0.91718333333333335</v>
      </c>
      <c r="Q4146" s="1">
        <v>2093.6999999999998</v>
      </c>
    </row>
    <row r="4147" spans="2:17" x14ac:dyDescent="0.3">
      <c r="B4147" s="187">
        <v>43273.375</v>
      </c>
      <c r="D4147" s="202">
        <v>900</v>
      </c>
      <c r="E4147" s="178">
        <v>618.649</v>
      </c>
      <c r="F4147" s="188">
        <f t="shared" si="256"/>
        <v>0.83722840613052751</v>
      </c>
      <c r="G4147" s="200"/>
      <c r="H4147" s="202">
        <v>498</v>
      </c>
      <c r="I4147" s="178">
        <v>18851</v>
      </c>
      <c r="J4147">
        <f t="shared" si="257"/>
        <v>18851</v>
      </c>
      <c r="K4147" s="189">
        <f t="shared" si="258"/>
        <v>0.75404000000000004</v>
      </c>
      <c r="L4147" s="200">
        <v>19464</v>
      </c>
      <c r="N4147" s="184">
        <v>4355.5</v>
      </c>
      <c r="O4147" s="190">
        <f t="shared" si="259"/>
        <v>0.72591666666666665</v>
      </c>
      <c r="Q4147" s="1">
        <v>2093.6999999999998</v>
      </c>
    </row>
    <row r="4148" spans="2:17" x14ac:dyDescent="0.3">
      <c r="B4148" s="187">
        <v>43273.416666666664</v>
      </c>
      <c r="D4148" s="202">
        <v>938</v>
      </c>
      <c r="E4148" s="178">
        <v>668.57799999999997</v>
      </c>
      <c r="F4148" s="188">
        <f t="shared" si="256"/>
        <v>0.90479818655479249</v>
      </c>
      <c r="G4148" s="200"/>
      <c r="H4148" s="202">
        <v>628</v>
      </c>
      <c r="I4148" s="178">
        <v>18581</v>
      </c>
      <c r="J4148">
        <f t="shared" si="257"/>
        <v>18581</v>
      </c>
      <c r="K4148" s="189">
        <f t="shared" si="258"/>
        <v>0.74324000000000001</v>
      </c>
      <c r="L4148" s="200">
        <v>19181</v>
      </c>
      <c r="N4148" s="184">
        <v>4445.2</v>
      </c>
      <c r="O4148" s="190">
        <f t="shared" si="259"/>
        <v>0.74086666666666667</v>
      </c>
      <c r="Q4148" s="1">
        <v>2093.6999999999998</v>
      </c>
    </row>
    <row r="4149" spans="2:17" x14ac:dyDescent="0.3">
      <c r="B4149" s="187">
        <v>43273.458333333336</v>
      </c>
      <c r="D4149" s="202">
        <v>955</v>
      </c>
      <c r="E4149" s="178">
        <v>691.74800000000005</v>
      </c>
      <c r="F4149" s="188">
        <f t="shared" si="256"/>
        <v>0.93615454883783888</v>
      </c>
      <c r="G4149" s="200"/>
      <c r="H4149" s="202">
        <v>700</v>
      </c>
      <c r="I4149" s="178">
        <v>18317</v>
      </c>
      <c r="J4149">
        <f t="shared" si="257"/>
        <v>18317</v>
      </c>
      <c r="K4149" s="189">
        <f t="shared" si="258"/>
        <v>0.73268</v>
      </c>
      <c r="L4149" s="200">
        <v>18903</v>
      </c>
      <c r="N4149" s="184">
        <v>4495</v>
      </c>
      <c r="O4149" s="190">
        <f t="shared" si="259"/>
        <v>0.74916666666666665</v>
      </c>
      <c r="Q4149" s="1">
        <v>2092.6</v>
      </c>
    </row>
    <row r="4150" spans="2:17" x14ac:dyDescent="0.3">
      <c r="B4150" s="187">
        <v>43273.5</v>
      </c>
      <c r="D4150" s="202">
        <v>956</v>
      </c>
      <c r="E4150" s="178">
        <v>689.67100000000005</v>
      </c>
      <c r="F4150" s="188">
        <f t="shared" si="256"/>
        <v>0.93334370876611306</v>
      </c>
      <c r="G4150" s="200"/>
      <c r="H4150" s="202">
        <v>705</v>
      </c>
      <c r="I4150" s="178">
        <v>18242</v>
      </c>
      <c r="J4150">
        <f t="shared" si="257"/>
        <v>18242</v>
      </c>
      <c r="K4150" s="189">
        <f t="shared" si="258"/>
        <v>0.72968</v>
      </c>
      <c r="L4150" s="200">
        <v>18824</v>
      </c>
      <c r="N4150" s="184">
        <v>3712.7</v>
      </c>
      <c r="O4150" s="190">
        <f t="shared" si="259"/>
        <v>0.61878333333333335</v>
      </c>
      <c r="Q4150" s="1">
        <v>2092.1</v>
      </c>
    </row>
    <row r="4151" spans="2:17" x14ac:dyDescent="0.3">
      <c r="B4151" s="187">
        <v>43273.541666666664</v>
      </c>
      <c r="D4151" s="202">
        <v>942</v>
      </c>
      <c r="E4151" s="178">
        <v>670.65</v>
      </c>
      <c r="F4151" s="188">
        <f t="shared" si="256"/>
        <v>0.90760226003992284</v>
      </c>
      <c r="G4151" s="200"/>
      <c r="H4151" s="202">
        <v>644</v>
      </c>
      <c r="I4151" s="178">
        <v>18547</v>
      </c>
      <c r="J4151">
        <f t="shared" si="257"/>
        <v>18547</v>
      </c>
      <c r="K4151" s="189">
        <f t="shared" si="258"/>
        <v>0.74187999999999998</v>
      </c>
      <c r="L4151" s="200">
        <v>19145</v>
      </c>
      <c r="N4151" s="184">
        <v>3172.1</v>
      </c>
      <c r="O4151" s="190">
        <f t="shared" si="259"/>
        <v>0.52868333333333328</v>
      </c>
      <c r="Q4151" s="1">
        <v>2092</v>
      </c>
    </row>
    <row r="4152" spans="2:17" x14ac:dyDescent="0.3">
      <c r="B4152" s="187">
        <v>43273.583333333336</v>
      </c>
      <c r="D4152" s="202">
        <v>907</v>
      </c>
      <c r="E4152" s="178">
        <v>623.47500000000002</v>
      </c>
      <c r="F4152" s="188">
        <f t="shared" si="256"/>
        <v>0.8437595155123998</v>
      </c>
      <c r="G4152" s="200"/>
      <c r="H4152" s="202">
        <v>522</v>
      </c>
      <c r="I4152" s="178">
        <v>18875</v>
      </c>
      <c r="J4152">
        <f t="shared" si="257"/>
        <v>18875</v>
      </c>
      <c r="K4152" s="189">
        <f t="shared" si="258"/>
        <v>0.755</v>
      </c>
      <c r="L4152" s="200">
        <v>19489</v>
      </c>
      <c r="N4152" s="184">
        <v>3006.2</v>
      </c>
      <c r="O4152" s="190">
        <f t="shared" si="259"/>
        <v>0.50103333333333333</v>
      </c>
      <c r="Q4152" s="1">
        <v>2088.8000000000002</v>
      </c>
    </row>
    <row r="4153" spans="2:17" x14ac:dyDescent="0.3">
      <c r="B4153" s="187">
        <v>43273.625</v>
      </c>
      <c r="D4153" s="202">
        <v>837</v>
      </c>
      <c r="E4153" s="178">
        <v>514.66700000000003</v>
      </c>
      <c r="F4153" s="188">
        <f t="shared" si="256"/>
        <v>0.69650776465811826</v>
      </c>
      <c r="G4153" s="200"/>
      <c r="H4153" s="202">
        <v>349</v>
      </c>
      <c r="I4153" s="178">
        <v>16409</v>
      </c>
      <c r="J4153">
        <f t="shared" si="257"/>
        <v>16409</v>
      </c>
      <c r="K4153" s="189">
        <f t="shared" si="258"/>
        <v>0.65636000000000005</v>
      </c>
      <c r="L4153" s="200">
        <v>16902</v>
      </c>
      <c r="N4153" s="184">
        <v>2909.5</v>
      </c>
      <c r="O4153" s="190">
        <f t="shared" si="259"/>
        <v>0.48491666666666666</v>
      </c>
      <c r="Q4153" s="1">
        <v>2086.4</v>
      </c>
    </row>
    <row r="4154" spans="2:17" x14ac:dyDescent="0.3">
      <c r="B4154" s="187">
        <v>43273.666666666664</v>
      </c>
      <c r="D4154" s="202">
        <v>664</v>
      </c>
      <c r="E4154" s="178">
        <v>294.18799999999999</v>
      </c>
      <c r="F4154" s="188">
        <f t="shared" si="256"/>
        <v>0.39812971546503367</v>
      </c>
      <c r="G4154" s="200"/>
      <c r="H4154" s="202">
        <v>153</v>
      </c>
      <c r="I4154" s="178">
        <v>6569.7</v>
      </c>
      <c r="J4154">
        <f t="shared" si="257"/>
        <v>6569.7</v>
      </c>
      <c r="K4154" s="189">
        <f t="shared" si="258"/>
        <v>0.26278799999999997</v>
      </c>
      <c r="L4154" s="200">
        <v>6742</v>
      </c>
      <c r="N4154" s="184">
        <v>3041.8</v>
      </c>
      <c r="O4154" s="190">
        <f t="shared" si="259"/>
        <v>0.50696666666666668</v>
      </c>
      <c r="Q4154" s="1">
        <v>2086.1</v>
      </c>
    </row>
    <row r="4155" spans="2:17" x14ac:dyDescent="0.3">
      <c r="B4155" s="187">
        <v>43273.708333333336</v>
      </c>
      <c r="D4155" s="202">
        <v>78</v>
      </c>
      <c r="E4155" s="178">
        <v>0</v>
      </c>
      <c r="F4155" s="188">
        <f t="shared" si="256"/>
        <v>0</v>
      </c>
      <c r="G4155" s="200"/>
      <c r="H4155" s="202">
        <v>9</v>
      </c>
      <c r="I4155" s="178">
        <v>-26.35</v>
      </c>
      <c r="J4155">
        <f t="shared" si="257"/>
        <v>0</v>
      </c>
      <c r="K4155" s="189">
        <f t="shared" si="258"/>
        <v>0</v>
      </c>
      <c r="L4155" s="200">
        <v>149.49</v>
      </c>
      <c r="N4155" s="184">
        <v>3106.8</v>
      </c>
      <c r="O4155" s="190">
        <f t="shared" si="259"/>
        <v>0.51780000000000004</v>
      </c>
      <c r="Q4155" s="1">
        <v>2086</v>
      </c>
    </row>
    <row r="4156" spans="2:17" x14ac:dyDescent="0.3">
      <c r="B4156" s="187">
        <v>43273.75</v>
      </c>
      <c r="D4156" s="202">
        <v>0</v>
      </c>
      <c r="E4156" s="178">
        <v>0</v>
      </c>
      <c r="F4156" s="188">
        <f t="shared" si="256"/>
        <v>0</v>
      </c>
      <c r="G4156" s="200"/>
      <c r="H4156" s="202">
        <v>0</v>
      </c>
      <c r="I4156" s="178">
        <v>-56.506999999999998</v>
      </c>
      <c r="J4156">
        <f t="shared" si="257"/>
        <v>0</v>
      </c>
      <c r="K4156" s="189">
        <f t="shared" si="258"/>
        <v>0</v>
      </c>
      <c r="L4156" s="200">
        <v>0</v>
      </c>
      <c r="N4156" s="184">
        <v>3115.3</v>
      </c>
      <c r="O4156" s="190">
        <f t="shared" si="259"/>
        <v>0.51921666666666666</v>
      </c>
      <c r="Q4156" s="1">
        <v>2085.8000000000002</v>
      </c>
    </row>
    <row r="4157" spans="2:17" x14ac:dyDescent="0.3">
      <c r="B4157" s="187">
        <v>43273.791666666664</v>
      </c>
      <c r="D4157" s="202">
        <v>0</v>
      </c>
      <c r="E4157" s="178">
        <v>0</v>
      </c>
      <c r="F4157" s="188">
        <f t="shared" si="256"/>
        <v>0</v>
      </c>
      <c r="G4157" s="200"/>
      <c r="H4157" s="202">
        <v>0</v>
      </c>
      <c r="I4157" s="178">
        <v>-56.506999999999998</v>
      </c>
      <c r="J4157">
        <f t="shared" si="257"/>
        <v>0</v>
      </c>
      <c r="K4157" s="189">
        <f t="shared" si="258"/>
        <v>0</v>
      </c>
      <c r="L4157" s="200">
        <v>0</v>
      </c>
      <c r="N4157" s="184">
        <v>4114.1000000000004</v>
      </c>
      <c r="O4157" s="190">
        <f t="shared" si="259"/>
        <v>0.68568333333333342</v>
      </c>
      <c r="Q4157" s="1">
        <v>2085</v>
      </c>
    </row>
    <row r="4158" spans="2:17" x14ac:dyDescent="0.3">
      <c r="B4158" s="187">
        <v>43273.833333333336</v>
      </c>
      <c r="D4158" s="202">
        <v>0</v>
      </c>
      <c r="E4158" s="178">
        <v>0</v>
      </c>
      <c r="F4158" s="188">
        <f t="shared" si="256"/>
        <v>0</v>
      </c>
      <c r="G4158" s="200"/>
      <c r="H4158" s="202">
        <v>0</v>
      </c>
      <c r="I4158" s="178">
        <v>-56.506999999999998</v>
      </c>
      <c r="J4158">
        <f t="shared" si="257"/>
        <v>0</v>
      </c>
      <c r="K4158" s="189">
        <f t="shared" si="258"/>
        <v>0</v>
      </c>
      <c r="L4158" s="200">
        <v>0</v>
      </c>
      <c r="N4158" s="184">
        <v>4675.1000000000004</v>
      </c>
      <c r="O4158" s="190">
        <f t="shared" si="259"/>
        <v>0.77918333333333334</v>
      </c>
      <c r="Q4158" s="1">
        <v>2083.9</v>
      </c>
    </row>
    <row r="4159" spans="2:17" x14ac:dyDescent="0.3">
      <c r="B4159" s="187">
        <v>43273.875</v>
      </c>
      <c r="D4159" s="202">
        <v>0</v>
      </c>
      <c r="E4159" s="178">
        <v>0</v>
      </c>
      <c r="F4159" s="188">
        <f t="shared" si="256"/>
        <v>0</v>
      </c>
      <c r="G4159" s="200"/>
      <c r="H4159" s="202">
        <v>0</v>
      </c>
      <c r="I4159" s="178">
        <v>-56.506999999999998</v>
      </c>
      <c r="J4159">
        <f t="shared" si="257"/>
        <v>0</v>
      </c>
      <c r="K4159" s="189">
        <f t="shared" si="258"/>
        <v>0</v>
      </c>
      <c r="L4159" s="200">
        <v>0</v>
      </c>
      <c r="N4159" s="184">
        <v>4872.8999999999996</v>
      </c>
      <c r="O4159" s="190">
        <f t="shared" si="259"/>
        <v>0.81214999999999993</v>
      </c>
      <c r="Q4159" s="1">
        <v>2080.5</v>
      </c>
    </row>
    <row r="4160" spans="2:17" x14ac:dyDescent="0.3">
      <c r="B4160" s="187">
        <v>43273.916666666664</v>
      </c>
      <c r="D4160" s="202">
        <v>0</v>
      </c>
      <c r="E4160" s="178">
        <v>0</v>
      </c>
      <c r="F4160" s="188">
        <f t="shared" si="256"/>
        <v>0</v>
      </c>
      <c r="G4160" s="200"/>
      <c r="H4160" s="202">
        <v>0</v>
      </c>
      <c r="I4160" s="178">
        <v>-56.506999999999998</v>
      </c>
      <c r="J4160">
        <f t="shared" si="257"/>
        <v>0</v>
      </c>
      <c r="K4160" s="189">
        <f t="shared" si="258"/>
        <v>0</v>
      </c>
      <c r="L4160" s="200">
        <v>0</v>
      </c>
      <c r="N4160" s="184">
        <v>4979.1000000000004</v>
      </c>
      <c r="O4160" s="190">
        <f t="shared" si="259"/>
        <v>0.82985000000000009</v>
      </c>
      <c r="Q4160" s="1">
        <v>2079.6</v>
      </c>
    </row>
    <row r="4161" spans="2:17" x14ac:dyDescent="0.3">
      <c r="B4161" s="187">
        <v>43273.958333333336</v>
      </c>
      <c r="D4161" s="202">
        <v>0</v>
      </c>
      <c r="E4161" s="178">
        <v>0</v>
      </c>
      <c r="F4161" s="188">
        <f t="shared" si="256"/>
        <v>0</v>
      </c>
      <c r="G4161" s="200"/>
      <c r="H4161" s="202">
        <v>0</v>
      </c>
      <c r="I4161" s="178">
        <v>-56.506999999999998</v>
      </c>
      <c r="J4161">
        <f t="shared" si="257"/>
        <v>0</v>
      </c>
      <c r="K4161" s="189">
        <f t="shared" si="258"/>
        <v>0</v>
      </c>
      <c r="L4161" s="200">
        <v>0</v>
      </c>
      <c r="N4161" s="184">
        <v>5228.8999999999996</v>
      </c>
      <c r="O4161" s="190">
        <f t="shared" si="259"/>
        <v>0.87148333333333328</v>
      </c>
      <c r="Q4161" s="1">
        <v>2078.8000000000002</v>
      </c>
    </row>
    <row r="4162" spans="2:17" x14ac:dyDescent="0.3">
      <c r="B4162" s="187">
        <v>43274</v>
      </c>
      <c r="D4162" s="202">
        <v>0</v>
      </c>
      <c r="E4162" s="178">
        <v>0</v>
      </c>
      <c r="F4162" s="188">
        <f t="shared" si="256"/>
        <v>0</v>
      </c>
      <c r="G4162" s="200"/>
      <c r="H4162" s="202">
        <v>0</v>
      </c>
      <c r="I4162" s="178">
        <v>-56.506999999999998</v>
      </c>
      <c r="J4162">
        <f t="shared" si="257"/>
        <v>0</v>
      </c>
      <c r="K4162" s="189">
        <f t="shared" si="258"/>
        <v>0</v>
      </c>
      <c r="L4162" s="200">
        <v>0</v>
      </c>
      <c r="N4162" s="184">
        <v>5494.8</v>
      </c>
      <c r="O4162" s="190">
        <f t="shared" si="259"/>
        <v>0.91580000000000006</v>
      </c>
      <c r="Q4162" s="1">
        <v>2077</v>
      </c>
    </row>
    <row r="4163" spans="2:17" x14ac:dyDescent="0.3">
      <c r="B4163" s="187">
        <v>43274.041666666664</v>
      </c>
      <c r="D4163" s="202">
        <v>0</v>
      </c>
      <c r="E4163" s="178">
        <v>0</v>
      </c>
      <c r="F4163" s="188">
        <f t="shared" si="256"/>
        <v>0</v>
      </c>
      <c r="G4163" s="200"/>
      <c r="H4163" s="202">
        <v>0</v>
      </c>
      <c r="I4163" s="178">
        <v>-56.506999999999998</v>
      </c>
      <c r="J4163">
        <f t="shared" si="257"/>
        <v>0</v>
      </c>
      <c r="K4163" s="189">
        <f t="shared" si="258"/>
        <v>0</v>
      </c>
      <c r="L4163" s="200">
        <v>0</v>
      </c>
      <c r="N4163" s="184">
        <v>5700.5</v>
      </c>
      <c r="O4163" s="190">
        <f t="shared" si="259"/>
        <v>0.95008333333333328</v>
      </c>
      <c r="Q4163" s="1">
        <v>2076.5</v>
      </c>
    </row>
    <row r="4164" spans="2:17" x14ac:dyDescent="0.3">
      <c r="B4164" s="187">
        <v>43274.083333333336</v>
      </c>
      <c r="D4164" s="202">
        <v>0</v>
      </c>
      <c r="E4164" s="178">
        <v>0</v>
      </c>
      <c r="F4164" s="188">
        <f t="shared" si="256"/>
        <v>0</v>
      </c>
      <c r="G4164" s="200"/>
      <c r="H4164" s="202">
        <v>0</v>
      </c>
      <c r="I4164" s="178">
        <v>-56.506999999999998</v>
      </c>
      <c r="J4164">
        <f t="shared" si="257"/>
        <v>0</v>
      </c>
      <c r="K4164" s="189">
        <f t="shared" si="258"/>
        <v>0</v>
      </c>
      <c r="L4164" s="200">
        <v>0</v>
      </c>
      <c r="N4164" s="184">
        <v>5757.8</v>
      </c>
      <c r="O4164" s="190">
        <f t="shared" si="259"/>
        <v>0.95963333333333334</v>
      </c>
      <c r="Q4164" s="1">
        <v>2076.5</v>
      </c>
    </row>
    <row r="4165" spans="2:17" x14ac:dyDescent="0.3">
      <c r="B4165" s="187">
        <v>43274.125</v>
      </c>
      <c r="D4165" s="202">
        <v>0</v>
      </c>
      <c r="E4165" s="178">
        <v>0</v>
      </c>
      <c r="F4165" s="188">
        <f t="shared" si="256"/>
        <v>0</v>
      </c>
      <c r="G4165" s="200"/>
      <c r="H4165" s="202">
        <v>0</v>
      </c>
      <c r="I4165" s="178">
        <v>-56.506999999999998</v>
      </c>
      <c r="J4165">
        <f t="shared" si="257"/>
        <v>0</v>
      </c>
      <c r="K4165" s="189">
        <f t="shared" si="258"/>
        <v>0</v>
      </c>
      <c r="L4165" s="200">
        <v>0</v>
      </c>
      <c r="N4165" s="184">
        <v>5833.3</v>
      </c>
      <c r="O4165" s="190">
        <f t="shared" si="259"/>
        <v>0.97221666666666673</v>
      </c>
      <c r="Q4165" s="1">
        <v>2076.4</v>
      </c>
    </row>
    <row r="4166" spans="2:17" x14ac:dyDescent="0.3">
      <c r="B4166" s="187">
        <v>43274.166666666664</v>
      </c>
      <c r="D4166" s="202">
        <v>0</v>
      </c>
      <c r="E4166" s="178">
        <v>0</v>
      </c>
      <c r="F4166" s="188">
        <f t="shared" si="256"/>
        <v>0</v>
      </c>
      <c r="G4166" s="200"/>
      <c r="H4166" s="202">
        <v>0</v>
      </c>
      <c r="I4166" s="178">
        <v>-56.506999999999998</v>
      </c>
      <c r="J4166">
        <f t="shared" si="257"/>
        <v>0</v>
      </c>
      <c r="K4166" s="189">
        <f t="shared" si="258"/>
        <v>0</v>
      </c>
      <c r="L4166" s="200">
        <v>0</v>
      </c>
      <c r="N4166" s="184">
        <v>5882.8</v>
      </c>
      <c r="O4166" s="190">
        <f t="shared" si="259"/>
        <v>0.98046666666666671</v>
      </c>
      <c r="Q4166" s="1">
        <v>2075.3000000000002</v>
      </c>
    </row>
    <row r="4167" spans="2:17" x14ac:dyDescent="0.3">
      <c r="B4167" s="187">
        <v>43274.208333333336</v>
      </c>
      <c r="D4167" s="202">
        <v>0</v>
      </c>
      <c r="E4167" s="178">
        <v>0</v>
      </c>
      <c r="F4167" s="188">
        <f t="shared" si="256"/>
        <v>0</v>
      </c>
      <c r="G4167" s="200"/>
      <c r="H4167" s="202">
        <v>0</v>
      </c>
      <c r="I4167" s="178">
        <v>-56.506999999999998</v>
      </c>
      <c r="J4167">
        <f t="shared" si="257"/>
        <v>0</v>
      </c>
      <c r="K4167" s="189">
        <f t="shared" si="258"/>
        <v>0</v>
      </c>
      <c r="L4167" s="200">
        <v>0</v>
      </c>
      <c r="N4167" s="184">
        <v>5934.8</v>
      </c>
      <c r="O4167" s="190">
        <f t="shared" si="259"/>
        <v>0.98913333333333331</v>
      </c>
      <c r="Q4167" s="1">
        <v>2073.6</v>
      </c>
    </row>
    <row r="4168" spans="2:17" x14ac:dyDescent="0.3">
      <c r="B4168" s="187">
        <v>43274.25</v>
      </c>
      <c r="D4168" s="202">
        <v>0</v>
      </c>
      <c r="E4168" s="178">
        <v>0</v>
      </c>
      <c r="F4168" s="188">
        <f t="shared" si="256"/>
        <v>0</v>
      </c>
      <c r="G4168" s="200"/>
      <c r="H4168" s="202">
        <v>3</v>
      </c>
      <c r="I4168" s="178">
        <v>-56.506999999999998</v>
      </c>
      <c r="J4168">
        <f t="shared" si="257"/>
        <v>0</v>
      </c>
      <c r="K4168" s="189">
        <f t="shared" si="258"/>
        <v>0</v>
      </c>
      <c r="L4168" s="200">
        <v>0</v>
      </c>
      <c r="N4168" s="184">
        <v>5756</v>
      </c>
      <c r="O4168" s="190">
        <f t="shared" si="259"/>
        <v>0.95933333333333337</v>
      </c>
      <c r="Q4168" s="1">
        <v>2071.6999999999998</v>
      </c>
    </row>
    <row r="4169" spans="2:17" x14ac:dyDescent="0.3">
      <c r="B4169" s="187">
        <v>43274.291666666664</v>
      </c>
      <c r="D4169" s="202">
        <v>521</v>
      </c>
      <c r="E4169" s="178">
        <v>37.688299999999998</v>
      </c>
      <c r="F4169" s="188">
        <f t="shared" si="256"/>
        <v>5.100422911662212E-2</v>
      </c>
      <c r="G4169" s="200"/>
      <c r="H4169" s="202">
        <v>117</v>
      </c>
      <c r="I4169" s="178">
        <v>4930.8</v>
      </c>
      <c r="J4169">
        <f t="shared" si="257"/>
        <v>4930.8</v>
      </c>
      <c r="K4169" s="189">
        <f t="shared" si="258"/>
        <v>0.19723200000000002</v>
      </c>
      <c r="L4169" s="200">
        <v>5073.3</v>
      </c>
      <c r="N4169" s="184">
        <v>5767.5</v>
      </c>
      <c r="O4169" s="190">
        <f t="shared" si="259"/>
        <v>0.96125000000000005</v>
      </c>
      <c r="Q4169" s="1">
        <v>2071.6</v>
      </c>
    </row>
    <row r="4170" spans="2:17" x14ac:dyDescent="0.3">
      <c r="B4170" s="187">
        <v>43274.333333333336</v>
      </c>
      <c r="D4170" s="202">
        <v>775</v>
      </c>
      <c r="E4170" s="178">
        <v>470.46199999999999</v>
      </c>
      <c r="F4170" s="188">
        <f t="shared" si="256"/>
        <v>0.63668437256825794</v>
      </c>
      <c r="G4170" s="200"/>
      <c r="H4170" s="202">
        <v>323</v>
      </c>
      <c r="I4170" s="178">
        <v>15541</v>
      </c>
      <c r="J4170">
        <f t="shared" si="257"/>
        <v>15541</v>
      </c>
      <c r="K4170" s="189">
        <f t="shared" si="258"/>
        <v>0.62163999999999997</v>
      </c>
      <c r="L4170" s="200">
        <v>15995</v>
      </c>
      <c r="N4170" s="184">
        <v>5574.8</v>
      </c>
      <c r="O4170" s="190">
        <f t="shared" si="259"/>
        <v>0.92913333333333337</v>
      </c>
      <c r="Q4170" s="1">
        <v>2070.1999999999998</v>
      </c>
    </row>
    <row r="4171" spans="2:17" x14ac:dyDescent="0.3">
      <c r="B4171" s="187">
        <v>43274.375</v>
      </c>
      <c r="D4171" s="202">
        <v>856</v>
      </c>
      <c r="E4171" s="178">
        <v>585.51199999999994</v>
      </c>
      <c r="F4171" s="188">
        <f t="shared" ref="F4171:F4234" si="260">E4171/$F$8</f>
        <v>0.79238353012822682</v>
      </c>
      <c r="G4171" s="200"/>
      <c r="H4171" s="202">
        <v>492</v>
      </c>
      <c r="I4171" s="178">
        <v>18509</v>
      </c>
      <c r="J4171">
        <f t="shared" ref="J4171:J4234" si="261">IF(I4171&lt;0,0,I4171)</f>
        <v>18509</v>
      </c>
      <c r="K4171" s="189">
        <f t="shared" ref="K4171:K4234" si="262">J4171/(1000*$K$8)</f>
        <v>0.74036000000000002</v>
      </c>
      <c r="L4171" s="200">
        <v>19105</v>
      </c>
      <c r="N4171" s="184">
        <v>4965.7</v>
      </c>
      <c r="O4171" s="190">
        <f t="shared" ref="O4171:O4234" si="263">N4171/$O$8</f>
        <v>0.82761666666666667</v>
      </c>
      <c r="Q4171" s="1">
        <v>2070</v>
      </c>
    </row>
    <row r="4172" spans="2:17" x14ac:dyDescent="0.3">
      <c r="B4172" s="187">
        <v>43274.416666666664</v>
      </c>
      <c r="D4172" s="202">
        <v>899</v>
      </c>
      <c r="E4172" s="178">
        <v>637.87599999999998</v>
      </c>
      <c r="F4172" s="188">
        <f t="shared" si="260"/>
        <v>0.86324863822444775</v>
      </c>
      <c r="G4172" s="200"/>
      <c r="H4172" s="202">
        <v>622</v>
      </c>
      <c r="I4172" s="178">
        <v>18398</v>
      </c>
      <c r="J4172">
        <f t="shared" si="261"/>
        <v>18398</v>
      </c>
      <c r="K4172" s="189">
        <f t="shared" si="262"/>
        <v>0.73592000000000002</v>
      </c>
      <c r="L4172" s="200">
        <v>18988</v>
      </c>
      <c r="N4172" s="184">
        <v>5208.7</v>
      </c>
      <c r="O4172" s="190">
        <f t="shared" si="263"/>
        <v>0.86811666666666665</v>
      </c>
      <c r="Q4172" s="1">
        <v>2069.9</v>
      </c>
    </row>
    <row r="4173" spans="2:17" x14ac:dyDescent="0.3">
      <c r="B4173" s="187">
        <v>43274.458333333336</v>
      </c>
      <c r="D4173" s="202">
        <v>919</v>
      </c>
      <c r="E4173" s="178">
        <v>662.9</v>
      </c>
      <c r="F4173" s="188">
        <f t="shared" si="260"/>
        <v>0.8971140508170653</v>
      </c>
      <c r="G4173" s="200"/>
      <c r="H4173" s="202">
        <v>695</v>
      </c>
      <c r="I4173" s="178">
        <v>18221</v>
      </c>
      <c r="J4173">
        <f t="shared" si="261"/>
        <v>18221</v>
      </c>
      <c r="K4173" s="189">
        <f t="shared" si="262"/>
        <v>0.72884000000000004</v>
      </c>
      <c r="L4173" s="200">
        <v>18803</v>
      </c>
      <c r="N4173" s="184">
        <v>5303.1</v>
      </c>
      <c r="O4173" s="190">
        <f t="shared" si="263"/>
        <v>0.88385000000000002</v>
      </c>
      <c r="Q4173" s="1">
        <v>2069.8000000000002</v>
      </c>
    </row>
    <row r="4174" spans="2:17" x14ac:dyDescent="0.3">
      <c r="B4174" s="187">
        <v>43274.5</v>
      </c>
      <c r="D4174" s="202">
        <v>920</v>
      </c>
      <c r="E4174" s="178">
        <v>661.17399999999998</v>
      </c>
      <c r="F4174" s="188">
        <f t="shared" si="260"/>
        <v>0.89477822512433602</v>
      </c>
      <c r="G4174" s="200"/>
      <c r="H4174" s="202">
        <v>700</v>
      </c>
      <c r="I4174" s="178">
        <v>18174</v>
      </c>
      <c r="J4174">
        <f t="shared" si="261"/>
        <v>18174</v>
      </c>
      <c r="K4174" s="189">
        <f t="shared" si="262"/>
        <v>0.72696000000000005</v>
      </c>
      <c r="L4174" s="200">
        <v>18752</v>
      </c>
      <c r="N4174" s="184">
        <v>4590.2</v>
      </c>
      <c r="O4174" s="190">
        <f t="shared" si="263"/>
        <v>0.76503333333333334</v>
      </c>
      <c r="Q4174" s="1">
        <v>2069.5</v>
      </c>
    </row>
    <row r="4175" spans="2:17" x14ac:dyDescent="0.3">
      <c r="B4175" s="187">
        <v>43274.541666666664</v>
      </c>
      <c r="D4175" s="202">
        <v>904</v>
      </c>
      <c r="E4175" s="178">
        <v>641.505</v>
      </c>
      <c r="F4175" s="188">
        <f t="shared" si="260"/>
        <v>0.86815982677538317</v>
      </c>
      <c r="G4175" s="200"/>
      <c r="H4175" s="202">
        <v>639</v>
      </c>
      <c r="I4175" s="178">
        <v>18433</v>
      </c>
      <c r="J4175">
        <f t="shared" si="261"/>
        <v>18433</v>
      </c>
      <c r="K4175" s="189">
        <f t="shared" si="262"/>
        <v>0.73731999999999998</v>
      </c>
      <c r="L4175" s="200">
        <v>19025</v>
      </c>
      <c r="N4175" s="184">
        <v>3821.2</v>
      </c>
      <c r="O4175" s="190">
        <f t="shared" si="263"/>
        <v>0.63686666666666658</v>
      </c>
      <c r="Q4175" s="1">
        <v>2068.1</v>
      </c>
    </row>
    <row r="4176" spans="2:17" x14ac:dyDescent="0.3">
      <c r="B4176" s="187">
        <v>43274.583333333336</v>
      </c>
      <c r="D4176" s="202">
        <v>865</v>
      </c>
      <c r="E4176" s="178">
        <v>592.87300000000005</v>
      </c>
      <c r="F4176" s="188">
        <f t="shared" si="260"/>
        <v>0.802345298913963</v>
      </c>
      <c r="G4176" s="200"/>
      <c r="H4176" s="202">
        <v>517</v>
      </c>
      <c r="I4176" s="178">
        <v>18621</v>
      </c>
      <c r="J4176">
        <f t="shared" si="261"/>
        <v>18621</v>
      </c>
      <c r="K4176" s="189">
        <f t="shared" si="262"/>
        <v>0.74483999999999995</v>
      </c>
      <c r="L4176" s="200">
        <v>19223</v>
      </c>
      <c r="N4176" s="184">
        <v>3251.3</v>
      </c>
      <c r="O4176" s="190">
        <f t="shared" si="263"/>
        <v>0.54188333333333338</v>
      </c>
      <c r="Q4176" s="1">
        <v>2066.8000000000002</v>
      </c>
    </row>
    <row r="4177" spans="2:17" x14ac:dyDescent="0.3">
      <c r="B4177" s="187">
        <v>43274.625</v>
      </c>
      <c r="D4177" s="202">
        <v>787</v>
      </c>
      <c r="E4177" s="178">
        <v>482.23700000000002</v>
      </c>
      <c r="F4177" s="188">
        <f t="shared" si="260"/>
        <v>0.65261968400040604</v>
      </c>
      <c r="G4177" s="200"/>
      <c r="H4177" s="202">
        <v>345</v>
      </c>
      <c r="I4177" s="178">
        <v>16081</v>
      </c>
      <c r="J4177">
        <f t="shared" si="261"/>
        <v>16081</v>
      </c>
      <c r="K4177" s="189">
        <f t="shared" si="262"/>
        <v>0.64324000000000003</v>
      </c>
      <c r="L4177" s="200">
        <v>16560</v>
      </c>
      <c r="N4177" s="184">
        <v>3048.1</v>
      </c>
      <c r="O4177" s="190">
        <f t="shared" si="263"/>
        <v>0.50801666666666667</v>
      </c>
      <c r="Q4177" s="1">
        <v>2065.4</v>
      </c>
    </row>
    <row r="4178" spans="2:17" x14ac:dyDescent="0.3">
      <c r="B4178" s="187">
        <v>43274.666666666664</v>
      </c>
      <c r="D4178" s="202">
        <v>597</v>
      </c>
      <c r="E4178" s="178">
        <v>261.78300000000002</v>
      </c>
      <c r="F4178" s="188">
        <f t="shared" si="260"/>
        <v>0.35427546774029844</v>
      </c>
      <c r="G4178" s="200"/>
      <c r="H4178" s="202">
        <v>150</v>
      </c>
      <c r="I4178" s="178">
        <v>6373.6</v>
      </c>
      <c r="J4178">
        <f t="shared" si="261"/>
        <v>6373.6</v>
      </c>
      <c r="K4178" s="189">
        <f t="shared" si="262"/>
        <v>0.254944</v>
      </c>
      <c r="L4178" s="200">
        <v>6542</v>
      </c>
      <c r="N4178" s="184">
        <v>3274</v>
      </c>
      <c r="O4178" s="190">
        <f t="shared" si="263"/>
        <v>0.54566666666666663</v>
      </c>
      <c r="Q4178" s="1">
        <v>2062.6999999999998</v>
      </c>
    </row>
    <row r="4179" spans="2:17" x14ac:dyDescent="0.3">
      <c r="B4179" s="187">
        <v>43274.708333333336</v>
      </c>
      <c r="D4179" s="202">
        <v>66</v>
      </c>
      <c r="E4179" s="178">
        <v>0</v>
      </c>
      <c r="F4179" s="188">
        <f t="shared" si="260"/>
        <v>0</v>
      </c>
      <c r="G4179" s="200"/>
      <c r="H4179" s="202">
        <v>8</v>
      </c>
      <c r="I4179" s="178">
        <v>-56.506999999999998</v>
      </c>
      <c r="J4179">
        <f t="shared" si="261"/>
        <v>0</v>
      </c>
      <c r="K4179" s="189">
        <f t="shared" si="262"/>
        <v>0</v>
      </c>
      <c r="L4179" s="200">
        <v>132.44</v>
      </c>
      <c r="N4179" s="184">
        <v>3326.8</v>
      </c>
      <c r="O4179" s="190">
        <f t="shared" si="263"/>
        <v>0.55446666666666666</v>
      </c>
      <c r="Q4179" s="1">
        <v>2061.6999999999998</v>
      </c>
    </row>
    <row r="4180" spans="2:17" x14ac:dyDescent="0.3">
      <c r="B4180" s="187">
        <v>43274.75</v>
      </c>
      <c r="D4180" s="202">
        <v>0</v>
      </c>
      <c r="E4180" s="178">
        <v>0</v>
      </c>
      <c r="F4180" s="188">
        <f t="shared" si="260"/>
        <v>0</v>
      </c>
      <c r="G4180" s="200"/>
      <c r="H4180" s="202">
        <v>0</v>
      </c>
      <c r="I4180" s="178">
        <v>-56.506999999999998</v>
      </c>
      <c r="J4180">
        <f t="shared" si="261"/>
        <v>0</v>
      </c>
      <c r="K4180" s="189">
        <f t="shared" si="262"/>
        <v>0</v>
      </c>
      <c r="L4180" s="200">
        <v>0</v>
      </c>
      <c r="N4180" s="184">
        <v>3440.6</v>
      </c>
      <c r="O4180" s="190">
        <f t="shared" si="263"/>
        <v>0.57343333333333335</v>
      </c>
      <c r="Q4180" s="1">
        <v>2060.6999999999998</v>
      </c>
    </row>
    <row r="4181" spans="2:17" x14ac:dyDescent="0.3">
      <c r="B4181" s="187">
        <v>43274.791666666664</v>
      </c>
      <c r="D4181" s="202">
        <v>0</v>
      </c>
      <c r="E4181" s="178">
        <v>0</v>
      </c>
      <c r="F4181" s="188">
        <f t="shared" si="260"/>
        <v>0</v>
      </c>
      <c r="G4181" s="200"/>
      <c r="H4181" s="202">
        <v>0</v>
      </c>
      <c r="I4181" s="178">
        <v>-56.506999999999998</v>
      </c>
      <c r="J4181">
        <f t="shared" si="261"/>
        <v>0</v>
      </c>
      <c r="K4181" s="189">
        <f t="shared" si="262"/>
        <v>0</v>
      </c>
      <c r="L4181" s="200">
        <v>0</v>
      </c>
      <c r="N4181" s="184">
        <v>4012.1</v>
      </c>
      <c r="O4181" s="190">
        <f t="shared" si="263"/>
        <v>0.6686833333333333</v>
      </c>
      <c r="Q4181" s="1">
        <v>2060.1</v>
      </c>
    </row>
    <row r="4182" spans="2:17" x14ac:dyDescent="0.3">
      <c r="B4182" s="187">
        <v>43274.833333333336</v>
      </c>
      <c r="D4182" s="202">
        <v>0</v>
      </c>
      <c r="E4182" s="178">
        <v>0</v>
      </c>
      <c r="F4182" s="188">
        <f t="shared" si="260"/>
        <v>0</v>
      </c>
      <c r="G4182" s="200"/>
      <c r="H4182" s="202">
        <v>0</v>
      </c>
      <c r="I4182" s="178">
        <v>-56.506999999999998</v>
      </c>
      <c r="J4182">
        <f t="shared" si="261"/>
        <v>0</v>
      </c>
      <c r="K4182" s="189">
        <f t="shared" si="262"/>
        <v>0</v>
      </c>
      <c r="L4182" s="200">
        <v>0</v>
      </c>
      <c r="N4182" s="184">
        <v>4393.2</v>
      </c>
      <c r="O4182" s="190">
        <f t="shared" si="263"/>
        <v>0.73219999999999996</v>
      </c>
      <c r="Q4182" s="1">
        <v>2056.8000000000002</v>
      </c>
    </row>
    <row r="4183" spans="2:17" x14ac:dyDescent="0.3">
      <c r="B4183" s="187">
        <v>43274.875</v>
      </c>
      <c r="D4183" s="202">
        <v>0</v>
      </c>
      <c r="E4183" s="178">
        <v>0</v>
      </c>
      <c r="F4183" s="188">
        <f t="shared" si="260"/>
        <v>0</v>
      </c>
      <c r="G4183" s="200"/>
      <c r="H4183" s="202">
        <v>0</v>
      </c>
      <c r="I4183" s="178">
        <v>-56.506999999999998</v>
      </c>
      <c r="J4183">
        <f t="shared" si="261"/>
        <v>0</v>
      </c>
      <c r="K4183" s="189">
        <f t="shared" si="262"/>
        <v>0</v>
      </c>
      <c r="L4183" s="200">
        <v>0</v>
      </c>
      <c r="N4183" s="184">
        <v>4513.1000000000004</v>
      </c>
      <c r="O4183" s="190">
        <f t="shared" si="263"/>
        <v>0.75218333333333343</v>
      </c>
      <c r="Q4183" s="1">
        <v>2056.4</v>
      </c>
    </row>
    <row r="4184" spans="2:17" x14ac:dyDescent="0.3">
      <c r="B4184" s="187">
        <v>43274.916666666664</v>
      </c>
      <c r="D4184" s="202">
        <v>0</v>
      </c>
      <c r="E4184" s="178">
        <v>0</v>
      </c>
      <c r="F4184" s="188">
        <f t="shared" si="260"/>
        <v>0</v>
      </c>
      <c r="G4184" s="200"/>
      <c r="H4184" s="202">
        <v>0</v>
      </c>
      <c r="I4184" s="178">
        <v>-56.506999999999998</v>
      </c>
      <c r="J4184">
        <f t="shared" si="261"/>
        <v>0</v>
      </c>
      <c r="K4184" s="189">
        <f t="shared" si="262"/>
        <v>0</v>
      </c>
      <c r="L4184" s="200">
        <v>0</v>
      </c>
      <c r="N4184" s="184">
        <v>4842.6000000000004</v>
      </c>
      <c r="O4184" s="190">
        <f t="shared" si="263"/>
        <v>0.80710000000000004</v>
      </c>
      <c r="Q4184" s="1">
        <v>2054.6999999999998</v>
      </c>
    </row>
    <row r="4185" spans="2:17" x14ac:dyDescent="0.3">
      <c r="B4185" s="187">
        <v>43274.958333333336</v>
      </c>
      <c r="D4185" s="202">
        <v>0</v>
      </c>
      <c r="E4185" s="178">
        <v>0</v>
      </c>
      <c r="F4185" s="188">
        <f t="shared" si="260"/>
        <v>0</v>
      </c>
      <c r="G4185" s="200"/>
      <c r="H4185" s="202">
        <v>0</v>
      </c>
      <c r="I4185" s="178">
        <v>-56.506999999999998</v>
      </c>
      <c r="J4185">
        <f t="shared" si="261"/>
        <v>0</v>
      </c>
      <c r="K4185" s="189">
        <f t="shared" si="262"/>
        <v>0</v>
      </c>
      <c r="L4185" s="200">
        <v>0</v>
      </c>
      <c r="N4185" s="184">
        <v>5306.3</v>
      </c>
      <c r="O4185" s="190">
        <f t="shared" si="263"/>
        <v>0.88438333333333341</v>
      </c>
      <c r="Q4185" s="1">
        <v>2053.9</v>
      </c>
    </row>
    <row r="4186" spans="2:17" x14ac:dyDescent="0.3">
      <c r="B4186" s="187">
        <v>43275</v>
      </c>
      <c r="D4186" s="202">
        <v>0</v>
      </c>
      <c r="E4186" s="178">
        <v>0</v>
      </c>
      <c r="F4186" s="188">
        <f t="shared" si="260"/>
        <v>0</v>
      </c>
      <c r="G4186" s="200"/>
      <c r="H4186" s="202">
        <v>0</v>
      </c>
      <c r="I4186" s="178">
        <v>-56.506999999999998</v>
      </c>
      <c r="J4186">
        <f t="shared" si="261"/>
        <v>0</v>
      </c>
      <c r="K4186" s="189">
        <f t="shared" si="262"/>
        <v>0</v>
      </c>
      <c r="L4186" s="200">
        <v>0</v>
      </c>
      <c r="N4186" s="184">
        <v>5513.1</v>
      </c>
      <c r="O4186" s="190">
        <f t="shared" si="263"/>
        <v>0.91885000000000006</v>
      </c>
      <c r="Q4186" s="1">
        <v>2052.9</v>
      </c>
    </row>
    <row r="4187" spans="2:17" x14ac:dyDescent="0.3">
      <c r="B4187" s="187">
        <v>43275.041666666664</v>
      </c>
      <c r="D4187" s="202">
        <v>0</v>
      </c>
      <c r="E4187" s="178">
        <v>0</v>
      </c>
      <c r="F4187" s="188">
        <f t="shared" si="260"/>
        <v>0</v>
      </c>
      <c r="G4187" s="200"/>
      <c r="H4187" s="202">
        <v>0</v>
      </c>
      <c r="I4187" s="178">
        <v>-56.506999999999998</v>
      </c>
      <c r="J4187">
        <f t="shared" si="261"/>
        <v>0</v>
      </c>
      <c r="K4187" s="189">
        <f t="shared" si="262"/>
        <v>0</v>
      </c>
      <c r="L4187" s="200">
        <v>0</v>
      </c>
      <c r="N4187" s="184">
        <v>5610.5</v>
      </c>
      <c r="O4187" s="190">
        <f t="shared" si="263"/>
        <v>0.93508333333333338</v>
      </c>
      <c r="Q4187" s="1">
        <v>2052.5</v>
      </c>
    </row>
    <row r="4188" spans="2:17" x14ac:dyDescent="0.3">
      <c r="B4188" s="187">
        <v>43275.083333333336</v>
      </c>
      <c r="D4188" s="202">
        <v>0</v>
      </c>
      <c r="E4188" s="178">
        <v>0</v>
      </c>
      <c r="F4188" s="188">
        <f t="shared" si="260"/>
        <v>0</v>
      </c>
      <c r="G4188" s="200"/>
      <c r="H4188" s="202">
        <v>0</v>
      </c>
      <c r="I4188" s="178">
        <v>-56.506999999999998</v>
      </c>
      <c r="J4188">
        <f t="shared" si="261"/>
        <v>0</v>
      </c>
      <c r="K4188" s="189">
        <f t="shared" si="262"/>
        <v>0</v>
      </c>
      <c r="L4188" s="200">
        <v>0</v>
      </c>
      <c r="N4188" s="184">
        <v>5764.8</v>
      </c>
      <c r="O4188" s="190">
        <f t="shared" si="263"/>
        <v>0.96079999999999999</v>
      </c>
      <c r="Q4188" s="1">
        <v>2052.5</v>
      </c>
    </row>
    <row r="4189" spans="2:17" x14ac:dyDescent="0.3">
      <c r="B4189" s="187">
        <v>43275.125</v>
      </c>
      <c r="D4189" s="202">
        <v>0</v>
      </c>
      <c r="E4189" s="178">
        <v>0</v>
      </c>
      <c r="F4189" s="188">
        <f t="shared" si="260"/>
        <v>0</v>
      </c>
      <c r="G4189" s="200"/>
      <c r="H4189" s="202">
        <v>0</v>
      </c>
      <c r="I4189" s="178">
        <v>-56.506999999999998</v>
      </c>
      <c r="J4189">
        <f t="shared" si="261"/>
        <v>0</v>
      </c>
      <c r="K4189" s="189">
        <f t="shared" si="262"/>
        <v>0</v>
      </c>
      <c r="L4189" s="200">
        <v>0</v>
      </c>
      <c r="N4189" s="184">
        <v>5782.9</v>
      </c>
      <c r="O4189" s="190">
        <f t="shared" si="263"/>
        <v>0.96381666666666665</v>
      </c>
      <c r="Q4189" s="1">
        <v>2052.4</v>
      </c>
    </row>
    <row r="4190" spans="2:17" x14ac:dyDescent="0.3">
      <c r="B4190" s="187">
        <v>43275.166666666664</v>
      </c>
      <c r="D4190" s="202">
        <v>0</v>
      </c>
      <c r="E4190" s="178">
        <v>0</v>
      </c>
      <c r="F4190" s="188">
        <f t="shared" si="260"/>
        <v>0</v>
      </c>
      <c r="G4190" s="200"/>
      <c r="H4190" s="202">
        <v>0</v>
      </c>
      <c r="I4190" s="178">
        <v>-56.506999999999998</v>
      </c>
      <c r="J4190">
        <f t="shared" si="261"/>
        <v>0</v>
      </c>
      <c r="K4190" s="189">
        <f t="shared" si="262"/>
        <v>0</v>
      </c>
      <c r="L4190" s="200">
        <v>0</v>
      </c>
      <c r="N4190" s="184">
        <v>5823.2</v>
      </c>
      <c r="O4190" s="190">
        <f t="shared" si="263"/>
        <v>0.97053333333333325</v>
      </c>
      <c r="Q4190" s="1">
        <v>2048.9</v>
      </c>
    </row>
    <row r="4191" spans="2:17" x14ac:dyDescent="0.3">
      <c r="B4191" s="187">
        <v>43275.208333333336</v>
      </c>
      <c r="D4191" s="202">
        <v>0</v>
      </c>
      <c r="E4191" s="178">
        <v>0</v>
      </c>
      <c r="F4191" s="188">
        <f t="shared" si="260"/>
        <v>0</v>
      </c>
      <c r="G4191" s="200"/>
      <c r="H4191" s="202">
        <v>0</v>
      </c>
      <c r="I4191" s="178">
        <v>-56.506999999999998</v>
      </c>
      <c r="J4191">
        <f t="shared" si="261"/>
        <v>0</v>
      </c>
      <c r="K4191" s="189">
        <f t="shared" si="262"/>
        <v>0</v>
      </c>
      <c r="L4191" s="200">
        <v>0</v>
      </c>
      <c r="N4191" s="184">
        <v>5819</v>
      </c>
      <c r="O4191" s="190">
        <f t="shared" si="263"/>
        <v>0.96983333333333333</v>
      </c>
      <c r="Q4191" s="1">
        <v>2048.5</v>
      </c>
    </row>
    <row r="4192" spans="2:17" x14ac:dyDescent="0.3">
      <c r="B4192" s="187">
        <v>43275.25</v>
      </c>
      <c r="D4192" s="202">
        <v>0</v>
      </c>
      <c r="E4192" s="178">
        <v>0</v>
      </c>
      <c r="F4192" s="188">
        <f t="shared" si="260"/>
        <v>0</v>
      </c>
      <c r="G4192" s="200"/>
      <c r="H4192" s="202">
        <v>3</v>
      </c>
      <c r="I4192" s="178">
        <v>-56.506999999999998</v>
      </c>
      <c r="J4192">
        <f t="shared" si="261"/>
        <v>0</v>
      </c>
      <c r="K4192" s="189">
        <f t="shared" si="262"/>
        <v>0</v>
      </c>
      <c r="L4192" s="200">
        <v>0</v>
      </c>
      <c r="N4192" s="184">
        <v>5762.3</v>
      </c>
      <c r="O4192" s="190">
        <f t="shared" si="263"/>
        <v>0.96038333333333337</v>
      </c>
      <c r="Q4192" s="1">
        <v>2047.9</v>
      </c>
    </row>
    <row r="4193" spans="2:17" x14ac:dyDescent="0.3">
      <c r="B4193" s="187">
        <v>43275.291666666664</v>
      </c>
      <c r="D4193" s="202">
        <v>517</v>
      </c>
      <c r="E4193" s="178">
        <v>35.682499999999997</v>
      </c>
      <c r="F4193" s="188">
        <f t="shared" si="260"/>
        <v>4.8289745238014686E-2</v>
      </c>
      <c r="G4193" s="200"/>
      <c r="H4193" s="202">
        <v>116</v>
      </c>
      <c r="I4193" s="178">
        <v>4877</v>
      </c>
      <c r="J4193">
        <f t="shared" si="261"/>
        <v>4877</v>
      </c>
      <c r="K4193" s="189">
        <f t="shared" si="262"/>
        <v>0.19508</v>
      </c>
      <c r="L4193" s="200">
        <v>5018.7</v>
      </c>
      <c r="N4193" s="184">
        <v>5564.3</v>
      </c>
      <c r="O4193" s="190">
        <f t="shared" si="263"/>
        <v>0.92738333333333334</v>
      </c>
      <c r="Q4193" s="1">
        <v>2047</v>
      </c>
    </row>
    <row r="4194" spans="2:17" x14ac:dyDescent="0.3">
      <c r="B4194" s="187">
        <v>43275.333333333336</v>
      </c>
      <c r="D4194" s="202">
        <v>770</v>
      </c>
      <c r="E4194" s="178">
        <v>467.37299999999999</v>
      </c>
      <c r="F4194" s="188">
        <f t="shared" si="260"/>
        <v>0.63250397536962477</v>
      </c>
      <c r="G4194" s="200"/>
      <c r="H4194" s="202">
        <v>321</v>
      </c>
      <c r="I4194" s="178">
        <v>15429</v>
      </c>
      <c r="J4194">
        <f t="shared" si="261"/>
        <v>15429</v>
      </c>
      <c r="K4194" s="189">
        <f t="shared" si="262"/>
        <v>0.61716000000000004</v>
      </c>
      <c r="L4194" s="200">
        <v>15878</v>
      </c>
      <c r="N4194" s="184">
        <v>5165.8</v>
      </c>
      <c r="O4194" s="190">
        <f t="shared" si="263"/>
        <v>0.86096666666666666</v>
      </c>
      <c r="Q4194" s="1">
        <v>2046.2</v>
      </c>
    </row>
    <row r="4195" spans="2:17" x14ac:dyDescent="0.3">
      <c r="B4195" s="187">
        <v>43275.375</v>
      </c>
      <c r="D4195" s="202">
        <v>852</v>
      </c>
      <c r="E4195" s="178">
        <v>582.524</v>
      </c>
      <c r="F4195" s="188">
        <f t="shared" si="260"/>
        <v>0.78833981797882058</v>
      </c>
      <c r="G4195" s="200"/>
      <c r="H4195" s="202">
        <v>490</v>
      </c>
      <c r="I4195" s="178">
        <v>18475</v>
      </c>
      <c r="J4195">
        <f t="shared" si="261"/>
        <v>18475</v>
      </c>
      <c r="K4195" s="189">
        <f t="shared" si="262"/>
        <v>0.73899999999999999</v>
      </c>
      <c r="L4195" s="200">
        <v>19070</v>
      </c>
      <c r="N4195" s="184">
        <v>4463</v>
      </c>
      <c r="O4195" s="190">
        <f t="shared" si="263"/>
        <v>0.74383333333333335</v>
      </c>
      <c r="Q4195" s="1">
        <v>2044.4</v>
      </c>
    </row>
    <row r="4196" spans="2:17" x14ac:dyDescent="0.3">
      <c r="B4196" s="187">
        <v>43275.416666666664</v>
      </c>
      <c r="D4196" s="202">
        <v>895</v>
      </c>
      <c r="E4196" s="178">
        <v>633.95600000000002</v>
      </c>
      <c r="F4196" s="188">
        <f t="shared" si="260"/>
        <v>0.8579436343336605</v>
      </c>
      <c r="G4196" s="200"/>
      <c r="H4196" s="202">
        <v>620</v>
      </c>
      <c r="I4196" s="178">
        <v>18385</v>
      </c>
      <c r="J4196">
        <f t="shared" si="261"/>
        <v>18385</v>
      </c>
      <c r="K4196" s="189">
        <f t="shared" si="262"/>
        <v>0.73540000000000005</v>
      </c>
      <c r="L4196" s="200">
        <v>18974</v>
      </c>
      <c r="N4196" s="184">
        <v>5468.6</v>
      </c>
      <c r="O4196" s="190">
        <f t="shared" si="263"/>
        <v>0.91143333333333343</v>
      </c>
      <c r="Q4196" s="1">
        <v>2043.2</v>
      </c>
    </row>
    <row r="4197" spans="2:17" x14ac:dyDescent="0.3">
      <c r="B4197" s="187">
        <v>43275.458333333336</v>
      </c>
      <c r="D4197" s="202">
        <v>915</v>
      </c>
      <c r="E4197" s="178">
        <v>658.31600000000003</v>
      </c>
      <c r="F4197" s="188">
        <f t="shared" si="260"/>
        <v>0.89091044422641008</v>
      </c>
      <c r="G4197" s="200"/>
      <c r="H4197" s="202">
        <v>692</v>
      </c>
      <c r="I4197" s="178">
        <v>18178</v>
      </c>
      <c r="J4197">
        <f t="shared" si="261"/>
        <v>18178</v>
      </c>
      <c r="K4197" s="189">
        <f t="shared" si="262"/>
        <v>0.72711999999999999</v>
      </c>
      <c r="L4197" s="200">
        <v>18757</v>
      </c>
      <c r="N4197" s="184">
        <v>5830.5</v>
      </c>
      <c r="O4197" s="190">
        <f t="shared" si="263"/>
        <v>0.97175</v>
      </c>
      <c r="Q4197" s="1">
        <v>2043.1</v>
      </c>
    </row>
    <row r="4198" spans="2:17" x14ac:dyDescent="0.3">
      <c r="B4198" s="187">
        <v>43275.5</v>
      </c>
      <c r="D4198" s="202">
        <v>916</v>
      </c>
      <c r="E4198" s="178">
        <v>656.86199999999997</v>
      </c>
      <c r="F4198" s="188">
        <f t="shared" si="260"/>
        <v>0.88894272084447001</v>
      </c>
      <c r="G4198" s="200"/>
      <c r="H4198" s="202">
        <v>698</v>
      </c>
      <c r="I4198" s="178">
        <v>18154</v>
      </c>
      <c r="J4198">
        <f t="shared" si="261"/>
        <v>18154</v>
      </c>
      <c r="K4198" s="189">
        <f t="shared" si="262"/>
        <v>0.72616000000000003</v>
      </c>
      <c r="L4198" s="200">
        <v>18732</v>
      </c>
      <c r="N4198" s="184">
        <v>5436.5</v>
      </c>
      <c r="O4198" s="190">
        <f t="shared" si="263"/>
        <v>0.90608333333333335</v>
      </c>
      <c r="Q4198" s="1">
        <v>2042.7</v>
      </c>
    </row>
    <row r="4199" spans="2:17" x14ac:dyDescent="0.3">
      <c r="B4199" s="187">
        <v>43275.541666666664</v>
      </c>
      <c r="D4199" s="202">
        <v>900</v>
      </c>
      <c r="E4199" s="178">
        <v>637.05200000000002</v>
      </c>
      <c r="F4199" s="188">
        <f t="shared" si="260"/>
        <v>0.86213350475352712</v>
      </c>
      <c r="G4199" s="200"/>
      <c r="H4199" s="202">
        <v>637</v>
      </c>
      <c r="I4199" s="178">
        <v>18400</v>
      </c>
      <c r="J4199">
        <f t="shared" si="261"/>
        <v>18400</v>
      </c>
      <c r="K4199" s="189">
        <f t="shared" si="262"/>
        <v>0.73599999999999999</v>
      </c>
      <c r="L4199" s="200">
        <v>18990</v>
      </c>
      <c r="N4199" s="184">
        <v>4859.8</v>
      </c>
      <c r="O4199" s="190">
        <f t="shared" si="263"/>
        <v>0.80996666666666672</v>
      </c>
      <c r="Q4199" s="1">
        <v>2041.9</v>
      </c>
    </row>
    <row r="4200" spans="2:17" x14ac:dyDescent="0.3">
      <c r="B4200" s="187">
        <v>43275.583333333336</v>
      </c>
      <c r="D4200" s="202">
        <v>861</v>
      </c>
      <c r="E4200" s="178">
        <v>588.18799999999999</v>
      </c>
      <c r="F4200" s="188">
        <f t="shared" si="260"/>
        <v>0.79600500727408063</v>
      </c>
      <c r="G4200" s="200"/>
      <c r="H4200" s="202">
        <v>516</v>
      </c>
      <c r="I4200" s="178">
        <v>18590</v>
      </c>
      <c r="J4200">
        <f t="shared" si="261"/>
        <v>18590</v>
      </c>
      <c r="K4200" s="189">
        <f t="shared" si="262"/>
        <v>0.74360000000000004</v>
      </c>
      <c r="L4200" s="200">
        <v>19190</v>
      </c>
      <c r="N4200" s="184">
        <v>4677.7</v>
      </c>
      <c r="O4200" s="190">
        <f t="shared" si="263"/>
        <v>0.77961666666666662</v>
      </c>
      <c r="Q4200" s="1">
        <v>2039.5</v>
      </c>
    </row>
    <row r="4201" spans="2:17" x14ac:dyDescent="0.3">
      <c r="B4201" s="187">
        <v>43275.625</v>
      </c>
      <c r="D4201" s="202">
        <v>783</v>
      </c>
      <c r="E4201" s="178">
        <v>477.88099999999997</v>
      </c>
      <c r="F4201" s="188">
        <f t="shared" si="260"/>
        <v>0.64672463375850053</v>
      </c>
      <c r="G4201" s="200"/>
      <c r="H4201" s="202">
        <v>344</v>
      </c>
      <c r="I4201" s="178">
        <v>16056</v>
      </c>
      <c r="J4201">
        <f t="shared" si="261"/>
        <v>16056</v>
      </c>
      <c r="K4201" s="189">
        <f t="shared" si="262"/>
        <v>0.64224000000000003</v>
      </c>
      <c r="L4201" s="200">
        <v>16533</v>
      </c>
      <c r="N4201" s="184">
        <v>4764.2</v>
      </c>
      <c r="O4201" s="190">
        <f t="shared" si="263"/>
        <v>0.79403333333333326</v>
      </c>
      <c r="Q4201" s="1">
        <v>2039.4</v>
      </c>
    </row>
    <row r="4202" spans="2:17" x14ac:dyDescent="0.3">
      <c r="B4202" s="187">
        <v>43275.666666666664</v>
      </c>
      <c r="D4202" s="202">
        <v>595</v>
      </c>
      <c r="E4202" s="178">
        <v>259.19499999999999</v>
      </c>
      <c r="F4202" s="188">
        <f t="shared" si="260"/>
        <v>0.35077308251852352</v>
      </c>
      <c r="G4202" s="200"/>
      <c r="H4202" s="202">
        <v>150</v>
      </c>
      <c r="I4202" s="178">
        <v>6387.6</v>
      </c>
      <c r="J4202">
        <f t="shared" si="261"/>
        <v>6387.6</v>
      </c>
      <c r="K4202" s="189">
        <f t="shared" si="262"/>
        <v>0.25550400000000001</v>
      </c>
      <c r="L4202" s="200">
        <v>6556.3</v>
      </c>
      <c r="N4202" s="184">
        <v>5042.7</v>
      </c>
      <c r="O4202" s="190">
        <f t="shared" si="263"/>
        <v>0.84044999999999992</v>
      </c>
      <c r="Q4202" s="1">
        <v>2037.2</v>
      </c>
    </row>
    <row r="4203" spans="2:17" x14ac:dyDescent="0.3">
      <c r="B4203" s="187">
        <v>43275.708333333336</v>
      </c>
      <c r="D4203" s="202">
        <v>66</v>
      </c>
      <c r="E4203" s="178">
        <v>0</v>
      </c>
      <c r="F4203" s="188">
        <f t="shared" si="260"/>
        <v>0</v>
      </c>
      <c r="G4203" s="200"/>
      <c r="H4203" s="202">
        <v>9</v>
      </c>
      <c r="I4203" s="178">
        <v>-56.506999999999998</v>
      </c>
      <c r="J4203">
        <f t="shared" si="261"/>
        <v>0</v>
      </c>
      <c r="K4203" s="189">
        <f t="shared" si="262"/>
        <v>0</v>
      </c>
      <c r="L4203" s="200">
        <v>0</v>
      </c>
      <c r="N4203" s="184">
        <v>4837.6000000000004</v>
      </c>
      <c r="O4203" s="190">
        <f t="shared" si="263"/>
        <v>0.80626666666666669</v>
      </c>
      <c r="Q4203" s="1">
        <v>2036.9</v>
      </c>
    </row>
    <row r="4204" spans="2:17" x14ac:dyDescent="0.3">
      <c r="B4204" s="187">
        <v>43275.75</v>
      </c>
      <c r="D4204" s="202">
        <v>0</v>
      </c>
      <c r="E4204" s="178">
        <v>0</v>
      </c>
      <c r="F4204" s="188">
        <f t="shared" si="260"/>
        <v>0</v>
      </c>
      <c r="G4204" s="200"/>
      <c r="H4204" s="202">
        <v>0</v>
      </c>
      <c r="I4204" s="178">
        <v>-56.506999999999998</v>
      </c>
      <c r="J4204">
        <f t="shared" si="261"/>
        <v>0</v>
      </c>
      <c r="K4204" s="189">
        <f t="shared" si="262"/>
        <v>0</v>
      </c>
      <c r="L4204" s="200">
        <v>0</v>
      </c>
      <c r="N4204" s="184">
        <v>4016.3</v>
      </c>
      <c r="O4204" s="190">
        <f t="shared" si="263"/>
        <v>0.66938333333333333</v>
      </c>
      <c r="Q4204" s="1">
        <v>2036.2</v>
      </c>
    </row>
    <row r="4205" spans="2:17" x14ac:dyDescent="0.3">
      <c r="B4205" s="187">
        <v>43275.791666666664</v>
      </c>
      <c r="D4205" s="202">
        <v>0</v>
      </c>
      <c r="E4205" s="178">
        <v>0</v>
      </c>
      <c r="F4205" s="188">
        <f t="shared" si="260"/>
        <v>0</v>
      </c>
      <c r="G4205" s="200"/>
      <c r="H4205" s="202">
        <v>0</v>
      </c>
      <c r="I4205" s="178">
        <v>-56.506999999999998</v>
      </c>
      <c r="J4205">
        <f t="shared" si="261"/>
        <v>0</v>
      </c>
      <c r="K4205" s="189">
        <f t="shared" si="262"/>
        <v>0</v>
      </c>
      <c r="L4205" s="200">
        <v>0</v>
      </c>
      <c r="N4205" s="184">
        <v>4195.3999999999996</v>
      </c>
      <c r="O4205" s="190">
        <f t="shared" si="263"/>
        <v>0.69923333333333326</v>
      </c>
      <c r="Q4205" s="1">
        <v>2034.1</v>
      </c>
    </row>
    <row r="4206" spans="2:17" x14ac:dyDescent="0.3">
      <c r="B4206" s="187">
        <v>43275.833333333336</v>
      </c>
      <c r="D4206" s="202">
        <v>0</v>
      </c>
      <c r="E4206" s="178">
        <v>0</v>
      </c>
      <c r="F4206" s="188">
        <f t="shared" si="260"/>
        <v>0</v>
      </c>
      <c r="G4206" s="200"/>
      <c r="H4206" s="202">
        <v>0</v>
      </c>
      <c r="I4206" s="178">
        <v>-56.506999999999998</v>
      </c>
      <c r="J4206">
        <f t="shared" si="261"/>
        <v>0</v>
      </c>
      <c r="K4206" s="189">
        <f t="shared" si="262"/>
        <v>0</v>
      </c>
      <c r="L4206" s="200">
        <v>0</v>
      </c>
      <c r="N4206" s="184">
        <v>4636.5</v>
      </c>
      <c r="O4206" s="190">
        <f t="shared" si="263"/>
        <v>0.77275000000000005</v>
      </c>
      <c r="Q4206" s="1">
        <v>2031.7</v>
      </c>
    </row>
    <row r="4207" spans="2:17" x14ac:dyDescent="0.3">
      <c r="B4207" s="187">
        <v>43275.875</v>
      </c>
      <c r="D4207" s="202">
        <v>0</v>
      </c>
      <c r="E4207" s="178">
        <v>0</v>
      </c>
      <c r="F4207" s="188">
        <f t="shared" si="260"/>
        <v>0</v>
      </c>
      <c r="G4207" s="200"/>
      <c r="H4207" s="202">
        <v>0</v>
      </c>
      <c r="I4207" s="178">
        <v>-56.506999999999998</v>
      </c>
      <c r="J4207">
        <f t="shared" si="261"/>
        <v>0</v>
      </c>
      <c r="K4207" s="189">
        <f t="shared" si="262"/>
        <v>0</v>
      </c>
      <c r="L4207" s="200">
        <v>0</v>
      </c>
      <c r="N4207" s="184">
        <v>5252.4</v>
      </c>
      <c r="O4207" s="190">
        <f t="shared" si="263"/>
        <v>0.87539999999999996</v>
      </c>
      <c r="Q4207" s="1">
        <v>2031.6</v>
      </c>
    </row>
    <row r="4208" spans="2:17" x14ac:dyDescent="0.3">
      <c r="B4208" s="187">
        <v>43275.916666666664</v>
      </c>
      <c r="D4208" s="202">
        <v>0</v>
      </c>
      <c r="E4208" s="178">
        <v>0</v>
      </c>
      <c r="F4208" s="188">
        <f t="shared" si="260"/>
        <v>0</v>
      </c>
      <c r="G4208" s="200"/>
      <c r="H4208" s="202">
        <v>0</v>
      </c>
      <c r="I4208" s="178">
        <v>-56.506999999999998</v>
      </c>
      <c r="J4208">
        <f t="shared" si="261"/>
        <v>0</v>
      </c>
      <c r="K4208" s="189">
        <f t="shared" si="262"/>
        <v>0</v>
      </c>
      <c r="L4208" s="200">
        <v>0</v>
      </c>
      <c r="N4208" s="184">
        <v>5573</v>
      </c>
      <c r="O4208" s="190">
        <f t="shared" si="263"/>
        <v>0.92883333333333329</v>
      </c>
      <c r="Q4208" s="1">
        <v>2027.6</v>
      </c>
    </row>
    <row r="4209" spans="2:17" x14ac:dyDescent="0.3">
      <c r="B4209" s="187">
        <v>43275.958333333336</v>
      </c>
      <c r="D4209" s="202">
        <v>0</v>
      </c>
      <c r="E4209" s="178">
        <v>0</v>
      </c>
      <c r="F4209" s="188">
        <f t="shared" si="260"/>
        <v>0</v>
      </c>
      <c r="G4209" s="200"/>
      <c r="H4209" s="202">
        <v>0</v>
      </c>
      <c r="I4209" s="178">
        <v>-56.506999999999998</v>
      </c>
      <c r="J4209">
        <f t="shared" si="261"/>
        <v>0</v>
      </c>
      <c r="K4209" s="189">
        <f t="shared" si="262"/>
        <v>0</v>
      </c>
      <c r="L4209" s="200">
        <v>0</v>
      </c>
      <c r="N4209" s="184">
        <v>5587.3</v>
      </c>
      <c r="O4209" s="190">
        <f t="shared" si="263"/>
        <v>0.93121666666666669</v>
      </c>
      <c r="Q4209" s="1">
        <v>2027</v>
      </c>
    </row>
    <row r="4210" spans="2:17" x14ac:dyDescent="0.3">
      <c r="B4210" s="187">
        <v>43276</v>
      </c>
      <c r="D4210" s="202">
        <v>0</v>
      </c>
      <c r="E4210" s="178">
        <v>0</v>
      </c>
      <c r="F4210" s="188">
        <f t="shared" si="260"/>
        <v>0</v>
      </c>
      <c r="G4210" s="200"/>
      <c r="H4210" s="202">
        <v>0</v>
      </c>
      <c r="I4210" s="178">
        <v>-56.506999999999998</v>
      </c>
      <c r="J4210">
        <f t="shared" si="261"/>
        <v>0</v>
      </c>
      <c r="K4210" s="189">
        <f t="shared" si="262"/>
        <v>0</v>
      </c>
      <c r="L4210" s="200">
        <v>0</v>
      </c>
      <c r="N4210" s="184">
        <v>5512.5</v>
      </c>
      <c r="O4210" s="190">
        <f t="shared" si="263"/>
        <v>0.91874999999999996</v>
      </c>
      <c r="Q4210" s="1">
        <v>2026.8</v>
      </c>
    </row>
    <row r="4211" spans="2:17" x14ac:dyDescent="0.3">
      <c r="B4211" s="187">
        <v>43276.041666666664</v>
      </c>
      <c r="D4211" s="202">
        <v>0</v>
      </c>
      <c r="E4211" s="178">
        <v>0</v>
      </c>
      <c r="F4211" s="188">
        <f t="shared" si="260"/>
        <v>0</v>
      </c>
      <c r="G4211" s="200"/>
      <c r="H4211" s="202">
        <v>0</v>
      </c>
      <c r="I4211" s="178">
        <v>-56.506999999999998</v>
      </c>
      <c r="J4211">
        <f t="shared" si="261"/>
        <v>0</v>
      </c>
      <c r="K4211" s="189">
        <f t="shared" si="262"/>
        <v>0</v>
      </c>
      <c r="L4211" s="200">
        <v>0</v>
      </c>
      <c r="N4211" s="184">
        <v>5543.5</v>
      </c>
      <c r="O4211" s="190">
        <f t="shared" si="263"/>
        <v>0.92391666666666672</v>
      </c>
      <c r="Q4211" s="1">
        <v>2024.8</v>
      </c>
    </row>
    <row r="4212" spans="2:17" x14ac:dyDescent="0.3">
      <c r="B4212" s="187">
        <v>43276.083333333336</v>
      </c>
      <c r="D4212" s="202">
        <v>0</v>
      </c>
      <c r="E4212" s="178">
        <v>0</v>
      </c>
      <c r="F4212" s="188">
        <f t="shared" si="260"/>
        <v>0</v>
      </c>
      <c r="G4212" s="200"/>
      <c r="H4212" s="202">
        <v>0</v>
      </c>
      <c r="I4212" s="178">
        <v>-56.506999999999998</v>
      </c>
      <c r="J4212">
        <f t="shared" si="261"/>
        <v>0</v>
      </c>
      <c r="K4212" s="189">
        <f t="shared" si="262"/>
        <v>0</v>
      </c>
      <c r="L4212" s="200">
        <v>0</v>
      </c>
      <c r="N4212" s="184">
        <v>5776.9</v>
      </c>
      <c r="O4212" s="190">
        <f t="shared" si="263"/>
        <v>0.96281666666666665</v>
      </c>
      <c r="Q4212" s="1">
        <v>2024</v>
      </c>
    </row>
    <row r="4213" spans="2:17" x14ac:dyDescent="0.3">
      <c r="B4213" s="187">
        <v>43276.125</v>
      </c>
      <c r="D4213" s="202">
        <v>0</v>
      </c>
      <c r="E4213" s="178">
        <v>0</v>
      </c>
      <c r="F4213" s="188">
        <f t="shared" si="260"/>
        <v>0</v>
      </c>
      <c r="G4213" s="200"/>
      <c r="H4213" s="202">
        <v>0</v>
      </c>
      <c r="I4213" s="178">
        <v>-56.506999999999998</v>
      </c>
      <c r="J4213">
        <f t="shared" si="261"/>
        <v>0</v>
      </c>
      <c r="K4213" s="189">
        <f t="shared" si="262"/>
        <v>0</v>
      </c>
      <c r="L4213" s="200">
        <v>0</v>
      </c>
      <c r="N4213" s="184">
        <v>5878.9</v>
      </c>
      <c r="O4213" s="190">
        <f t="shared" si="263"/>
        <v>0.97981666666666656</v>
      </c>
      <c r="Q4213" s="1">
        <v>2022.2</v>
      </c>
    </row>
    <row r="4214" spans="2:17" x14ac:dyDescent="0.3">
      <c r="B4214" s="187">
        <v>43276.166666666664</v>
      </c>
      <c r="D4214" s="202">
        <v>0</v>
      </c>
      <c r="E4214" s="178">
        <v>0</v>
      </c>
      <c r="F4214" s="188">
        <f t="shared" si="260"/>
        <v>0</v>
      </c>
      <c r="G4214" s="200"/>
      <c r="H4214" s="202">
        <v>0</v>
      </c>
      <c r="I4214" s="178">
        <v>-56.506999999999998</v>
      </c>
      <c r="J4214">
        <f t="shared" si="261"/>
        <v>0</v>
      </c>
      <c r="K4214" s="189">
        <f t="shared" si="262"/>
        <v>0</v>
      </c>
      <c r="L4214" s="200">
        <v>0</v>
      </c>
      <c r="N4214" s="184">
        <v>5861.9</v>
      </c>
      <c r="O4214" s="190">
        <f t="shared" si="263"/>
        <v>0.97698333333333331</v>
      </c>
      <c r="Q4214" s="1">
        <v>2021.9</v>
      </c>
    </row>
    <row r="4215" spans="2:17" x14ac:dyDescent="0.3">
      <c r="B4215" s="187">
        <v>43276.208333333336</v>
      </c>
      <c r="D4215" s="202">
        <v>0</v>
      </c>
      <c r="E4215" s="178">
        <v>0</v>
      </c>
      <c r="F4215" s="188">
        <f t="shared" si="260"/>
        <v>0</v>
      </c>
      <c r="G4215" s="200"/>
      <c r="H4215" s="202">
        <v>0</v>
      </c>
      <c r="I4215" s="178">
        <v>-56.506999999999998</v>
      </c>
      <c r="J4215">
        <f t="shared" si="261"/>
        <v>0</v>
      </c>
      <c r="K4215" s="189">
        <f t="shared" si="262"/>
        <v>0</v>
      </c>
      <c r="L4215" s="200">
        <v>0</v>
      </c>
      <c r="N4215" s="184">
        <v>5736.2</v>
      </c>
      <c r="O4215" s="190">
        <f t="shared" si="263"/>
        <v>0.95603333333333329</v>
      </c>
      <c r="Q4215" s="1">
        <v>2021.5</v>
      </c>
    </row>
    <row r="4216" spans="2:17" x14ac:dyDescent="0.3">
      <c r="B4216" s="187">
        <v>43276.25</v>
      </c>
      <c r="D4216" s="202">
        <v>0</v>
      </c>
      <c r="E4216" s="178">
        <v>0</v>
      </c>
      <c r="F4216" s="188">
        <f t="shared" si="260"/>
        <v>0</v>
      </c>
      <c r="G4216" s="200"/>
      <c r="H4216" s="202">
        <v>3</v>
      </c>
      <c r="I4216" s="178">
        <v>-56.506999999999998</v>
      </c>
      <c r="J4216">
        <f t="shared" si="261"/>
        <v>0</v>
      </c>
      <c r="K4216" s="189">
        <f t="shared" si="262"/>
        <v>0</v>
      </c>
      <c r="L4216" s="200">
        <v>0</v>
      </c>
      <c r="N4216" s="184">
        <v>5380.2</v>
      </c>
      <c r="O4216" s="190">
        <f t="shared" si="263"/>
        <v>0.89669999999999994</v>
      </c>
      <c r="Q4216" s="1">
        <v>2021.5</v>
      </c>
    </row>
    <row r="4217" spans="2:17" x14ac:dyDescent="0.3">
      <c r="B4217" s="187">
        <v>43276.291666666664</v>
      </c>
      <c r="D4217" s="202">
        <v>513</v>
      </c>
      <c r="E4217" s="178">
        <v>33.905000000000001</v>
      </c>
      <c r="F4217" s="188">
        <f t="shared" si="260"/>
        <v>4.588422370335285E-2</v>
      </c>
      <c r="G4217" s="200"/>
      <c r="H4217" s="202">
        <v>116</v>
      </c>
      <c r="I4217" s="178">
        <v>4856.1000000000004</v>
      </c>
      <c r="J4217">
        <f t="shared" si="261"/>
        <v>4856.1000000000004</v>
      </c>
      <c r="K4217" s="189">
        <f t="shared" si="262"/>
        <v>0.19424400000000003</v>
      </c>
      <c r="L4217" s="200">
        <v>4997.5</v>
      </c>
      <c r="N4217" s="184">
        <v>5229.3</v>
      </c>
      <c r="O4217" s="190">
        <f t="shared" si="263"/>
        <v>0.87155000000000005</v>
      </c>
      <c r="Q4217" s="1">
        <v>2020.9</v>
      </c>
    </row>
    <row r="4218" spans="2:17" x14ac:dyDescent="0.3">
      <c r="B4218" s="187">
        <v>43276.333333333336</v>
      </c>
      <c r="D4218" s="202">
        <v>769</v>
      </c>
      <c r="E4218" s="178">
        <v>466.47699999999998</v>
      </c>
      <c r="F4218" s="188">
        <f t="shared" si="260"/>
        <v>0.63129140305173059</v>
      </c>
      <c r="G4218" s="200"/>
      <c r="H4218" s="202">
        <v>322</v>
      </c>
      <c r="I4218" s="178">
        <v>15473</v>
      </c>
      <c r="J4218">
        <f t="shared" si="261"/>
        <v>15473</v>
      </c>
      <c r="K4218" s="189">
        <f t="shared" si="262"/>
        <v>0.61892000000000003</v>
      </c>
      <c r="L4218" s="200">
        <v>15924</v>
      </c>
      <c r="N4218" s="184">
        <v>4968.2</v>
      </c>
      <c r="O4218" s="190">
        <f t="shared" si="263"/>
        <v>0.82803333333333329</v>
      </c>
      <c r="Q4218" s="1">
        <v>2019.6</v>
      </c>
    </row>
    <row r="4219" spans="2:17" x14ac:dyDescent="0.3">
      <c r="B4219" s="187">
        <v>43276.375</v>
      </c>
      <c r="D4219" s="202">
        <v>852</v>
      </c>
      <c r="E4219" s="178">
        <v>582.43399999999997</v>
      </c>
      <c r="F4219" s="188">
        <f t="shared" si="260"/>
        <v>0.7882180194201035</v>
      </c>
      <c r="G4219" s="200"/>
      <c r="H4219" s="202">
        <v>492</v>
      </c>
      <c r="I4219" s="178">
        <v>18578</v>
      </c>
      <c r="J4219">
        <f t="shared" si="261"/>
        <v>18578</v>
      </c>
      <c r="K4219" s="189">
        <f t="shared" si="262"/>
        <v>0.74312</v>
      </c>
      <c r="L4219" s="200">
        <v>19177</v>
      </c>
      <c r="N4219" s="184">
        <v>4661.6000000000004</v>
      </c>
      <c r="O4219" s="190">
        <f t="shared" si="263"/>
        <v>0.77693333333333336</v>
      </c>
      <c r="Q4219" s="1">
        <v>2018.1</v>
      </c>
    </row>
    <row r="4220" spans="2:17" x14ac:dyDescent="0.3">
      <c r="B4220" s="187">
        <v>43276.416666666664</v>
      </c>
      <c r="D4220" s="202">
        <v>896</v>
      </c>
      <c r="E4220" s="178">
        <v>635.76300000000003</v>
      </c>
      <c r="F4220" s="188">
        <f t="shared" si="260"/>
        <v>0.86038907872923509</v>
      </c>
      <c r="G4220" s="200"/>
      <c r="H4220" s="202">
        <v>623</v>
      </c>
      <c r="I4220" s="178">
        <v>18505</v>
      </c>
      <c r="J4220">
        <f t="shared" si="261"/>
        <v>18505</v>
      </c>
      <c r="K4220" s="189">
        <f t="shared" si="262"/>
        <v>0.74019999999999997</v>
      </c>
      <c r="L4220" s="200">
        <v>19100</v>
      </c>
      <c r="N4220" s="184">
        <v>5211.5</v>
      </c>
      <c r="O4220" s="190">
        <f t="shared" si="263"/>
        <v>0.86858333333333337</v>
      </c>
      <c r="Q4220" s="1">
        <v>2016.8</v>
      </c>
    </row>
    <row r="4221" spans="2:17" x14ac:dyDescent="0.3">
      <c r="B4221" s="187">
        <v>43276.458333333336</v>
      </c>
      <c r="D4221" s="202">
        <v>917</v>
      </c>
      <c r="E4221" s="178">
        <v>661.35599999999999</v>
      </c>
      <c r="F4221" s="188">
        <f t="shared" si="260"/>
        <v>0.89502452887640838</v>
      </c>
      <c r="G4221" s="200"/>
      <c r="H4221" s="202">
        <v>696</v>
      </c>
      <c r="I4221" s="178">
        <v>18310</v>
      </c>
      <c r="J4221">
        <f t="shared" si="261"/>
        <v>18310</v>
      </c>
      <c r="K4221" s="189">
        <f t="shared" si="262"/>
        <v>0.73240000000000005</v>
      </c>
      <c r="L4221" s="200">
        <v>18896</v>
      </c>
      <c r="N4221" s="184">
        <v>5270.4</v>
      </c>
      <c r="O4221" s="190">
        <f t="shared" si="263"/>
        <v>0.87839999999999996</v>
      </c>
      <c r="Q4221" s="1">
        <v>2016.8</v>
      </c>
    </row>
    <row r="4222" spans="2:17" x14ac:dyDescent="0.3">
      <c r="B4222" s="187">
        <v>43276.5</v>
      </c>
      <c r="D4222" s="202">
        <v>918</v>
      </c>
      <c r="E4222" s="178">
        <v>659.76099999999997</v>
      </c>
      <c r="F4222" s="188">
        <f t="shared" si="260"/>
        <v>0.89286598775247827</v>
      </c>
      <c r="G4222" s="200"/>
      <c r="H4222" s="202">
        <v>702</v>
      </c>
      <c r="I4222" s="178">
        <v>18246</v>
      </c>
      <c r="J4222">
        <f t="shared" si="261"/>
        <v>18246</v>
      </c>
      <c r="K4222" s="189">
        <f t="shared" si="262"/>
        <v>0.72984000000000004</v>
      </c>
      <c r="L4222" s="200">
        <v>18829</v>
      </c>
      <c r="N4222" s="184">
        <v>4789.6000000000004</v>
      </c>
      <c r="O4222" s="190">
        <f t="shared" si="263"/>
        <v>0.79826666666666668</v>
      </c>
      <c r="Q4222" s="1">
        <v>2016.6</v>
      </c>
    </row>
    <row r="4223" spans="2:17" x14ac:dyDescent="0.3">
      <c r="B4223" s="187">
        <v>43276.541666666664</v>
      </c>
      <c r="D4223" s="202">
        <v>902</v>
      </c>
      <c r="E4223" s="178">
        <v>640.18499999999995</v>
      </c>
      <c r="F4223" s="188">
        <f t="shared" si="260"/>
        <v>0.86637344791419968</v>
      </c>
      <c r="G4223" s="200"/>
      <c r="H4223" s="202">
        <v>641</v>
      </c>
      <c r="I4223" s="178">
        <v>18460</v>
      </c>
      <c r="J4223">
        <f t="shared" si="261"/>
        <v>18460</v>
      </c>
      <c r="K4223" s="189">
        <f t="shared" si="262"/>
        <v>0.73839999999999995</v>
      </c>
      <c r="L4223" s="200">
        <v>19053</v>
      </c>
      <c r="N4223" s="184">
        <v>3938.2</v>
      </c>
      <c r="O4223" s="190">
        <f t="shared" si="263"/>
        <v>0.65636666666666665</v>
      </c>
      <c r="Q4223" s="1">
        <v>2016.2</v>
      </c>
    </row>
    <row r="4224" spans="2:17" x14ac:dyDescent="0.3">
      <c r="B4224" s="187">
        <v>43276.583333333336</v>
      </c>
      <c r="D4224" s="202">
        <v>862</v>
      </c>
      <c r="E4224" s="178">
        <v>591.05100000000004</v>
      </c>
      <c r="F4224" s="188">
        <f t="shared" si="260"/>
        <v>0.79987955475860217</v>
      </c>
      <c r="G4224" s="200"/>
      <c r="H4224" s="202">
        <v>519</v>
      </c>
      <c r="I4224" s="178">
        <v>18631</v>
      </c>
      <c r="J4224">
        <f t="shared" si="261"/>
        <v>18631</v>
      </c>
      <c r="K4224" s="189">
        <f t="shared" si="262"/>
        <v>0.74524000000000001</v>
      </c>
      <c r="L4224" s="200">
        <v>19232</v>
      </c>
      <c r="N4224" s="184">
        <v>3304.6</v>
      </c>
      <c r="O4224" s="190">
        <f t="shared" si="263"/>
        <v>0.55076666666666663</v>
      </c>
      <c r="Q4224" s="1">
        <v>2015.7</v>
      </c>
    </row>
    <row r="4225" spans="2:17" x14ac:dyDescent="0.3">
      <c r="B4225" s="187">
        <v>43276.625</v>
      </c>
      <c r="D4225" s="202">
        <v>784</v>
      </c>
      <c r="E4225" s="178">
        <v>480.89</v>
      </c>
      <c r="F4225" s="188">
        <f t="shared" si="260"/>
        <v>0.65079676557160737</v>
      </c>
      <c r="G4225" s="200"/>
      <c r="H4225" s="202">
        <v>347</v>
      </c>
      <c r="I4225" s="178">
        <v>16268</v>
      </c>
      <c r="J4225">
        <f t="shared" si="261"/>
        <v>16268</v>
      </c>
      <c r="K4225" s="189">
        <f t="shared" si="262"/>
        <v>0.65071999999999997</v>
      </c>
      <c r="L4225" s="200">
        <v>16754</v>
      </c>
      <c r="N4225" s="184">
        <v>3123.2</v>
      </c>
      <c r="O4225" s="190">
        <f t="shared" si="263"/>
        <v>0.52053333333333329</v>
      </c>
      <c r="Q4225" s="1">
        <v>2015.6</v>
      </c>
    </row>
    <row r="4226" spans="2:17" x14ac:dyDescent="0.3">
      <c r="B4226" s="187">
        <v>43276.666666666664</v>
      </c>
      <c r="D4226" s="202">
        <v>593</v>
      </c>
      <c r="E4226" s="178">
        <v>260.57600000000002</v>
      </c>
      <c r="F4226" s="188">
        <f t="shared" si="260"/>
        <v>0.35264201373617082</v>
      </c>
      <c r="G4226" s="200"/>
      <c r="H4226" s="202">
        <v>152</v>
      </c>
      <c r="I4226" s="178">
        <v>6453.9</v>
      </c>
      <c r="J4226">
        <f t="shared" si="261"/>
        <v>6453.9</v>
      </c>
      <c r="K4226" s="189">
        <f t="shared" si="262"/>
        <v>0.258156</v>
      </c>
      <c r="L4226" s="200">
        <v>6623.8</v>
      </c>
      <c r="N4226" s="184">
        <v>3385.3</v>
      </c>
      <c r="O4226" s="190">
        <f t="shared" si="263"/>
        <v>0.5642166666666667</v>
      </c>
      <c r="Q4226" s="1">
        <v>2014.6</v>
      </c>
    </row>
    <row r="4227" spans="2:17" x14ac:dyDescent="0.3">
      <c r="B4227" s="187">
        <v>43276.708333333336</v>
      </c>
      <c r="D4227" s="202">
        <v>66</v>
      </c>
      <c r="E4227" s="178">
        <v>0</v>
      </c>
      <c r="F4227" s="188">
        <f t="shared" si="260"/>
        <v>0</v>
      </c>
      <c r="G4227" s="200"/>
      <c r="H4227" s="202">
        <v>9</v>
      </c>
      <c r="I4227" s="178">
        <v>-28.609000000000002</v>
      </c>
      <c r="J4227">
        <f t="shared" si="261"/>
        <v>0</v>
      </c>
      <c r="K4227" s="189">
        <f t="shared" si="262"/>
        <v>0</v>
      </c>
      <c r="L4227" s="200">
        <v>147.5</v>
      </c>
      <c r="N4227" s="184">
        <v>3315.9</v>
      </c>
      <c r="O4227" s="190">
        <f t="shared" si="263"/>
        <v>0.55264999999999997</v>
      </c>
      <c r="Q4227" s="1">
        <v>2013</v>
      </c>
    </row>
    <row r="4228" spans="2:17" x14ac:dyDescent="0.3">
      <c r="B4228" s="187">
        <v>43276.75</v>
      </c>
      <c r="D4228" s="202">
        <v>0</v>
      </c>
      <c r="E4228" s="178">
        <v>0</v>
      </c>
      <c r="F4228" s="188">
        <f t="shared" si="260"/>
        <v>0</v>
      </c>
      <c r="G4228" s="200"/>
      <c r="H4228" s="202">
        <v>0</v>
      </c>
      <c r="I4228" s="178">
        <v>-56.506999999999998</v>
      </c>
      <c r="J4228">
        <f t="shared" si="261"/>
        <v>0</v>
      </c>
      <c r="K4228" s="189">
        <f t="shared" si="262"/>
        <v>0</v>
      </c>
      <c r="L4228" s="200">
        <v>0</v>
      </c>
      <c r="N4228" s="184">
        <v>3019.5</v>
      </c>
      <c r="O4228" s="190">
        <f t="shared" si="263"/>
        <v>0.50324999999999998</v>
      </c>
      <c r="Q4228" s="1">
        <v>2012.6</v>
      </c>
    </row>
    <row r="4229" spans="2:17" x14ac:dyDescent="0.3">
      <c r="B4229" s="187">
        <v>43276.791666666664</v>
      </c>
      <c r="D4229" s="202">
        <v>0</v>
      </c>
      <c r="E4229" s="178">
        <v>0</v>
      </c>
      <c r="F4229" s="188">
        <f t="shared" si="260"/>
        <v>0</v>
      </c>
      <c r="G4229" s="200"/>
      <c r="H4229" s="202">
        <v>0</v>
      </c>
      <c r="I4229" s="178">
        <v>-56.506999999999998</v>
      </c>
      <c r="J4229">
        <f t="shared" si="261"/>
        <v>0</v>
      </c>
      <c r="K4229" s="189">
        <f t="shared" si="262"/>
        <v>0</v>
      </c>
      <c r="L4229" s="200">
        <v>0</v>
      </c>
      <c r="N4229" s="184">
        <v>3432.8</v>
      </c>
      <c r="O4229" s="190">
        <f t="shared" si="263"/>
        <v>0.57213333333333338</v>
      </c>
      <c r="Q4229" s="1">
        <v>2010.6</v>
      </c>
    </row>
    <row r="4230" spans="2:17" x14ac:dyDescent="0.3">
      <c r="B4230" s="187">
        <v>43276.833333333336</v>
      </c>
      <c r="D4230" s="202">
        <v>0</v>
      </c>
      <c r="E4230" s="178">
        <v>0</v>
      </c>
      <c r="F4230" s="188">
        <f t="shared" si="260"/>
        <v>0</v>
      </c>
      <c r="G4230" s="200"/>
      <c r="H4230" s="202">
        <v>0</v>
      </c>
      <c r="I4230" s="178">
        <v>-56.506999999999998</v>
      </c>
      <c r="J4230">
        <f t="shared" si="261"/>
        <v>0</v>
      </c>
      <c r="K4230" s="189">
        <f t="shared" si="262"/>
        <v>0</v>
      </c>
      <c r="L4230" s="200">
        <v>0</v>
      </c>
      <c r="N4230" s="184">
        <v>3694.1</v>
      </c>
      <c r="O4230" s="190">
        <f t="shared" si="263"/>
        <v>0.61568333333333336</v>
      </c>
      <c r="Q4230" s="1">
        <v>2009.4</v>
      </c>
    </row>
    <row r="4231" spans="2:17" x14ac:dyDescent="0.3">
      <c r="B4231" s="187">
        <v>43276.875</v>
      </c>
      <c r="D4231" s="202">
        <v>0</v>
      </c>
      <c r="E4231" s="178">
        <v>0</v>
      </c>
      <c r="F4231" s="188">
        <f t="shared" si="260"/>
        <v>0</v>
      </c>
      <c r="G4231" s="200"/>
      <c r="H4231" s="202">
        <v>0</v>
      </c>
      <c r="I4231" s="178">
        <v>-56.506999999999998</v>
      </c>
      <c r="J4231">
        <f t="shared" si="261"/>
        <v>0</v>
      </c>
      <c r="K4231" s="189">
        <f t="shared" si="262"/>
        <v>0</v>
      </c>
      <c r="L4231" s="200">
        <v>0</v>
      </c>
      <c r="N4231" s="184">
        <v>3788.7</v>
      </c>
      <c r="O4231" s="190">
        <f t="shared" si="263"/>
        <v>0.63144999999999996</v>
      </c>
      <c r="Q4231" s="1">
        <v>2009.4</v>
      </c>
    </row>
    <row r="4232" spans="2:17" x14ac:dyDescent="0.3">
      <c r="B4232" s="187">
        <v>43276.916666666664</v>
      </c>
      <c r="D4232" s="202">
        <v>0</v>
      </c>
      <c r="E4232" s="178">
        <v>0</v>
      </c>
      <c r="F4232" s="188">
        <f t="shared" si="260"/>
        <v>0</v>
      </c>
      <c r="G4232" s="200"/>
      <c r="H4232" s="202">
        <v>0</v>
      </c>
      <c r="I4232" s="178">
        <v>-56.506999999999998</v>
      </c>
      <c r="J4232">
        <f t="shared" si="261"/>
        <v>0</v>
      </c>
      <c r="K4232" s="189">
        <f t="shared" si="262"/>
        <v>0</v>
      </c>
      <c r="L4232" s="200">
        <v>0</v>
      </c>
      <c r="N4232" s="184">
        <v>3796.3</v>
      </c>
      <c r="O4232" s="190">
        <f t="shared" si="263"/>
        <v>0.6327166666666667</v>
      </c>
      <c r="Q4232" s="1">
        <v>2008.1</v>
      </c>
    </row>
    <row r="4233" spans="2:17" x14ac:dyDescent="0.3">
      <c r="B4233" s="187">
        <v>43276.958333333336</v>
      </c>
      <c r="D4233" s="202">
        <v>0</v>
      </c>
      <c r="E4233" s="178">
        <v>0</v>
      </c>
      <c r="F4233" s="188">
        <f t="shared" si="260"/>
        <v>0</v>
      </c>
      <c r="G4233" s="200"/>
      <c r="H4233" s="202">
        <v>0</v>
      </c>
      <c r="I4233" s="178">
        <v>-56.506999999999998</v>
      </c>
      <c r="J4233">
        <f t="shared" si="261"/>
        <v>0</v>
      </c>
      <c r="K4233" s="189">
        <f t="shared" si="262"/>
        <v>0</v>
      </c>
      <c r="L4233" s="200">
        <v>0</v>
      </c>
      <c r="N4233" s="184">
        <v>4219.7</v>
      </c>
      <c r="O4233" s="190">
        <f t="shared" si="263"/>
        <v>0.70328333333333326</v>
      </c>
      <c r="Q4233" s="1">
        <v>2007.1</v>
      </c>
    </row>
    <row r="4234" spans="2:17" x14ac:dyDescent="0.3">
      <c r="B4234" s="187">
        <v>43277</v>
      </c>
      <c r="D4234" s="202">
        <v>0</v>
      </c>
      <c r="E4234" s="178">
        <v>0</v>
      </c>
      <c r="F4234" s="188">
        <f t="shared" si="260"/>
        <v>0</v>
      </c>
      <c r="G4234" s="200"/>
      <c r="H4234" s="202">
        <v>0</v>
      </c>
      <c r="I4234" s="178">
        <v>-56.506999999999998</v>
      </c>
      <c r="J4234">
        <f t="shared" si="261"/>
        <v>0</v>
      </c>
      <c r="K4234" s="189">
        <f t="shared" si="262"/>
        <v>0</v>
      </c>
      <c r="L4234" s="200">
        <v>0</v>
      </c>
      <c r="N4234" s="184">
        <v>4969.3</v>
      </c>
      <c r="O4234" s="190">
        <f t="shared" si="263"/>
        <v>0.82821666666666671</v>
      </c>
      <c r="Q4234" s="1">
        <v>2005.2</v>
      </c>
    </row>
    <row r="4235" spans="2:17" x14ac:dyDescent="0.3">
      <c r="B4235" s="187">
        <v>43277.041666666664</v>
      </c>
      <c r="D4235" s="202">
        <v>0</v>
      </c>
      <c r="E4235" s="178">
        <v>0</v>
      </c>
      <c r="F4235" s="188">
        <f t="shared" ref="F4235:F4298" si="264">E4235/$F$8</f>
        <v>0</v>
      </c>
      <c r="G4235" s="200"/>
      <c r="H4235" s="202">
        <v>0</v>
      </c>
      <c r="I4235" s="178">
        <v>-56.506999999999998</v>
      </c>
      <c r="J4235">
        <f t="shared" ref="J4235:J4298" si="265">IF(I4235&lt;0,0,I4235)</f>
        <v>0</v>
      </c>
      <c r="K4235" s="189">
        <f t="shared" ref="K4235:K4298" si="266">J4235/(1000*$K$8)</f>
        <v>0</v>
      </c>
      <c r="L4235" s="200">
        <v>0</v>
      </c>
      <c r="N4235" s="184">
        <v>5497.2</v>
      </c>
      <c r="O4235" s="190">
        <f t="shared" ref="O4235:O4298" si="267">N4235/$O$8</f>
        <v>0.91620000000000001</v>
      </c>
      <c r="Q4235" s="1">
        <v>2004.5</v>
      </c>
    </row>
    <row r="4236" spans="2:17" x14ac:dyDescent="0.3">
      <c r="B4236" s="187">
        <v>43277.083333333336</v>
      </c>
      <c r="D4236" s="202">
        <v>0</v>
      </c>
      <c r="E4236" s="178">
        <v>0</v>
      </c>
      <c r="F4236" s="188">
        <f t="shared" si="264"/>
        <v>0</v>
      </c>
      <c r="G4236" s="200"/>
      <c r="H4236" s="202">
        <v>0</v>
      </c>
      <c r="I4236" s="178">
        <v>-56.506999999999998</v>
      </c>
      <c r="J4236">
        <f t="shared" si="265"/>
        <v>0</v>
      </c>
      <c r="K4236" s="189">
        <f t="shared" si="266"/>
        <v>0</v>
      </c>
      <c r="L4236" s="200">
        <v>0</v>
      </c>
      <c r="N4236" s="184">
        <v>5739.7</v>
      </c>
      <c r="O4236" s="190">
        <f t="shared" si="267"/>
        <v>0.95661666666666667</v>
      </c>
      <c r="Q4236" s="1">
        <v>2003.8</v>
      </c>
    </row>
    <row r="4237" spans="2:17" x14ac:dyDescent="0.3">
      <c r="B4237" s="187">
        <v>43277.125</v>
      </c>
      <c r="D4237" s="202">
        <v>0</v>
      </c>
      <c r="E4237" s="178">
        <v>0</v>
      </c>
      <c r="F4237" s="188">
        <f t="shared" si="264"/>
        <v>0</v>
      </c>
      <c r="G4237" s="200"/>
      <c r="H4237" s="202">
        <v>0</v>
      </c>
      <c r="I4237" s="178">
        <v>-56.506999999999998</v>
      </c>
      <c r="J4237">
        <f t="shared" si="265"/>
        <v>0</v>
      </c>
      <c r="K4237" s="189">
        <f t="shared" si="266"/>
        <v>0</v>
      </c>
      <c r="L4237" s="200">
        <v>0</v>
      </c>
      <c r="N4237" s="184">
        <v>5720.5</v>
      </c>
      <c r="O4237" s="190">
        <f t="shared" si="267"/>
        <v>0.95341666666666669</v>
      </c>
      <c r="Q4237" s="1">
        <v>2002.8</v>
      </c>
    </row>
    <row r="4238" spans="2:17" x14ac:dyDescent="0.3">
      <c r="B4238" s="187">
        <v>43277.166666666664</v>
      </c>
      <c r="D4238" s="202">
        <v>0</v>
      </c>
      <c r="E4238" s="178">
        <v>0</v>
      </c>
      <c r="F4238" s="188">
        <f t="shared" si="264"/>
        <v>0</v>
      </c>
      <c r="G4238" s="200"/>
      <c r="H4238" s="202">
        <v>0</v>
      </c>
      <c r="I4238" s="178">
        <v>-56.506999999999998</v>
      </c>
      <c r="J4238">
        <f t="shared" si="265"/>
        <v>0</v>
      </c>
      <c r="K4238" s="189">
        <f t="shared" si="266"/>
        <v>0</v>
      </c>
      <c r="L4238" s="200">
        <v>0</v>
      </c>
      <c r="N4238" s="184">
        <v>5529.2</v>
      </c>
      <c r="O4238" s="190">
        <f t="shared" si="267"/>
        <v>0.92153333333333332</v>
      </c>
      <c r="Q4238" s="1">
        <v>2001.8</v>
      </c>
    </row>
    <row r="4239" spans="2:17" x14ac:dyDescent="0.3">
      <c r="B4239" s="187">
        <v>43277.208333333336</v>
      </c>
      <c r="D4239" s="202">
        <v>0</v>
      </c>
      <c r="E4239" s="178">
        <v>0</v>
      </c>
      <c r="F4239" s="188">
        <f t="shared" si="264"/>
        <v>0</v>
      </c>
      <c r="G4239" s="200"/>
      <c r="H4239" s="202">
        <v>0</v>
      </c>
      <c r="I4239" s="178">
        <v>-56.506999999999998</v>
      </c>
      <c r="J4239">
        <f t="shared" si="265"/>
        <v>0</v>
      </c>
      <c r="K4239" s="189">
        <f t="shared" si="266"/>
        <v>0</v>
      </c>
      <c r="L4239" s="200">
        <v>0</v>
      </c>
      <c r="N4239" s="184">
        <v>5361.1</v>
      </c>
      <c r="O4239" s="190">
        <f t="shared" si="267"/>
        <v>0.89351666666666674</v>
      </c>
      <c r="Q4239" s="1">
        <v>2000.2</v>
      </c>
    </row>
    <row r="4240" spans="2:17" x14ac:dyDescent="0.3">
      <c r="B4240" s="187">
        <v>43277.25</v>
      </c>
      <c r="D4240" s="202">
        <v>0</v>
      </c>
      <c r="E4240" s="178">
        <v>0</v>
      </c>
      <c r="F4240" s="188">
        <f t="shared" si="264"/>
        <v>0</v>
      </c>
      <c r="G4240" s="200"/>
      <c r="H4240" s="202">
        <v>3</v>
      </c>
      <c r="I4240" s="178">
        <v>-56.506999999999998</v>
      </c>
      <c r="J4240">
        <f t="shared" si="265"/>
        <v>0</v>
      </c>
      <c r="K4240" s="189">
        <f t="shared" si="266"/>
        <v>0</v>
      </c>
      <c r="L4240" s="200">
        <v>0</v>
      </c>
      <c r="N4240" s="184">
        <v>4726.1000000000004</v>
      </c>
      <c r="O4240" s="190">
        <f t="shared" si="267"/>
        <v>0.7876833333333334</v>
      </c>
      <c r="Q4240" s="1">
        <v>1999.7</v>
      </c>
    </row>
    <row r="4241" spans="2:17" x14ac:dyDescent="0.3">
      <c r="B4241" s="187">
        <v>43277.291666666664</v>
      </c>
      <c r="D4241" s="202">
        <v>560</v>
      </c>
      <c r="E4241" s="178">
        <v>57.550400000000003</v>
      </c>
      <c r="F4241" s="188">
        <f t="shared" si="264"/>
        <v>7.7883953039889042E-2</v>
      </c>
      <c r="G4241" s="200"/>
      <c r="H4241" s="202">
        <v>118</v>
      </c>
      <c r="I4241" s="178">
        <v>4988.2</v>
      </c>
      <c r="J4241">
        <f t="shared" si="265"/>
        <v>4988.2</v>
      </c>
      <c r="K4241" s="189">
        <f t="shared" si="266"/>
        <v>0.19952799999999998</v>
      </c>
      <c r="L4241" s="200">
        <v>5131.7</v>
      </c>
      <c r="N4241" s="184">
        <v>4484.7</v>
      </c>
      <c r="O4241" s="190">
        <f t="shared" si="267"/>
        <v>0.74744999999999995</v>
      </c>
      <c r="Q4241" s="1">
        <v>1999.2</v>
      </c>
    </row>
    <row r="4242" spans="2:17" x14ac:dyDescent="0.3">
      <c r="B4242" s="187">
        <v>43277.333333333336</v>
      </c>
      <c r="D4242" s="202">
        <v>809</v>
      </c>
      <c r="E4242" s="178">
        <v>494.51</v>
      </c>
      <c r="F4242" s="188">
        <f t="shared" si="264"/>
        <v>0.66922894745745509</v>
      </c>
      <c r="G4242" s="200"/>
      <c r="H4242" s="202">
        <v>327</v>
      </c>
      <c r="I4242" s="178">
        <v>15712</v>
      </c>
      <c r="J4242">
        <f t="shared" si="265"/>
        <v>15712</v>
      </c>
      <c r="K4242" s="189">
        <f t="shared" si="266"/>
        <v>0.62848000000000004</v>
      </c>
      <c r="L4242" s="200">
        <v>16174</v>
      </c>
      <c r="N4242" s="184">
        <v>3805.2</v>
      </c>
      <c r="O4242" s="190">
        <f t="shared" si="267"/>
        <v>0.63419999999999999</v>
      </c>
      <c r="Q4242" s="1">
        <v>1997.3</v>
      </c>
    </row>
    <row r="4243" spans="2:17" x14ac:dyDescent="0.3">
      <c r="B4243" s="187">
        <v>43277.375</v>
      </c>
      <c r="D4243" s="202">
        <v>886</v>
      </c>
      <c r="E4243" s="178">
        <v>610.17899999999997</v>
      </c>
      <c r="F4243" s="188">
        <f t="shared" si="264"/>
        <v>0.82576580843793346</v>
      </c>
      <c r="G4243" s="200"/>
      <c r="H4243" s="202">
        <v>498</v>
      </c>
      <c r="I4243" s="178">
        <v>18802</v>
      </c>
      <c r="J4243">
        <f t="shared" si="265"/>
        <v>18802</v>
      </c>
      <c r="K4243" s="189">
        <f t="shared" si="266"/>
        <v>0.75207999999999997</v>
      </c>
      <c r="L4243" s="200">
        <v>19413</v>
      </c>
      <c r="N4243" s="184">
        <v>2443.4</v>
      </c>
      <c r="O4243" s="190">
        <f t="shared" si="267"/>
        <v>0.40723333333333334</v>
      </c>
      <c r="Q4243" s="1">
        <v>1996.9</v>
      </c>
    </row>
    <row r="4244" spans="2:17" x14ac:dyDescent="0.3">
      <c r="B4244" s="187">
        <v>43277.416666666664</v>
      </c>
      <c r="D4244" s="202">
        <v>927</v>
      </c>
      <c r="E4244" s="178">
        <v>661.59500000000003</v>
      </c>
      <c r="F4244" s="188">
        <f t="shared" si="264"/>
        <v>0.89534797171566816</v>
      </c>
      <c r="G4244" s="200"/>
      <c r="H4244" s="202">
        <v>629</v>
      </c>
      <c r="I4244" s="178">
        <v>18614</v>
      </c>
      <c r="J4244">
        <f t="shared" si="265"/>
        <v>18614</v>
      </c>
      <c r="K4244" s="189">
        <f t="shared" si="266"/>
        <v>0.74456</v>
      </c>
      <c r="L4244" s="200">
        <v>19215</v>
      </c>
      <c r="N4244" s="184">
        <v>3211.3</v>
      </c>
      <c r="O4244" s="190">
        <f t="shared" si="267"/>
        <v>0.53521666666666667</v>
      </c>
      <c r="Q4244" s="1">
        <v>1994.9</v>
      </c>
    </row>
    <row r="4245" spans="2:17" x14ac:dyDescent="0.3">
      <c r="B4245" s="187">
        <v>43277.458333333336</v>
      </c>
      <c r="D4245" s="202">
        <v>946</v>
      </c>
      <c r="E4245" s="178">
        <v>685.63599999999997</v>
      </c>
      <c r="F4245" s="188">
        <f t="shared" si="264"/>
        <v>0.92788307338363163</v>
      </c>
      <c r="G4245" s="200"/>
      <c r="H4245" s="202">
        <v>703</v>
      </c>
      <c r="I4245" s="178">
        <v>18384</v>
      </c>
      <c r="J4245">
        <f t="shared" si="265"/>
        <v>18384</v>
      </c>
      <c r="K4245" s="189">
        <f t="shared" si="266"/>
        <v>0.73536000000000001</v>
      </c>
      <c r="L4245" s="200">
        <v>18973</v>
      </c>
      <c r="N4245" s="184">
        <v>3714.6</v>
      </c>
      <c r="O4245" s="190">
        <f t="shared" si="267"/>
        <v>0.61909999999999998</v>
      </c>
      <c r="Q4245" s="1">
        <v>1994.7</v>
      </c>
    </row>
    <row r="4246" spans="2:17" x14ac:dyDescent="0.3">
      <c r="B4246" s="187">
        <v>43277.5</v>
      </c>
      <c r="D4246" s="202">
        <v>947</v>
      </c>
      <c r="E4246" s="178">
        <v>683.76800000000003</v>
      </c>
      <c r="F4246" s="188">
        <f t="shared" si="264"/>
        <v>0.92535507663159333</v>
      </c>
      <c r="G4246" s="200"/>
      <c r="H4246" s="202">
        <v>709</v>
      </c>
      <c r="I4246" s="178">
        <v>18303</v>
      </c>
      <c r="J4246">
        <f t="shared" si="265"/>
        <v>18303</v>
      </c>
      <c r="K4246" s="189">
        <f t="shared" si="266"/>
        <v>0.73211999999999999</v>
      </c>
      <c r="L4246" s="200">
        <v>18889</v>
      </c>
      <c r="N4246" s="184">
        <v>3259.8</v>
      </c>
      <c r="O4246" s="190">
        <f t="shared" si="267"/>
        <v>0.54330000000000001</v>
      </c>
      <c r="Q4246" s="1">
        <v>1994</v>
      </c>
    </row>
    <row r="4247" spans="2:17" x14ac:dyDescent="0.3">
      <c r="B4247" s="187">
        <v>43277.541666666664</v>
      </c>
      <c r="D4247" s="202">
        <v>932</v>
      </c>
      <c r="E4247" s="178">
        <v>664.21100000000001</v>
      </c>
      <c r="F4247" s="188">
        <f t="shared" si="264"/>
        <v>0.89888824982237714</v>
      </c>
      <c r="G4247" s="200"/>
      <c r="H4247" s="202">
        <v>648</v>
      </c>
      <c r="I4247" s="178">
        <v>18558</v>
      </c>
      <c r="J4247">
        <f t="shared" si="265"/>
        <v>18558</v>
      </c>
      <c r="K4247" s="189">
        <f t="shared" si="266"/>
        <v>0.74231999999999998</v>
      </c>
      <c r="L4247" s="200">
        <v>19156</v>
      </c>
      <c r="N4247" s="184">
        <v>2640.5</v>
      </c>
      <c r="O4247" s="190">
        <f t="shared" si="267"/>
        <v>0.44008333333333333</v>
      </c>
      <c r="Q4247" s="1">
        <v>1993.2</v>
      </c>
    </row>
    <row r="4248" spans="2:17" x14ac:dyDescent="0.3">
      <c r="B4248" s="187">
        <v>43277.583333333336</v>
      </c>
      <c r="D4248" s="202">
        <v>896</v>
      </c>
      <c r="E4248" s="178">
        <v>617.14</v>
      </c>
      <c r="F4248" s="188">
        <f t="shared" si="264"/>
        <v>0.83518625029603821</v>
      </c>
      <c r="G4248" s="200"/>
      <c r="H4248" s="202">
        <v>526</v>
      </c>
      <c r="I4248" s="178">
        <v>18813</v>
      </c>
      <c r="J4248">
        <f t="shared" si="265"/>
        <v>18813</v>
      </c>
      <c r="K4248" s="189">
        <f t="shared" si="266"/>
        <v>0.75251999999999997</v>
      </c>
      <c r="L4248" s="200">
        <v>19424</v>
      </c>
      <c r="N4248" s="184">
        <v>2359.1</v>
      </c>
      <c r="O4248" s="190">
        <f t="shared" si="267"/>
        <v>0.39318333333333333</v>
      </c>
      <c r="Q4248" s="1">
        <v>1993.2</v>
      </c>
    </row>
    <row r="4249" spans="2:17" x14ac:dyDescent="0.3">
      <c r="B4249" s="187">
        <v>43277.625</v>
      </c>
      <c r="D4249" s="202">
        <v>822</v>
      </c>
      <c r="E4249" s="178">
        <v>507.88799999999998</v>
      </c>
      <c r="F4249" s="188">
        <f t="shared" si="264"/>
        <v>0.68733362655208585</v>
      </c>
      <c r="G4249" s="200"/>
      <c r="H4249" s="202">
        <v>353</v>
      </c>
      <c r="I4249" s="178">
        <v>16444</v>
      </c>
      <c r="J4249">
        <f t="shared" si="265"/>
        <v>16444</v>
      </c>
      <c r="K4249" s="189">
        <f t="shared" si="266"/>
        <v>0.65776000000000001</v>
      </c>
      <c r="L4249" s="200">
        <v>16939</v>
      </c>
      <c r="N4249" s="184">
        <v>2131.4</v>
      </c>
      <c r="O4249" s="190">
        <f t="shared" si="267"/>
        <v>0.35523333333333335</v>
      </c>
      <c r="Q4249" s="1">
        <v>1992.1</v>
      </c>
    </row>
    <row r="4250" spans="2:17" x14ac:dyDescent="0.3">
      <c r="B4250" s="187">
        <v>43277.666666666664</v>
      </c>
      <c r="D4250" s="202">
        <v>645</v>
      </c>
      <c r="E4250" s="178">
        <v>288.77699999999999</v>
      </c>
      <c r="F4250" s="188">
        <f t="shared" si="264"/>
        <v>0.39080691545150048</v>
      </c>
      <c r="G4250" s="200"/>
      <c r="H4250" s="202">
        <v>156</v>
      </c>
      <c r="I4250" s="178">
        <v>6648</v>
      </c>
      <c r="J4250">
        <f t="shared" si="265"/>
        <v>6648</v>
      </c>
      <c r="K4250" s="189">
        <f t="shared" si="266"/>
        <v>0.26591999999999999</v>
      </c>
      <c r="L4250" s="200">
        <v>6821.7</v>
      </c>
      <c r="N4250" s="184">
        <v>1973.9</v>
      </c>
      <c r="O4250" s="190">
        <f t="shared" si="267"/>
        <v>0.32898333333333335</v>
      </c>
      <c r="Q4250" s="1">
        <v>1991.9</v>
      </c>
    </row>
    <row r="4251" spans="2:17" x14ac:dyDescent="0.3">
      <c r="B4251" s="187">
        <v>43277.708333333336</v>
      </c>
      <c r="D4251" s="202">
        <v>75</v>
      </c>
      <c r="E4251" s="178">
        <v>0</v>
      </c>
      <c r="F4251" s="188">
        <f t="shared" si="264"/>
        <v>0</v>
      </c>
      <c r="G4251" s="200"/>
      <c r="H4251" s="202">
        <v>10</v>
      </c>
      <c r="I4251" s="178">
        <v>-7.6303999999999998</v>
      </c>
      <c r="J4251">
        <f t="shared" si="265"/>
        <v>0</v>
      </c>
      <c r="K4251" s="189">
        <f t="shared" si="266"/>
        <v>0</v>
      </c>
      <c r="L4251" s="200">
        <v>166.02</v>
      </c>
      <c r="N4251" s="184">
        <v>1638.4</v>
      </c>
      <c r="O4251" s="190">
        <f t="shared" si="267"/>
        <v>0.27306666666666668</v>
      </c>
      <c r="Q4251" s="1">
        <v>1991.2</v>
      </c>
    </row>
    <row r="4252" spans="2:17" x14ac:dyDescent="0.3">
      <c r="B4252" s="187">
        <v>43277.75</v>
      </c>
      <c r="D4252" s="202">
        <v>0</v>
      </c>
      <c r="E4252" s="178">
        <v>0</v>
      </c>
      <c r="F4252" s="188">
        <f t="shared" si="264"/>
        <v>0</v>
      </c>
      <c r="G4252" s="200"/>
      <c r="H4252" s="202">
        <v>0</v>
      </c>
      <c r="I4252" s="178">
        <v>-56.506999999999998</v>
      </c>
      <c r="J4252">
        <f t="shared" si="265"/>
        <v>0</v>
      </c>
      <c r="K4252" s="189">
        <f t="shared" si="266"/>
        <v>0</v>
      </c>
      <c r="L4252" s="200">
        <v>0</v>
      </c>
      <c r="N4252" s="184">
        <v>1493.2</v>
      </c>
      <c r="O4252" s="190">
        <f t="shared" si="267"/>
        <v>0.24886666666666668</v>
      </c>
      <c r="Q4252" s="1">
        <v>1989.6</v>
      </c>
    </row>
    <row r="4253" spans="2:17" x14ac:dyDescent="0.3">
      <c r="B4253" s="187">
        <v>43277.791666666664</v>
      </c>
      <c r="D4253" s="202">
        <v>0</v>
      </c>
      <c r="E4253" s="178">
        <v>0</v>
      </c>
      <c r="F4253" s="188">
        <f t="shared" si="264"/>
        <v>0</v>
      </c>
      <c r="G4253" s="200"/>
      <c r="H4253" s="202">
        <v>0</v>
      </c>
      <c r="I4253" s="178">
        <v>-56.506999999999998</v>
      </c>
      <c r="J4253">
        <f t="shared" si="265"/>
        <v>0</v>
      </c>
      <c r="K4253" s="189">
        <f t="shared" si="266"/>
        <v>0</v>
      </c>
      <c r="L4253" s="200">
        <v>0</v>
      </c>
      <c r="N4253" s="184">
        <v>2109.9</v>
      </c>
      <c r="O4253" s="190">
        <f t="shared" si="267"/>
        <v>0.35165000000000002</v>
      </c>
      <c r="Q4253" s="1">
        <v>1989.2</v>
      </c>
    </row>
    <row r="4254" spans="2:17" x14ac:dyDescent="0.3">
      <c r="B4254" s="187">
        <v>43277.833333333336</v>
      </c>
      <c r="D4254" s="202">
        <v>0</v>
      </c>
      <c r="E4254" s="178">
        <v>0</v>
      </c>
      <c r="F4254" s="188">
        <f t="shared" si="264"/>
        <v>0</v>
      </c>
      <c r="G4254" s="200"/>
      <c r="H4254" s="202">
        <v>0</v>
      </c>
      <c r="I4254" s="178">
        <v>-56.506999999999998</v>
      </c>
      <c r="J4254">
        <f t="shared" si="265"/>
        <v>0</v>
      </c>
      <c r="K4254" s="189">
        <f t="shared" si="266"/>
        <v>0</v>
      </c>
      <c r="L4254" s="200">
        <v>0</v>
      </c>
      <c r="N4254" s="184">
        <v>3150.2</v>
      </c>
      <c r="O4254" s="190">
        <f t="shared" si="267"/>
        <v>0.52503333333333335</v>
      </c>
      <c r="Q4254" s="1">
        <v>1988.3</v>
      </c>
    </row>
    <row r="4255" spans="2:17" x14ac:dyDescent="0.3">
      <c r="B4255" s="187">
        <v>43277.875</v>
      </c>
      <c r="D4255" s="202">
        <v>0</v>
      </c>
      <c r="E4255" s="178">
        <v>0</v>
      </c>
      <c r="F4255" s="188">
        <f t="shared" si="264"/>
        <v>0</v>
      </c>
      <c r="G4255" s="200"/>
      <c r="H4255" s="202">
        <v>0</v>
      </c>
      <c r="I4255" s="178">
        <v>-56.506999999999998</v>
      </c>
      <c r="J4255">
        <f t="shared" si="265"/>
        <v>0</v>
      </c>
      <c r="K4255" s="189">
        <f t="shared" si="266"/>
        <v>0</v>
      </c>
      <c r="L4255" s="200">
        <v>0</v>
      </c>
      <c r="N4255" s="184">
        <v>4146.2</v>
      </c>
      <c r="O4255" s="190">
        <f t="shared" si="267"/>
        <v>0.69103333333333328</v>
      </c>
      <c r="Q4255" s="1">
        <v>1987.2</v>
      </c>
    </row>
    <row r="4256" spans="2:17" x14ac:dyDescent="0.3">
      <c r="B4256" s="187">
        <v>43277.916666666664</v>
      </c>
      <c r="D4256" s="202">
        <v>0</v>
      </c>
      <c r="E4256" s="178">
        <v>0</v>
      </c>
      <c r="F4256" s="188">
        <f t="shared" si="264"/>
        <v>0</v>
      </c>
      <c r="G4256" s="200"/>
      <c r="H4256" s="202">
        <v>0</v>
      </c>
      <c r="I4256" s="178">
        <v>-56.506999999999998</v>
      </c>
      <c r="J4256">
        <f t="shared" si="265"/>
        <v>0</v>
      </c>
      <c r="K4256" s="189">
        <f t="shared" si="266"/>
        <v>0</v>
      </c>
      <c r="L4256" s="200">
        <v>0</v>
      </c>
      <c r="N4256" s="184">
        <v>4606.3</v>
      </c>
      <c r="O4256" s="190">
        <f t="shared" si="267"/>
        <v>0.76771666666666671</v>
      </c>
      <c r="Q4256" s="1">
        <v>1985.7</v>
      </c>
    </row>
    <row r="4257" spans="2:17" x14ac:dyDescent="0.3">
      <c r="B4257" s="187">
        <v>43277.958333333336</v>
      </c>
      <c r="D4257" s="202">
        <v>0</v>
      </c>
      <c r="E4257" s="178">
        <v>0</v>
      </c>
      <c r="F4257" s="188">
        <f t="shared" si="264"/>
        <v>0</v>
      </c>
      <c r="G4257" s="200"/>
      <c r="H4257" s="202">
        <v>0</v>
      </c>
      <c r="I4257" s="178">
        <v>-56.506999999999998</v>
      </c>
      <c r="J4257">
        <f t="shared" si="265"/>
        <v>0</v>
      </c>
      <c r="K4257" s="189">
        <f t="shared" si="266"/>
        <v>0</v>
      </c>
      <c r="L4257" s="200">
        <v>0</v>
      </c>
      <c r="N4257" s="184">
        <v>4469.8999999999996</v>
      </c>
      <c r="O4257" s="190">
        <f t="shared" si="267"/>
        <v>0.74498333333333322</v>
      </c>
      <c r="Q4257" s="1">
        <v>1984.3</v>
      </c>
    </row>
    <row r="4258" spans="2:17" x14ac:dyDescent="0.3">
      <c r="B4258" s="187">
        <v>43278</v>
      </c>
      <c r="D4258" s="202">
        <v>0</v>
      </c>
      <c r="E4258" s="178">
        <v>0</v>
      </c>
      <c r="F4258" s="188">
        <f t="shared" si="264"/>
        <v>0</v>
      </c>
      <c r="G4258" s="200"/>
      <c r="H4258" s="202">
        <v>0</v>
      </c>
      <c r="I4258" s="178">
        <v>-56.506999999999998</v>
      </c>
      <c r="J4258">
        <f t="shared" si="265"/>
        <v>0</v>
      </c>
      <c r="K4258" s="189">
        <f t="shared" si="266"/>
        <v>0</v>
      </c>
      <c r="L4258" s="200">
        <v>0</v>
      </c>
      <c r="N4258" s="184">
        <v>4032.8</v>
      </c>
      <c r="O4258" s="190">
        <f t="shared" si="267"/>
        <v>0.67213333333333336</v>
      </c>
      <c r="Q4258" s="1">
        <v>1984</v>
      </c>
    </row>
    <row r="4259" spans="2:17" x14ac:dyDescent="0.3">
      <c r="B4259" s="187">
        <v>43278.041666666664</v>
      </c>
      <c r="D4259" s="202">
        <v>0</v>
      </c>
      <c r="E4259" s="178">
        <v>0</v>
      </c>
      <c r="F4259" s="188">
        <f t="shared" si="264"/>
        <v>0</v>
      </c>
      <c r="G4259" s="200"/>
      <c r="H4259" s="202">
        <v>0</v>
      </c>
      <c r="I4259" s="178">
        <v>-56.506999999999998</v>
      </c>
      <c r="J4259">
        <f t="shared" si="265"/>
        <v>0</v>
      </c>
      <c r="K4259" s="189">
        <f t="shared" si="266"/>
        <v>0</v>
      </c>
      <c r="L4259" s="200">
        <v>0</v>
      </c>
      <c r="N4259" s="184">
        <v>3532.3</v>
      </c>
      <c r="O4259" s="190">
        <f t="shared" si="267"/>
        <v>0.58871666666666667</v>
      </c>
      <c r="Q4259" s="1">
        <v>1983.7</v>
      </c>
    </row>
    <row r="4260" spans="2:17" x14ac:dyDescent="0.3">
      <c r="B4260" s="187">
        <v>43278.083333333336</v>
      </c>
      <c r="D4260" s="202">
        <v>0</v>
      </c>
      <c r="E4260" s="178">
        <v>0</v>
      </c>
      <c r="F4260" s="188">
        <f t="shared" si="264"/>
        <v>0</v>
      </c>
      <c r="G4260" s="200"/>
      <c r="H4260" s="202">
        <v>0</v>
      </c>
      <c r="I4260" s="178">
        <v>-56.506999999999998</v>
      </c>
      <c r="J4260">
        <f t="shared" si="265"/>
        <v>0</v>
      </c>
      <c r="K4260" s="189">
        <f t="shared" si="266"/>
        <v>0</v>
      </c>
      <c r="L4260" s="200">
        <v>0</v>
      </c>
      <c r="N4260" s="184">
        <v>3388.4</v>
      </c>
      <c r="O4260" s="190">
        <f t="shared" si="267"/>
        <v>0.56473333333333331</v>
      </c>
      <c r="Q4260" s="1">
        <v>1983</v>
      </c>
    </row>
    <row r="4261" spans="2:17" x14ac:dyDescent="0.3">
      <c r="B4261" s="187">
        <v>43278.125</v>
      </c>
      <c r="D4261" s="202">
        <v>0</v>
      </c>
      <c r="E4261" s="178">
        <v>0</v>
      </c>
      <c r="F4261" s="188">
        <f t="shared" si="264"/>
        <v>0</v>
      </c>
      <c r="G4261" s="200"/>
      <c r="H4261" s="202">
        <v>0</v>
      </c>
      <c r="I4261" s="178">
        <v>-56.506999999999998</v>
      </c>
      <c r="J4261">
        <f t="shared" si="265"/>
        <v>0</v>
      </c>
      <c r="K4261" s="189">
        <f t="shared" si="266"/>
        <v>0</v>
      </c>
      <c r="L4261" s="200">
        <v>0</v>
      </c>
      <c r="N4261" s="184">
        <v>3284.5</v>
      </c>
      <c r="O4261" s="190">
        <f t="shared" si="267"/>
        <v>0.54741666666666666</v>
      </c>
      <c r="Q4261" s="1">
        <v>1982.5</v>
      </c>
    </row>
    <row r="4262" spans="2:17" x14ac:dyDescent="0.3">
      <c r="B4262" s="187">
        <v>43278.166666666664</v>
      </c>
      <c r="D4262" s="202">
        <v>0</v>
      </c>
      <c r="E4262" s="178">
        <v>0</v>
      </c>
      <c r="F4262" s="188">
        <f t="shared" si="264"/>
        <v>0</v>
      </c>
      <c r="G4262" s="200"/>
      <c r="H4262" s="202">
        <v>0</v>
      </c>
      <c r="I4262" s="178">
        <v>-56.506999999999998</v>
      </c>
      <c r="J4262">
        <f t="shared" si="265"/>
        <v>0</v>
      </c>
      <c r="K4262" s="189">
        <f t="shared" si="266"/>
        <v>0</v>
      </c>
      <c r="L4262" s="200">
        <v>0</v>
      </c>
      <c r="N4262" s="184">
        <v>3451</v>
      </c>
      <c r="O4262" s="190">
        <f t="shared" si="267"/>
        <v>0.57516666666666671</v>
      </c>
      <c r="Q4262" s="1">
        <v>1981.4</v>
      </c>
    </row>
    <row r="4263" spans="2:17" x14ac:dyDescent="0.3">
      <c r="B4263" s="187">
        <v>43278.208333333336</v>
      </c>
      <c r="D4263" s="202">
        <v>0</v>
      </c>
      <c r="E4263" s="178">
        <v>0</v>
      </c>
      <c r="F4263" s="188">
        <f t="shared" si="264"/>
        <v>0</v>
      </c>
      <c r="G4263" s="200"/>
      <c r="H4263" s="202">
        <v>0</v>
      </c>
      <c r="I4263" s="178">
        <v>-56.506999999999998</v>
      </c>
      <c r="J4263">
        <f t="shared" si="265"/>
        <v>0</v>
      </c>
      <c r="K4263" s="189">
        <f t="shared" si="266"/>
        <v>0</v>
      </c>
      <c r="L4263" s="200">
        <v>0</v>
      </c>
      <c r="N4263" s="184">
        <v>3538</v>
      </c>
      <c r="O4263" s="190">
        <f t="shared" si="267"/>
        <v>0.58966666666666667</v>
      </c>
      <c r="Q4263" s="1">
        <v>1980.1</v>
      </c>
    </row>
    <row r="4264" spans="2:17" x14ac:dyDescent="0.3">
      <c r="B4264" s="187">
        <v>43278.25</v>
      </c>
      <c r="D4264" s="202">
        <v>0</v>
      </c>
      <c r="E4264" s="178">
        <v>0</v>
      </c>
      <c r="F4264" s="188">
        <f t="shared" si="264"/>
        <v>0</v>
      </c>
      <c r="G4264" s="200"/>
      <c r="H4264" s="202">
        <v>3</v>
      </c>
      <c r="I4264" s="178">
        <v>-56.506999999999998</v>
      </c>
      <c r="J4264">
        <f t="shared" si="265"/>
        <v>0</v>
      </c>
      <c r="K4264" s="189">
        <f t="shared" si="266"/>
        <v>0</v>
      </c>
      <c r="L4264" s="200">
        <v>0</v>
      </c>
      <c r="N4264" s="184">
        <v>3064.1</v>
      </c>
      <c r="O4264" s="190">
        <f t="shared" si="267"/>
        <v>0.51068333333333327</v>
      </c>
      <c r="Q4264" s="1">
        <v>1980</v>
      </c>
    </row>
    <row r="4265" spans="2:17" x14ac:dyDescent="0.3">
      <c r="B4265" s="187">
        <v>43278.291666666664</v>
      </c>
      <c r="D4265" s="202">
        <v>576</v>
      </c>
      <c r="E4265" s="178">
        <v>66.313199999999995</v>
      </c>
      <c r="F4265" s="188">
        <f t="shared" si="264"/>
        <v>8.9742802043509151E-2</v>
      </c>
      <c r="G4265" s="200"/>
      <c r="H4265" s="202">
        <v>118</v>
      </c>
      <c r="I4265" s="178">
        <v>5025.8999999999996</v>
      </c>
      <c r="J4265">
        <f t="shared" si="265"/>
        <v>5025.8999999999996</v>
      </c>
      <c r="K4265" s="189">
        <f t="shared" si="266"/>
        <v>0.20103599999999999</v>
      </c>
      <c r="L4265" s="200">
        <v>5170.1000000000004</v>
      </c>
      <c r="N4265" s="184">
        <v>2833.5</v>
      </c>
      <c r="O4265" s="190">
        <f t="shared" si="267"/>
        <v>0.47225</v>
      </c>
      <c r="Q4265" s="1">
        <v>1979.8</v>
      </c>
    </row>
    <row r="4266" spans="2:17" x14ac:dyDescent="0.3">
      <c r="B4266" s="187">
        <v>43278.333333333336</v>
      </c>
      <c r="D4266" s="202">
        <v>820</v>
      </c>
      <c r="E4266" s="178">
        <v>503.35300000000001</v>
      </c>
      <c r="F4266" s="188">
        <f t="shared" si="264"/>
        <v>0.68119633251006539</v>
      </c>
      <c r="G4266" s="200"/>
      <c r="H4266" s="202">
        <v>327</v>
      </c>
      <c r="I4266" s="178">
        <v>15773</v>
      </c>
      <c r="J4266">
        <f t="shared" si="265"/>
        <v>15773</v>
      </c>
      <c r="K4266" s="189">
        <f t="shared" si="266"/>
        <v>0.63092000000000004</v>
      </c>
      <c r="L4266" s="200">
        <v>16237</v>
      </c>
      <c r="N4266" s="184">
        <v>2416.3000000000002</v>
      </c>
      <c r="O4266" s="190">
        <f t="shared" si="267"/>
        <v>0.40271666666666672</v>
      </c>
      <c r="Q4266" s="1">
        <v>1979.5</v>
      </c>
    </row>
    <row r="4267" spans="2:17" x14ac:dyDescent="0.3">
      <c r="B4267" s="187">
        <v>43278.375</v>
      </c>
      <c r="D4267" s="202">
        <v>896</v>
      </c>
      <c r="E4267" s="178">
        <v>620.10900000000004</v>
      </c>
      <c r="F4267" s="188">
        <f t="shared" si="264"/>
        <v>0.83920424941638205</v>
      </c>
      <c r="G4267" s="200"/>
      <c r="H4267" s="202">
        <v>498</v>
      </c>
      <c r="I4267" s="178">
        <v>18848</v>
      </c>
      <c r="J4267">
        <f t="shared" si="265"/>
        <v>18848</v>
      </c>
      <c r="K4267" s="189">
        <f t="shared" si="266"/>
        <v>0.75392000000000003</v>
      </c>
      <c r="L4267" s="200">
        <v>19461</v>
      </c>
      <c r="N4267" s="184">
        <v>1204.8</v>
      </c>
      <c r="O4267" s="190">
        <f t="shared" si="267"/>
        <v>0.20080000000000001</v>
      </c>
      <c r="Q4267" s="1">
        <v>1979.4</v>
      </c>
    </row>
    <row r="4268" spans="2:17" x14ac:dyDescent="0.3">
      <c r="B4268" s="187">
        <v>43278.416666666664</v>
      </c>
      <c r="D4268" s="202">
        <v>935</v>
      </c>
      <c r="E4268" s="178">
        <v>670.73199999999997</v>
      </c>
      <c r="F4268" s="188">
        <f t="shared" si="264"/>
        <v>0.90771323206008736</v>
      </c>
      <c r="G4268" s="200"/>
      <c r="H4268" s="202">
        <v>629</v>
      </c>
      <c r="I4268" s="178">
        <v>18587</v>
      </c>
      <c r="J4268">
        <f t="shared" si="265"/>
        <v>18587</v>
      </c>
      <c r="K4268" s="189">
        <f t="shared" si="266"/>
        <v>0.74348000000000003</v>
      </c>
      <c r="L4268" s="200">
        <v>19186</v>
      </c>
      <c r="N4268" s="184">
        <v>1355.9</v>
      </c>
      <c r="O4268" s="190">
        <f t="shared" si="267"/>
        <v>0.22598333333333334</v>
      </c>
      <c r="Q4268" s="1">
        <v>1979</v>
      </c>
    </row>
    <row r="4269" spans="2:17" x14ac:dyDescent="0.3">
      <c r="B4269" s="187">
        <v>43278.458333333336</v>
      </c>
      <c r="D4269" s="202">
        <v>953</v>
      </c>
      <c r="E4269" s="178">
        <v>694.79300000000001</v>
      </c>
      <c r="F4269" s="188">
        <f t="shared" si="264"/>
        <v>0.94027540007443255</v>
      </c>
      <c r="G4269" s="200"/>
      <c r="H4269" s="202">
        <v>703</v>
      </c>
      <c r="I4269" s="178">
        <v>18336</v>
      </c>
      <c r="J4269">
        <f t="shared" si="265"/>
        <v>18336</v>
      </c>
      <c r="K4269" s="189">
        <f t="shared" si="266"/>
        <v>0.73343999999999998</v>
      </c>
      <c r="L4269" s="200">
        <v>18923</v>
      </c>
      <c r="N4269" s="184">
        <v>1510.6</v>
      </c>
      <c r="O4269" s="190">
        <f t="shared" si="267"/>
        <v>0.25176666666666664</v>
      </c>
      <c r="Q4269" s="1">
        <v>1977.9</v>
      </c>
    </row>
    <row r="4270" spans="2:17" x14ac:dyDescent="0.3">
      <c r="B4270" s="187">
        <v>43278.5</v>
      </c>
      <c r="D4270" s="202">
        <v>955</v>
      </c>
      <c r="E4270" s="178">
        <v>694.03399999999999</v>
      </c>
      <c r="F4270" s="188">
        <f t="shared" si="264"/>
        <v>0.93924823222925202</v>
      </c>
      <c r="G4270" s="200"/>
      <c r="H4270" s="202">
        <v>710</v>
      </c>
      <c r="I4270" s="178">
        <v>18266</v>
      </c>
      <c r="J4270">
        <f t="shared" si="265"/>
        <v>18266</v>
      </c>
      <c r="K4270" s="189">
        <f t="shared" si="266"/>
        <v>0.73063999999999996</v>
      </c>
      <c r="L4270" s="200">
        <v>18849</v>
      </c>
      <c r="N4270" s="184">
        <v>1096.8</v>
      </c>
      <c r="O4270" s="190">
        <f t="shared" si="267"/>
        <v>0.18279999999999999</v>
      </c>
      <c r="Q4270" s="1">
        <v>1977.6</v>
      </c>
    </row>
    <row r="4271" spans="2:17" x14ac:dyDescent="0.3">
      <c r="B4271" s="187">
        <v>43278.541666666664</v>
      </c>
      <c r="D4271" s="202">
        <v>940</v>
      </c>
      <c r="E4271" s="178">
        <v>675.31200000000001</v>
      </c>
      <c r="F4271" s="188">
        <f t="shared" si="264"/>
        <v>0.91391142538146641</v>
      </c>
      <c r="G4271" s="200"/>
      <c r="H4271" s="202">
        <v>649</v>
      </c>
      <c r="I4271" s="178">
        <v>18537</v>
      </c>
      <c r="J4271">
        <f t="shared" si="265"/>
        <v>18537</v>
      </c>
      <c r="K4271" s="189">
        <f t="shared" si="266"/>
        <v>0.74148000000000003</v>
      </c>
      <c r="L4271" s="200">
        <v>19134</v>
      </c>
      <c r="N4271" s="184">
        <v>527.4</v>
      </c>
      <c r="O4271" s="190">
        <f t="shared" si="267"/>
        <v>8.7899999999999992E-2</v>
      </c>
      <c r="Q4271" s="1">
        <v>1973.9</v>
      </c>
    </row>
    <row r="4272" spans="2:17" x14ac:dyDescent="0.3">
      <c r="B4272" s="187">
        <v>43278.583333333336</v>
      </c>
      <c r="D4272" s="202">
        <v>906</v>
      </c>
      <c r="E4272" s="178">
        <v>630.13900000000001</v>
      </c>
      <c r="F4272" s="188">
        <f t="shared" si="264"/>
        <v>0.85277802212673826</v>
      </c>
      <c r="G4272" s="200"/>
      <c r="H4272" s="202">
        <v>527</v>
      </c>
      <c r="I4272" s="178">
        <v>18812</v>
      </c>
      <c r="J4272">
        <f t="shared" si="265"/>
        <v>18812</v>
      </c>
      <c r="K4272" s="189">
        <f t="shared" si="266"/>
        <v>0.75248000000000004</v>
      </c>
      <c r="L4272" s="200">
        <v>19423</v>
      </c>
      <c r="N4272" s="184">
        <v>195.1</v>
      </c>
      <c r="O4272" s="190">
        <f t="shared" si="267"/>
        <v>3.2516666666666666E-2</v>
      </c>
      <c r="Q4272" s="1">
        <v>1973.4</v>
      </c>
    </row>
    <row r="4273" spans="2:17" x14ac:dyDescent="0.3">
      <c r="B4273" s="187">
        <v>43278.625</v>
      </c>
      <c r="D4273" s="202">
        <v>835</v>
      </c>
      <c r="E4273" s="178">
        <v>522.39200000000005</v>
      </c>
      <c r="F4273" s="188">
        <f t="shared" si="264"/>
        <v>0.70696214094799892</v>
      </c>
      <c r="G4273" s="200"/>
      <c r="H4273" s="202">
        <v>354</v>
      </c>
      <c r="I4273" s="178">
        <v>16492</v>
      </c>
      <c r="J4273">
        <f t="shared" si="265"/>
        <v>16492</v>
      </c>
      <c r="K4273" s="189">
        <f t="shared" si="266"/>
        <v>0.65968000000000004</v>
      </c>
      <c r="L4273" s="200">
        <v>16989</v>
      </c>
      <c r="N4273" s="184">
        <v>20.9</v>
      </c>
      <c r="O4273" s="190">
        <f t="shared" si="267"/>
        <v>3.4833333333333331E-3</v>
      </c>
      <c r="Q4273" s="1">
        <v>1973.3</v>
      </c>
    </row>
    <row r="4274" spans="2:17" x14ac:dyDescent="0.3">
      <c r="B4274" s="187">
        <v>43278.666666666664</v>
      </c>
      <c r="D4274" s="202">
        <v>665</v>
      </c>
      <c r="E4274" s="178">
        <v>303.36599999999999</v>
      </c>
      <c r="F4274" s="188">
        <f t="shared" si="264"/>
        <v>0.41055046181953514</v>
      </c>
      <c r="G4274" s="200"/>
      <c r="H4274" s="202">
        <v>158</v>
      </c>
      <c r="I4274" s="178">
        <v>6755.9</v>
      </c>
      <c r="J4274">
        <f t="shared" si="265"/>
        <v>6755.9</v>
      </c>
      <c r="K4274" s="189">
        <f t="shared" si="266"/>
        <v>0.27023599999999998</v>
      </c>
      <c r="L4274" s="200">
        <v>6931.8</v>
      </c>
      <c r="N4274" s="184">
        <v>0</v>
      </c>
      <c r="O4274" s="190">
        <f t="shared" si="267"/>
        <v>0</v>
      </c>
      <c r="Q4274" s="1">
        <v>1973</v>
      </c>
    </row>
    <row r="4275" spans="2:17" x14ac:dyDescent="0.3">
      <c r="B4275" s="187">
        <v>43278.708333333336</v>
      </c>
      <c r="D4275" s="202">
        <v>80</v>
      </c>
      <c r="E4275" s="178">
        <v>0</v>
      </c>
      <c r="F4275" s="188">
        <f t="shared" si="264"/>
        <v>0</v>
      </c>
      <c r="G4275" s="200"/>
      <c r="H4275" s="202">
        <v>10</v>
      </c>
      <c r="I4275" s="178">
        <v>-4.4846000000000004</v>
      </c>
      <c r="J4275">
        <f t="shared" si="265"/>
        <v>0</v>
      </c>
      <c r="K4275" s="189">
        <f t="shared" si="266"/>
        <v>0</v>
      </c>
      <c r="L4275" s="200">
        <v>168.8</v>
      </c>
      <c r="N4275" s="184">
        <v>0</v>
      </c>
      <c r="O4275" s="190">
        <f t="shared" si="267"/>
        <v>0</v>
      </c>
      <c r="Q4275" s="1">
        <v>1972.2</v>
      </c>
    </row>
    <row r="4276" spans="2:17" x14ac:dyDescent="0.3">
      <c r="B4276" s="187">
        <v>43278.75</v>
      </c>
      <c r="D4276" s="202">
        <v>0</v>
      </c>
      <c r="E4276" s="178">
        <v>0</v>
      </c>
      <c r="F4276" s="188">
        <f t="shared" si="264"/>
        <v>0</v>
      </c>
      <c r="G4276" s="200"/>
      <c r="H4276" s="202">
        <v>0</v>
      </c>
      <c r="I4276" s="178">
        <v>-56.506999999999998</v>
      </c>
      <c r="J4276">
        <f t="shared" si="265"/>
        <v>0</v>
      </c>
      <c r="K4276" s="189">
        <f t="shared" si="266"/>
        <v>0</v>
      </c>
      <c r="L4276" s="200">
        <v>0</v>
      </c>
      <c r="N4276" s="184">
        <v>0</v>
      </c>
      <c r="O4276" s="190">
        <f t="shared" si="267"/>
        <v>0</v>
      </c>
      <c r="Q4276" s="1">
        <v>1972.2</v>
      </c>
    </row>
    <row r="4277" spans="2:17" x14ac:dyDescent="0.3">
      <c r="B4277" s="187">
        <v>43278.791666666664</v>
      </c>
      <c r="D4277" s="202">
        <v>0</v>
      </c>
      <c r="E4277" s="178">
        <v>0</v>
      </c>
      <c r="F4277" s="188">
        <f t="shared" si="264"/>
        <v>0</v>
      </c>
      <c r="G4277" s="200"/>
      <c r="H4277" s="202">
        <v>0</v>
      </c>
      <c r="I4277" s="178">
        <v>-56.506999999999998</v>
      </c>
      <c r="J4277">
        <f t="shared" si="265"/>
        <v>0</v>
      </c>
      <c r="K4277" s="189">
        <f t="shared" si="266"/>
        <v>0</v>
      </c>
      <c r="L4277" s="200">
        <v>0</v>
      </c>
      <c r="N4277" s="184">
        <v>0</v>
      </c>
      <c r="O4277" s="190">
        <f t="shared" si="267"/>
        <v>0</v>
      </c>
      <c r="Q4277" s="1">
        <v>1970.7</v>
      </c>
    </row>
    <row r="4278" spans="2:17" x14ac:dyDescent="0.3">
      <c r="B4278" s="187">
        <v>43278.833333333336</v>
      </c>
      <c r="D4278" s="202">
        <v>0</v>
      </c>
      <c r="E4278" s="178">
        <v>0</v>
      </c>
      <c r="F4278" s="188">
        <f t="shared" si="264"/>
        <v>0</v>
      </c>
      <c r="G4278" s="200"/>
      <c r="H4278" s="202">
        <v>0</v>
      </c>
      <c r="I4278" s="178">
        <v>-56.506999999999998</v>
      </c>
      <c r="J4278">
        <f t="shared" si="265"/>
        <v>0</v>
      </c>
      <c r="K4278" s="189">
        <f t="shared" si="266"/>
        <v>0</v>
      </c>
      <c r="L4278" s="200">
        <v>0</v>
      </c>
      <c r="N4278" s="184">
        <v>0</v>
      </c>
      <c r="O4278" s="190">
        <f t="shared" si="267"/>
        <v>0</v>
      </c>
      <c r="Q4278" s="1">
        <v>1970.3</v>
      </c>
    </row>
    <row r="4279" spans="2:17" x14ac:dyDescent="0.3">
      <c r="B4279" s="187">
        <v>43278.875</v>
      </c>
      <c r="D4279" s="202">
        <v>0</v>
      </c>
      <c r="E4279" s="178">
        <v>0</v>
      </c>
      <c r="F4279" s="188">
        <f t="shared" si="264"/>
        <v>0</v>
      </c>
      <c r="G4279" s="200"/>
      <c r="H4279" s="202">
        <v>0</v>
      </c>
      <c r="I4279" s="178">
        <v>-56.506999999999998</v>
      </c>
      <c r="J4279">
        <f t="shared" si="265"/>
        <v>0</v>
      </c>
      <c r="K4279" s="189">
        <f t="shared" si="266"/>
        <v>0</v>
      </c>
      <c r="L4279" s="200">
        <v>0</v>
      </c>
      <c r="N4279" s="184">
        <v>92</v>
      </c>
      <c r="O4279" s="190">
        <f t="shared" si="267"/>
        <v>1.5333333333333332E-2</v>
      </c>
      <c r="Q4279" s="1">
        <v>1969.8</v>
      </c>
    </row>
    <row r="4280" spans="2:17" x14ac:dyDescent="0.3">
      <c r="B4280" s="187">
        <v>43278.916666666664</v>
      </c>
      <c r="D4280" s="202">
        <v>0</v>
      </c>
      <c r="E4280" s="178">
        <v>0</v>
      </c>
      <c r="F4280" s="188">
        <f t="shared" si="264"/>
        <v>0</v>
      </c>
      <c r="G4280" s="200"/>
      <c r="H4280" s="202">
        <v>0</v>
      </c>
      <c r="I4280" s="178">
        <v>-56.506999999999998</v>
      </c>
      <c r="J4280">
        <f t="shared" si="265"/>
        <v>0</v>
      </c>
      <c r="K4280" s="189">
        <f t="shared" si="266"/>
        <v>0</v>
      </c>
      <c r="L4280" s="200">
        <v>0</v>
      </c>
      <c r="N4280" s="184">
        <v>383</v>
      </c>
      <c r="O4280" s="190">
        <f t="shared" si="267"/>
        <v>6.3833333333333339E-2</v>
      </c>
      <c r="Q4280" s="1">
        <v>1969.5</v>
      </c>
    </row>
    <row r="4281" spans="2:17" x14ac:dyDescent="0.3">
      <c r="B4281" s="187">
        <v>43278.958333333336</v>
      </c>
      <c r="D4281" s="202">
        <v>0</v>
      </c>
      <c r="E4281" s="178">
        <v>0</v>
      </c>
      <c r="F4281" s="188">
        <f t="shared" si="264"/>
        <v>0</v>
      </c>
      <c r="G4281" s="200"/>
      <c r="H4281" s="202">
        <v>0</v>
      </c>
      <c r="I4281" s="178">
        <v>-56.506999999999998</v>
      </c>
      <c r="J4281">
        <f t="shared" si="265"/>
        <v>0</v>
      </c>
      <c r="K4281" s="189">
        <f t="shared" si="266"/>
        <v>0</v>
      </c>
      <c r="L4281" s="200">
        <v>0</v>
      </c>
      <c r="N4281" s="184">
        <v>811.2</v>
      </c>
      <c r="O4281" s="190">
        <f t="shared" si="267"/>
        <v>0.13520000000000001</v>
      </c>
      <c r="Q4281" s="1">
        <v>1969.4</v>
      </c>
    </row>
    <row r="4282" spans="2:17" x14ac:dyDescent="0.3">
      <c r="B4282" s="187">
        <v>43279</v>
      </c>
      <c r="D4282" s="202">
        <v>0</v>
      </c>
      <c r="E4282" s="178">
        <v>0</v>
      </c>
      <c r="F4282" s="188">
        <f t="shared" si="264"/>
        <v>0</v>
      </c>
      <c r="G4282" s="200"/>
      <c r="H4282" s="202">
        <v>0</v>
      </c>
      <c r="I4282" s="178">
        <v>-56.506999999999998</v>
      </c>
      <c r="J4282">
        <f t="shared" si="265"/>
        <v>0</v>
      </c>
      <c r="K4282" s="189">
        <f t="shared" si="266"/>
        <v>0</v>
      </c>
      <c r="L4282" s="200">
        <v>0</v>
      </c>
      <c r="N4282" s="184">
        <v>1137.2</v>
      </c>
      <c r="O4282" s="190">
        <f t="shared" si="267"/>
        <v>0.18953333333333333</v>
      </c>
      <c r="Q4282" s="1">
        <v>1967.6</v>
      </c>
    </row>
    <row r="4283" spans="2:17" x14ac:dyDescent="0.3">
      <c r="B4283" s="187">
        <v>43279.041666666664</v>
      </c>
      <c r="D4283" s="202">
        <v>0</v>
      </c>
      <c r="E4283" s="178">
        <v>0</v>
      </c>
      <c r="F4283" s="188">
        <f t="shared" si="264"/>
        <v>0</v>
      </c>
      <c r="G4283" s="200"/>
      <c r="H4283" s="202">
        <v>0</v>
      </c>
      <c r="I4283" s="178">
        <v>-56.506999999999998</v>
      </c>
      <c r="J4283">
        <f t="shared" si="265"/>
        <v>0</v>
      </c>
      <c r="K4283" s="189">
        <f t="shared" si="266"/>
        <v>0</v>
      </c>
      <c r="L4283" s="200">
        <v>0</v>
      </c>
      <c r="N4283" s="184">
        <v>1216.8</v>
      </c>
      <c r="O4283" s="190">
        <f t="shared" si="267"/>
        <v>0.20279999999999998</v>
      </c>
      <c r="Q4283" s="1">
        <v>1967.1</v>
      </c>
    </row>
    <row r="4284" spans="2:17" x14ac:dyDescent="0.3">
      <c r="B4284" s="187">
        <v>43279.083333333336</v>
      </c>
      <c r="D4284" s="202">
        <v>0</v>
      </c>
      <c r="E4284" s="178">
        <v>0</v>
      </c>
      <c r="F4284" s="188">
        <f t="shared" si="264"/>
        <v>0</v>
      </c>
      <c r="G4284" s="200"/>
      <c r="H4284" s="202">
        <v>0</v>
      </c>
      <c r="I4284" s="178">
        <v>-56.506999999999998</v>
      </c>
      <c r="J4284">
        <f t="shared" si="265"/>
        <v>0</v>
      </c>
      <c r="K4284" s="189">
        <f t="shared" si="266"/>
        <v>0</v>
      </c>
      <c r="L4284" s="200">
        <v>0</v>
      </c>
      <c r="N4284" s="184">
        <v>1120.7</v>
      </c>
      <c r="O4284" s="190">
        <f t="shared" si="267"/>
        <v>0.18678333333333333</v>
      </c>
      <c r="Q4284" s="1">
        <v>1967</v>
      </c>
    </row>
    <row r="4285" spans="2:17" x14ac:dyDescent="0.3">
      <c r="B4285" s="187">
        <v>43279.125</v>
      </c>
      <c r="D4285" s="202">
        <v>0</v>
      </c>
      <c r="E4285" s="178">
        <v>0</v>
      </c>
      <c r="F4285" s="188">
        <f t="shared" si="264"/>
        <v>0</v>
      </c>
      <c r="G4285" s="200"/>
      <c r="H4285" s="202">
        <v>0</v>
      </c>
      <c r="I4285" s="178">
        <v>-56.506999999999998</v>
      </c>
      <c r="J4285">
        <f t="shared" si="265"/>
        <v>0</v>
      </c>
      <c r="K4285" s="189">
        <f t="shared" si="266"/>
        <v>0</v>
      </c>
      <c r="L4285" s="200">
        <v>0</v>
      </c>
      <c r="N4285" s="184">
        <v>902.8</v>
      </c>
      <c r="O4285" s="190">
        <f t="shared" si="267"/>
        <v>0.15046666666666667</v>
      </c>
      <c r="Q4285" s="1">
        <v>1967</v>
      </c>
    </row>
    <row r="4286" spans="2:17" x14ac:dyDescent="0.3">
      <c r="B4286" s="187">
        <v>43279.166666666664</v>
      </c>
      <c r="D4286" s="202">
        <v>0</v>
      </c>
      <c r="E4286" s="178">
        <v>0</v>
      </c>
      <c r="F4286" s="188">
        <f t="shared" si="264"/>
        <v>0</v>
      </c>
      <c r="G4286" s="200"/>
      <c r="H4286" s="202">
        <v>0</v>
      </c>
      <c r="I4286" s="178">
        <v>-56.506999999999998</v>
      </c>
      <c r="J4286">
        <f t="shared" si="265"/>
        <v>0</v>
      </c>
      <c r="K4286" s="189">
        <f t="shared" si="266"/>
        <v>0</v>
      </c>
      <c r="L4286" s="200">
        <v>0</v>
      </c>
      <c r="N4286" s="184">
        <v>789.8</v>
      </c>
      <c r="O4286" s="190">
        <f t="shared" si="267"/>
        <v>0.13163333333333332</v>
      </c>
      <c r="Q4286" s="1">
        <v>1966</v>
      </c>
    </row>
    <row r="4287" spans="2:17" x14ac:dyDescent="0.3">
      <c r="B4287" s="187">
        <v>43279.208333333336</v>
      </c>
      <c r="D4287" s="202">
        <v>0</v>
      </c>
      <c r="E4287" s="178">
        <v>0</v>
      </c>
      <c r="F4287" s="188">
        <f t="shared" si="264"/>
        <v>0</v>
      </c>
      <c r="G4287" s="200"/>
      <c r="H4287" s="202">
        <v>0</v>
      </c>
      <c r="I4287" s="178">
        <v>-56.506999999999998</v>
      </c>
      <c r="J4287">
        <f t="shared" si="265"/>
        <v>0</v>
      </c>
      <c r="K4287" s="189">
        <f t="shared" si="266"/>
        <v>0</v>
      </c>
      <c r="L4287" s="200">
        <v>0</v>
      </c>
      <c r="N4287" s="184">
        <v>747.9</v>
      </c>
      <c r="O4287" s="190">
        <f t="shared" si="267"/>
        <v>0.12465</v>
      </c>
      <c r="Q4287" s="1">
        <v>1964.6</v>
      </c>
    </row>
    <row r="4288" spans="2:17" x14ac:dyDescent="0.3">
      <c r="B4288" s="187">
        <v>43279.25</v>
      </c>
      <c r="D4288" s="202">
        <v>0</v>
      </c>
      <c r="E4288" s="178">
        <v>0</v>
      </c>
      <c r="F4288" s="188">
        <f t="shared" si="264"/>
        <v>0</v>
      </c>
      <c r="G4288" s="200"/>
      <c r="H4288" s="202">
        <v>3</v>
      </c>
      <c r="I4288" s="178">
        <v>-56.506999999999998</v>
      </c>
      <c r="J4288">
        <f t="shared" si="265"/>
        <v>0</v>
      </c>
      <c r="K4288" s="189">
        <f t="shared" si="266"/>
        <v>0</v>
      </c>
      <c r="L4288" s="200">
        <v>0</v>
      </c>
      <c r="N4288" s="184">
        <v>613.79999999999995</v>
      </c>
      <c r="O4288" s="190">
        <f t="shared" si="267"/>
        <v>0.10229999999999999</v>
      </c>
      <c r="Q4288" s="1">
        <v>1962.7</v>
      </c>
    </row>
    <row r="4289" spans="2:17" x14ac:dyDescent="0.3">
      <c r="B4289" s="187">
        <v>43279.291666666664</v>
      </c>
      <c r="D4289" s="202">
        <v>569</v>
      </c>
      <c r="E4289" s="178">
        <v>64.5685</v>
      </c>
      <c r="F4289" s="188">
        <f t="shared" si="264"/>
        <v>8.7381669316913088E-2</v>
      </c>
      <c r="G4289" s="200"/>
      <c r="H4289" s="202">
        <v>115</v>
      </c>
      <c r="I4289" s="178">
        <v>4901.3</v>
      </c>
      <c r="J4289">
        <f t="shared" si="265"/>
        <v>4901.3</v>
      </c>
      <c r="K4289" s="189">
        <f t="shared" si="266"/>
        <v>0.196052</v>
      </c>
      <c r="L4289" s="200">
        <v>5043.3999999999996</v>
      </c>
      <c r="N4289" s="184">
        <v>572.4</v>
      </c>
      <c r="O4289" s="190">
        <f t="shared" si="267"/>
        <v>9.5399999999999999E-2</v>
      </c>
      <c r="Q4289" s="1">
        <v>1961.5</v>
      </c>
    </row>
    <row r="4290" spans="2:17" x14ac:dyDescent="0.3">
      <c r="B4290" s="187">
        <v>43279.333333333336</v>
      </c>
      <c r="D4290" s="202">
        <v>810</v>
      </c>
      <c r="E4290" s="178">
        <v>499.01299999999998</v>
      </c>
      <c r="F4290" s="188">
        <f t="shared" si="264"/>
        <v>0.67532293534526511</v>
      </c>
      <c r="G4290" s="200"/>
      <c r="H4290" s="202">
        <v>320</v>
      </c>
      <c r="I4290" s="178">
        <v>15501</v>
      </c>
      <c r="J4290">
        <f t="shared" si="265"/>
        <v>15501</v>
      </c>
      <c r="K4290" s="189">
        <f t="shared" si="266"/>
        <v>0.62004000000000004</v>
      </c>
      <c r="L4290" s="200">
        <v>15953</v>
      </c>
      <c r="N4290" s="184">
        <v>411.2</v>
      </c>
      <c r="O4290" s="190">
        <f t="shared" si="267"/>
        <v>6.8533333333333335E-2</v>
      </c>
      <c r="Q4290" s="1">
        <v>1961</v>
      </c>
    </row>
    <row r="4291" spans="2:17" x14ac:dyDescent="0.3">
      <c r="B4291" s="187">
        <v>43279.375</v>
      </c>
      <c r="D4291" s="202">
        <v>882</v>
      </c>
      <c r="E4291" s="178">
        <v>613.31700000000001</v>
      </c>
      <c r="F4291" s="188">
        <f t="shared" si="264"/>
        <v>0.8300125181852015</v>
      </c>
      <c r="G4291" s="200"/>
      <c r="H4291" s="202">
        <v>489</v>
      </c>
      <c r="I4291" s="178">
        <v>18540</v>
      </c>
      <c r="J4291">
        <f t="shared" si="265"/>
        <v>18540</v>
      </c>
      <c r="K4291" s="189">
        <f t="shared" si="266"/>
        <v>0.74160000000000004</v>
      </c>
      <c r="L4291" s="200">
        <v>19137</v>
      </c>
      <c r="N4291" s="184">
        <v>127.3</v>
      </c>
      <c r="O4291" s="190">
        <f t="shared" si="267"/>
        <v>2.1216666666666665E-2</v>
      </c>
      <c r="Q4291" s="1">
        <v>1960.1</v>
      </c>
    </row>
    <row r="4292" spans="2:17" x14ac:dyDescent="0.3">
      <c r="B4292" s="187">
        <v>43279.416666666664</v>
      </c>
      <c r="D4292" s="202">
        <v>920</v>
      </c>
      <c r="E4292" s="178">
        <v>664.09199999999998</v>
      </c>
      <c r="F4292" s="188">
        <f t="shared" si="264"/>
        <v>0.8987272050614068</v>
      </c>
      <c r="G4292" s="200"/>
      <c r="H4292" s="202">
        <v>618</v>
      </c>
      <c r="I4292" s="178">
        <v>18208</v>
      </c>
      <c r="J4292">
        <f t="shared" si="265"/>
        <v>18208</v>
      </c>
      <c r="K4292" s="189">
        <f t="shared" si="266"/>
        <v>0.72831999999999997</v>
      </c>
      <c r="L4292" s="200">
        <v>18788</v>
      </c>
      <c r="N4292" s="184">
        <v>0</v>
      </c>
      <c r="O4292" s="190">
        <f t="shared" si="267"/>
        <v>0</v>
      </c>
      <c r="Q4292" s="1">
        <v>1959.4</v>
      </c>
    </row>
    <row r="4293" spans="2:17" x14ac:dyDescent="0.3">
      <c r="B4293" s="187">
        <v>43279.458333333336</v>
      </c>
      <c r="D4293" s="202">
        <v>937</v>
      </c>
      <c r="E4293" s="178">
        <v>687.31500000000005</v>
      </c>
      <c r="F4293" s="188">
        <f t="shared" si="264"/>
        <v>0.93015529316236434</v>
      </c>
      <c r="G4293" s="200"/>
      <c r="H4293" s="202">
        <v>690</v>
      </c>
      <c r="I4293" s="178">
        <v>17944</v>
      </c>
      <c r="J4293">
        <f t="shared" si="265"/>
        <v>17944</v>
      </c>
      <c r="K4293" s="189">
        <f t="shared" si="266"/>
        <v>0.71775999999999995</v>
      </c>
      <c r="L4293" s="200">
        <v>18511</v>
      </c>
      <c r="N4293" s="184">
        <v>0</v>
      </c>
      <c r="O4293" s="190">
        <f t="shared" si="267"/>
        <v>0</v>
      </c>
      <c r="Q4293" s="1">
        <v>1959.1</v>
      </c>
    </row>
    <row r="4294" spans="2:17" x14ac:dyDescent="0.3">
      <c r="B4294" s="187">
        <v>43279.5</v>
      </c>
      <c r="D4294" s="202">
        <v>939</v>
      </c>
      <c r="E4294" s="178">
        <v>685.74300000000005</v>
      </c>
      <c r="F4294" s="188">
        <f t="shared" si="264"/>
        <v>0.92802787833677314</v>
      </c>
      <c r="G4294" s="200"/>
      <c r="H4294" s="202">
        <v>697</v>
      </c>
      <c r="I4294" s="178">
        <v>17891</v>
      </c>
      <c r="J4294">
        <f t="shared" si="265"/>
        <v>17891</v>
      </c>
      <c r="K4294" s="189">
        <f t="shared" si="266"/>
        <v>0.71564000000000005</v>
      </c>
      <c r="L4294" s="200">
        <v>18456</v>
      </c>
      <c r="N4294" s="184">
        <v>0</v>
      </c>
      <c r="O4294" s="190">
        <f t="shared" si="267"/>
        <v>0</v>
      </c>
      <c r="Q4294" s="1">
        <v>1958.3</v>
      </c>
    </row>
    <row r="4295" spans="2:17" x14ac:dyDescent="0.3">
      <c r="B4295" s="187">
        <v>43279.541666666664</v>
      </c>
      <c r="D4295" s="202">
        <v>925</v>
      </c>
      <c r="E4295" s="178">
        <v>666.303</v>
      </c>
      <c r="F4295" s="188">
        <f t="shared" si="264"/>
        <v>0.9017193896538892</v>
      </c>
      <c r="G4295" s="200"/>
      <c r="H4295" s="202">
        <v>638</v>
      </c>
      <c r="I4295" s="178">
        <v>18188</v>
      </c>
      <c r="J4295">
        <f t="shared" si="265"/>
        <v>18188</v>
      </c>
      <c r="K4295" s="189">
        <f t="shared" si="266"/>
        <v>0.72751999999999994</v>
      </c>
      <c r="L4295" s="200">
        <v>18767</v>
      </c>
      <c r="N4295" s="184">
        <v>0</v>
      </c>
      <c r="O4295" s="190">
        <f t="shared" si="267"/>
        <v>0</v>
      </c>
      <c r="Q4295" s="1">
        <v>1957.8</v>
      </c>
    </row>
    <row r="4296" spans="2:17" x14ac:dyDescent="0.3">
      <c r="B4296" s="187">
        <v>43279.583333333336</v>
      </c>
      <c r="D4296" s="202">
        <v>892</v>
      </c>
      <c r="E4296" s="178">
        <v>621.10900000000004</v>
      </c>
      <c r="F4296" s="188">
        <f t="shared" si="264"/>
        <v>0.84055756673546045</v>
      </c>
      <c r="G4296" s="200"/>
      <c r="H4296" s="202">
        <v>518</v>
      </c>
      <c r="I4296" s="178">
        <v>18459</v>
      </c>
      <c r="J4296">
        <f t="shared" si="265"/>
        <v>18459</v>
      </c>
      <c r="K4296" s="189">
        <f t="shared" si="266"/>
        <v>0.73836000000000002</v>
      </c>
      <c r="L4296" s="200">
        <v>19052</v>
      </c>
      <c r="N4296" s="184">
        <v>0</v>
      </c>
      <c r="O4296" s="190">
        <f t="shared" si="267"/>
        <v>0</v>
      </c>
      <c r="Q4296" s="1">
        <v>1956.5</v>
      </c>
    </row>
    <row r="4297" spans="2:17" x14ac:dyDescent="0.3">
      <c r="B4297" s="187">
        <v>43279.625</v>
      </c>
      <c r="D4297" s="202">
        <v>824</v>
      </c>
      <c r="E4297" s="178">
        <v>515.577</v>
      </c>
      <c r="F4297" s="188">
        <f t="shared" si="264"/>
        <v>0.69773928341847957</v>
      </c>
      <c r="G4297" s="200"/>
      <c r="H4297" s="202">
        <v>349</v>
      </c>
      <c r="I4297" s="178">
        <v>16275</v>
      </c>
      <c r="J4297">
        <f t="shared" si="265"/>
        <v>16275</v>
      </c>
      <c r="K4297" s="189">
        <f t="shared" si="266"/>
        <v>0.65100000000000002</v>
      </c>
      <c r="L4297" s="200">
        <v>16762</v>
      </c>
      <c r="N4297" s="184">
        <v>0</v>
      </c>
      <c r="O4297" s="190">
        <f t="shared" si="267"/>
        <v>0</v>
      </c>
      <c r="Q4297" s="1">
        <v>1955.6</v>
      </c>
    </row>
    <row r="4298" spans="2:17" x14ac:dyDescent="0.3">
      <c r="B4298" s="187">
        <v>43279.666666666664</v>
      </c>
      <c r="D4298" s="202">
        <v>655</v>
      </c>
      <c r="E4298" s="178">
        <v>298.46100000000001</v>
      </c>
      <c r="F4298" s="188">
        <f t="shared" si="264"/>
        <v>0.40391244036945567</v>
      </c>
      <c r="G4298" s="200"/>
      <c r="H4298" s="202">
        <v>155</v>
      </c>
      <c r="I4298" s="178">
        <v>6619.8</v>
      </c>
      <c r="J4298">
        <f t="shared" si="265"/>
        <v>6619.8</v>
      </c>
      <c r="K4298" s="189">
        <f t="shared" si="266"/>
        <v>0.26479200000000003</v>
      </c>
      <c r="L4298" s="200">
        <v>6793.1</v>
      </c>
      <c r="N4298" s="184">
        <v>61.3</v>
      </c>
      <c r="O4298" s="190">
        <f t="shared" si="267"/>
        <v>1.0216666666666666E-2</v>
      </c>
      <c r="Q4298" s="1">
        <v>1955.3</v>
      </c>
    </row>
    <row r="4299" spans="2:17" x14ac:dyDescent="0.3">
      <c r="B4299" s="187">
        <v>43279.708333333336</v>
      </c>
      <c r="D4299" s="202">
        <v>81</v>
      </c>
      <c r="E4299" s="178">
        <v>0</v>
      </c>
      <c r="F4299" s="188">
        <f t="shared" ref="F4299:F4362" si="268">E4299/$F$8</f>
        <v>0</v>
      </c>
      <c r="G4299" s="200"/>
      <c r="H4299" s="202">
        <v>10</v>
      </c>
      <c r="I4299" s="178">
        <v>-1.7805</v>
      </c>
      <c r="J4299">
        <f t="shared" ref="J4299:J4362" si="269">IF(I4299&lt;0,0,I4299)</f>
        <v>0</v>
      </c>
      <c r="K4299" s="189">
        <f t="shared" ref="K4299:K4362" si="270">J4299/(1000*$K$8)</f>
        <v>0</v>
      </c>
      <c r="L4299" s="200">
        <v>171.18</v>
      </c>
      <c r="N4299" s="184">
        <v>166.8</v>
      </c>
      <c r="O4299" s="190">
        <f t="shared" ref="O4299:O4362" si="271">N4299/$O$8</f>
        <v>2.7800000000000002E-2</v>
      </c>
      <c r="Q4299" s="1">
        <v>1955.2</v>
      </c>
    </row>
    <row r="4300" spans="2:17" x14ac:dyDescent="0.3">
      <c r="B4300" s="187">
        <v>43279.75</v>
      </c>
      <c r="D4300" s="202">
        <v>0</v>
      </c>
      <c r="E4300" s="178">
        <v>0</v>
      </c>
      <c r="F4300" s="188">
        <f t="shared" si="268"/>
        <v>0</v>
      </c>
      <c r="G4300" s="200"/>
      <c r="H4300" s="202">
        <v>0</v>
      </c>
      <c r="I4300" s="178">
        <v>-56.506999999999998</v>
      </c>
      <c r="J4300">
        <f t="shared" si="269"/>
        <v>0</v>
      </c>
      <c r="K4300" s="189">
        <f t="shared" si="270"/>
        <v>0</v>
      </c>
      <c r="L4300" s="200">
        <v>0</v>
      </c>
      <c r="N4300" s="184">
        <v>224.8</v>
      </c>
      <c r="O4300" s="190">
        <f t="shared" si="271"/>
        <v>3.7466666666666669E-2</v>
      </c>
      <c r="Q4300" s="1">
        <v>1955.1</v>
      </c>
    </row>
    <row r="4301" spans="2:17" x14ac:dyDescent="0.3">
      <c r="B4301" s="187">
        <v>43279.791666666664</v>
      </c>
      <c r="D4301" s="202">
        <v>0</v>
      </c>
      <c r="E4301" s="178">
        <v>0</v>
      </c>
      <c r="F4301" s="188">
        <f t="shared" si="268"/>
        <v>0</v>
      </c>
      <c r="G4301" s="200"/>
      <c r="H4301" s="202">
        <v>0</v>
      </c>
      <c r="I4301" s="178">
        <v>-56.506999999999998</v>
      </c>
      <c r="J4301">
        <f t="shared" si="269"/>
        <v>0</v>
      </c>
      <c r="K4301" s="189">
        <f t="shared" si="270"/>
        <v>0</v>
      </c>
      <c r="L4301" s="200">
        <v>0</v>
      </c>
      <c r="N4301" s="184">
        <v>629.20000000000005</v>
      </c>
      <c r="O4301" s="190">
        <f t="shared" si="271"/>
        <v>0.10486666666666668</v>
      </c>
      <c r="Q4301" s="1">
        <v>1954.9</v>
      </c>
    </row>
    <row r="4302" spans="2:17" x14ac:dyDescent="0.3">
      <c r="B4302" s="187">
        <v>43279.833333333336</v>
      </c>
      <c r="D4302" s="202">
        <v>0</v>
      </c>
      <c r="E4302" s="178">
        <v>0</v>
      </c>
      <c r="F4302" s="188">
        <f t="shared" si="268"/>
        <v>0</v>
      </c>
      <c r="G4302" s="200"/>
      <c r="H4302" s="202">
        <v>0</v>
      </c>
      <c r="I4302" s="178">
        <v>-56.506999999999998</v>
      </c>
      <c r="J4302">
        <f t="shared" si="269"/>
        <v>0</v>
      </c>
      <c r="K4302" s="189">
        <f t="shared" si="270"/>
        <v>0</v>
      </c>
      <c r="L4302" s="200">
        <v>0</v>
      </c>
      <c r="N4302" s="184">
        <v>1095.5999999999999</v>
      </c>
      <c r="O4302" s="190">
        <f t="shared" si="271"/>
        <v>0.18259999999999998</v>
      </c>
      <c r="Q4302" s="1">
        <v>1954.2</v>
      </c>
    </row>
    <row r="4303" spans="2:17" x14ac:dyDescent="0.3">
      <c r="B4303" s="187">
        <v>43279.875</v>
      </c>
      <c r="D4303" s="202">
        <v>0</v>
      </c>
      <c r="E4303" s="178">
        <v>0</v>
      </c>
      <c r="F4303" s="188">
        <f t="shared" si="268"/>
        <v>0</v>
      </c>
      <c r="G4303" s="200"/>
      <c r="H4303" s="202">
        <v>0</v>
      </c>
      <c r="I4303" s="178">
        <v>-56.506999999999998</v>
      </c>
      <c r="J4303">
        <f t="shared" si="269"/>
        <v>0</v>
      </c>
      <c r="K4303" s="189">
        <f t="shared" si="270"/>
        <v>0</v>
      </c>
      <c r="L4303" s="200">
        <v>0</v>
      </c>
      <c r="N4303" s="184">
        <v>1396.9</v>
      </c>
      <c r="O4303" s="190">
        <f t="shared" si="271"/>
        <v>0.23281666666666667</v>
      </c>
      <c r="Q4303" s="1">
        <v>1953.2</v>
      </c>
    </row>
    <row r="4304" spans="2:17" x14ac:dyDescent="0.3">
      <c r="B4304" s="187">
        <v>43279.916666666664</v>
      </c>
      <c r="D4304" s="202">
        <v>0</v>
      </c>
      <c r="E4304" s="178">
        <v>0</v>
      </c>
      <c r="F4304" s="188">
        <f t="shared" si="268"/>
        <v>0</v>
      </c>
      <c r="G4304" s="200"/>
      <c r="H4304" s="202">
        <v>0</v>
      </c>
      <c r="I4304" s="178">
        <v>-56.506999999999998</v>
      </c>
      <c r="J4304">
        <f t="shared" si="269"/>
        <v>0</v>
      </c>
      <c r="K4304" s="189">
        <f t="shared" si="270"/>
        <v>0</v>
      </c>
      <c r="L4304" s="200">
        <v>0</v>
      </c>
      <c r="N4304" s="184">
        <v>1610.7</v>
      </c>
      <c r="O4304" s="190">
        <f t="shared" si="271"/>
        <v>0.26845000000000002</v>
      </c>
      <c r="Q4304" s="1">
        <v>1953.1</v>
      </c>
    </row>
    <row r="4305" spans="2:17" x14ac:dyDescent="0.3">
      <c r="B4305" s="187">
        <v>43279.958333333336</v>
      </c>
      <c r="D4305" s="202">
        <v>0</v>
      </c>
      <c r="E4305" s="178">
        <v>0</v>
      </c>
      <c r="F4305" s="188">
        <f t="shared" si="268"/>
        <v>0</v>
      </c>
      <c r="G4305" s="200"/>
      <c r="H4305" s="202">
        <v>0</v>
      </c>
      <c r="I4305" s="178">
        <v>-56.506999999999998</v>
      </c>
      <c r="J4305">
        <f t="shared" si="269"/>
        <v>0</v>
      </c>
      <c r="K4305" s="189">
        <f t="shared" si="270"/>
        <v>0</v>
      </c>
      <c r="L4305" s="200">
        <v>0</v>
      </c>
      <c r="N4305" s="184">
        <v>2175.6</v>
      </c>
      <c r="O4305" s="190">
        <f t="shared" si="271"/>
        <v>0.36259999999999998</v>
      </c>
      <c r="Q4305" s="1">
        <v>1952.2</v>
      </c>
    </row>
    <row r="4306" spans="2:17" x14ac:dyDescent="0.3">
      <c r="B4306" s="187">
        <v>43280</v>
      </c>
      <c r="D4306" s="202">
        <v>0</v>
      </c>
      <c r="E4306" s="178">
        <v>0</v>
      </c>
      <c r="F4306" s="188">
        <f t="shared" si="268"/>
        <v>0</v>
      </c>
      <c r="G4306" s="200"/>
      <c r="H4306" s="202">
        <v>0</v>
      </c>
      <c r="I4306" s="178">
        <v>-56.506999999999998</v>
      </c>
      <c r="J4306">
        <f t="shared" si="269"/>
        <v>0</v>
      </c>
      <c r="K4306" s="189">
        <f t="shared" si="270"/>
        <v>0</v>
      </c>
      <c r="L4306" s="200">
        <v>0</v>
      </c>
      <c r="N4306" s="184">
        <v>2908.7</v>
      </c>
      <c r="O4306" s="190">
        <f t="shared" si="271"/>
        <v>0.48478333333333329</v>
      </c>
      <c r="Q4306" s="1">
        <v>1951.8</v>
      </c>
    </row>
    <row r="4307" spans="2:17" x14ac:dyDescent="0.3">
      <c r="B4307" s="187">
        <v>43280.041666666664</v>
      </c>
      <c r="D4307" s="202">
        <v>0</v>
      </c>
      <c r="E4307" s="178">
        <v>0</v>
      </c>
      <c r="F4307" s="188">
        <f t="shared" si="268"/>
        <v>0</v>
      </c>
      <c r="G4307" s="200"/>
      <c r="H4307" s="202">
        <v>0</v>
      </c>
      <c r="I4307" s="178">
        <v>-56.506999999999998</v>
      </c>
      <c r="J4307">
        <f t="shared" si="269"/>
        <v>0</v>
      </c>
      <c r="K4307" s="189">
        <f t="shared" si="270"/>
        <v>0</v>
      </c>
      <c r="L4307" s="200">
        <v>0</v>
      </c>
      <c r="N4307" s="184">
        <v>3213.5</v>
      </c>
      <c r="O4307" s="190">
        <f t="shared" si="271"/>
        <v>0.5355833333333333</v>
      </c>
      <c r="Q4307" s="1">
        <v>1951.4</v>
      </c>
    </row>
    <row r="4308" spans="2:17" x14ac:dyDescent="0.3">
      <c r="B4308" s="187">
        <v>43280.083333333336</v>
      </c>
      <c r="D4308" s="202">
        <v>0</v>
      </c>
      <c r="E4308" s="178">
        <v>0</v>
      </c>
      <c r="F4308" s="188">
        <f t="shared" si="268"/>
        <v>0</v>
      </c>
      <c r="G4308" s="200"/>
      <c r="H4308" s="202">
        <v>0</v>
      </c>
      <c r="I4308" s="178">
        <v>-56.506999999999998</v>
      </c>
      <c r="J4308">
        <f t="shared" si="269"/>
        <v>0</v>
      </c>
      <c r="K4308" s="189">
        <f t="shared" si="270"/>
        <v>0</v>
      </c>
      <c r="L4308" s="200">
        <v>0</v>
      </c>
      <c r="N4308" s="184">
        <v>3103</v>
      </c>
      <c r="O4308" s="190">
        <f t="shared" si="271"/>
        <v>0.51716666666666666</v>
      </c>
      <c r="Q4308" s="1">
        <v>1951.2</v>
      </c>
    </row>
    <row r="4309" spans="2:17" x14ac:dyDescent="0.3">
      <c r="B4309" s="187">
        <v>43280.125</v>
      </c>
      <c r="D4309" s="202">
        <v>0</v>
      </c>
      <c r="E4309" s="178">
        <v>0</v>
      </c>
      <c r="F4309" s="188">
        <f t="shared" si="268"/>
        <v>0</v>
      </c>
      <c r="G4309" s="200"/>
      <c r="H4309" s="202">
        <v>0</v>
      </c>
      <c r="I4309" s="178">
        <v>-56.506999999999998</v>
      </c>
      <c r="J4309">
        <f t="shared" si="269"/>
        <v>0</v>
      </c>
      <c r="K4309" s="189">
        <f t="shared" si="270"/>
        <v>0</v>
      </c>
      <c r="L4309" s="200">
        <v>0</v>
      </c>
      <c r="N4309" s="184">
        <v>3557.4</v>
      </c>
      <c r="O4309" s="190">
        <f t="shared" si="271"/>
        <v>0.59289999999999998</v>
      </c>
      <c r="Q4309" s="1">
        <v>1949.5</v>
      </c>
    </row>
    <row r="4310" spans="2:17" x14ac:dyDescent="0.3">
      <c r="B4310" s="187">
        <v>43280.166666666664</v>
      </c>
      <c r="D4310" s="202">
        <v>0</v>
      </c>
      <c r="E4310" s="178">
        <v>0</v>
      </c>
      <c r="F4310" s="188">
        <f t="shared" si="268"/>
        <v>0</v>
      </c>
      <c r="G4310" s="200"/>
      <c r="H4310" s="202">
        <v>0</v>
      </c>
      <c r="I4310" s="178">
        <v>-56.506999999999998</v>
      </c>
      <c r="J4310">
        <f t="shared" si="269"/>
        <v>0</v>
      </c>
      <c r="K4310" s="189">
        <f t="shared" si="270"/>
        <v>0</v>
      </c>
      <c r="L4310" s="200">
        <v>0</v>
      </c>
      <c r="N4310" s="184">
        <v>4615</v>
      </c>
      <c r="O4310" s="190">
        <f t="shared" si="271"/>
        <v>0.76916666666666667</v>
      </c>
      <c r="Q4310" s="1">
        <v>1949.2</v>
      </c>
    </row>
    <row r="4311" spans="2:17" x14ac:dyDescent="0.3">
      <c r="B4311" s="187">
        <v>43280.208333333336</v>
      </c>
      <c r="D4311" s="202">
        <v>0</v>
      </c>
      <c r="E4311" s="178">
        <v>0</v>
      </c>
      <c r="F4311" s="188">
        <f t="shared" si="268"/>
        <v>0</v>
      </c>
      <c r="G4311" s="200"/>
      <c r="H4311" s="202">
        <v>0</v>
      </c>
      <c r="I4311" s="178">
        <v>-56.506999999999998</v>
      </c>
      <c r="J4311">
        <f t="shared" si="269"/>
        <v>0</v>
      </c>
      <c r="K4311" s="189">
        <f t="shared" si="270"/>
        <v>0</v>
      </c>
      <c r="L4311" s="200">
        <v>0</v>
      </c>
      <c r="N4311" s="184">
        <v>5259.8</v>
      </c>
      <c r="O4311" s="190">
        <f t="shared" si="271"/>
        <v>0.87663333333333338</v>
      </c>
      <c r="Q4311" s="1">
        <v>1949</v>
      </c>
    </row>
    <row r="4312" spans="2:17" x14ac:dyDescent="0.3">
      <c r="B4312" s="187">
        <v>43280.25</v>
      </c>
      <c r="D4312" s="202">
        <v>0</v>
      </c>
      <c r="E4312" s="178">
        <v>0</v>
      </c>
      <c r="F4312" s="188">
        <f t="shared" si="268"/>
        <v>0</v>
      </c>
      <c r="G4312" s="200"/>
      <c r="H4312" s="202">
        <v>3</v>
      </c>
      <c r="I4312" s="178">
        <v>-56.506999999999998</v>
      </c>
      <c r="J4312">
        <f t="shared" si="269"/>
        <v>0</v>
      </c>
      <c r="K4312" s="189">
        <f t="shared" si="270"/>
        <v>0</v>
      </c>
      <c r="L4312" s="200">
        <v>0</v>
      </c>
      <c r="N4312" s="184">
        <v>5435.2</v>
      </c>
      <c r="O4312" s="190">
        <f t="shared" si="271"/>
        <v>0.9058666666666666</v>
      </c>
      <c r="Q4312" s="1">
        <v>1949</v>
      </c>
    </row>
    <row r="4313" spans="2:17" x14ac:dyDescent="0.3">
      <c r="B4313" s="187">
        <v>43280.291666666664</v>
      </c>
      <c r="D4313" s="202">
        <v>580</v>
      </c>
      <c r="E4313" s="178">
        <v>65.082999999999998</v>
      </c>
      <c r="F4313" s="188">
        <f t="shared" si="268"/>
        <v>8.8077951077578917E-2</v>
      </c>
      <c r="G4313" s="200"/>
      <c r="H4313" s="202">
        <v>116</v>
      </c>
      <c r="I4313" s="178">
        <v>4919.2</v>
      </c>
      <c r="J4313">
        <f t="shared" si="269"/>
        <v>4919.2</v>
      </c>
      <c r="K4313" s="189">
        <f t="shared" si="270"/>
        <v>0.196768</v>
      </c>
      <c r="L4313" s="200">
        <v>5061.6000000000004</v>
      </c>
      <c r="N4313" s="184">
        <v>5595</v>
      </c>
      <c r="O4313" s="190">
        <f t="shared" si="271"/>
        <v>0.9325</v>
      </c>
      <c r="Q4313" s="1">
        <v>1947.8</v>
      </c>
    </row>
    <row r="4314" spans="2:17" x14ac:dyDescent="0.3">
      <c r="B4314" s="187">
        <v>43280.333333333336</v>
      </c>
      <c r="D4314" s="202">
        <v>818</v>
      </c>
      <c r="E4314" s="178">
        <v>497.971</v>
      </c>
      <c r="F4314" s="188">
        <f t="shared" si="268"/>
        <v>0.67391277869878541</v>
      </c>
      <c r="G4314" s="200"/>
      <c r="H4314" s="202">
        <v>322</v>
      </c>
      <c r="I4314" s="178">
        <v>15540</v>
      </c>
      <c r="J4314">
        <f t="shared" si="269"/>
        <v>15540</v>
      </c>
      <c r="K4314" s="189">
        <f t="shared" si="270"/>
        <v>0.62160000000000004</v>
      </c>
      <c r="L4314" s="200">
        <v>15994</v>
      </c>
      <c r="N4314" s="184">
        <v>5525.3</v>
      </c>
      <c r="O4314" s="190">
        <f t="shared" si="271"/>
        <v>0.92088333333333339</v>
      </c>
      <c r="Q4314" s="1">
        <v>1946.7</v>
      </c>
    </row>
    <row r="4315" spans="2:17" x14ac:dyDescent="0.3">
      <c r="B4315" s="187">
        <v>43280.375</v>
      </c>
      <c r="D4315" s="202">
        <v>891</v>
      </c>
      <c r="E4315" s="178">
        <v>611.70899999999995</v>
      </c>
      <c r="F4315" s="188">
        <f t="shared" si="268"/>
        <v>0.82783638393612335</v>
      </c>
      <c r="G4315" s="200"/>
      <c r="H4315" s="202">
        <v>491</v>
      </c>
      <c r="I4315" s="178">
        <v>18651</v>
      </c>
      <c r="J4315">
        <f t="shared" si="269"/>
        <v>18651</v>
      </c>
      <c r="K4315" s="189">
        <f t="shared" si="270"/>
        <v>0.74604000000000004</v>
      </c>
      <c r="L4315" s="200">
        <v>19254</v>
      </c>
      <c r="N4315" s="184">
        <v>4661</v>
      </c>
      <c r="O4315" s="190">
        <f t="shared" si="271"/>
        <v>0.77683333333333338</v>
      </c>
      <c r="Q4315" s="1">
        <v>1946.1</v>
      </c>
    </row>
    <row r="4316" spans="2:17" x14ac:dyDescent="0.3">
      <c r="B4316" s="187">
        <v>43280.416666666664</v>
      </c>
      <c r="D4316" s="202">
        <v>928</v>
      </c>
      <c r="E4316" s="178">
        <v>661.65300000000002</v>
      </c>
      <c r="F4316" s="188">
        <f t="shared" si="268"/>
        <v>0.89542646412017468</v>
      </c>
      <c r="G4316" s="200"/>
      <c r="H4316" s="202">
        <v>621</v>
      </c>
      <c r="I4316" s="178">
        <v>18387</v>
      </c>
      <c r="J4316">
        <f t="shared" si="269"/>
        <v>18387</v>
      </c>
      <c r="K4316" s="189">
        <f t="shared" si="270"/>
        <v>0.73548000000000002</v>
      </c>
      <c r="L4316" s="200">
        <v>18977</v>
      </c>
      <c r="N4316" s="184">
        <v>4471.8</v>
      </c>
      <c r="O4316" s="190">
        <f t="shared" si="271"/>
        <v>0.74530000000000007</v>
      </c>
      <c r="Q4316" s="1">
        <v>1945.5</v>
      </c>
    </row>
    <row r="4317" spans="2:17" x14ac:dyDescent="0.3">
      <c r="B4317" s="187">
        <v>43280.458333333336</v>
      </c>
      <c r="D4317" s="202">
        <v>945</v>
      </c>
      <c r="E4317" s="178">
        <v>685.149</v>
      </c>
      <c r="F4317" s="188">
        <f t="shared" si="268"/>
        <v>0.92722400784924053</v>
      </c>
      <c r="G4317" s="200"/>
      <c r="H4317" s="202">
        <v>694</v>
      </c>
      <c r="I4317" s="178">
        <v>18109</v>
      </c>
      <c r="J4317">
        <f t="shared" si="269"/>
        <v>18109</v>
      </c>
      <c r="K4317" s="189">
        <f t="shared" si="270"/>
        <v>0.72436</v>
      </c>
      <c r="L4317" s="200">
        <v>18684</v>
      </c>
      <c r="N4317" s="184">
        <v>4159.1000000000004</v>
      </c>
      <c r="O4317" s="190">
        <f t="shared" si="271"/>
        <v>0.69318333333333337</v>
      </c>
      <c r="Q4317" s="1">
        <v>1944.9</v>
      </c>
    </row>
    <row r="4318" spans="2:17" x14ac:dyDescent="0.3">
      <c r="B4318" s="187">
        <v>43280.5</v>
      </c>
      <c r="D4318" s="202">
        <v>947</v>
      </c>
      <c r="E4318" s="178">
        <v>684.40200000000004</v>
      </c>
      <c r="F4318" s="188">
        <f t="shared" si="268"/>
        <v>0.92621307981188905</v>
      </c>
      <c r="G4318" s="200"/>
      <c r="H4318" s="202">
        <v>701</v>
      </c>
      <c r="I4318" s="178">
        <v>18023</v>
      </c>
      <c r="J4318">
        <f t="shared" si="269"/>
        <v>18023</v>
      </c>
      <c r="K4318" s="189">
        <f t="shared" si="270"/>
        <v>0.72092000000000001</v>
      </c>
      <c r="L4318" s="200">
        <v>18594</v>
      </c>
      <c r="N4318" s="184">
        <v>3293.7</v>
      </c>
      <c r="O4318" s="190">
        <f t="shared" si="271"/>
        <v>0.54894999999999994</v>
      </c>
      <c r="Q4318" s="1">
        <v>1944.9</v>
      </c>
    </row>
    <row r="4319" spans="2:17" x14ac:dyDescent="0.3">
      <c r="B4319" s="187">
        <v>43280.541666666664</v>
      </c>
      <c r="D4319" s="202">
        <v>934</v>
      </c>
      <c r="E4319" s="178">
        <v>666.80200000000002</v>
      </c>
      <c r="F4319" s="188">
        <f t="shared" si="268"/>
        <v>0.90239469499610925</v>
      </c>
      <c r="G4319" s="200"/>
      <c r="H4319" s="202">
        <v>641</v>
      </c>
      <c r="I4319" s="178">
        <v>18292</v>
      </c>
      <c r="J4319">
        <f t="shared" si="269"/>
        <v>18292</v>
      </c>
      <c r="K4319" s="189">
        <f t="shared" si="270"/>
        <v>0.73168</v>
      </c>
      <c r="L4319" s="200">
        <v>18876</v>
      </c>
      <c r="N4319" s="184">
        <v>2397.6</v>
      </c>
      <c r="O4319" s="190">
        <f t="shared" si="271"/>
        <v>0.39960000000000001</v>
      </c>
      <c r="Q4319" s="1">
        <v>1944.4</v>
      </c>
    </row>
    <row r="4320" spans="2:17" x14ac:dyDescent="0.3">
      <c r="B4320" s="187">
        <v>43280.583333333336</v>
      </c>
      <c r="D4320" s="202">
        <v>901</v>
      </c>
      <c r="E4320" s="178">
        <v>622.37800000000004</v>
      </c>
      <c r="F4320" s="188">
        <f t="shared" si="268"/>
        <v>0.84227492641337087</v>
      </c>
      <c r="G4320" s="200"/>
      <c r="H4320" s="202">
        <v>522</v>
      </c>
      <c r="I4320" s="178">
        <v>18610</v>
      </c>
      <c r="J4320">
        <f t="shared" si="269"/>
        <v>18610</v>
      </c>
      <c r="K4320" s="189">
        <f t="shared" si="270"/>
        <v>0.74439999999999995</v>
      </c>
      <c r="L4320" s="200">
        <v>19211</v>
      </c>
      <c r="N4320" s="184">
        <v>1859.6</v>
      </c>
      <c r="O4320" s="190">
        <f t="shared" si="271"/>
        <v>0.30993333333333334</v>
      </c>
      <c r="Q4320" s="1">
        <v>1943.7</v>
      </c>
    </row>
    <row r="4321" spans="2:17" x14ac:dyDescent="0.3">
      <c r="B4321" s="187">
        <v>43280.625</v>
      </c>
      <c r="D4321" s="202">
        <v>833</v>
      </c>
      <c r="E4321" s="178">
        <v>517.14</v>
      </c>
      <c r="F4321" s="188">
        <f t="shared" si="268"/>
        <v>0.69985451838819912</v>
      </c>
      <c r="G4321" s="200"/>
      <c r="H4321" s="202">
        <v>352</v>
      </c>
      <c r="I4321" s="178">
        <v>16448</v>
      </c>
      <c r="J4321">
        <f t="shared" si="269"/>
        <v>16448</v>
      </c>
      <c r="K4321" s="189">
        <f t="shared" si="270"/>
        <v>0.65791999999999995</v>
      </c>
      <c r="L4321" s="200">
        <v>16943</v>
      </c>
      <c r="N4321" s="184">
        <v>1832.3</v>
      </c>
      <c r="O4321" s="190">
        <f t="shared" si="271"/>
        <v>0.30538333333333334</v>
      </c>
      <c r="Q4321" s="1">
        <v>1943.7</v>
      </c>
    </row>
    <row r="4322" spans="2:17" x14ac:dyDescent="0.3">
      <c r="B4322" s="187">
        <v>43280.666666666664</v>
      </c>
      <c r="D4322" s="202">
        <v>668</v>
      </c>
      <c r="E4322" s="178">
        <v>301.75700000000001</v>
      </c>
      <c r="F4322" s="188">
        <f t="shared" si="268"/>
        <v>0.40837297425313801</v>
      </c>
      <c r="G4322" s="200"/>
      <c r="H4322" s="202">
        <v>158</v>
      </c>
      <c r="I4322" s="178">
        <v>6788.8</v>
      </c>
      <c r="J4322">
        <f t="shared" si="269"/>
        <v>6788.8</v>
      </c>
      <c r="K4322" s="189">
        <f t="shared" si="270"/>
        <v>0.27155200000000002</v>
      </c>
      <c r="L4322" s="200">
        <v>6965.4</v>
      </c>
      <c r="N4322" s="184">
        <v>1840.2</v>
      </c>
      <c r="O4322" s="190">
        <f t="shared" si="271"/>
        <v>0.30670000000000003</v>
      </c>
      <c r="Q4322" s="1">
        <v>1943.5</v>
      </c>
    </row>
    <row r="4323" spans="2:17" x14ac:dyDescent="0.3">
      <c r="B4323" s="187">
        <v>43280.708333333336</v>
      </c>
      <c r="D4323" s="202">
        <v>84</v>
      </c>
      <c r="E4323" s="178">
        <v>0</v>
      </c>
      <c r="F4323" s="188">
        <f t="shared" si="268"/>
        <v>0</v>
      </c>
      <c r="G4323" s="200"/>
      <c r="H4323" s="202">
        <v>10</v>
      </c>
      <c r="I4323" s="178">
        <v>1.7759</v>
      </c>
      <c r="J4323">
        <f t="shared" si="269"/>
        <v>1.7759</v>
      </c>
      <c r="K4323" s="189">
        <f t="shared" si="270"/>
        <v>7.1036000000000002E-5</v>
      </c>
      <c r="L4323" s="200">
        <v>174.32</v>
      </c>
      <c r="N4323" s="184">
        <v>1892.6</v>
      </c>
      <c r="O4323" s="190">
        <f t="shared" si="271"/>
        <v>0.31543333333333334</v>
      </c>
      <c r="Q4323" s="1">
        <v>1943.4</v>
      </c>
    </row>
    <row r="4324" spans="2:17" x14ac:dyDescent="0.3">
      <c r="B4324" s="187">
        <v>43280.75</v>
      </c>
      <c r="D4324" s="202">
        <v>0</v>
      </c>
      <c r="E4324" s="178">
        <v>0</v>
      </c>
      <c r="F4324" s="188">
        <f t="shared" si="268"/>
        <v>0</v>
      </c>
      <c r="G4324" s="200"/>
      <c r="H4324" s="202">
        <v>0</v>
      </c>
      <c r="I4324" s="178">
        <v>-56.506999999999998</v>
      </c>
      <c r="J4324">
        <f t="shared" si="269"/>
        <v>0</v>
      </c>
      <c r="K4324" s="189">
        <f t="shared" si="270"/>
        <v>0</v>
      </c>
      <c r="L4324" s="200">
        <v>0</v>
      </c>
      <c r="N4324" s="184">
        <v>1775.8</v>
      </c>
      <c r="O4324" s="190">
        <f t="shared" si="271"/>
        <v>0.29596666666666666</v>
      </c>
      <c r="Q4324" s="1">
        <v>1942.9</v>
      </c>
    </row>
    <row r="4325" spans="2:17" x14ac:dyDescent="0.3">
      <c r="B4325" s="187">
        <v>43280.791666666664</v>
      </c>
      <c r="D4325" s="202">
        <v>0</v>
      </c>
      <c r="E4325" s="178">
        <v>0</v>
      </c>
      <c r="F4325" s="188">
        <f t="shared" si="268"/>
        <v>0</v>
      </c>
      <c r="G4325" s="200"/>
      <c r="H4325" s="202">
        <v>0</v>
      </c>
      <c r="I4325" s="178">
        <v>-56.506999999999998</v>
      </c>
      <c r="J4325">
        <f t="shared" si="269"/>
        <v>0</v>
      </c>
      <c r="K4325" s="189">
        <f t="shared" si="270"/>
        <v>0</v>
      </c>
      <c r="L4325" s="200">
        <v>0</v>
      </c>
      <c r="N4325" s="184">
        <v>2368.5</v>
      </c>
      <c r="O4325" s="190">
        <f t="shared" si="271"/>
        <v>0.39474999999999999</v>
      </c>
      <c r="Q4325" s="1">
        <v>1941.4</v>
      </c>
    </row>
    <row r="4326" spans="2:17" x14ac:dyDescent="0.3">
      <c r="B4326" s="187">
        <v>43280.833333333336</v>
      </c>
      <c r="D4326" s="202">
        <v>0</v>
      </c>
      <c r="E4326" s="178">
        <v>0</v>
      </c>
      <c r="F4326" s="188">
        <f t="shared" si="268"/>
        <v>0</v>
      </c>
      <c r="G4326" s="200"/>
      <c r="H4326" s="202">
        <v>0</v>
      </c>
      <c r="I4326" s="178">
        <v>-56.506999999999998</v>
      </c>
      <c r="J4326">
        <f t="shared" si="269"/>
        <v>0</v>
      </c>
      <c r="K4326" s="189">
        <f t="shared" si="270"/>
        <v>0</v>
      </c>
      <c r="L4326" s="200">
        <v>0</v>
      </c>
      <c r="N4326" s="184">
        <v>2831.3</v>
      </c>
      <c r="O4326" s="190">
        <f t="shared" si="271"/>
        <v>0.47188333333333338</v>
      </c>
      <c r="Q4326" s="1">
        <v>1941.2</v>
      </c>
    </row>
    <row r="4327" spans="2:17" x14ac:dyDescent="0.3">
      <c r="B4327" s="187">
        <v>43280.875</v>
      </c>
      <c r="D4327" s="202">
        <v>0</v>
      </c>
      <c r="E4327" s="178">
        <v>0</v>
      </c>
      <c r="F4327" s="188">
        <f t="shared" si="268"/>
        <v>0</v>
      </c>
      <c r="G4327" s="200"/>
      <c r="H4327" s="202">
        <v>0</v>
      </c>
      <c r="I4327" s="178">
        <v>-56.506999999999998</v>
      </c>
      <c r="J4327">
        <f t="shared" si="269"/>
        <v>0</v>
      </c>
      <c r="K4327" s="189">
        <f t="shared" si="270"/>
        <v>0</v>
      </c>
      <c r="L4327" s="200">
        <v>0</v>
      </c>
      <c r="N4327" s="184">
        <v>3259.8</v>
      </c>
      <c r="O4327" s="190">
        <f t="shared" si="271"/>
        <v>0.54330000000000001</v>
      </c>
      <c r="Q4327" s="1">
        <v>1941.1</v>
      </c>
    </row>
    <row r="4328" spans="2:17" x14ac:dyDescent="0.3">
      <c r="B4328" s="187">
        <v>43280.916666666664</v>
      </c>
      <c r="D4328" s="202">
        <v>0</v>
      </c>
      <c r="E4328" s="178">
        <v>0</v>
      </c>
      <c r="F4328" s="188">
        <f t="shared" si="268"/>
        <v>0</v>
      </c>
      <c r="G4328" s="200"/>
      <c r="H4328" s="202">
        <v>0</v>
      </c>
      <c r="I4328" s="178">
        <v>-56.506999999999998</v>
      </c>
      <c r="J4328">
        <f t="shared" si="269"/>
        <v>0</v>
      </c>
      <c r="K4328" s="189">
        <f t="shared" si="270"/>
        <v>0</v>
      </c>
      <c r="L4328" s="200">
        <v>0</v>
      </c>
      <c r="N4328" s="184">
        <v>3603.2</v>
      </c>
      <c r="O4328" s="190">
        <f t="shared" si="271"/>
        <v>0.60053333333333325</v>
      </c>
      <c r="Q4328" s="1">
        <v>1939.2</v>
      </c>
    </row>
    <row r="4329" spans="2:17" x14ac:dyDescent="0.3">
      <c r="B4329" s="187">
        <v>43280.958333333336</v>
      </c>
      <c r="D4329" s="202">
        <v>0</v>
      </c>
      <c r="E4329" s="178">
        <v>0</v>
      </c>
      <c r="F4329" s="188">
        <f t="shared" si="268"/>
        <v>0</v>
      </c>
      <c r="G4329" s="200"/>
      <c r="H4329" s="202">
        <v>0</v>
      </c>
      <c r="I4329" s="178">
        <v>-56.506999999999998</v>
      </c>
      <c r="J4329">
        <f t="shared" si="269"/>
        <v>0</v>
      </c>
      <c r="K4329" s="189">
        <f t="shared" si="270"/>
        <v>0</v>
      </c>
      <c r="L4329" s="200">
        <v>0</v>
      </c>
      <c r="N4329" s="184">
        <v>4045.5</v>
      </c>
      <c r="O4329" s="190">
        <f t="shared" si="271"/>
        <v>0.67425000000000002</v>
      </c>
      <c r="Q4329" s="1">
        <v>1933.3</v>
      </c>
    </row>
    <row r="4330" spans="2:17" x14ac:dyDescent="0.3">
      <c r="B4330" s="187">
        <v>43281</v>
      </c>
      <c r="D4330" s="202">
        <v>0</v>
      </c>
      <c r="E4330" s="178">
        <v>0</v>
      </c>
      <c r="F4330" s="188">
        <f t="shared" si="268"/>
        <v>0</v>
      </c>
      <c r="G4330" s="200"/>
      <c r="H4330" s="202">
        <v>0</v>
      </c>
      <c r="I4330" s="178">
        <v>-56.506999999999998</v>
      </c>
      <c r="J4330">
        <f t="shared" si="269"/>
        <v>0</v>
      </c>
      <c r="K4330" s="189">
        <f t="shared" si="270"/>
        <v>0</v>
      </c>
      <c r="L4330" s="200">
        <v>0</v>
      </c>
      <c r="N4330" s="184">
        <v>4667.2</v>
      </c>
      <c r="O4330" s="190">
        <f t="shared" si="271"/>
        <v>0.7778666666666666</v>
      </c>
      <c r="Q4330" s="1">
        <v>1932.6</v>
      </c>
    </row>
    <row r="4331" spans="2:17" x14ac:dyDescent="0.3">
      <c r="B4331" s="187">
        <v>43281.041666666664</v>
      </c>
      <c r="D4331" s="202">
        <v>0</v>
      </c>
      <c r="E4331" s="178">
        <v>0</v>
      </c>
      <c r="F4331" s="188">
        <f t="shared" si="268"/>
        <v>0</v>
      </c>
      <c r="G4331" s="200"/>
      <c r="H4331" s="202">
        <v>0</v>
      </c>
      <c r="I4331" s="178">
        <v>-56.506999999999998</v>
      </c>
      <c r="J4331">
        <f t="shared" si="269"/>
        <v>0</v>
      </c>
      <c r="K4331" s="189">
        <f t="shared" si="270"/>
        <v>0</v>
      </c>
      <c r="L4331" s="200">
        <v>0</v>
      </c>
      <c r="N4331" s="184">
        <v>5142.8999999999996</v>
      </c>
      <c r="O4331" s="190">
        <f t="shared" si="271"/>
        <v>0.85714999999999997</v>
      </c>
      <c r="Q4331" s="1">
        <v>1931.6</v>
      </c>
    </row>
    <row r="4332" spans="2:17" x14ac:dyDescent="0.3">
      <c r="B4332" s="187">
        <v>43281.083333333336</v>
      </c>
      <c r="D4332" s="202">
        <v>0</v>
      </c>
      <c r="E4332" s="178">
        <v>0</v>
      </c>
      <c r="F4332" s="188">
        <f t="shared" si="268"/>
        <v>0</v>
      </c>
      <c r="G4332" s="200"/>
      <c r="H4332" s="202">
        <v>0</v>
      </c>
      <c r="I4332" s="178">
        <v>-56.506999999999998</v>
      </c>
      <c r="J4332">
        <f t="shared" si="269"/>
        <v>0</v>
      </c>
      <c r="K4332" s="189">
        <f t="shared" si="270"/>
        <v>0</v>
      </c>
      <c r="L4332" s="200">
        <v>0</v>
      </c>
      <c r="N4332" s="184">
        <v>5447.4</v>
      </c>
      <c r="O4332" s="190">
        <f t="shared" si="271"/>
        <v>0.90789999999999993</v>
      </c>
      <c r="Q4332" s="1">
        <v>1931</v>
      </c>
    </row>
    <row r="4333" spans="2:17" x14ac:dyDescent="0.3">
      <c r="B4333" s="187">
        <v>43281.125</v>
      </c>
      <c r="D4333" s="202">
        <v>0</v>
      </c>
      <c r="E4333" s="178">
        <v>0</v>
      </c>
      <c r="F4333" s="188">
        <f t="shared" si="268"/>
        <v>0</v>
      </c>
      <c r="G4333" s="200"/>
      <c r="H4333" s="202">
        <v>0</v>
      </c>
      <c r="I4333" s="178">
        <v>-56.506999999999998</v>
      </c>
      <c r="J4333">
        <f t="shared" si="269"/>
        <v>0</v>
      </c>
      <c r="K4333" s="189">
        <f t="shared" si="270"/>
        <v>0</v>
      </c>
      <c r="L4333" s="200">
        <v>0</v>
      </c>
      <c r="N4333" s="184">
        <v>5472.1</v>
      </c>
      <c r="O4333" s="190">
        <f t="shared" si="271"/>
        <v>0.9120166666666667</v>
      </c>
      <c r="Q4333" s="1">
        <v>1929.8</v>
      </c>
    </row>
    <row r="4334" spans="2:17" x14ac:dyDescent="0.3">
      <c r="B4334" s="187">
        <v>43281.166666666664</v>
      </c>
      <c r="D4334" s="202">
        <v>0</v>
      </c>
      <c r="E4334" s="178">
        <v>0</v>
      </c>
      <c r="F4334" s="188">
        <f t="shared" si="268"/>
        <v>0</v>
      </c>
      <c r="G4334" s="200"/>
      <c r="H4334" s="202">
        <v>0</v>
      </c>
      <c r="I4334" s="178">
        <v>-56.506999999999998</v>
      </c>
      <c r="J4334">
        <f t="shared" si="269"/>
        <v>0</v>
      </c>
      <c r="K4334" s="189">
        <f t="shared" si="270"/>
        <v>0</v>
      </c>
      <c r="L4334" s="200">
        <v>0</v>
      </c>
      <c r="N4334" s="184">
        <v>5432.7</v>
      </c>
      <c r="O4334" s="190">
        <f t="shared" si="271"/>
        <v>0.90544999999999998</v>
      </c>
      <c r="Q4334" s="1">
        <v>1929.7</v>
      </c>
    </row>
    <row r="4335" spans="2:17" x14ac:dyDescent="0.3">
      <c r="B4335" s="187">
        <v>43281.208333333336</v>
      </c>
      <c r="D4335" s="202">
        <v>0</v>
      </c>
      <c r="E4335" s="178">
        <v>0</v>
      </c>
      <c r="F4335" s="188">
        <f t="shared" si="268"/>
        <v>0</v>
      </c>
      <c r="G4335" s="200"/>
      <c r="H4335" s="202">
        <v>0</v>
      </c>
      <c r="I4335" s="178">
        <v>-56.506999999999998</v>
      </c>
      <c r="J4335">
        <f t="shared" si="269"/>
        <v>0</v>
      </c>
      <c r="K4335" s="189">
        <f t="shared" si="270"/>
        <v>0</v>
      </c>
      <c r="L4335" s="200">
        <v>0</v>
      </c>
      <c r="N4335" s="184">
        <v>5434</v>
      </c>
      <c r="O4335" s="190">
        <f t="shared" si="271"/>
        <v>0.90566666666666662</v>
      </c>
      <c r="Q4335" s="1">
        <v>1929.5</v>
      </c>
    </row>
    <row r="4336" spans="2:17" x14ac:dyDescent="0.3">
      <c r="B4336" s="187">
        <v>43281.25</v>
      </c>
      <c r="D4336" s="202">
        <v>0</v>
      </c>
      <c r="E4336" s="178">
        <v>0</v>
      </c>
      <c r="F4336" s="188">
        <f t="shared" si="268"/>
        <v>0</v>
      </c>
      <c r="G4336" s="200"/>
      <c r="H4336" s="202">
        <v>3</v>
      </c>
      <c r="I4336" s="178">
        <v>-56.506999999999998</v>
      </c>
      <c r="J4336">
        <f t="shared" si="269"/>
        <v>0</v>
      </c>
      <c r="K4336" s="189">
        <f t="shared" si="270"/>
        <v>0</v>
      </c>
      <c r="L4336" s="200">
        <v>0</v>
      </c>
      <c r="N4336" s="184">
        <v>5474.8</v>
      </c>
      <c r="O4336" s="190">
        <f t="shared" si="271"/>
        <v>0.91246666666666665</v>
      </c>
      <c r="Q4336" s="1">
        <v>1928.6</v>
      </c>
    </row>
    <row r="4337" spans="2:17" x14ac:dyDescent="0.3">
      <c r="B4337" s="187">
        <v>43281.291666666664</v>
      </c>
      <c r="D4337" s="202">
        <v>591</v>
      </c>
      <c r="E4337" s="178">
        <v>70.087199999999996</v>
      </c>
      <c r="F4337" s="188">
        <f t="shared" si="268"/>
        <v>9.4850221605710994E-2</v>
      </c>
      <c r="G4337" s="200"/>
      <c r="H4337" s="202">
        <v>117</v>
      </c>
      <c r="I4337" s="178">
        <v>4963.3999999999996</v>
      </c>
      <c r="J4337">
        <f t="shared" si="269"/>
        <v>4963.3999999999996</v>
      </c>
      <c r="K4337" s="189">
        <f t="shared" si="270"/>
        <v>0.19853599999999999</v>
      </c>
      <c r="L4337" s="200">
        <v>5106.5</v>
      </c>
      <c r="N4337" s="184">
        <v>5424.5</v>
      </c>
      <c r="O4337" s="190">
        <f t="shared" si="271"/>
        <v>0.90408333333333335</v>
      </c>
      <c r="Q4337" s="1">
        <v>1927.9</v>
      </c>
    </row>
    <row r="4338" spans="2:17" x14ac:dyDescent="0.3">
      <c r="B4338" s="187">
        <v>43281.333333333336</v>
      </c>
      <c r="D4338" s="202">
        <v>828</v>
      </c>
      <c r="E4338" s="178">
        <v>503.964</v>
      </c>
      <c r="F4338" s="188">
        <f t="shared" si="268"/>
        <v>0.68202320939202221</v>
      </c>
      <c r="G4338" s="200"/>
      <c r="H4338" s="202">
        <v>324</v>
      </c>
      <c r="I4338" s="178">
        <v>15621</v>
      </c>
      <c r="J4338">
        <f t="shared" si="269"/>
        <v>15621</v>
      </c>
      <c r="K4338" s="189">
        <f t="shared" si="270"/>
        <v>0.62483999999999995</v>
      </c>
      <c r="L4338" s="200">
        <v>16079</v>
      </c>
      <c r="N4338" s="184">
        <v>5267.1</v>
      </c>
      <c r="O4338" s="190">
        <f t="shared" si="271"/>
        <v>0.87785000000000002</v>
      </c>
      <c r="Q4338" s="1">
        <v>1927.5</v>
      </c>
    </row>
    <row r="4339" spans="2:17" x14ac:dyDescent="0.3">
      <c r="B4339" s="187">
        <v>43281.375</v>
      </c>
      <c r="D4339" s="202">
        <v>900</v>
      </c>
      <c r="E4339" s="178">
        <v>617.36599999999999</v>
      </c>
      <c r="F4339" s="188">
        <f t="shared" si="268"/>
        <v>0.83549210001014995</v>
      </c>
      <c r="G4339" s="200"/>
      <c r="H4339" s="202">
        <v>495</v>
      </c>
      <c r="I4339" s="178">
        <v>18812</v>
      </c>
      <c r="J4339">
        <f t="shared" si="269"/>
        <v>18812</v>
      </c>
      <c r="K4339" s="189">
        <f t="shared" si="270"/>
        <v>0.75248000000000004</v>
      </c>
      <c r="L4339" s="200">
        <v>19423</v>
      </c>
      <c r="N4339" s="184">
        <v>4941.3</v>
      </c>
      <c r="O4339" s="190">
        <f t="shared" si="271"/>
        <v>0.82355</v>
      </c>
      <c r="Q4339" s="1">
        <v>1927.2</v>
      </c>
    </row>
    <row r="4340" spans="2:17" x14ac:dyDescent="0.3">
      <c r="B4340" s="187">
        <v>43281.416666666664</v>
      </c>
      <c r="D4340" s="202">
        <v>937</v>
      </c>
      <c r="E4340" s="178">
        <v>667.54100000000005</v>
      </c>
      <c r="F4340" s="188">
        <f t="shared" si="268"/>
        <v>0.90339479649490828</v>
      </c>
      <c r="G4340" s="200"/>
      <c r="H4340" s="202">
        <v>625</v>
      </c>
      <c r="I4340" s="178">
        <v>18513</v>
      </c>
      <c r="J4340">
        <f t="shared" si="269"/>
        <v>18513</v>
      </c>
      <c r="K4340" s="189">
        <f t="shared" si="270"/>
        <v>0.74051999999999996</v>
      </c>
      <c r="L4340" s="200">
        <v>19109</v>
      </c>
      <c r="N4340" s="184">
        <v>5052.2</v>
      </c>
      <c r="O4340" s="190">
        <f t="shared" si="271"/>
        <v>0.8420333333333333</v>
      </c>
      <c r="Q4340" s="1">
        <v>1926.2</v>
      </c>
    </row>
    <row r="4341" spans="2:17" x14ac:dyDescent="0.3">
      <c r="B4341" s="187">
        <v>43281.458333333336</v>
      </c>
      <c r="D4341" s="202">
        <v>954</v>
      </c>
      <c r="E4341" s="178">
        <v>691.36599999999999</v>
      </c>
      <c r="F4341" s="188">
        <f t="shared" si="268"/>
        <v>0.93563758162195088</v>
      </c>
      <c r="G4341" s="200"/>
      <c r="H4341" s="202">
        <v>699</v>
      </c>
      <c r="I4341" s="178">
        <v>18253</v>
      </c>
      <c r="J4341">
        <f t="shared" si="269"/>
        <v>18253</v>
      </c>
      <c r="K4341" s="189">
        <f t="shared" si="270"/>
        <v>0.73011999999999999</v>
      </c>
      <c r="L4341" s="200">
        <v>18835</v>
      </c>
      <c r="N4341" s="184">
        <v>4770.5</v>
      </c>
      <c r="O4341" s="190">
        <f t="shared" si="271"/>
        <v>0.79508333333333336</v>
      </c>
      <c r="Q4341" s="1">
        <v>1926</v>
      </c>
    </row>
    <row r="4342" spans="2:17" x14ac:dyDescent="0.3">
      <c r="B4342" s="187">
        <v>43281.5</v>
      </c>
      <c r="D4342" s="202">
        <v>956</v>
      </c>
      <c r="E4342" s="178">
        <v>691.47699999999998</v>
      </c>
      <c r="F4342" s="188">
        <f t="shared" si="268"/>
        <v>0.93578779984436855</v>
      </c>
      <c r="G4342" s="200"/>
      <c r="H4342" s="202">
        <v>706</v>
      </c>
      <c r="I4342" s="178">
        <v>18191</v>
      </c>
      <c r="J4342">
        <f t="shared" si="269"/>
        <v>18191</v>
      </c>
      <c r="K4342" s="189">
        <f t="shared" si="270"/>
        <v>0.72763999999999995</v>
      </c>
      <c r="L4342" s="200">
        <v>18771</v>
      </c>
      <c r="N4342" s="184">
        <v>3428.6</v>
      </c>
      <c r="O4342" s="190">
        <f t="shared" si="271"/>
        <v>0.57143333333333335</v>
      </c>
      <c r="Q4342" s="1">
        <v>1925.3</v>
      </c>
    </row>
    <row r="4343" spans="2:17" x14ac:dyDescent="0.3">
      <c r="B4343" s="187">
        <v>43281.541666666664</v>
      </c>
      <c r="D4343" s="202">
        <v>942</v>
      </c>
      <c r="E4343" s="178">
        <v>673.88499999999999</v>
      </c>
      <c r="F4343" s="188">
        <f t="shared" si="268"/>
        <v>0.91198024156714153</v>
      </c>
      <c r="G4343" s="200"/>
      <c r="H4343" s="202">
        <v>646</v>
      </c>
      <c r="I4343" s="178">
        <v>18475</v>
      </c>
      <c r="J4343">
        <f t="shared" si="269"/>
        <v>18475</v>
      </c>
      <c r="K4343" s="189">
        <f t="shared" si="270"/>
        <v>0.73899999999999999</v>
      </c>
      <c r="L4343" s="200">
        <v>19069</v>
      </c>
      <c r="N4343" s="184">
        <v>2014.6</v>
      </c>
      <c r="O4343" s="190">
        <f t="shared" si="271"/>
        <v>0.33576666666666666</v>
      </c>
      <c r="Q4343" s="1">
        <v>1925</v>
      </c>
    </row>
    <row r="4344" spans="2:17" x14ac:dyDescent="0.3">
      <c r="B4344" s="187">
        <v>43281.583333333336</v>
      </c>
      <c r="D4344" s="202">
        <v>910</v>
      </c>
      <c r="E4344" s="178">
        <v>630.87099999999998</v>
      </c>
      <c r="F4344" s="188">
        <f t="shared" si="268"/>
        <v>0.85376865040430361</v>
      </c>
      <c r="G4344" s="200"/>
      <c r="H4344" s="202">
        <v>527</v>
      </c>
      <c r="I4344" s="178">
        <v>18821</v>
      </c>
      <c r="J4344">
        <f t="shared" si="269"/>
        <v>18821</v>
      </c>
      <c r="K4344" s="189">
        <f t="shared" si="270"/>
        <v>0.75283999999999995</v>
      </c>
      <c r="L4344" s="200">
        <v>19433</v>
      </c>
      <c r="N4344" s="184">
        <v>1222.5</v>
      </c>
      <c r="O4344" s="190">
        <f t="shared" si="271"/>
        <v>0.20374999999999999</v>
      </c>
      <c r="Q4344" s="1">
        <v>1923.8</v>
      </c>
    </row>
    <row r="4345" spans="2:17" x14ac:dyDescent="0.3">
      <c r="B4345" s="187">
        <v>43281.625</v>
      </c>
      <c r="D4345" s="202">
        <v>843</v>
      </c>
      <c r="E4345" s="178">
        <v>526.85900000000004</v>
      </c>
      <c r="F4345" s="188">
        <f t="shared" si="268"/>
        <v>0.7130074094123221</v>
      </c>
      <c r="G4345" s="200"/>
      <c r="H4345" s="202">
        <v>356</v>
      </c>
      <c r="I4345" s="178">
        <v>16690</v>
      </c>
      <c r="J4345">
        <f t="shared" si="269"/>
        <v>16690</v>
      </c>
      <c r="K4345" s="189">
        <f t="shared" si="270"/>
        <v>0.66759999999999997</v>
      </c>
      <c r="L4345" s="200">
        <v>17197</v>
      </c>
      <c r="N4345" s="184">
        <v>707.7</v>
      </c>
      <c r="O4345" s="190">
        <f t="shared" si="271"/>
        <v>0.11795000000000001</v>
      </c>
      <c r="Q4345" s="1">
        <v>1923.5</v>
      </c>
    </row>
    <row r="4346" spans="2:17" x14ac:dyDescent="0.3">
      <c r="B4346" s="187">
        <v>43281.666666666664</v>
      </c>
      <c r="D4346" s="202">
        <v>682</v>
      </c>
      <c r="E4346" s="178">
        <v>311.71199999999999</v>
      </c>
      <c r="F4346" s="188">
        <f t="shared" si="268"/>
        <v>0.42184524816456342</v>
      </c>
      <c r="G4346" s="200"/>
      <c r="H4346" s="202">
        <v>160</v>
      </c>
      <c r="I4346" s="178">
        <v>6912.8</v>
      </c>
      <c r="J4346">
        <f t="shared" si="269"/>
        <v>6912.8</v>
      </c>
      <c r="K4346" s="189">
        <f t="shared" si="270"/>
        <v>0.27651199999999998</v>
      </c>
      <c r="L4346" s="200">
        <v>7091.8</v>
      </c>
      <c r="N4346" s="184">
        <v>504.7</v>
      </c>
      <c r="O4346" s="190">
        <f t="shared" si="271"/>
        <v>8.4116666666666659E-2</v>
      </c>
      <c r="Q4346" s="1">
        <v>1922.9</v>
      </c>
    </row>
    <row r="4347" spans="2:17" x14ac:dyDescent="0.3">
      <c r="B4347" s="187">
        <v>43281.708333333336</v>
      </c>
      <c r="D4347" s="202">
        <v>87</v>
      </c>
      <c r="E4347" s="178">
        <v>0</v>
      </c>
      <c r="F4347" s="188">
        <f t="shared" si="268"/>
        <v>0</v>
      </c>
      <c r="G4347" s="200"/>
      <c r="H4347" s="202">
        <v>11</v>
      </c>
      <c r="I4347" s="178">
        <v>33.232999999999997</v>
      </c>
      <c r="J4347">
        <f t="shared" si="269"/>
        <v>33.232999999999997</v>
      </c>
      <c r="K4347" s="189">
        <f t="shared" si="270"/>
        <v>1.3293199999999999E-3</v>
      </c>
      <c r="L4347" s="200">
        <v>202.1</v>
      </c>
      <c r="N4347" s="184">
        <v>618.6</v>
      </c>
      <c r="O4347" s="190">
        <f t="shared" si="271"/>
        <v>0.1031</v>
      </c>
      <c r="Q4347" s="1">
        <v>1920.6</v>
      </c>
    </row>
    <row r="4348" spans="2:17" x14ac:dyDescent="0.3">
      <c r="B4348" s="187">
        <v>43281.75</v>
      </c>
      <c r="D4348" s="202">
        <v>0</v>
      </c>
      <c r="E4348" s="178">
        <v>0</v>
      </c>
      <c r="F4348" s="188">
        <f t="shared" si="268"/>
        <v>0</v>
      </c>
      <c r="G4348" s="200"/>
      <c r="H4348" s="202">
        <v>0</v>
      </c>
      <c r="I4348" s="178">
        <v>-56.506999999999998</v>
      </c>
      <c r="J4348">
        <f t="shared" si="269"/>
        <v>0</v>
      </c>
      <c r="K4348" s="189">
        <f t="shared" si="270"/>
        <v>0</v>
      </c>
      <c r="L4348" s="200">
        <v>0</v>
      </c>
      <c r="N4348" s="184">
        <v>1144.4000000000001</v>
      </c>
      <c r="O4348" s="190">
        <f t="shared" si="271"/>
        <v>0.19073333333333334</v>
      </c>
      <c r="Q4348" s="1">
        <v>1919.3</v>
      </c>
    </row>
    <row r="4349" spans="2:17" x14ac:dyDescent="0.3">
      <c r="B4349" s="187">
        <v>43281.791666666664</v>
      </c>
      <c r="D4349" s="202">
        <v>0</v>
      </c>
      <c r="E4349" s="178">
        <v>0</v>
      </c>
      <c r="F4349" s="188">
        <f t="shared" si="268"/>
        <v>0</v>
      </c>
      <c r="G4349" s="200"/>
      <c r="H4349" s="202">
        <v>0</v>
      </c>
      <c r="I4349" s="178">
        <v>-56.506999999999998</v>
      </c>
      <c r="J4349">
        <f t="shared" si="269"/>
        <v>0</v>
      </c>
      <c r="K4349" s="189">
        <f t="shared" si="270"/>
        <v>0</v>
      </c>
      <c r="L4349" s="200">
        <v>0</v>
      </c>
      <c r="N4349" s="184">
        <v>1996.9</v>
      </c>
      <c r="O4349" s="190">
        <f t="shared" si="271"/>
        <v>0.33281666666666671</v>
      </c>
      <c r="Q4349" s="1">
        <v>1919.1</v>
      </c>
    </row>
    <row r="4350" spans="2:17" x14ac:dyDescent="0.3">
      <c r="B4350" s="187">
        <v>43281.833333333336</v>
      </c>
      <c r="D4350" s="202">
        <v>0</v>
      </c>
      <c r="E4350" s="178">
        <v>0</v>
      </c>
      <c r="F4350" s="188">
        <f t="shared" si="268"/>
        <v>0</v>
      </c>
      <c r="G4350" s="200"/>
      <c r="H4350" s="202">
        <v>0</v>
      </c>
      <c r="I4350" s="178">
        <v>-56.506999999999998</v>
      </c>
      <c r="J4350">
        <f t="shared" si="269"/>
        <v>0</v>
      </c>
      <c r="K4350" s="189">
        <f t="shared" si="270"/>
        <v>0</v>
      </c>
      <c r="L4350" s="200">
        <v>0</v>
      </c>
      <c r="N4350" s="184">
        <v>2909.4</v>
      </c>
      <c r="O4350" s="190">
        <f t="shared" si="271"/>
        <v>0.4849</v>
      </c>
      <c r="Q4350" s="1">
        <v>1918.7</v>
      </c>
    </row>
    <row r="4351" spans="2:17" x14ac:dyDescent="0.3">
      <c r="B4351" s="187">
        <v>43281.875</v>
      </c>
      <c r="D4351" s="202">
        <v>0</v>
      </c>
      <c r="E4351" s="178">
        <v>0</v>
      </c>
      <c r="F4351" s="188">
        <f t="shared" si="268"/>
        <v>0</v>
      </c>
      <c r="G4351" s="200"/>
      <c r="H4351" s="202">
        <v>0</v>
      </c>
      <c r="I4351" s="178">
        <v>-56.506999999999998</v>
      </c>
      <c r="J4351">
        <f t="shared" si="269"/>
        <v>0</v>
      </c>
      <c r="K4351" s="189">
        <f t="shared" si="270"/>
        <v>0</v>
      </c>
      <c r="L4351" s="200">
        <v>0</v>
      </c>
      <c r="N4351" s="184">
        <v>3526.1</v>
      </c>
      <c r="O4351" s="190">
        <f t="shared" si="271"/>
        <v>0.58768333333333334</v>
      </c>
      <c r="Q4351" s="1">
        <v>1917.7</v>
      </c>
    </row>
    <row r="4352" spans="2:17" x14ac:dyDescent="0.3">
      <c r="B4352" s="187">
        <v>43281.916666666664</v>
      </c>
      <c r="D4352" s="202">
        <v>0</v>
      </c>
      <c r="E4352" s="178">
        <v>0</v>
      </c>
      <c r="F4352" s="188">
        <f t="shared" si="268"/>
        <v>0</v>
      </c>
      <c r="G4352" s="200"/>
      <c r="H4352" s="202">
        <v>0</v>
      </c>
      <c r="I4352" s="178">
        <v>-56.506999999999998</v>
      </c>
      <c r="J4352">
        <f t="shared" si="269"/>
        <v>0</v>
      </c>
      <c r="K4352" s="189">
        <f t="shared" si="270"/>
        <v>0</v>
      </c>
      <c r="L4352" s="200">
        <v>0</v>
      </c>
      <c r="N4352" s="184">
        <v>3655.6</v>
      </c>
      <c r="O4352" s="190">
        <f t="shared" si="271"/>
        <v>0.60926666666666662</v>
      </c>
      <c r="Q4352" s="1">
        <v>1915.1</v>
      </c>
    </row>
    <row r="4353" spans="2:17" x14ac:dyDescent="0.3">
      <c r="B4353" s="187">
        <v>43281.958333333336</v>
      </c>
      <c r="D4353" s="202">
        <v>0</v>
      </c>
      <c r="E4353" s="178">
        <v>0</v>
      </c>
      <c r="F4353" s="188">
        <f t="shared" si="268"/>
        <v>0</v>
      </c>
      <c r="G4353" s="200"/>
      <c r="H4353" s="202">
        <v>0</v>
      </c>
      <c r="I4353" s="178">
        <v>-56.506999999999998</v>
      </c>
      <c r="J4353">
        <f t="shared" si="269"/>
        <v>0</v>
      </c>
      <c r="K4353" s="189">
        <f t="shared" si="270"/>
        <v>0</v>
      </c>
      <c r="L4353" s="200">
        <v>0</v>
      </c>
      <c r="N4353" s="184">
        <v>3183</v>
      </c>
      <c r="O4353" s="190">
        <f t="shared" si="271"/>
        <v>0.53049999999999997</v>
      </c>
      <c r="Q4353" s="1">
        <v>1915.1</v>
      </c>
    </row>
    <row r="4354" spans="2:17" x14ac:dyDescent="0.3">
      <c r="B4354" s="187">
        <v>41821</v>
      </c>
      <c r="D4354" s="202">
        <v>0</v>
      </c>
      <c r="E4354" s="178">
        <v>0</v>
      </c>
      <c r="F4354" s="188">
        <f t="shared" si="268"/>
        <v>0</v>
      </c>
      <c r="G4354" s="200"/>
      <c r="H4354" s="202">
        <v>0</v>
      </c>
      <c r="I4354" s="178">
        <v>-56.506999999999998</v>
      </c>
      <c r="J4354">
        <f t="shared" si="269"/>
        <v>0</v>
      </c>
      <c r="K4354" s="189">
        <f t="shared" si="270"/>
        <v>0</v>
      </c>
      <c r="L4354" s="200">
        <v>0</v>
      </c>
      <c r="N4354" s="184">
        <v>3346.8</v>
      </c>
      <c r="O4354" s="190">
        <f t="shared" si="271"/>
        <v>0.55780000000000007</v>
      </c>
      <c r="Q4354" s="1">
        <v>1914.7</v>
      </c>
    </row>
    <row r="4355" spans="2:17" x14ac:dyDescent="0.3">
      <c r="B4355" s="187">
        <v>41821.041666666664</v>
      </c>
      <c r="D4355" s="202">
        <v>0</v>
      </c>
      <c r="E4355" s="178">
        <v>0</v>
      </c>
      <c r="F4355" s="188">
        <f t="shared" si="268"/>
        <v>0</v>
      </c>
      <c r="G4355" s="200"/>
      <c r="H4355" s="202">
        <v>0</v>
      </c>
      <c r="I4355" s="178">
        <v>-56.506999999999998</v>
      </c>
      <c r="J4355">
        <f t="shared" si="269"/>
        <v>0</v>
      </c>
      <c r="K4355" s="189">
        <f t="shared" si="270"/>
        <v>0</v>
      </c>
      <c r="L4355" s="200">
        <v>0</v>
      </c>
      <c r="N4355" s="184">
        <v>3093.5</v>
      </c>
      <c r="O4355" s="190">
        <f t="shared" si="271"/>
        <v>0.51558333333333328</v>
      </c>
      <c r="Q4355" s="1">
        <v>1912.6</v>
      </c>
    </row>
    <row r="4356" spans="2:17" x14ac:dyDescent="0.3">
      <c r="B4356" s="187">
        <v>41821.083333333336</v>
      </c>
      <c r="D4356" s="202">
        <v>0</v>
      </c>
      <c r="E4356" s="178">
        <v>0</v>
      </c>
      <c r="F4356" s="188">
        <f t="shared" si="268"/>
        <v>0</v>
      </c>
      <c r="G4356" s="200"/>
      <c r="H4356" s="202">
        <v>0</v>
      </c>
      <c r="I4356" s="178">
        <v>-56.506999999999998</v>
      </c>
      <c r="J4356">
        <f t="shared" si="269"/>
        <v>0</v>
      </c>
      <c r="K4356" s="189">
        <f t="shared" si="270"/>
        <v>0</v>
      </c>
      <c r="L4356" s="200">
        <v>0</v>
      </c>
      <c r="N4356" s="184">
        <v>2891.4</v>
      </c>
      <c r="O4356" s="190">
        <f t="shared" si="271"/>
        <v>0.4819</v>
      </c>
      <c r="Q4356" s="1">
        <v>1912.6</v>
      </c>
    </row>
    <row r="4357" spans="2:17" x14ac:dyDescent="0.3">
      <c r="B4357" s="187">
        <v>41821.125</v>
      </c>
      <c r="D4357" s="202">
        <v>0</v>
      </c>
      <c r="E4357" s="178">
        <v>0</v>
      </c>
      <c r="F4357" s="188">
        <f t="shared" si="268"/>
        <v>0</v>
      </c>
      <c r="G4357" s="200"/>
      <c r="H4357" s="202">
        <v>0</v>
      </c>
      <c r="I4357" s="178">
        <v>-56.506999999999998</v>
      </c>
      <c r="J4357">
        <f t="shared" si="269"/>
        <v>0</v>
      </c>
      <c r="K4357" s="189">
        <f t="shared" si="270"/>
        <v>0</v>
      </c>
      <c r="L4357" s="200">
        <v>0</v>
      </c>
      <c r="N4357" s="184">
        <v>2762.9</v>
      </c>
      <c r="O4357" s="190">
        <f t="shared" si="271"/>
        <v>0.46048333333333336</v>
      </c>
      <c r="Q4357" s="1">
        <v>1912.5</v>
      </c>
    </row>
    <row r="4358" spans="2:17" x14ac:dyDescent="0.3">
      <c r="B4358" s="187">
        <v>41821.166666666664</v>
      </c>
      <c r="D4358" s="202">
        <v>0</v>
      </c>
      <c r="E4358" s="178">
        <v>0</v>
      </c>
      <c r="F4358" s="188">
        <f t="shared" si="268"/>
        <v>0</v>
      </c>
      <c r="G4358" s="200"/>
      <c r="H4358" s="202">
        <v>0</v>
      </c>
      <c r="I4358" s="178">
        <v>-56.506999999999998</v>
      </c>
      <c r="J4358">
        <f t="shared" si="269"/>
        <v>0</v>
      </c>
      <c r="K4358" s="189">
        <f t="shared" si="270"/>
        <v>0</v>
      </c>
      <c r="L4358" s="200">
        <v>0</v>
      </c>
      <c r="N4358" s="184">
        <v>2946.2</v>
      </c>
      <c r="O4358" s="190">
        <f t="shared" si="271"/>
        <v>0.49103333333333332</v>
      </c>
      <c r="Q4358" s="1">
        <v>1912.3</v>
      </c>
    </row>
    <row r="4359" spans="2:17" x14ac:dyDescent="0.3">
      <c r="B4359" s="187">
        <v>41821.208333333336</v>
      </c>
      <c r="D4359" s="202">
        <v>0</v>
      </c>
      <c r="E4359" s="178">
        <v>0</v>
      </c>
      <c r="F4359" s="188">
        <f t="shared" si="268"/>
        <v>0</v>
      </c>
      <c r="G4359" s="200"/>
      <c r="H4359" s="202">
        <v>0</v>
      </c>
      <c r="I4359" s="178">
        <v>-56.506999999999998</v>
      </c>
      <c r="J4359">
        <f t="shared" si="269"/>
        <v>0</v>
      </c>
      <c r="K4359" s="189">
        <f t="shared" si="270"/>
        <v>0</v>
      </c>
      <c r="L4359" s="200">
        <v>0</v>
      </c>
      <c r="N4359" s="184">
        <v>3122.8</v>
      </c>
      <c r="O4359" s="190">
        <f t="shared" si="271"/>
        <v>0.52046666666666674</v>
      </c>
      <c r="Q4359" s="1">
        <v>1912</v>
      </c>
    </row>
    <row r="4360" spans="2:17" x14ac:dyDescent="0.3">
      <c r="B4360" s="187">
        <v>41821.25</v>
      </c>
      <c r="D4360" s="202">
        <v>63</v>
      </c>
      <c r="E4360" s="178">
        <v>0</v>
      </c>
      <c r="F4360" s="188">
        <f t="shared" si="268"/>
        <v>0</v>
      </c>
      <c r="G4360" s="200"/>
      <c r="H4360" s="202">
        <v>10</v>
      </c>
      <c r="I4360" s="178">
        <v>-56.506999999999998</v>
      </c>
      <c r="J4360">
        <f t="shared" si="269"/>
        <v>0</v>
      </c>
      <c r="K4360" s="189">
        <f t="shared" si="270"/>
        <v>0</v>
      </c>
      <c r="L4360" s="200">
        <v>136.11000000000001</v>
      </c>
      <c r="N4360" s="184">
        <v>3266.8</v>
      </c>
      <c r="O4360" s="190">
        <f t="shared" si="271"/>
        <v>0.54446666666666665</v>
      </c>
      <c r="Q4360" s="1">
        <v>1911.2</v>
      </c>
    </row>
    <row r="4361" spans="2:17" x14ac:dyDescent="0.3">
      <c r="B4361" s="187">
        <v>41821.291666666664</v>
      </c>
      <c r="D4361" s="202">
        <v>558</v>
      </c>
      <c r="E4361" s="178">
        <v>56.986499999999999</v>
      </c>
      <c r="F4361" s="188">
        <f t="shared" si="268"/>
        <v>7.7120817403660724E-2</v>
      </c>
      <c r="G4361" s="200"/>
      <c r="H4361" s="202">
        <v>125</v>
      </c>
      <c r="I4361" s="178">
        <v>5287.8</v>
      </c>
      <c r="J4361">
        <f t="shared" si="269"/>
        <v>5287.8</v>
      </c>
      <c r="K4361" s="189">
        <f t="shared" si="270"/>
        <v>0.21151200000000001</v>
      </c>
      <c r="L4361" s="200">
        <v>5436.4</v>
      </c>
      <c r="N4361" s="184">
        <v>3224</v>
      </c>
      <c r="O4361" s="190">
        <f t="shared" si="271"/>
        <v>0.53733333333333333</v>
      </c>
      <c r="Q4361" s="1">
        <v>1910.2</v>
      </c>
    </row>
    <row r="4362" spans="2:17" x14ac:dyDescent="0.3">
      <c r="B4362" s="187">
        <v>41821.333333333336</v>
      </c>
      <c r="D4362" s="202">
        <v>832</v>
      </c>
      <c r="E4362" s="178">
        <v>510.68299999999999</v>
      </c>
      <c r="F4362" s="188">
        <f t="shared" si="268"/>
        <v>0.6911161484589099</v>
      </c>
      <c r="G4362" s="200"/>
      <c r="H4362" s="202">
        <v>327</v>
      </c>
      <c r="I4362" s="178">
        <v>15724</v>
      </c>
      <c r="J4362">
        <f t="shared" si="269"/>
        <v>15724</v>
      </c>
      <c r="K4362" s="189">
        <f t="shared" si="270"/>
        <v>0.62895999999999996</v>
      </c>
      <c r="L4362" s="200">
        <v>16186</v>
      </c>
      <c r="N4362" s="184">
        <v>2616.6999999999998</v>
      </c>
      <c r="O4362" s="190">
        <f t="shared" si="271"/>
        <v>0.43611666666666665</v>
      </c>
      <c r="Q4362" s="1">
        <v>1909.9</v>
      </c>
    </row>
    <row r="4363" spans="2:17" x14ac:dyDescent="0.3">
      <c r="B4363" s="187">
        <v>41821.375</v>
      </c>
      <c r="D4363" s="202">
        <v>911</v>
      </c>
      <c r="E4363" s="178">
        <v>631.05799999999999</v>
      </c>
      <c r="F4363" s="188">
        <f t="shared" ref="F4363:F4426" si="272">E4363/$F$8</f>
        <v>0.85402172074297122</v>
      </c>
      <c r="G4363" s="200"/>
      <c r="H4363" s="202">
        <v>505</v>
      </c>
      <c r="I4363" s="178">
        <v>19140</v>
      </c>
      <c r="J4363">
        <f t="shared" ref="J4363:J4426" si="273">IF(I4363&lt;0,0,I4363)</f>
        <v>19140</v>
      </c>
      <c r="K4363" s="189">
        <f t="shared" ref="K4363:K4426" si="274">J4363/(1000*$K$8)</f>
        <v>0.76559999999999995</v>
      </c>
      <c r="L4363" s="200">
        <v>19768</v>
      </c>
      <c r="N4363" s="184">
        <v>1208.5999999999999</v>
      </c>
      <c r="O4363" s="190">
        <f t="shared" ref="O4363:O4426" si="275">N4363/$O$8</f>
        <v>0.20143333333333333</v>
      </c>
      <c r="Q4363" s="1">
        <v>1909.7</v>
      </c>
    </row>
    <row r="4364" spans="2:17" x14ac:dyDescent="0.3">
      <c r="B4364" s="187">
        <v>41821.416666666664</v>
      </c>
      <c r="D4364" s="202">
        <v>948</v>
      </c>
      <c r="E4364" s="178">
        <v>680.82899999999995</v>
      </c>
      <c r="F4364" s="188">
        <f t="shared" si="272"/>
        <v>0.92137767703082174</v>
      </c>
      <c r="G4364" s="200"/>
      <c r="H4364" s="202">
        <v>633</v>
      </c>
      <c r="I4364" s="178">
        <v>18716</v>
      </c>
      <c r="J4364">
        <f t="shared" si="273"/>
        <v>18716</v>
      </c>
      <c r="K4364" s="189">
        <f t="shared" si="274"/>
        <v>0.74863999999999997</v>
      </c>
      <c r="L4364" s="200">
        <v>19322</v>
      </c>
      <c r="N4364" s="184">
        <v>1198.5</v>
      </c>
      <c r="O4364" s="190">
        <f t="shared" si="275"/>
        <v>0.19975000000000001</v>
      </c>
      <c r="Q4364" s="1">
        <v>1907.9</v>
      </c>
    </row>
    <row r="4365" spans="2:17" x14ac:dyDescent="0.3">
      <c r="B4365" s="187">
        <v>41821.458333333336</v>
      </c>
      <c r="D4365" s="202">
        <v>966</v>
      </c>
      <c r="E4365" s="178">
        <v>704.57500000000005</v>
      </c>
      <c r="F4365" s="188">
        <f t="shared" si="272"/>
        <v>0.95351355008965744</v>
      </c>
      <c r="G4365" s="200"/>
      <c r="H4365" s="202">
        <v>708</v>
      </c>
      <c r="I4365" s="178">
        <v>18419</v>
      </c>
      <c r="J4365">
        <f t="shared" si="273"/>
        <v>18419</v>
      </c>
      <c r="K4365" s="189">
        <f t="shared" si="274"/>
        <v>0.73675999999999997</v>
      </c>
      <c r="L4365" s="200">
        <v>19010</v>
      </c>
      <c r="N4365" s="184">
        <v>1426.4</v>
      </c>
      <c r="O4365" s="190">
        <f t="shared" si="275"/>
        <v>0.23773333333333335</v>
      </c>
      <c r="Q4365" s="1">
        <v>1905</v>
      </c>
    </row>
    <row r="4366" spans="2:17" x14ac:dyDescent="0.3">
      <c r="B4366" s="187">
        <v>41821.5</v>
      </c>
      <c r="D4366" s="202">
        <v>968</v>
      </c>
      <c r="E4366" s="178">
        <v>703.00599999999997</v>
      </c>
      <c r="F4366" s="188">
        <f t="shared" si="272"/>
        <v>0.9513901952160233</v>
      </c>
      <c r="G4366" s="200"/>
      <c r="H4366" s="202">
        <v>713</v>
      </c>
      <c r="I4366" s="178">
        <v>18274</v>
      </c>
      <c r="J4366">
        <f t="shared" si="273"/>
        <v>18274</v>
      </c>
      <c r="K4366" s="189">
        <f t="shared" si="274"/>
        <v>0.73096000000000005</v>
      </c>
      <c r="L4366" s="200">
        <v>18858</v>
      </c>
      <c r="N4366" s="184">
        <v>1427.6</v>
      </c>
      <c r="O4366" s="190">
        <f t="shared" si="275"/>
        <v>0.23793333333333333</v>
      </c>
      <c r="Q4366" s="1">
        <v>1904.1</v>
      </c>
    </row>
    <row r="4367" spans="2:17" x14ac:dyDescent="0.3">
      <c r="B4367" s="187">
        <v>41821.541666666664</v>
      </c>
      <c r="D4367" s="202">
        <v>954</v>
      </c>
      <c r="E4367" s="178">
        <v>684.02700000000004</v>
      </c>
      <c r="F4367" s="188">
        <f t="shared" si="272"/>
        <v>0.92570558581723461</v>
      </c>
      <c r="G4367" s="200"/>
      <c r="H4367" s="202">
        <v>650</v>
      </c>
      <c r="I4367" s="178">
        <v>18483</v>
      </c>
      <c r="J4367">
        <f t="shared" si="273"/>
        <v>18483</v>
      </c>
      <c r="K4367" s="189">
        <f t="shared" si="274"/>
        <v>0.73931999999999998</v>
      </c>
      <c r="L4367" s="200">
        <v>19077</v>
      </c>
      <c r="N4367" s="184">
        <v>1194.7</v>
      </c>
      <c r="O4367" s="190">
        <f t="shared" si="275"/>
        <v>0.19911666666666666</v>
      </c>
      <c r="Q4367" s="1">
        <v>1904</v>
      </c>
    </row>
    <row r="4368" spans="2:17" x14ac:dyDescent="0.3">
      <c r="B4368" s="187">
        <v>41821.583333333336</v>
      </c>
      <c r="D4368" s="202">
        <v>919</v>
      </c>
      <c r="E4368" s="178">
        <v>637.70000000000005</v>
      </c>
      <c r="F4368" s="188">
        <f t="shared" si="272"/>
        <v>0.86301045437628998</v>
      </c>
      <c r="G4368" s="200"/>
      <c r="H4368" s="202">
        <v>528</v>
      </c>
      <c r="I4368" s="178">
        <v>18731</v>
      </c>
      <c r="J4368">
        <f t="shared" si="273"/>
        <v>18731</v>
      </c>
      <c r="K4368" s="189">
        <f t="shared" si="274"/>
        <v>0.74924000000000002</v>
      </c>
      <c r="L4368" s="200">
        <v>19338</v>
      </c>
      <c r="N4368" s="184">
        <v>1043.3</v>
      </c>
      <c r="O4368" s="190">
        <f t="shared" si="275"/>
        <v>0.17388333333333333</v>
      </c>
      <c r="Q4368" s="1">
        <v>1903.7</v>
      </c>
    </row>
    <row r="4369" spans="2:17" x14ac:dyDescent="0.3">
      <c r="B4369" s="187">
        <v>41821.625</v>
      </c>
      <c r="D4369" s="202">
        <v>849</v>
      </c>
      <c r="E4369" s="178">
        <v>530.54200000000003</v>
      </c>
      <c r="F4369" s="188">
        <f t="shared" si="272"/>
        <v>0.71799167709848777</v>
      </c>
      <c r="G4369" s="200"/>
      <c r="H4369" s="202">
        <v>355</v>
      </c>
      <c r="I4369" s="178">
        <v>16525</v>
      </c>
      <c r="J4369">
        <f t="shared" si="273"/>
        <v>16525</v>
      </c>
      <c r="K4369" s="189">
        <f t="shared" si="274"/>
        <v>0.66100000000000003</v>
      </c>
      <c r="L4369" s="200">
        <v>17023</v>
      </c>
      <c r="N4369" s="184">
        <v>961.3</v>
      </c>
      <c r="O4369" s="190">
        <f t="shared" si="275"/>
        <v>0.16021666666666665</v>
      </c>
      <c r="Q4369" s="1">
        <v>1903.4</v>
      </c>
    </row>
    <row r="4370" spans="2:17" x14ac:dyDescent="0.3">
      <c r="B4370" s="187">
        <v>41821.666666666664</v>
      </c>
      <c r="D4370" s="202">
        <v>654</v>
      </c>
      <c r="E4370" s="178">
        <v>297.791</v>
      </c>
      <c r="F4370" s="188">
        <f t="shared" si="272"/>
        <v>0.40300571776567312</v>
      </c>
      <c r="G4370" s="200"/>
      <c r="H4370" s="202">
        <v>156</v>
      </c>
      <c r="I4370" s="178">
        <v>6678.5</v>
      </c>
      <c r="J4370">
        <f t="shared" si="273"/>
        <v>6678.5</v>
      </c>
      <c r="K4370" s="189">
        <f t="shared" si="274"/>
        <v>0.26713999999999999</v>
      </c>
      <c r="L4370" s="200">
        <v>6852.8</v>
      </c>
      <c r="N4370" s="184">
        <v>909.8</v>
      </c>
      <c r="O4370" s="190">
        <f t="shared" si="275"/>
        <v>0.15163333333333331</v>
      </c>
      <c r="Q4370" s="1">
        <v>1903.2</v>
      </c>
    </row>
    <row r="4371" spans="2:17" x14ac:dyDescent="0.3">
      <c r="B4371" s="187">
        <v>41821.708333333336</v>
      </c>
      <c r="D4371" s="202">
        <v>39</v>
      </c>
      <c r="E4371" s="178">
        <v>0</v>
      </c>
      <c r="F4371" s="188">
        <f t="shared" si="272"/>
        <v>0</v>
      </c>
      <c r="G4371" s="200"/>
      <c r="H4371" s="202">
        <v>11</v>
      </c>
      <c r="I4371" s="178">
        <v>38.155000000000001</v>
      </c>
      <c r="J4371">
        <f t="shared" si="273"/>
        <v>38.155000000000001</v>
      </c>
      <c r="K4371" s="189">
        <f t="shared" si="274"/>
        <v>1.5262000000000001E-3</v>
      </c>
      <c r="L4371" s="200">
        <v>206.44</v>
      </c>
      <c r="N4371" s="184">
        <v>993.3</v>
      </c>
      <c r="O4371" s="190">
        <f t="shared" si="275"/>
        <v>0.16555</v>
      </c>
      <c r="Q4371" s="1">
        <v>1902.9</v>
      </c>
    </row>
    <row r="4372" spans="2:17" x14ac:dyDescent="0.3">
      <c r="B4372" s="187">
        <v>41821.75</v>
      </c>
      <c r="D4372" s="202">
        <v>0</v>
      </c>
      <c r="E4372" s="178">
        <v>0</v>
      </c>
      <c r="F4372" s="188">
        <f t="shared" si="272"/>
        <v>0</v>
      </c>
      <c r="G4372" s="200"/>
      <c r="H4372" s="202">
        <v>0</v>
      </c>
      <c r="I4372" s="178">
        <v>-56.506999999999998</v>
      </c>
      <c r="J4372">
        <f t="shared" si="273"/>
        <v>0</v>
      </c>
      <c r="K4372" s="189">
        <f t="shared" si="274"/>
        <v>0</v>
      </c>
      <c r="L4372" s="200">
        <v>0</v>
      </c>
      <c r="N4372" s="184">
        <v>1130.5999999999999</v>
      </c>
      <c r="O4372" s="190">
        <f t="shared" si="275"/>
        <v>0.18843333333333331</v>
      </c>
      <c r="Q4372" s="1">
        <v>1901.9</v>
      </c>
    </row>
    <row r="4373" spans="2:17" x14ac:dyDescent="0.3">
      <c r="B4373" s="187">
        <v>41821.791666666664</v>
      </c>
      <c r="D4373" s="202">
        <v>0</v>
      </c>
      <c r="E4373" s="178">
        <v>0</v>
      </c>
      <c r="F4373" s="188">
        <f t="shared" si="272"/>
        <v>0</v>
      </c>
      <c r="G4373" s="200"/>
      <c r="H4373" s="202">
        <v>0</v>
      </c>
      <c r="I4373" s="178">
        <v>-56.506999999999998</v>
      </c>
      <c r="J4373">
        <f t="shared" si="273"/>
        <v>0</v>
      </c>
      <c r="K4373" s="189">
        <f t="shared" si="274"/>
        <v>0</v>
      </c>
      <c r="L4373" s="200">
        <v>0</v>
      </c>
      <c r="N4373" s="184">
        <v>1704.2</v>
      </c>
      <c r="O4373" s="190">
        <f t="shared" si="275"/>
        <v>0.28403333333333336</v>
      </c>
      <c r="Q4373" s="1">
        <v>1901.6</v>
      </c>
    </row>
    <row r="4374" spans="2:17" x14ac:dyDescent="0.3">
      <c r="B4374" s="187">
        <v>41821.833333333336</v>
      </c>
      <c r="D4374" s="202">
        <v>0</v>
      </c>
      <c r="E4374" s="178">
        <v>0</v>
      </c>
      <c r="F4374" s="188">
        <f t="shared" si="272"/>
        <v>0</v>
      </c>
      <c r="G4374" s="200"/>
      <c r="H4374" s="202">
        <v>0</v>
      </c>
      <c r="I4374" s="178">
        <v>-56.506999999999998</v>
      </c>
      <c r="J4374">
        <f t="shared" si="273"/>
        <v>0</v>
      </c>
      <c r="K4374" s="189">
        <f t="shared" si="274"/>
        <v>0</v>
      </c>
      <c r="L4374" s="200">
        <v>0</v>
      </c>
      <c r="N4374" s="184">
        <v>2146.8000000000002</v>
      </c>
      <c r="O4374" s="190">
        <f t="shared" si="275"/>
        <v>0.35780000000000001</v>
      </c>
      <c r="Q4374" s="1">
        <v>1901.2</v>
      </c>
    </row>
    <row r="4375" spans="2:17" x14ac:dyDescent="0.3">
      <c r="B4375" s="187">
        <v>41821.875</v>
      </c>
      <c r="D4375" s="202">
        <v>0</v>
      </c>
      <c r="E4375" s="178">
        <v>0</v>
      </c>
      <c r="F4375" s="188">
        <f t="shared" si="272"/>
        <v>0</v>
      </c>
      <c r="G4375" s="200"/>
      <c r="H4375" s="202">
        <v>0</v>
      </c>
      <c r="I4375" s="178">
        <v>-56.506999999999998</v>
      </c>
      <c r="J4375">
        <f t="shared" si="273"/>
        <v>0</v>
      </c>
      <c r="K4375" s="189">
        <f t="shared" si="274"/>
        <v>0</v>
      </c>
      <c r="L4375" s="200">
        <v>0</v>
      </c>
      <c r="N4375" s="184">
        <v>2525.1</v>
      </c>
      <c r="O4375" s="190">
        <f t="shared" si="275"/>
        <v>0.42085</v>
      </c>
      <c r="Q4375" s="1">
        <v>1901.1</v>
      </c>
    </row>
    <row r="4376" spans="2:17" x14ac:dyDescent="0.3">
      <c r="B4376" s="187">
        <v>41821.916666666664</v>
      </c>
      <c r="D4376" s="202">
        <v>0</v>
      </c>
      <c r="E4376" s="178">
        <v>0</v>
      </c>
      <c r="F4376" s="188">
        <f t="shared" si="272"/>
        <v>0</v>
      </c>
      <c r="G4376" s="200"/>
      <c r="H4376" s="202">
        <v>0</v>
      </c>
      <c r="I4376" s="178">
        <v>-56.506999999999998</v>
      </c>
      <c r="J4376">
        <f t="shared" si="273"/>
        <v>0</v>
      </c>
      <c r="K4376" s="189">
        <f t="shared" si="274"/>
        <v>0</v>
      </c>
      <c r="L4376" s="200">
        <v>0</v>
      </c>
      <c r="N4376" s="184">
        <v>2829.6</v>
      </c>
      <c r="O4376" s="190">
        <f t="shared" si="275"/>
        <v>0.47159999999999996</v>
      </c>
      <c r="Q4376" s="1">
        <v>1900.5</v>
      </c>
    </row>
    <row r="4377" spans="2:17" x14ac:dyDescent="0.3">
      <c r="B4377" s="187">
        <v>41821.958333333336</v>
      </c>
      <c r="D4377" s="202">
        <v>0</v>
      </c>
      <c r="E4377" s="178">
        <v>0</v>
      </c>
      <c r="F4377" s="188">
        <f t="shared" si="272"/>
        <v>0</v>
      </c>
      <c r="G4377" s="200"/>
      <c r="H4377" s="202">
        <v>0</v>
      </c>
      <c r="I4377" s="178">
        <v>-56.506999999999998</v>
      </c>
      <c r="J4377">
        <f t="shared" si="273"/>
        <v>0</v>
      </c>
      <c r="K4377" s="189">
        <f t="shared" si="274"/>
        <v>0</v>
      </c>
      <c r="L4377" s="200">
        <v>0</v>
      </c>
      <c r="N4377" s="184">
        <v>3037.1</v>
      </c>
      <c r="O4377" s="190">
        <f t="shared" si="275"/>
        <v>0.50618333333333332</v>
      </c>
      <c r="Q4377" s="1">
        <v>1899.2</v>
      </c>
    </row>
    <row r="4378" spans="2:17" x14ac:dyDescent="0.3">
      <c r="B4378" s="187">
        <v>41822</v>
      </c>
      <c r="D4378" s="202">
        <v>0</v>
      </c>
      <c r="E4378" s="178">
        <v>0</v>
      </c>
      <c r="F4378" s="188">
        <f t="shared" si="272"/>
        <v>0</v>
      </c>
      <c r="G4378" s="200"/>
      <c r="H4378" s="202">
        <v>0</v>
      </c>
      <c r="I4378" s="178">
        <v>-56.506999999999998</v>
      </c>
      <c r="J4378">
        <f t="shared" si="273"/>
        <v>0</v>
      </c>
      <c r="K4378" s="189">
        <f t="shared" si="274"/>
        <v>0</v>
      </c>
      <c r="L4378" s="200">
        <v>0</v>
      </c>
      <c r="N4378" s="184">
        <v>2866.7</v>
      </c>
      <c r="O4378" s="190">
        <f t="shared" si="275"/>
        <v>0.47778333333333328</v>
      </c>
      <c r="Q4378" s="1">
        <v>1896.8</v>
      </c>
    </row>
    <row r="4379" spans="2:17" x14ac:dyDescent="0.3">
      <c r="B4379" s="187">
        <v>41822.041666666664</v>
      </c>
      <c r="D4379" s="202">
        <v>0</v>
      </c>
      <c r="E4379" s="178">
        <v>0</v>
      </c>
      <c r="F4379" s="188">
        <f t="shared" si="272"/>
        <v>0</v>
      </c>
      <c r="G4379" s="200"/>
      <c r="H4379" s="202">
        <v>0</v>
      </c>
      <c r="I4379" s="178">
        <v>-56.506999999999998</v>
      </c>
      <c r="J4379">
        <f t="shared" si="273"/>
        <v>0</v>
      </c>
      <c r="K4379" s="189">
        <f t="shared" si="274"/>
        <v>0</v>
      </c>
      <c r="L4379" s="200">
        <v>0</v>
      </c>
      <c r="N4379" s="184">
        <v>2712.8</v>
      </c>
      <c r="O4379" s="190">
        <f t="shared" si="275"/>
        <v>0.45213333333333339</v>
      </c>
      <c r="Q4379" s="1">
        <v>1895.5</v>
      </c>
    </row>
    <row r="4380" spans="2:17" x14ac:dyDescent="0.3">
      <c r="B4380" s="187">
        <v>41822.083333333336</v>
      </c>
      <c r="D4380" s="202">
        <v>0</v>
      </c>
      <c r="E4380" s="178">
        <v>0</v>
      </c>
      <c r="F4380" s="188">
        <f t="shared" si="272"/>
        <v>0</v>
      </c>
      <c r="G4380" s="200"/>
      <c r="H4380" s="202">
        <v>0</v>
      </c>
      <c r="I4380" s="178">
        <v>-56.506999999999998</v>
      </c>
      <c r="J4380">
        <f t="shared" si="273"/>
        <v>0</v>
      </c>
      <c r="K4380" s="189">
        <f t="shared" si="274"/>
        <v>0</v>
      </c>
      <c r="L4380" s="200">
        <v>0</v>
      </c>
      <c r="N4380" s="184">
        <v>2236</v>
      </c>
      <c r="O4380" s="190">
        <f t="shared" si="275"/>
        <v>0.37266666666666665</v>
      </c>
      <c r="Q4380" s="1">
        <v>1895.1</v>
      </c>
    </row>
    <row r="4381" spans="2:17" x14ac:dyDescent="0.3">
      <c r="B4381" s="187">
        <v>41822.125</v>
      </c>
      <c r="D4381" s="202">
        <v>0</v>
      </c>
      <c r="E4381" s="178">
        <v>0</v>
      </c>
      <c r="F4381" s="188">
        <f t="shared" si="272"/>
        <v>0</v>
      </c>
      <c r="G4381" s="200"/>
      <c r="H4381" s="202">
        <v>0</v>
      </c>
      <c r="I4381" s="178">
        <v>-56.506999999999998</v>
      </c>
      <c r="J4381">
        <f t="shared" si="273"/>
        <v>0</v>
      </c>
      <c r="K4381" s="189">
        <f t="shared" si="274"/>
        <v>0</v>
      </c>
      <c r="L4381" s="200">
        <v>0</v>
      </c>
      <c r="N4381" s="184">
        <v>2027</v>
      </c>
      <c r="O4381" s="190">
        <f t="shared" si="275"/>
        <v>0.33783333333333332</v>
      </c>
      <c r="Q4381" s="1">
        <v>1894.8</v>
      </c>
    </row>
    <row r="4382" spans="2:17" x14ac:dyDescent="0.3">
      <c r="B4382" s="187">
        <v>41822.166666666664</v>
      </c>
      <c r="D4382" s="202">
        <v>0</v>
      </c>
      <c r="E4382" s="178">
        <v>0</v>
      </c>
      <c r="F4382" s="188">
        <f t="shared" si="272"/>
        <v>0</v>
      </c>
      <c r="G4382" s="200"/>
      <c r="H4382" s="202">
        <v>0</v>
      </c>
      <c r="I4382" s="178">
        <v>-56.506999999999998</v>
      </c>
      <c r="J4382">
        <f t="shared" si="273"/>
        <v>0</v>
      </c>
      <c r="K4382" s="189">
        <f t="shared" si="274"/>
        <v>0</v>
      </c>
      <c r="L4382" s="200">
        <v>0</v>
      </c>
      <c r="N4382" s="184">
        <v>1698.2</v>
      </c>
      <c r="O4382" s="190">
        <f t="shared" si="275"/>
        <v>0.28303333333333336</v>
      </c>
      <c r="Q4382" s="1">
        <v>1894.5</v>
      </c>
    </row>
    <row r="4383" spans="2:17" x14ac:dyDescent="0.3">
      <c r="B4383" s="187">
        <v>41822.208333333336</v>
      </c>
      <c r="D4383" s="202">
        <v>0</v>
      </c>
      <c r="E4383" s="178">
        <v>0</v>
      </c>
      <c r="F4383" s="188">
        <f t="shared" si="272"/>
        <v>0</v>
      </c>
      <c r="G4383" s="200"/>
      <c r="H4383" s="202">
        <v>0</v>
      </c>
      <c r="I4383" s="178">
        <v>-56.506999999999998</v>
      </c>
      <c r="J4383">
        <f t="shared" si="273"/>
        <v>0</v>
      </c>
      <c r="K4383" s="189">
        <f t="shared" si="274"/>
        <v>0</v>
      </c>
      <c r="L4383" s="200">
        <v>0</v>
      </c>
      <c r="N4383" s="184">
        <v>1458.8</v>
      </c>
      <c r="O4383" s="190">
        <f t="shared" si="275"/>
        <v>0.24313333333333331</v>
      </c>
      <c r="Q4383" s="1">
        <v>1892.6</v>
      </c>
    </row>
    <row r="4384" spans="2:17" x14ac:dyDescent="0.3">
      <c r="B4384" s="187">
        <v>41822.25</v>
      </c>
      <c r="D4384" s="202">
        <v>69</v>
      </c>
      <c r="E4384" s="178">
        <v>0</v>
      </c>
      <c r="F4384" s="188">
        <f t="shared" si="272"/>
        <v>0</v>
      </c>
      <c r="G4384" s="200"/>
      <c r="H4384" s="202">
        <v>10</v>
      </c>
      <c r="I4384" s="178">
        <v>-56.506999999999998</v>
      </c>
      <c r="J4384">
        <f t="shared" si="273"/>
        <v>0</v>
      </c>
      <c r="K4384" s="189">
        <f t="shared" si="274"/>
        <v>0</v>
      </c>
      <c r="L4384" s="200">
        <v>136.66</v>
      </c>
      <c r="N4384" s="184">
        <v>1611</v>
      </c>
      <c r="O4384" s="190">
        <f t="shared" si="275"/>
        <v>0.26850000000000002</v>
      </c>
      <c r="Q4384" s="1">
        <v>1891.8</v>
      </c>
    </row>
    <row r="4385" spans="2:17" x14ac:dyDescent="0.3">
      <c r="B4385" s="187">
        <v>41822.291666666664</v>
      </c>
      <c r="D4385" s="202">
        <v>592</v>
      </c>
      <c r="E4385" s="178">
        <v>73.605199999999996</v>
      </c>
      <c r="F4385" s="188">
        <f t="shared" si="272"/>
        <v>9.9611191934228779E-2</v>
      </c>
      <c r="G4385" s="200"/>
      <c r="H4385" s="202">
        <v>127</v>
      </c>
      <c r="I4385" s="178">
        <v>5416.2</v>
      </c>
      <c r="J4385">
        <f t="shared" si="273"/>
        <v>5416.2</v>
      </c>
      <c r="K4385" s="189">
        <f t="shared" si="274"/>
        <v>0.21664799999999998</v>
      </c>
      <c r="L4385" s="200">
        <v>5567</v>
      </c>
      <c r="N4385" s="184">
        <v>1789.6</v>
      </c>
      <c r="O4385" s="190">
        <f t="shared" si="275"/>
        <v>0.29826666666666662</v>
      </c>
      <c r="Q4385" s="1">
        <v>1890.9</v>
      </c>
    </row>
    <row r="4386" spans="2:17" x14ac:dyDescent="0.3">
      <c r="B4386" s="187">
        <v>41822.333333333336</v>
      </c>
      <c r="D4386" s="202">
        <v>840</v>
      </c>
      <c r="E4386" s="178">
        <v>516.76599999999996</v>
      </c>
      <c r="F4386" s="188">
        <f t="shared" si="272"/>
        <v>0.69934837771086378</v>
      </c>
      <c r="G4386" s="200"/>
      <c r="H4386" s="202">
        <v>329</v>
      </c>
      <c r="I4386" s="178">
        <v>15860</v>
      </c>
      <c r="J4386">
        <f t="shared" si="273"/>
        <v>15860</v>
      </c>
      <c r="K4386" s="189">
        <f t="shared" si="274"/>
        <v>0.63439999999999996</v>
      </c>
      <c r="L4386" s="200">
        <v>16328</v>
      </c>
      <c r="N4386" s="184">
        <v>1867.2</v>
      </c>
      <c r="O4386" s="190">
        <f t="shared" si="275"/>
        <v>0.31120000000000003</v>
      </c>
      <c r="Q4386" s="1">
        <v>1889.9</v>
      </c>
    </row>
    <row r="4387" spans="2:17" x14ac:dyDescent="0.3">
      <c r="B4387" s="187">
        <v>41822.375</v>
      </c>
      <c r="D4387" s="202">
        <v>919</v>
      </c>
      <c r="E4387" s="178">
        <v>637.95000000000005</v>
      </c>
      <c r="F4387" s="188">
        <f t="shared" si="272"/>
        <v>0.86334878370605961</v>
      </c>
      <c r="G4387" s="200"/>
      <c r="H4387" s="202">
        <v>508</v>
      </c>
      <c r="I4387" s="178">
        <v>19303</v>
      </c>
      <c r="J4387">
        <f t="shared" si="273"/>
        <v>19303</v>
      </c>
      <c r="K4387" s="189">
        <f t="shared" si="274"/>
        <v>0.77212000000000003</v>
      </c>
      <c r="L4387" s="200">
        <v>19940</v>
      </c>
      <c r="N4387" s="184">
        <v>819.1</v>
      </c>
      <c r="O4387" s="190">
        <f t="shared" si="275"/>
        <v>0.13651666666666668</v>
      </c>
      <c r="Q4387" s="1">
        <v>1888.9</v>
      </c>
    </row>
    <row r="4388" spans="2:17" x14ac:dyDescent="0.3">
      <c r="B4388" s="187">
        <v>41822.416666666664</v>
      </c>
      <c r="D4388" s="202">
        <v>956</v>
      </c>
      <c r="E4388" s="178">
        <v>687.65200000000004</v>
      </c>
      <c r="F4388" s="188">
        <f t="shared" si="272"/>
        <v>0.93061136109889375</v>
      </c>
      <c r="G4388" s="200"/>
      <c r="H4388" s="202">
        <v>638</v>
      </c>
      <c r="I4388" s="178">
        <v>18914</v>
      </c>
      <c r="J4388">
        <f t="shared" si="273"/>
        <v>18914</v>
      </c>
      <c r="K4388" s="189">
        <f t="shared" si="274"/>
        <v>0.75656000000000001</v>
      </c>
      <c r="L4388" s="200">
        <v>19530</v>
      </c>
      <c r="N4388" s="184">
        <v>898.3</v>
      </c>
      <c r="O4388" s="190">
        <f t="shared" si="275"/>
        <v>0.14971666666666666</v>
      </c>
      <c r="Q4388" s="1">
        <v>1888.2</v>
      </c>
    </row>
    <row r="4389" spans="2:17" x14ac:dyDescent="0.3">
      <c r="B4389" s="187">
        <v>41822.458333333336</v>
      </c>
      <c r="D4389" s="202">
        <v>971</v>
      </c>
      <c r="E4389" s="178">
        <v>709.07100000000003</v>
      </c>
      <c r="F4389" s="188">
        <f t="shared" si="272"/>
        <v>0.95959806475623377</v>
      </c>
      <c r="G4389" s="200"/>
      <c r="H4389" s="202">
        <v>710</v>
      </c>
      <c r="I4389" s="178">
        <v>18511</v>
      </c>
      <c r="J4389">
        <f t="shared" si="273"/>
        <v>18511</v>
      </c>
      <c r="K4389" s="189">
        <f t="shared" si="274"/>
        <v>0.74043999999999999</v>
      </c>
      <c r="L4389" s="200">
        <v>19106</v>
      </c>
      <c r="N4389" s="184">
        <v>1261.5</v>
      </c>
      <c r="O4389" s="190">
        <f t="shared" si="275"/>
        <v>0.21024999999999999</v>
      </c>
      <c r="Q4389" s="1">
        <v>1886.7</v>
      </c>
    </row>
    <row r="4390" spans="2:17" x14ac:dyDescent="0.3">
      <c r="B4390" s="187">
        <v>41822.5</v>
      </c>
      <c r="D4390" s="202">
        <v>972</v>
      </c>
      <c r="E4390" s="178">
        <v>707.202</v>
      </c>
      <c r="F4390" s="188">
        <f t="shared" si="272"/>
        <v>0.95706871468687627</v>
      </c>
      <c r="G4390" s="200"/>
      <c r="H4390" s="202">
        <v>714</v>
      </c>
      <c r="I4390" s="178">
        <v>18309</v>
      </c>
      <c r="J4390">
        <f t="shared" si="273"/>
        <v>18309</v>
      </c>
      <c r="K4390" s="189">
        <f t="shared" si="274"/>
        <v>0.73236000000000001</v>
      </c>
      <c r="L4390" s="200">
        <v>18895</v>
      </c>
      <c r="N4390" s="184">
        <v>1155.0999999999999</v>
      </c>
      <c r="O4390" s="190">
        <f t="shared" si="275"/>
        <v>0.19251666666666664</v>
      </c>
      <c r="Q4390" s="1">
        <v>1886.7</v>
      </c>
    </row>
    <row r="4391" spans="2:17" x14ac:dyDescent="0.3">
      <c r="B4391" s="187">
        <v>41822.541666666664</v>
      </c>
      <c r="D4391" s="202">
        <v>960</v>
      </c>
      <c r="E4391" s="178">
        <v>690.37300000000005</v>
      </c>
      <c r="F4391" s="188">
        <f t="shared" si="272"/>
        <v>0.93429373752410605</v>
      </c>
      <c r="G4391" s="200"/>
      <c r="H4391" s="202">
        <v>654</v>
      </c>
      <c r="I4391" s="178">
        <v>18591</v>
      </c>
      <c r="J4391">
        <f t="shared" si="273"/>
        <v>18591</v>
      </c>
      <c r="K4391" s="189">
        <f t="shared" si="274"/>
        <v>0.74363999999999997</v>
      </c>
      <c r="L4391" s="200">
        <v>19191</v>
      </c>
      <c r="N4391" s="184">
        <v>712.1</v>
      </c>
      <c r="O4391" s="190">
        <f t="shared" si="275"/>
        <v>0.11868333333333334</v>
      </c>
      <c r="Q4391" s="1">
        <v>1886.6</v>
      </c>
    </row>
    <row r="4392" spans="2:17" x14ac:dyDescent="0.3">
      <c r="B4392" s="187">
        <v>41822.583333333336</v>
      </c>
      <c r="D4392" s="202">
        <v>926</v>
      </c>
      <c r="E4392" s="178">
        <v>645.62400000000002</v>
      </c>
      <c r="F4392" s="188">
        <f t="shared" si="272"/>
        <v>0.87373414081266709</v>
      </c>
      <c r="G4392" s="200"/>
      <c r="H4392" s="202">
        <v>531</v>
      </c>
      <c r="I4392" s="178">
        <v>18821</v>
      </c>
      <c r="J4392">
        <f t="shared" si="273"/>
        <v>18821</v>
      </c>
      <c r="K4392" s="189">
        <f t="shared" si="274"/>
        <v>0.75283999999999995</v>
      </c>
      <c r="L4392" s="200">
        <v>19432</v>
      </c>
      <c r="N4392" s="184">
        <v>350.6</v>
      </c>
      <c r="O4392" s="190">
        <f t="shared" si="275"/>
        <v>5.8433333333333337E-2</v>
      </c>
      <c r="Q4392" s="1">
        <v>1886.5</v>
      </c>
    </row>
    <row r="4393" spans="2:17" x14ac:dyDescent="0.3">
      <c r="B4393" s="187">
        <v>41822.625</v>
      </c>
      <c r="D4393" s="202">
        <v>857</v>
      </c>
      <c r="E4393" s="178">
        <v>539.70699999999999</v>
      </c>
      <c r="F4393" s="188">
        <f t="shared" si="272"/>
        <v>0.73039483032784114</v>
      </c>
      <c r="G4393" s="200"/>
      <c r="H4393" s="202">
        <v>359</v>
      </c>
      <c r="I4393" s="178">
        <v>16725</v>
      </c>
      <c r="J4393">
        <f t="shared" si="273"/>
        <v>16725</v>
      </c>
      <c r="K4393" s="189">
        <f t="shared" si="274"/>
        <v>0.66900000000000004</v>
      </c>
      <c r="L4393" s="200">
        <v>17233</v>
      </c>
      <c r="N4393" s="184">
        <v>59.7</v>
      </c>
      <c r="O4393" s="190">
        <f t="shared" si="275"/>
        <v>9.9500000000000005E-3</v>
      </c>
      <c r="Q4393" s="1">
        <v>1886.4</v>
      </c>
    </row>
    <row r="4394" spans="2:17" x14ac:dyDescent="0.3">
      <c r="B4394" s="187">
        <v>41822.666666666664</v>
      </c>
      <c r="D4394" s="202">
        <v>663</v>
      </c>
      <c r="E4394" s="178">
        <v>305.58300000000003</v>
      </c>
      <c r="F4394" s="188">
        <f t="shared" si="272"/>
        <v>0.41355076631593202</v>
      </c>
      <c r="G4394" s="200"/>
      <c r="H4394" s="202">
        <v>158</v>
      </c>
      <c r="I4394" s="178">
        <v>6776.5</v>
      </c>
      <c r="J4394">
        <f t="shared" si="273"/>
        <v>6776.5</v>
      </c>
      <c r="K4394" s="189">
        <f t="shared" si="274"/>
        <v>0.27106000000000002</v>
      </c>
      <c r="L4394" s="200">
        <v>6952.8</v>
      </c>
      <c r="N4394" s="184">
        <v>0</v>
      </c>
      <c r="O4394" s="190">
        <f t="shared" si="275"/>
        <v>0</v>
      </c>
      <c r="Q4394" s="1">
        <v>1886.2</v>
      </c>
    </row>
    <row r="4395" spans="2:17" x14ac:dyDescent="0.3">
      <c r="B4395" s="187">
        <v>41822.708333333336</v>
      </c>
      <c r="D4395" s="202">
        <v>40</v>
      </c>
      <c r="E4395" s="178">
        <v>0</v>
      </c>
      <c r="F4395" s="188">
        <f t="shared" si="272"/>
        <v>0</v>
      </c>
      <c r="G4395" s="200"/>
      <c r="H4395" s="202">
        <v>11</v>
      </c>
      <c r="I4395" s="178">
        <v>28.721</v>
      </c>
      <c r="J4395">
        <f t="shared" si="273"/>
        <v>28.721</v>
      </c>
      <c r="K4395" s="189">
        <f t="shared" si="274"/>
        <v>1.1488399999999999E-3</v>
      </c>
      <c r="L4395" s="200">
        <v>198.11</v>
      </c>
      <c r="N4395" s="184">
        <v>0</v>
      </c>
      <c r="O4395" s="190">
        <f t="shared" si="275"/>
        <v>0</v>
      </c>
      <c r="Q4395" s="1">
        <v>1885.7</v>
      </c>
    </row>
    <row r="4396" spans="2:17" x14ac:dyDescent="0.3">
      <c r="B4396" s="187">
        <v>41822.75</v>
      </c>
      <c r="D4396" s="202">
        <v>0</v>
      </c>
      <c r="E4396" s="178">
        <v>0</v>
      </c>
      <c r="F4396" s="188">
        <f t="shared" si="272"/>
        <v>0</v>
      </c>
      <c r="G4396" s="200"/>
      <c r="H4396" s="202">
        <v>0</v>
      </c>
      <c r="I4396" s="178">
        <v>-56.506999999999998</v>
      </c>
      <c r="J4396">
        <f t="shared" si="273"/>
        <v>0</v>
      </c>
      <c r="K4396" s="189">
        <f t="shared" si="274"/>
        <v>0</v>
      </c>
      <c r="L4396" s="200">
        <v>0</v>
      </c>
      <c r="N4396" s="184">
        <v>0</v>
      </c>
      <c r="O4396" s="190">
        <f t="shared" si="275"/>
        <v>0</v>
      </c>
      <c r="Q4396" s="1">
        <v>1885.4</v>
      </c>
    </row>
    <row r="4397" spans="2:17" x14ac:dyDescent="0.3">
      <c r="B4397" s="187">
        <v>41822.791666666664</v>
      </c>
      <c r="D4397" s="202">
        <v>0</v>
      </c>
      <c r="E4397" s="178">
        <v>0</v>
      </c>
      <c r="F4397" s="188">
        <f t="shared" si="272"/>
        <v>0</v>
      </c>
      <c r="G4397" s="200"/>
      <c r="H4397" s="202">
        <v>0</v>
      </c>
      <c r="I4397" s="178">
        <v>-56.506999999999998</v>
      </c>
      <c r="J4397">
        <f t="shared" si="273"/>
        <v>0</v>
      </c>
      <c r="K4397" s="189">
        <f t="shared" si="274"/>
        <v>0</v>
      </c>
      <c r="L4397" s="200">
        <v>0</v>
      </c>
      <c r="N4397" s="184">
        <v>0</v>
      </c>
      <c r="O4397" s="190">
        <f t="shared" si="275"/>
        <v>0</v>
      </c>
      <c r="Q4397" s="1">
        <v>1884</v>
      </c>
    </row>
    <row r="4398" spans="2:17" x14ac:dyDescent="0.3">
      <c r="B4398" s="187">
        <v>41822.833333333336</v>
      </c>
      <c r="D4398" s="202">
        <v>0</v>
      </c>
      <c r="E4398" s="178">
        <v>0</v>
      </c>
      <c r="F4398" s="188">
        <f t="shared" si="272"/>
        <v>0</v>
      </c>
      <c r="G4398" s="200"/>
      <c r="H4398" s="202">
        <v>0</v>
      </c>
      <c r="I4398" s="178">
        <v>-56.506999999999998</v>
      </c>
      <c r="J4398">
        <f t="shared" si="273"/>
        <v>0</v>
      </c>
      <c r="K4398" s="189">
        <f t="shared" si="274"/>
        <v>0</v>
      </c>
      <c r="L4398" s="200">
        <v>0</v>
      </c>
      <c r="N4398" s="184">
        <v>0</v>
      </c>
      <c r="O4398" s="190">
        <f t="shared" si="275"/>
        <v>0</v>
      </c>
      <c r="Q4398" s="1">
        <v>1883.3</v>
      </c>
    </row>
    <row r="4399" spans="2:17" x14ac:dyDescent="0.3">
      <c r="B4399" s="187">
        <v>41822.875</v>
      </c>
      <c r="D4399" s="202">
        <v>0</v>
      </c>
      <c r="E4399" s="178">
        <v>0</v>
      </c>
      <c r="F4399" s="188">
        <f t="shared" si="272"/>
        <v>0</v>
      </c>
      <c r="G4399" s="200"/>
      <c r="H4399" s="202">
        <v>0</v>
      </c>
      <c r="I4399" s="178">
        <v>-56.506999999999998</v>
      </c>
      <c r="J4399">
        <f t="shared" si="273"/>
        <v>0</v>
      </c>
      <c r="K4399" s="189">
        <f t="shared" si="274"/>
        <v>0</v>
      </c>
      <c r="L4399" s="200">
        <v>0</v>
      </c>
      <c r="N4399" s="184">
        <v>0</v>
      </c>
      <c r="O4399" s="190">
        <f t="shared" si="275"/>
        <v>0</v>
      </c>
      <c r="Q4399" s="1">
        <v>1883.3</v>
      </c>
    </row>
    <row r="4400" spans="2:17" x14ac:dyDescent="0.3">
      <c r="B4400" s="187">
        <v>41822.916666666664</v>
      </c>
      <c r="D4400" s="202">
        <v>0</v>
      </c>
      <c r="E4400" s="178">
        <v>0</v>
      </c>
      <c r="F4400" s="188">
        <f t="shared" si="272"/>
        <v>0</v>
      </c>
      <c r="G4400" s="200"/>
      <c r="H4400" s="202">
        <v>0</v>
      </c>
      <c r="I4400" s="178">
        <v>-56.506999999999998</v>
      </c>
      <c r="J4400">
        <f t="shared" si="273"/>
        <v>0</v>
      </c>
      <c r="K4400" s="189">
        <f t="shared" si="274"/>
        <v>0</v>
      </c>
      <c r="L4400" s="200">
        <v>0</v>
      </c>
      <c r="N4400" s="184">
        <v>0</v>
      </c>
      <c r="O4400" s="190">
        <f t="shared" si="275"/>
        <v>0</v>
      </c>
      <c r="Q4400" s="1">
        <v>1882.9</v>
      </c>
    </row>
    <row r="4401" spans="2:17" x14ac:dyDescent="0.3">
      <c r="B4401" s="187">
        <v>41822.958333333336</v>
      </c>
      <c r="D4401" s="202">
        <v>0</v>
      </c>
      <c r="E4401" s="178">
        <v>0</v>
      </c>
      <c r="F4401" s="188">
        <f t="shared" si="272"/>
        <v>0</v>
      </c>
      <c r="G4401" s="200"/>
      <c r="H4401" s="202">
        <v>0</v>
      </c>
      <c r="I4401" s="178">
        <v>-56.506999999999998</v>
      </c>
      <c r="J4401">
        <f t="shared" si="273"/>
        <v>0</v>
      </c>
      <c r="K4401" s="189">
        <f t="shared" si="274"/>
        <v>0</v>
      </c>
      <c r="L4401" s="200">
        <v>0</v>
      </c>
      <c r="N4401" s="184">
        <v>0</v>
      </c>
      <c r="O4401" s="190">
        <f t="shared" si="275"/>
        <v>0</v>
      </c>
      <c r="Q4401" s="1">
        <v>1882</v>
      </c>
    </row>
    <row r="4402" spans="2:17" x14ac:dyDescent="0.3">
      <c r="B4402" s="187">
        <v>41823</v>
      </c>
      <c r="D4402" s="202">
        <v>0</v>
      </c>
      <c r="E4402" s="178">
        <v>0</v>
      </c>
      <c r="F4402" s="188">
        <f t="shared" si="272"/>
        <v>0</v>
      </c>
      <c r="G4402" s="200"/>
      <c r="H4402" s="202">
        <v>0</v>
      </c>
      <c r="I4402" s="178">
        <v>-56.506999999999998</v>
      </c>
      <c r="J4402">
        <f t="shared" si="273"/>
        <v>0</v>
      </c>
      <c r="K4402" s="189">
        <f t="shared" si="274"/>
        <v>0</v>
      </c>
      <c r="L4402" s="200">
        <v>0</v>
      </c>
      <c r="N4402" s="184">
        <v>0</v>
      </c>
      <c r="O4402" s="190">
        <f t="shared" si="275"/>
        <v>0</v>
      </c>
      <c r="Q4402" s="1">
        <v>1882</v>
      </c>
    </row>
    <row r="4403" spans="2:17" x14ac:dyDescent="0.3">
      <c r="B4403" s="187">
        <v>41823.041666666664</v>
      </c>
      <c r="D4403" s="202">
        <v>0</v>
      </c>
      <c r="E4403" s="178">
        <v>0</v>
      </c>
      <c r="F4403" s="188">
        <f t="shared" si="272"/>
        <v>0</v>
      </c>
      <c r="G4403" s="200"/>
      <c r="H4403" s="202">
        <v>0</v>
      </c>
      <c r="I4403" s="178">
        <v>-56.506999999999998</v>
      </c>
      <c r="J4403">
        <f t="shared" si="273"/>
        <v>0</v>
      </c>
      <c r="K4403" s="189">
        <f t="shared" si="274"/>
        <v>0</v>
      </c>
      <c r="L4403" s="200">
        <v>0</v>
      </c>
      <c r="N4403" s="184">
        <v>123.1</v>
      </c>
      <c r="O4403" s="190">
        <f t="shared" si="275"/>
        <v>2.0516666666666666E-2</v>
      </c>
      <c r="Q4403" s="1">
        <v>1880.8</v>
      </c>
    </row>
    <row r="4404" spans="2:17" x14ac:dyDescent="0.3">
      <c r="B4404" s="187">
        <v>41823.083333333336</v>
      </c>
      <c r="D4404" s="202">
        <v>0</v>
      </c>
      <c r="E4404" s="178">
        <v>0</v>
      </c>
      <c r="F4404" s="188">
        <f t="shared" si="272"/>
        <v>0</v>
      </c>
      <c r="G4404" s="200"/>
      <c r="H4404" s="202">
        <v>0</v>
      </c>
      <c r="I4404" s="178">
        <v>-56.506999999999998</v>
      </c>
      <c r="J4404">
        <f t="shared" si="273"/>
        <v>0</v>
      </c>
      <c r="K4404" s="189">
        <f t="shared" si="274"/>
        <v>0</v>
      </c>
      <c r="L4404" s="200">
        <v>0</v>
      </c>
      <c r="N4404" s="184">
        <v>262.39999999999998</v>
      </c>
      <c r="O4404" s="190">
        <f t="shared" si="275"/>
        <v>4.3733333333333332E-2</v>
      </c>
      <c r="Q4404" s="1">
        <v>1880.4</v>
      </c>
    </row>
    <row r="4405" spans="2:17" x14ac:dyDescent="0.3">
      <c r="B4405" s="187">
        <v>41823.125</v>
      </c>
      <c r="D4405" s="202">
        <v>0</v>
      </c>
      <c r="E4405" s="178">
        <v>0</v>
      </c>
      <c r="F4405" s="188">
        <f t="shared" si="272"/>
        <v>0</v>
      </c>
      <c r="G4405" s="200"/>
      <c r="H4405" s="202">
        <v>0</v>
      </c>
      <c r="I4405" s="178">
        <v>-56.506999999999998</v>
      </c>
      <c r="J4405">
        <f t="shared" si="273"/>
        <v>0</v>
      </c>
      <c r="K4405" s="189">
        <f t="shared" si="274"/>
        <v>0</v>
      </c>
      <c r="L4405" s="200">
        <v>0</v>
      </c>
      <c r="N4405" s="184">
        <v>264.7</v>
      </c>
      <c r="O4405" s="190">
        <f t="shared" si="275"/>
        <v>4.4116666666666665E-2</v>
      </c>
      <c r="Q4405" s="1">
        <v>1878.2</v>
      </c>
    </row>
    <row r="4406" spans="2:17" x14ac:dyDescent="0.3">
      <c r="B4406" s="187">
        <v>41823.166666666664</v>
      </c>
      <c r="D4406" s="202">
        <v>0</v>
      </c>
      <c r="E4406" s="178">
        <v>0</v>
      </c>
      <c r="F4406" s="188">
        <f t="shared" si="272"/>
        <v>0</v>
      </c>
      <c r="G4406" s="200"/>
      <c r="H4406" s="202">
        <v>0</v>
      </c>
      <c r="I4406" s="178">
        <v>-56.506999999999998</v>
      </c>
      <c r="J4406">
        <f t="shared" si="273"/>
        <v>0</v>
      </c>
      <c r="K4406" s="189">
        <f t="shared" si="274"/>
        <v>0</v>
      </c>
      <c r="L4406" s="200">
        <v>0</v>
      </c>
      <c r="N4406" s="184">
        <v>238.4</v>
      </c>
      <c r="O4406" s="190">
        <f t="shared" si="275"/>
        <v>3.9733333333333336E-2</v>
      </c>
      <c r="Q4406" s="1">
        <v>1877.1</v>
      </c>
    </row>
    <row r="4407" spans="2:17" x14ac:dyDescent="0.3">
      <c r="B4407" s="187">
        <v>41823.208333333336</v>
      </c>
      <c r="D4407" s="202">
        <v>0</v>
      </c>
      <c r="E4407" s="178">
        <v>0</v>
      </c>
      <c r="F4407" s="188">
        <f t="shared" si="272"/>
        <v>0</v>
      </c>
      <c r="G4407" s="200"/>
      <c r="H4407" s="202">
        <v>0</v>
      </c>
      <c r="I4407" s="178">
        <v>-56.506999999999998</v>
      </c>
      <c r="J4407">
        <f t="shared" si="273"/>
        <v>0</v>
      </c>
      <c r="K4407" s="189">
        <f t="shared" si="274"/>
        <v>0</v>
      </c>
      <c r="L4407" s="200">
        <v>0</v>
      </c>
      <c r="N4407" s="184">
        <v>223.5</v>
      </c>
      <c r="O4407" s="190">
        <f t="shared" si="275"/>
        <v>3.7249999999999998E-2</v>
      </c>
      <c r="Q4407" s="1">
        <v>1876.1</v>
      </c>
    </row>
    <row r="4408" spans="2:17" x14ac:dyDescent="0.3">
      <c r="B4408" s="187">
        <v>41823.25</v>
      </c>
      <c r="D4408" s="202">
        <v>75</v>
      </c>
      <c r="E4408" s="178">
        <v>0</v>
      </c>
      <c r="F4408" s="188">
        <f t="shared" si="272"/>
        <v>0</v>
      </c>
      <c r="G4408" s="200"/>
      <c r="H4408" s="202">
        <v>11</v>
      </c>
      <c r="I4408" s="178">
        <v>-56.506999999999998</v>
      </c>
      <c r="J4408">
        <f t="shared" si="273"/>
        <v>0</v>
      </c>
      <c r="K4408" s="189">
        <f t="shared" si="274"/>
        <v>0</v>
      </c>
      <c r="L4408" s="200">
        <v>136.11000000000001</v>
      </c>
      <c r="N4408" s="184">
        <v>221.3</v>
      </c>
      <c r="O4408" s="190">
        <f t="shared" si="275"/>
        <v>3.6883333333333337E-2</v>
      </c>
      <c r="Q4408" s="1">
        <v>1875.9</v>
      </c>
    </row>
    <row r="4409" spans="2:17" x14ac:dyDescent="0.3">
      <c r="B4409" s="187">
        <v>41823.291666666664</v>
      </c>
      <c r="D4409" s="202">
        <v>617</v>
      </c>
      <c r="E4409" s="178">
        <v>86.8523</v>
      </c>
      <c r="F4409" s="188">
        <f t="shared" si="272"/>
        <v>0.11753872179179213</v>
      </c>
      <c r="G4409" s="200"/>
      <c r="H4409" s="202">
        <v>129</v>
      </c>
      <c r="I4409" s="178">
        <v>5495.3</v>
      </c>
      <c r="J4409">
        <f t="shared" si="273"/>
        <v>5495.3</v>
      </c>
      <c r="K4409" s="189">
        <f t="shared" si="274"/>
        <v>0.21981200000000001</v>
      </c>
      <c r="L4409" s="200">
        <v>5647.5</v>
      </c>
      <c r="N4409" s="184">
        <v>254.8</v>
      </c>
      <c r="O4409" s="190">
        <f t="shared" si="275"/>
        <v>4.2466666666666666E-2</v>
      </c>
      <c r="Q4409" s="1">
        <v>1875.2</v>
      </c>
    </row>
    <row r="4410" spans="2:17" x14ac:dyDescent="0.3">
      <c r="B4410" s="187">
        <v>41823.333333333336</v>
      </c>
      <c r="D4410" s="202">
        <v>831</v>
      </c>
      <c r="E4410" s="178">
        <v>512.64800000000002</v>
      </c>
      <c r="F4410" s="188">
        <f t="shared" si="272"/>
        <v>0.69377541699089906</v>
      </c>
      <c r="G4410" s="200"/>
      <c r="H4410" s="202">
        <v>327</v>
      </c>
      <c r="I4410" s="178">
        <v>15718</v>
      </c>
      <c r="J4410">
        <f t="shared" si="273"/>
        <v>15718</v>
      </c>
      <c r="K4410" s="189">
        <f t="shared" si="274"/>
        <v>0.62871999999999995</v>
      </c>
      <c r="L4410" s="200">
        <v>16180</v>
      </c>
      <c r="N4410" s="184">
        <v>158.9</v>
      </c>
      <c r="O4410" s="190">
        <f t="shared" si="275"/>
        <v>2.6483333333333334E-2</v>
      </c>
      <c r="Q4410" s="1">
        <v>1874.3</v>
      </c>
    </row>
    <row r="4411" spans="2:17" x14ac:dyDescent="0.3">
      <c r="B4411" s="187">
        <v>41823.375</v>
      </c>
      <c r="D4411" s="202">
        <v>909</v>
      </c>
      <c r="E4411" s="178">
        <v>633.32600000000002</v>
      </c>
      <c r="F4411" s="188">
        <f t="shared" si="272"/>
        <v>0.85709104442264106</v>
      </c>
      <c r="G4411" s="200"/>
      <c r="H4411" s="202">
        <v>504</v>
      </c>
      <c r="I4411" s="178">
        <v>19108</v>
      </c>
      <c r="J4411">
        <f t="shared" si="273"/>
        <v>19108</v>
      </c>
      <c r="K4411" s="189">
        <f t="shared" si="274"/>
        <v>0.76432</v>
      </c>
      <c r="L4411" s="200">
        <v>19735</v>
      </c>
      <c r="N4411" s="184">
        <v>0</v>
      </c>
      <c r="O4411" s="190">
        <f t="shared" si="275"/>
        <v>0</v>
      </c>
      <c r="Q4411" s="1">
        <v>1874.3</v>
      </c>
    </row>
    <row r="4412" spans="2:17" x14ac:dyDescent="0.3">
      <c r="B4412" s="187">
        <v>41823.416666666664</v>
      </c>
      <c r="D4412" s="202">
        <v>948</v>
      </c>
      <c r="E4412" s="178">
        <v>685.45799999999997</v>
      </c>
      <c r="F4412" s="188">
        <f t="shared" si="272"/>
        <v>0.92764218290083567</v>
      </c>
      <c r="G4412" s="200"/>
      <c r="H4412" s="202">
        <v>636</v>
      </c>
      <c r="I4412" s="178">
        <v>18775</v>
      </c>
      <c r="J4412">
        <f t="shared" si="273"/>
        <v>18775</v>
      </c>
      <c r="K4412" s="189">
        <f t="shared" si="274"/>
        <v>0.751</v>
      </c>
      <c r="L4412" s="200">
        <v>19384</v>
      </c>
      <c r="N4412" s="184">
        <v>0</v>
      </c>
      <c r="O4412" s="190">
        <f t="shared" si="275"/>
        <v>0</v>
      </c>
      <c r="Q4412" s="1">
        <v>1873.3</v>
      </c>
    </row>
    <row r="4413" spans="2:17" x14ac:dyDescent="0.3">
      <c r="B4413" s="187">
        <v>41823.458333333336</v>
      </c>
      <c r="D4413" s="202">
        <v>964</v>
      </c>
      <c r="E4413" s="178">
        <v>708.15700000000004</v>
      </c>
      <c r="F4413" s="188">
        <f t="shared" si="272"/>
        <v>0.95836113272659618</v>
      </c>
      <c r="G4413" s="200"/>
      <c r="H4413" s="202">
        <v>709</v>
      </c>
      <c r="I4413" s="178">
        <v>18398</v>
      </c>
      <c r="J4413">
        <f t="shared" si="273"/>
        <v>18398</v>
      </c>
      <c r="K4413" s="189">
        <f t="shared" si="274"/>
        <v>0.73592000000000002</v>
      </c>
      <c r="L4413" s="200">
        <v>18988</v>
      </c>
      <c r="N4413" s="184">
        <v>0</v>
      </c>
      <c r="O4413" s="190">
        <f t="shared" si="275"/>
        <v>0</v>
      </c>
      <c r="Q4413" s="1">
        <v>1872.8</v>
      </c>
    </row>
    <row r="4414" spans="2:17" x14ac:dyDescent="0.3">
      <c r="B4414" s="187">
        <v>41823.5</v>
      </c>
      <c r="D4414" s="202">
        <v>964</v>
      </c>
      <c r="E4414" s="178">
        <v>705.14800000000002</v>
      </c>
      <c r="F4414" s="188">
        <f t="shared" si="272"/>
        <v>0.95428900091348923</v>
      </c>
      <c r="G4414" s="200"/>
      <c r="H4414" s="202">
        <v>711</v>
      </c>
      <c r="I4414" s="178">
        <v>18150</v>
      </c>
      <c r="J4414">
        <f t="shared" si="273"/>
        <v>18150</v>
      </c>
      <c r="K4414" s="189">
        <f t="shared" si="274"/>
        <v>0.72599999999999998</v>
      </c>
      <c r="L4414" s="200">
        <v>18728</v>
      </c>
      <c r="N4414" s="184">
        <v>0</v>
      </c>
      <c r="O4414" s="190">
        <f t="shared" si="275"/>
        <v>0</v>
      </c>
      <c r="Q4414" s="1">
        <v>1871.9</v>
      </c>
    </row>
    <row r="4415" spans="2:17" x14ac:dyDescent="0.3">
      <c r="B4415" s="187">
        <v>41823.541666666664</v>
      </c>
      <c r="D4415" s="202">
        <v>950</v>
      </c>
      <c r="E4415" s="178">
        <v>685.45699999999999</v>
      </c>
      <c r="F4415" s="188">
        <f t="shared" si="272"/>
        <v>0.92764082958351668</v>
      </c>
      <c r="G4415" s="200"/>
      <c r="H4415" s="202">
        <v>650</v>
      </c>
      <c r="I4415" s="178">
        <v>18395</v>
      </c>
      <c r="J4415">
        <f t="shared" si="273"/>
        <v>18395</v>
      </c>
      <c r="K4415" s="189">
        <f t="shared" si="274"/>
        <v>0.73580000000000001</v>
      </c>
      <c r="L4415" s="200">
        <v>18985</v>
      </c>
      <c r="N4415" s="184">
        <v>0</v>
      </c>
      <c r="O4415" s="190">
        <f t="shared" si="275"/>
        <v>0</v>
      </c>
      <c r="Q4415" s="1">
        <v>1871.8</v>
      </c>
    </row>
    <row r="4416" spans="2:17" x14ac:dyDescent="0.3">
      <c r="B4416" s="187">
        <v>41823.583333333336</v>
      </c>
      <c r="D4416" s="202">
        <v>917</v>
      </c>
      <c r="E4416" s="178">
        <v>640.33799999999997</v>
      </c>
      <c r="F4416" s="188">
        <f t="shared" si="272"/>
        <v>0.86658050546401866</v>
      </c>
      <c r="G4416" s="200"/>
      <c r="H4416" s="202">
        <v>529</v>
      </c>
      <c r="I4416" s="178">
        <v>18643</v>
      </c>
      <c r="J4416">
        <f t="shared" si="273"/>
        <v>18643</v>
      </c>
      <c r="K4416" s="189">
        <f t="shared" si="274"/>
        <v>0.74572000000000005</v>
      </c>
      <c r="L4416" s="200">
        <v>19246</v>
      </c>
      <c r="N4416" s="184">
        <v>0</v>
      </c>
      <c r="O4416" s="190">
        <f t="shared" si="275"/>
        <v>0</v>
      </c>
      <c r="Q4416" s="1">
        <v>1870.8</v>
      </c>
    </row>
    <row r="4417" spans="2:17" x14ac:dyDescent="0.3">
      <c r="B4417" s="187">
        <v>41823.625</v>
      </c>
      <c r="D4417" s="202">
        <v>848</v>
      </c>
      <c r="E4417" s="178">
        <v>534.42600000000004</v>
      </c>
      <c r="F4417" s="188">
        <f t="shared" si="272"/>
        <v>0.72324796156578819</v>
      </c>
      <c r="G4417" s="200"/>
      <c r="H4417" s="202">
        <v>358</v>
      </c>
      <c r="I4417" s="178">
        <v>16575</v>
      </c>
      <c r="J4417">
        <f t="shared" si="273"/>
        <v>16575</v>
      </c>
      <c r="K4417" s="189">
        <f t="shared" si="274"/>
        <v>0.66300000000000003</v>
      </c>
      <c r="L4417" s="200">
        <v>17076</v>
      </c>
      <c r="N4417" s="184">
        <v>0</v>
      </c>
      <c r="O4417" s="190">
        <f t="shared" si="275"/>
        <v>0</v>
      </c>
      <c r="Q4417" s="1">
        <v>1870.8</v>
      </c>
    </row>
    <row r="4418" spans="2:17" x14ac:dyDescent="0.3">
      <c r="B4418" s="187">
        <v>41823.666666666664</v>
      </c>
      <c r="D4418" s="202">
        <v>655</v>
      </c>
      <c r="E4418" s="178">
        <v>302.06900000000002</v>
      </c>
      <c r="F4418" s="188">
        <f t="shared" si="272"/>
        <v>0.40879520925669049</v>
      </c>
      <c r="G4418" s="200"/>
      <c r="H4418" s="202">
        <v>158</v>
      </c>
      <c r="I4418" s="178">
        <v>6739.4</v>
      </c>
      <c r="J4418">
        <f t="shared" si="273"/>
        <v>6739.4</v>
      </c>
      <c r="K4418" s="189">
        <f t="shared" si="274"/>
        <v>0.26957599999999998</v>
      </c>
      <c r="L4418" s="200">
        <v>6915</v>
      </c>
      <c r="N4418" s="184">
        <v>0</v>
      </c>
      <c r="O4418" s="190">
        <f t="shared" si="275"/>
        <v>0</v>
      </c>
      <c r="Q4418" s="1">
        <v>1869.9</v>
      </c>
    </row>
    <row r="4419" spans="2:17" x14ac:dyDescent="0.3">
      <c r="B4419" s="187">
        <v>41823.708333333336</v>
      </c>
      <c r="D4419" s="202">
        <v>39</v>
      </c>
      <c r="E4419" s="178">
        <v>0</v>
      </c>
      <c r="F4419" s="188">
        <f t="shared" si="272"/>
        <v>0</v>
      </c>
      <c r="G4419" s="200"/>
      <c r="H4419" s="202">
        <v>12</v>
      </c>
      <c r="I4419" s="178">
        <v>59.238999999999997</v>
      </c>
      <c r="J4419">
        <f t="shared" si="273"/>
        <v>59.238999999999997</v>
      </c>
      <c r="K4419" s="189">
        <f t="shared" si="274"/>
        <v>2.3695599999999997E-3</v>
      </c>
      <c r="L4419" s="200">
        <v>225.06</v>
      </c>
      <c r="N4419" s="184">
        <v>0</v>
      </c>
      <c r="O4419" s="190">
        <f t="shared" si="275"/>
        <v>0</v>
      </c>
      <c r="Q4419" s="1">
        <v>1869.1</v>
      </c>
    </row>
    <row r="4420" spans="2:17" x14ac:dyDescent="0.3">
      <c r="B4420" s="187">
        <v>41823.75</v>
      </c>
      <c r="D4420" s="202">
        <v>0</v>
      </c>
      <c r="E4420" s="178">
        <v>0</v>
      </c>
      <c r="F4420" s="188">
        <f t="shared" si="272"/>
        <v>0</v>
      </c>
      <c r="G4420" s="200"/>
      <c r="H4420" s="202">
        <v>0</v>
      </c>
      <c r="I4420" s="178">
        <v>-56.506999999999998</v>
      </c>
      <c r="J4420">
        <f t="shared" si="273"/>
        <v>0</v>
      </c>
      <c r="K4420" s="189">
        <f t="shared" si="274"/>
        <v>0</v>
      </c>
      <c r="L4420" s="200">
        <v>0</v>
      </c>
      <c r="N4420" s="184">
        <v>0</v>
      </c>
      <c r="O4420" s="190">
        <f t="shared" si="275"/>
        <v>0</v>
      </c>
      <c r="Q4420" s="1">
        <v>1868.3</v>
      </c>
    </row>
    <row r="4421" spans="2:17" x14ac:dyDescent="0.3">
      <c r="B4421" s="187">
        <v>41823.791666666664</v>
      </c>
      <c r="D4421" s="202">
        <v>0</v>
      </c>
      <c r="E4421" s="178">
        <v>0</v>
      </c>
      <c r="F4421" s="188">
        <f t="shared" si="272"/>
        <v>0</v>
      </c>
      <c r="G4421" s="200"/>
      <c r="H4421" s="202">
        <v>0</v>
      </c>
      <c r="I4421" s="178">
        <v>-56.506999999999998</v>
      </c>
      <c r="J4421">
        <f t="shared" si="273"/>
        <v>0</v>
      </c>
      <c r="K4421" s="189">
        <f t="shared" si="274"/>
        <v>0</v>
      </c>
      <c r="L4421" s="200">
        <v>0</v>
      </c>
      <c r="N4421" s="184">
        <v>0</v>
      </c>
      <c r="O4421" s="190">
        <f t="shared" si="275"/>
        <v>0</v>
      </c>
      <c r="Q4421" s="1">
        <v>1867.2</v>
      </c>
    </row>
    <row r="4422" spans="2:17" x14ac:dyDescent="0.3">
      <c r="B4422" s="187">
        <v>41823.833333333336</v>
      </c>
      <c r="D4422" s="202">
        <v>0</v>
      </c>
      <c r="E4422" s="178">
        <v>0</v>
      </c>
      <c r="F4422" s="188">
        <f t="shared" si="272"/>
        <v>0</v>
      </c>
      <c r="G4422" s="200"/>
      <c r="H4422" s="202">
        <v>0</v>
      </c>
      <c r="I4422" s="178">
        <v>-56.506999999999998</v>
      </c>
      <c r="J4422">
        <f t="shared" si="273"/>
        <v>0</v>
      </c>
      <c r="K4422" s="189">
        <f t="shared" si="274"/>
        <v>0</v>
      </c>
      <c r="L4422" s="200">
        <v>0</v>
      </c>
      <c r="N4422" s="184">
        <v>253.9</v>
      </c>
      <c r="O4422" s="190">
        <f t="shared" si="275"/>
        <v>4.2316666666666669E-2</v>
      </c>
      <c r="Q4422" s="1">
        <v>1866.1</v>
      </c>
    </row>
    <row r="4423" spans="2:17" x14ac:dyDescent="0.3">
      <c r="B4423" s="187">
        <v>41823.875</v>
      </c>
      <c r="D4423" s="202">
        <v>0</v>
      </c>
      <c r="E4423" s="178">
        <v>0</v>
      </c>
      <c r="F4423" s="188">
        <f t="shared" si="272"/>
        <v>0</v>
      </c>
      <c r="G4423" s="200"/>
      <c r="H4423" s="202">
        <v>0</v>
      </c>
      <c r="I4423" s="178">
        <v>-56.506999999999998</v>
      </c>
      <c r="J4423">
        <f t="shared" si="273"/>
        <v>0</v>
      </c>
      <c r="K4423" s="189">
        <f t="shared" si="274"/>
        <v>0</v>
      </c>
      <c r="L4423" s="200">
        <v>0</v>
      </c>
      <c r="N4423" s="184">
        <v>820.8</v>
      </c>
      <c r="O4423" s="190">
        <f t="shared" si="275"/>
        <v>0.1368</v>
      </c>
      <c r="Q4423" s="1">
        <v>1865.8</v>
      </c>
    </row>
    <row r="4424" spans="2:17" x14ac:dyDescent="0.3">
      <c r="B4424" s="187">
        <v>41823.916666666664</v>
      </c>
      <c r="D4424" s="202">
        <v>0</v>
      </c>
      <c r="E4424" s="178">
        <v>0</v>
      </c>
      <c r="F4424" s="188">
        <f t="shared" si="272"/>
        <v>0</v>
      </c>
      <c r="G4424" s="200"/>
      <c r="H4424" s="202">
        <v>0</v>
      </c>
      <c r="I4424" s="178">
        <v>-56.506999999999998</v>
      </c>
      <c r="J4424">
        <f t="shared" si="273"/>
        <v>0</v>
      </c>
      <c r="K4424" s="189">
        <f t="shared" si="274"/>
        <v>0</v>
      </c>
      <c r="L4424" s="200">
        <v>0</v>
      </c>
      <c r="N4424" s="184">
        <v>1565.8</v>
      </c>
      <c r="O4424" s="190">
        <f t="shared" si="275"/>
        <v>0.26096666666666668</v>
      </c>
      <c r="Q4424" s="1">
        <v>1863.7</v>
      </c>
    </row>
    <row r="4425" spans="2:17" x14ac:dyDescent="0.3">
      <c r="B4425" s="187">
        <v>41823.958333333336</v>
      </c>
      <c r="D4425" s="202">
        <v>0</v>
      </c>
      <c r="E4425" s="178">
        <v>0</v>
      </c>
      <c r="F4425" s="188">
        <f t="shared" si="272"/>
        <v>0</v>
      </c>
      <c r="G4425" s="200"/>
      <c r="H4425" s="202">
        <v>0</v>
      </c>
      <c r="I4425" s="178">
        <v>-56.506999999999998</v>
      </c>
      <c r="J4425">
        <f t="shared" si="273"/>
        <v>0</v>
      </c>
      <c r="K4425" s="189">
        <f t="shared" si="274"/>
        <v>0</v>
      </c>
      <c r="L4425" s="200">
        <v>0</v>
      </c>
      <c r="N4425" s="184">
        <v>2052.4</v>
      </c>
      <c r="O4425" s="190">
        <f t="shared" si="275"/>
        <v>0.34206666666666669</v>
      </c>
      <c r="Q4425" s="1">
        <v>1863.4</v>
      </c>
    </row>
    <row r="4426" spans="2:17" x14ac:dyDescent="0.3">
      <c r="B4426" s="187">
        <v>41824</v>
      </c>
      <c r="D4426" s="202">
        <v>0</v>
      </c>
      <c r="E4426" s="178">
        <v>0</v>
      </c>
      <c r="F4426" s="188">
        <f t="shared" si="272"/>
        <v>0</v>
      </c>
      <c r="G4426" s="200"/>
      <c r="H4426" s="202">
        <v>0</v>
      </c>
      <c r="I4426" s="178">
        <v>-56.506999999999998</v>
      </c>
      <c r="J4426">
        <f t="shared" si="273"/>
        <v>0</v>
      </c>
      <c r="K4426" s="189">
        <f t="shared" si="274"/>
        <v>0</v>
      </c>
      <c r="L4426" s="200">
        <v>0</v>
      </c>
      <c r="N4426" s="184">
        <v>2095.3000000000002</v>
      </c>
      <c r="O4426" s="190">
        <f t="shared" si="275"/>
        <v>0.34921666666666668</v>
      </c>
      <c r="Q4426" s="1">
        <v>1862.4</v>
      </c>
    </row>
    <row r="4427" spans="2:17" x14ac:dyDescent="0.3">
      <c r="B4427" s="187">
        <v>41824.041666666664</v>
      </c>
      <c r="D4427" s="202">
        <v>0</v>
      </c>
      <c r="E4427" s="178">
        <v>0</v>
      </c>
      <c r="F4427" s="188">
        <f t="shared" ref="F4427:F4490" si="276">E4427/$F$8</f>
        <v>0</v>
      </c>
      <c r="G4427" s="200"/>
      <c r="H4427" s="202">
        <v>0</v>
      </c>
      <c r="I4427" s="178">
        <v>-56.506999999999998</v>
      </c>
      <c r="J4427">
        <f t="shared" ref="J4427:J4490" si="277">IF(I4427&lt;0,0,I4427)</f>
        <v>0</v>
      </c>
      <c r="K4427" s="189">
        <f t="shared" ref="K4427:K4490" si="278">J4427/(1000*$K$8)</f>
        <v>0</v>
      </c>
      <c r="L4427" s="200">
        <v>0</v>
      </c>
      <c r="N4427" s="184">
        <v>1969.8</v>
      </c>
      <c r="O4427" s="190">
        <f t="shared" ref="O4427:O4490" si="279">N4427/$O$8</f>
        <v>0.32829999999999998</v>
      </c>
      <c r="Q4427" s="1">
        <v>1862.2</v>
      </c>
    </row>
    <row r="4428" spans="2:17" x14ac:dyDescent="0.3">
      <c r="B4428" s="187">
        <v>41824.083333333336</v>
      </c>
      <c r="D4428" s="202">
        <v>0</v>
      </c>
      <c r="E4428" s="178">
        <v>0</v>
      </c>
      <c r="F4428" s="188">
        <f t="shared" si="276"/>
        <v>0</v>
      </c>
      <c r="G4428" s="200"/>
      <c r="H4428" s="202">
        <v>0</v>
      </c>
      <c r="I4428" s="178">
        <v>-56.506999999999998</v>
      </c>
      <c r="J4428">
        <f t="shared" si="277"/>
        <v>0</v>
      </c>
      <c r="K4428" s="189">
        <f t="shared" si="278"/>
        <v>0</v>
      </c>
      <c r="L4428" s="200">
        <v>0</v>
      </c>
      <c r="N4428" s="184">
        <v>1774.3</v>
      </c>
      <c r="O4428" s="190">
        <f t="shared" si="279"/>
        <v>0.29571666666666668</v>
      </c>
      <c r="Q4428" s="1">
        <v>1861.2</v>
      </c>
    </row>
    <row r="4429" spans="2:17" x14ac:dyDescent="0.3">
      <c r="B4429" s="187">
        <v>41824.125</v>
      </c>
      <c r="D4429" s="202">
        <v>0</v>
      </c>
      <c r="E4429" s="178">
        <v>0</v>
      </c>
      <c r="F4429" s="188">
        <f t="shared" si="276"/>
        <v>0</v>
      </c>
      <c r="G4429" s="200"/>
      <c r="H4429" s="202">
        <v>0</v>
      </c>
      <c r="I4429" s="178">
        <v>-56.506999999999998</v>
      </c>
      <c r="J4429">
        <f t="shared" si="277"/>
        <v>0</v>
      </c>
      <c r="K4429" s="189">
        <f t="shared" si="278"/>
        <v>0</v>
      </c>
      <c r="L4429" s="200">
        <v>0</v>
      </c>
      <c r="N4429" s="184">
        <v>1481.4</v>
      </c>
      <c r="O4429" s="190">
        <f t="shared" si="279"/>
        <v>0.24690000000000001</v>
      </c>
      <c r="Q4429" s="1">
        <v>1861.2</v>
      </c>
    </row>
    <row r="4430" spans="2:17" x14ac:dyDescent="0.3">
      <c r="B4430" s="187">
        <v>41824.166666666664</v>
      </c>
      <c r="D4430" s="202">
        <v>0</v>
      </c>
      <c r="E4430" s="178">
        <v>0</v>
      </c>
      <c r="F4430" s="188">
        <f t="shared" si="276"/>
        <v>0</v>
      </c>
      <c r="G4430" s="200"/>
      <c r="H4430" s="202">
        <v>0</v>
      </c>
      <c r="I4430" s="178">
        <v>-56.506999999999998</v>
      </c>
      <c r="J4430">
        <f t="shared" si="277"/>
        <v>0</v>
      </c>
      <c r="K4430" s="189">
        <f t="shared" si="278"/>
        <v>0</v>
      </c>
      <c r="L4430" s="200">
        <v>0</v>
      </c>
      <c r="N4430" s="184">
        <v>1237.5999999999999</v>
      </c>
      <c r="O4430" s="190">
        <f t="shared" si="279"/>
        <v>0.20626666666666665</v>
      </c>
      <c r="Q4430" s="1">
        <v>1859.6</v>
      </c>
    </row>
    <row r="4431" spans="2:17" x14ac:dyDescent="0.3">
      <c r="B4431" s="187">
        <v>41824.208333333336</v>
      </c>
      <c r="D4431" s="202">
        <v>0</v>
      </c>
      <c r="E4431" s="178">
        <v>0</v>
      </c>
      <c r="F4431" s="188">
        <f t="shared" si="276"/>
        <v>0</v>
      </c>
      <c r="G4431" s="200"/>
      <c r="H4431" s="202">
        <v>0</v>
      </c>
      <c r="I4431" s="178">
        <v>-56.506999999999998</v>
      </c>
      <c r="J4431">
        <f t="shared" si="277"/>
        <v>0</v>
      </c>
      <c r="K4431" s="189">
        <f t="shared" si="278"/>
        <v>0</v>
      </c>
      <c r="L4431" s="200">
        <v>0</v>
      </c>
      <c r="N4431" s="184">
        <v>1052.8</v>
      </c>
      <c r="O4431" s="190">
        <f t="shared" si="279"/>
        <v>0.17546666666666666</v>
      </c>
      <c r="Q4431" s="1">
        <v>1858.5</v>
      </c>
    </row>
    <row r="4432" spans="2:17" x14ac:dyDescent="0.3">
      <c r="B4432" s="187">
        <v>41824.25</v>
      </c>
      <c r="D4432" s="202">
        <v>62</v>
      </c>
      <c r="E4432" s="178">
        <v>0</v>
      </c>
      <c r="F4432" s="188">
        <f t="shared" si="276"/>
        <v>0</v>
      </c>
      <c r="G4432" s="200"/>
      <c r="H4432" s="202">
        <v>10</v>
      </c>
      <c r="I4432" s="178">
        <v>-56.506999999999998</v>
      </c>
      <c r="J4432">
        <f t="shared" si="277"/>
        <v>0</v>
      </c>
      <c r="K4432" s="189">
        <f t="shared" si="278"/>
        <v>0</v>
      </c>
      <c r="L4432" s="200">
        <v>136.19999999999999</v>
      </c>
      <c r="N4432" s="184">
        <v>770.1</v>
      </c>
      <c r="O4432" s="190">
        <f t="shared" si="279"/>
        <v>0.12834999999999999</v>
      </c>
      <c r="Q4432" s="1">
        <v>1856.9</v>
      </c>
    </row>
    <row r="4433" spans="2:17" x14ac:dyDescent="0.3">
      <c r="B4433" s="187">
        <v>41824.291666666664</v>
      </c>
      <c r="D4433" s="202">
        <v>566</v>
      </c>
      <c r="E4433" s="178">
        <v>62.1648</v>
      </c>
      <c r="F4433" s="188">
        <f t="shared" si="276"/>
        <v>8.4128700477044363E-2</v>
      </c>
      <c r="G4433" s="200"/>
      <c r="H4433" s="202">
        <v>124</v>
      </c>
      <c r="I4433" s="178">
        <v>5265.8</v>
      </c>
      <c r="J4433">
        <f t="shared" si="277"/>
        <v>5265.8</v>
      </c>
      <c r="K4433" s="189">
        <f t="shared" si="278"/>
        <v>0.21063200000000001</v>
      </c>
      <c r="L4433" s="200">
        <v>5414</v>
      </c>
      <c r="N4433" s="184">
        <v>650.6</v>
      </c>
      <c r="O4433" s="190">
        <f t="shared" si="279"/>
        <v>0.10843333333333334</v>
      </c>
      <c r="Q4433" s="1">
        <v>1855.5</v>
      </c>
    </row>
    <row r="4434" spans="2:17" x14ac:dyDescent="0.3">
      <c r="B4434" s="187">
        <v>41824.333333333336</v>
      </c>
      <c r="D4434" s="202">
        <v>837</v>
      </c>
      <c r="E4434" s="178">
        <v>515.91800000000001</v>
      </c>
      <c r="F4434" s="188">
        <f t="shared" si="276"/>
        <v>0.69820076462428537</v>
      </c>
      <c r="G4434" s="200"/>
      <c r="H4434" s="202">
        <v>327</v>
      </c>
      <c r="I4434" s="178">
        <v>15704</v>
      </c>
      <c r="J4434">
        <f t="shared" si="277"/>
        <v>15704</v>
      </c>
      <c r="K4434" s="189">
        <f t="shared" si="278"/>
        <v>0.62816000000000005</v>
      </c>
      <c r="L4434" s="200">
        <v>16165</v>
      </c>
      <c r="N4434" s="184">
        <v>796.5</v>
      </c>
      <c r="O4434" s="190">
        <f t="shared" si="279"/>
        <v>0.13275000000000001</v>
      </c>
      <c r="Q4434" s="1">
        <v>1855.3</v>
      </c>
    </row>
    <row r="4435" spans="2:17" x14ac:dyDescent="0.3">
      <c r="B4435" s="187">
        <v>41824.375</v>
      </c>
      <c r="D4435" s="202">
        <v>917</v>
      </c>
      <c r="E4435" s="178">
        <v>637.64700000000005</v>
      </c>
      <c r="F4435" s="188">
        <f t="shared" si="276"/>
        <v>0.86293872855837883</v>
      </c>
      <c r="G4435" s="200"/>
      <c r="H4435" s="202">
        <v>508</v>
      </c>
      <c r="I4435" s="178">
        <v>19113</v>
      </c>
      <c r="J4435">
        <f t="shared" si="277"/>
        <v>19113</v>
      </c>
      <c r="K4435" s="189">
        <f t="shared" si="278"/>
        <v>0.76451999999999998</v>
      </c>
      <c r="L4435" s="200">
        <v>19740</v>
      </c>
      <c r="N4435" s="184">
        <v>725.7</v>
      </c>
      <c r="O4435" s="190">
        <f t="shared" si="279"/>
        <v>0.12095</v>
      </c>
      <c r="Q4435" s="1">
        <v>1854.2</v>
      </c>
    </row>
    <row r="4436" spans="2:17" x14ac:dyDescent="0.3">
      <c r="B4436" s="187">
        <v>41824.416666666664</v>
      </c>
      <c r="D4436" s="202">
        <v>956</v>
      </c>
      <c r="E4436" s="178">
        <v>688.59299999999996</v>
      </c>
      <c r="F4436" s="188">
        <f t="shared" si="276"/>
        <v>0.93188483269614641</v>
      </c>
      <c r="G4436" s="200"/>
      <c r="H4436" s="202">
        <v>640</v>
      </c>
      <c r="I4436" s="178">
        <v>18723</v>
      </c>
      <c r="J4436">
        <f t="shared" si="277"/>
        <v>18723</v>
      </c>
      <c r="K4436" s="189">
        <f t="shared" si="278"/>
        <v>0.74892000000000003</v>
      </c>
      <c r="L4436" s="200">
        <v>19330</v>
      </c>
      <c r="N4436" s="184">
        <v>574.5</v>
      </c>
      <c r="O4436" s="190">
        <f t="shared" si="279"/>
        <v>9.5750000000000002E-2</v>
      </c>
      <c r="Q4436" s="1">
        <v>1853.7</v>
      </c>
    </row>
    <row r="4437" spans="2:17" x14ac:dyDescent="0.3">
      <c r="B4437" s="187">
        <v>41824.458333333336</v>
      </c>
      <c r="D4437" s="202">
        <v>973</v>
      </c>
      <c r="E4437" s="178">
        <v>711.57</v>
      </c>
      <c r="F4437" s="188">
        <f t="shared" si="276"/>
        <v>0.96298000473661072</v>
      </c>
      <c r="G4437" s="200"/>
      <c r="H4437" s="202">
        <v>713</v>
      </c>
      <c r="I4437" s="178">
        <v>18370</v>
      </c>
      <c r="J4437">
        <f t="shared" si="277"/>
        <v>18370</v>
      </c>
      <c r="K4437" s="189">
        <f t="shared" si="278"/>
        <v>0.73480000000000001</v>
      </c>
      <c r="L4437" s="200">
        <v>18958</v>
      </c>
      <c r="N4437" s="184">
        <v>946.3</v>
      </c>
      <c r="O4437" s="190">
        <f t="shared" si="279"/>
        <v>0.15771666666666667</v>
      </c>
      <c r="Q4437" s="1">
        <v>1853.3</v>
      </c>
    </row>
    <row r="4438" spans="2:17" x14ac:dyDescent="0.3">
      <c r="B4438" s="187">
        <v>41824.5</v>
      </c>
      <c r="D4438" s="202">
        <v>974</v>
      </c>
      <c r="E4438" s="178">
        <v>710.11400000000003</v>
      </c>
      <c r="F4438" s="188">
        <f t="shared" si="276"/>
        <v>0.96100957472003257</v>
      </c>
      <c r="G4438" s="200"/>
      <c r="H4438" s="202">
        <v>718</v>
      </c>
      <c r="I4438" s="178">
        <v>18232</v>
      </c>
      <c r="J4438">
        <f t="shared" si="277"/>
        <v>18232</v>
      </c>
      <c r="K4438" s="189">
        <f t="shared" si="278"/>
        <v>0.72928000000000004</v>
      </c>
      <c r="L4438" s="200">
        <v>18813</v>
      </c>
      <c r="N4438" s="184">
        <v>722.7</v>
      </c>
      <c r="O4438" s="190">
        <f t="shared" si="279"/>
        <v>0.12045</v>
      </c>
      <c r="Q4438" s="1">
        <v>1852.9</v>
      </c>
    </row>
    <row r="4439" spans="2:17" x14ac:dyDescent="0.3">
      <c r="B4439" s="187">
        <v>41824.541666666664</v>
      </c>
      <c r="D4439" s="202">
        <v>960</v>
      </c>
      <c r="E4439" s="178">
        <v>691.36099999999999</v>
      </c>
      <c r="F4439" s="188">
        <f t="shared" si="276"/>
        <v>0.9356308150353555</v>
      </c>
      <c r="G4439" s="200"/>
      <c r="H4439" s="202">
        <v>656</v>
      </c>
      <c r="I4439" s="178">
        <v>18472</v>
      </c>
      <c r="J4439">
        <f t="shared" si="277"/>
        <v>18472</v>
      </c>
      <c r="K4439" s="189">
        <f t="shared" si="278"/>
        <v>0.73887999999999998</v>
      </c>
      <c r="L4439" s="200">
        <v>19065</v>
      </c>
      <c r="N4439" s="184">
        <v>442.6</v>
      </c>
      <c r="O4439" s="190">
        <f t="shared" si="279"/>
        <v>7.3766666666666675E-2</v>
      </c>
      <c r="Q4439" s="1">
        <v>1851.4</v>
      </c>
    </row>
    <row r="4440" spans="2:17" x14ac:dyDescent="0.3">
      <c r="B4440" s="187">
        <v>41824.583333333336</v>
      </c>
      <c r="D4440" s="202">
        <v>926</v>
      </c>
      <c r="E4440" s="178">
        <v>646.08299999999997</v>
      </c>
      <c r="F4440" s="188">
        <f t="shared" si="276"/>
        <v>0.87435531346212403</v>
      </c>
      <c r="G4440" s="200"/>
      <c r="H4440" s="202">
        <v>534</v>
      </c>
      <c r="I4440" s="178">
        <v>18733</v>
      </c>
      <c r="J4440">
        <f t="shared" si="277"/>
        <v>18733</v>
      </c>
      <c r="K4440" s="189">
        <f t="shared" si="278"/>
        <v>0.74931999999999999</v>
      </c>
      <c r="L4440" s="200">
        <v>19340</v>
      </c>
      <c r="N4440" s="184">
        <v>288</v>
      </c>
      <c r="O4440" s="190">
        <f t="shared" si="279"/>
        <v>4.8000000000000001E-2</v>
      </c>
      <c r="Q4440" s="1">
        <v>1851</v>
      </c>
    </row>
    <row r="4441" spans="2:17" x14ac:dyDescent="0.3">
      <c r="B4441" s="187">
        <v>41824.625</v>
      </c>
      <c r="D4441" s="202">
        <v>858</v>
      </c>
      <c r="E4441" s="178">
        <v>540.87300000000005</v>
      </c>
      <c r="F4441" s="188">
        <f t="shared" si="276"/>
        <v>0.73197279832188666</v>
      </c>
      <c r="G4441" s="200"/>
      <c r="H4441" s="202">
        <v>362</v>
      </c>
      <c r="I4441" s="178">
        <v>16751</v>
      </c>
      <c r="J4441">
        <f t="shared" si="277"/>
        <v>16751</v>
      </c>
      <c r="K4441" s="189">
        <f t="shared" si="278"/>
        <v>0.67003999999999997</v>
      </c>
      <c r="L4441" s="200">
        <v>17260</v>
      </c>
      <c r="N4441" s="184">
        <v>194.2</v>
      </c>
      <c r="O4441" s="190">
        <f t="shared" si="279"/>
        <v>3.2366666666666662E-2</v>
      </c>
      <c r="Q4441" s="1">
        <v>1850.3</v>
      </c>
    </row>
    <row r="4442" spans="2:17" x14ac:dyDescent="0.3">
      <c r="B4442" s="187">
        <v>41824.666666666664</v>
      </c>
      <c r="D4442" s="202">
        <v>665</v>
      </c>
      <c r="E4442" s="178">
        <v>307.12400000000002</v>
      </c>
      <c r="F4442" s="188">
        <f t="shared" si="276"/>
        <v>0.41563622830463176</v>
      </c>
      <c r="G4442" s="200"/>
      <c r="H4442" s="202">
        <v>161</v>
      </c>
      <c r="I4442" s="178">
        <v>6888.8</v>
      </c>
      <c r="J4442">
        <f t="shared" si="277"/>
        <v>6888.8</v>
      </c>
      <c r="K4442" s="189">
        <f t="shared" si="278"/>
        <v>0.27555200000000002</v>
      </c>
      <c r="L4442" s="200">
        <v>7067.4</v>
      </c>
      <c r="N4442" s="184">
        <v>197.6</v>
      </c>
      <c r="O4442" s="190">
        <f t="shared" si="279"/>
        <v>3.2933333333333335E-2</v>
      </c>
      <c r="Q4442" s="1">
        <v>1849.2</v>
      </c>
    </row>
    <row r="4443" spans="2:17" x14ac:dyDescent="0.3">
      <c r="B4443" s="187">
        <v>41824.708333333336</v>
      </c>
      <c r="D4443" s="202">
        <v>40</v>
      </c>
      <c r="E4443" s="178">
        <v>0</v>
      </c>
      <c r="F4443" s="188">
        <f t="shared" si="276"/>
        <v>0</v>
      </c>
      <c r="G4443" s="200"/>
      <c r="H4443" s="202">
        <v>12</v>
      </c>
      <c r="I4443" s="178">
        <v>63.707999999999998</v>
      </c>
      <c r="J4443">
        <f t="shared" si="277"/>
        <v>63.707999999999998</v>
      </c>
      <c r="K4443" s="189">
        <f t="shared" si="278"/>
        <v>2.5483199999999998E-3</v>
      </c>
      <c r="L4443" s="200">
        <v>229.01</v>
      </c>
      <c r="N4443" s="184">
        <v>323.8</v>
      </c>
      <c r="O4443" s="190">
        <f t="shared" si="279"/>
        <v>5.396666666666667E-2</v>
      </c>
      <c r="Q4443" s="1">
        <v>1848.8</v>
      </c>
    </row>
    <row r="4444" spans="2:17" x14ac:dyDescent="0.3">
      <c r="B4444" s="187">
        <v>41824.75</v>
      </c>
      <c r="D4444" s="202">
        <v>0</v>
      </c>
      <c r="E4444" s="178">
        <v>0</v>
      </c>
      <c r="F4444" s="188">
        <f t="shared" si="276"/>
        <v>0</v>
      </c>
      <c r="G4444" s="200"/>
      <c r="H4444" s="202">
        <v>0</v>
      </c>
      <c r="I4444" s="178">
        <v>-56.506999999999998</v>
      </c>
      <c r="J4444">
        <f t="shared" si="277"/>
        <v>0</v>
      </c>
      <c r="K4444" s="189">
        <f t="shared" si="278"/>
        <v>0</v>
      </c>
      <c r="L4444" s="200">
        <v>0</v>
      </c>
      <c r="N4444" s="184">
        <v>315</v>
      </c>
      <c r="O4444" s="190">
        <f t="shared" si="279"/>
        <v>5.2499999999999998E-2</v>
      </c>
      <c r="Q4444" s="1">
        <v>1848.6</v>
      </c>
    </row>
    <row r="4445" spans="2:17" x14ac:dyDescent="0.3">
      <c r="B4445" s="187">
        <v>41824.791666666664</v>
      </c>
      <c r="D4445" s="202">
        <v>0</v>
      </c>
      <c r="E4445" s="178">
        <v>0</v>
      </c>
      <c r="F4445" s="188">
        <f t="shared" si="276"/>
        <v>0</v>
      </c>
      <c r="G4445" s="200"/>
      <c r="H4445" s="202">
        <v>0</v>
      </c>
      <c r="I4445" s="178">
        <v>-56.506999999999998</v>
      </c>
      <c r="J4445">
        <f t="shared" si="277"/>
        <v>0</v>
      </c>
      <c r="K4445" s="189">
        <f t="shared" si="278"/>
        <v>0</v>
      </c>
      <c r="L4445" s="200">
        <v>0</v>
      </c>
      <c r="N4445" s="184">
        <v>894.2</v>
      </c>
      <c r="O4445" s="190">
        <f t="shared" si="279"/>
        <v>0.14903333333333335</v>
      </c>
      <c r="Q4445" s="1">
        <v>1848.5</v>
      </c>
    </row>
    <row r="4446" spans="2:17" x14ac:dyDescent="0.3">
      <c r="B4446" s="187">
        <v>41824.833333333336</v>
      </c>
      <c r="D4446" s="202">
        <v>0</v>
      </c>
      <c r="E4446" s="178">
        <v>0</v>
      </c>
      <c r="F4446" s="188">
        <f t="shared" si="276"/>
        <v>0</v>
      </c>
      <c r="G4446" s="200"/>
      <c r="H4446" s="202">
        <v>0</v>
      </c>
      <c r="I4446" s="178">
        <v>-56.506999999999998</v>
      </c>
      <c r="J4446">
        <f t="shared" si="277"/>
        <v>0</v>
      </c>
      <c r="K4446" s="189">
        <f t="shared" si="278"/>
        <v>0</v>
      </c>
      <c r="L4446" s="200">
        <v>0</v>
      </c>
      <c r="N4446" s="184">
        <v>1727.1</v>
      </c>
      <c r="O4446" s="190">
        <f t="shared" si="279"/>
        <v>0.28784999999999999</v>
      </c>
      <c r="Q4446" s="1">
        <v>1847.8</v>
      </c>
    </row>
    <row r="4447" spans="2:17" x14ac:dyDescent="0.3">
      <c r="B4447" s="187">
        <v>41824.875</v>
      </c>
      <c r="D4447" s="202">
        <v>0</v>
      </c>
      <c r="E4447" s="178">
        <v>0</v>
      </c>
      <c r="F4447" s="188">
        <f t="shared" si="276"/>
        <v>0</v>
      </c>
      <c r="G4447" s="200"/>
      <c r="H4447" s="202">
        <v>0</v>
      </c>
      <c r="I4447" s="178">
        <v>-56.506999999999998</v>
      </c>
      <c r="J4447">
        <f t="shared" si="277"/>
        <v>0</v>
      </c>
      <c r="K4447" s="189">
        <f t="shared" si="278"/>
        <v>0</v>
      </c>
      <c r="L4447" s="200">
        <v>0</v>
      </c>
      <c r="N4447" s="184">
        <v>2530.1999999999998</v>
      </c>
      <c r="O4447" s="190">
        <f t="shared" si="279"/>
        <v>0.42169999999999996</v>
      </c>
      <c r="Q4447" s="1">
        <v>1847.2</v>
      </c>
    </row>
    <row r="4448" spans="2:17" x14ac:dyDescent="0.3">
      <c r="B4448" s="187">
        <v>41824.916666666664</v>
      </c>
      <c r="D4448" s="202">
        <v>0</v>
      </c>
      <c r="E4448" s="178">
        <v>0</v>
      </c>
      <c r="F4448" s="188">
        <f t="shared" si="276"/>
        <v>0</v>
      </c>
      <c r="G4448" s="200"/>
      <c r="H4448" s="202">
        <v>0</v>
      </c>
      <c r="I4448" s="178">
        <v>-56.506999999999998</v>
      </c>
      <c r="J4448">
        <f t="shared" si="277"/>
        <v>0</v>
      </c>
      <c r="K4448" s="189">
        <f t="shared" si="278"/>
        <v>0</v>
      </c>
      <c r="L4448" s="200">
        <v>0</v>
      </c>
      <c r="N4448" s="184">
        <v>2965.2</v>
      </c>
      <c r="O4448" s="190">
        <f t="shared" si="279"/>
        <v>0.49419999999999997</v>
      </c>
      <c r="Q4448" s="1">
        <v>1846.4</v>
      </c>
    </row>
    <row r="4449" spans="2:17" x14ac:dyDescent="0.3">
      <c r="B4449" s="187">
        <v>41824.958333333336</v>
      </c>
      <c r="D4449" s="202">
        <v>0</v>
      </c>
      <c r="E4449" s="178">
        <v>0</v>
      </c>
      <c r="F4449" s="188">
        <f t="shared" si="276"/>
        <v>0</v>
      </c>
      <c r="G4449" s="200"/>
      <c r="H4449" s="202">
        <v>0</v>
      </c>
      <c r="I4449" s="178">
        <v>-56.506999999999998</v>
      </c>
      <c r="J4449">
        <f t="shared" si="277"/>
        <v>0</v>
      </c>
      <c r="K4449" s="189">
        <f t="shared" si="278"/>
        <v>0</v>
      </c>
      <c r="L4449" s="200">
        <v>0</v>
      </c>
      <c r="N4449" s="184">
        <v>3189.4</v>
      </c>
      <c r="O4449" s="190">
        <f t="shared" si="279"/>
        <v>0.53156666666666663</v>
      </c>
      <c r="Q4449" s="1">
        <v>1845.9</v>
      </c>
    </row>
    <row r="4450" spans="2:17" x14ac:dyDescent="0.3">
      <c r="B4450" s="187">
        <v>41825</v>
      </c>
      <c r="D4450" s="202">
        <v>0</v>
      </c>
      <c r="E4450" s="178">
        <v>0</v>
      </c>
      <c r="F4450" s="188">
        <f t="shared" si="276"/>
        <v>0</v>
      </c>
      <c r="G4450" s="200"/>
      <c r="H4450" s="202">
        <v>0</v>
      </c>
      <c r="I4450" s="178">
        <v>-56.506999999999998</v>
      </c>
      <c r="J4450">
        <f t="shared" si="277"/>
        <v>0</v>
      </c>
      <c r="K4450" s="189">
        <f t="shared" si="278"/>
        <v>0</v>
      </c>
      <c r="L4450" s="200">
        <v>0</v>
      </c>
      <c r="N4450" s="184">
        <v>3160.7</v>
      </c>
      <c r="O4450" s="190">
        <f t="shared" si="279"/>
        <v>0.52678333333333327</v>
      </c>
      <c r="Q4450" s="1">
        <v>1844.7</v>
      </c>
    </row>
    <row r="4451" spans="2:17" x14ac:dyDescent="0.3">
      <c r="B4451" s="187">
        <v>41825.041666666664</v>
      </c>
      <c r="D4451" s="202">
        <v>0</v>
      </c>
      <c r="E4451" s="178">
        <v>0</v>
      </c>
      <c r="F4451" s="188">
        <f t="shared" si="276"/>
        <v>0</v>
      </c>
      <c r="G4451" s="200"/>
      <c r="H4451" s="202">
        <v>0</v>
      </c>
      <c r="I4451" s="178">
        <v>-56.506999999999998</v>
      </c>
      <c r="J4451">
        <f t="shared" si="277"/>
        <v>0</v>
      </c>
      <c r="K4451" s="189">
        <f t="shared" si="278"/>
        <v>0</v>
      </c>
      <c r="L4451" s="200">
        <v>0</v>
      </c>
      <c r="N4451" s="184">
        <v>2989.7</v>
      </c>
      <c r="O4451" s="190">
        <f t="shared" si="279"/>
        <v>0.4982833333333333</v>
      </c>
      <c r="Q4451" s="1">
        <v>1844.6</v>
      </c>
    </row>
    <row r="4452" spans="2:17" x14ac:dyDescent="0.3">
      <c r="B4452" s="187">
        <v>41825.083333333336</v>
      </c>
      <c r="D4452" s="202">
        <v>0</v>
      </c>
      <c r="E4452" s="178">
        <v>0</v>
      </c>
      <c r="F4452" s="188">
        <f t="shared" si="276"/>
        <v>0</v>
      </c>
      <c r="G4452" s="200"/>
      <c r="H4452" s="202">
        <v>0</v>
      </c>
      <c r="I4452" s="178">
        <v>-56.506999999999998</v>
      </c>
      <c r="J4452">
        <f t="shared" si="277"/>
        <v>0</v>
      </c>
      <c r="K4452" s="189">
        <f t="shared" si="278"/>
        <v>0</v>
      </c>
      <c r="L4452" s="200">
        <v>0</v>
      </c>
      <c r="N4452" s="184">
        <v>2970.3</v>
      </c>
      <c r="O4452" s="190">
        <f t="shared" si="279"/>
        <v>0.49505000000000005</v>
      </c>
      <c r="Q4452" s="1">
        <v>1844.2</v>
      </c>
    </row>
    <row r="4453" spans="2:17" x14ac:dyDescent="0.3">
      <c r="B4453" s="187">
        <v>41825.125</v>
      </c>
      <c r="D4453" s="202">
        <v>0</v>
      </c>
      <c r="E4453" s="178">
        <v>0</v>
      </c>
      <c r="F4453" s="188">
        <f t="shared" si="276"/>
        <v>0</v>
      </c>
      <c r="G4453" s="200"/>
      <c r="H4453" s="202">
        <v>0</v>
      </c>
      <c r="I4453" s="178">
        <v>-56.506999999999998</v>
      </c>
      <c r="J4453">
        <f t="shared" si="277"/>
        <v>0</v>
      </c>
      <c r="K4453" s="189">
        <f t="shared" si="278"/>
        <v>0</v>
      </c>
      <c r="L4453" s="200">
        <v>0</v>
      </c>
      <c r="N4453" s="184">
        <v>2965.5</v>
      </c>
      <c r="O4453" s="190">
        <f t="shared" si="279"/>
        <v>0.49425000000000002</v>
      </c>
      <c r="Q4453" s="1">
        <v>1843.1</v>
      </c>
    </row>
    <row r="4454" spans="2:17" x14ac:dyDescent="0.3">
      <c r="B4454" s="187">
        <v>41825.166666666664</v>
      </c>
      <c r="D4454" s="202">
        <v>0</v>
      </c>
      <c r="E4454" s="178">
        <v>0</v>
      </c>
      <c r="F4454" s="188">
        <f t="shared" si="276"/>
        <v>0</v>
      </c>
      <c r="G4454" s="200"/>
      <c r="H4454" s="202">
        <v>0</v>
      </c>
      <c r="I4454" s="178">
        <v>-56.506999999999998</v>
      </c>
      <c r="J4454">
        <f t="shared" si="277"/>
        <v>0</v>
      </c>
      <c r="K4454" s="189">
        <f t="shared" si="278"/>
        <v>0</v>
      </c>
      <c r="L4454" s="200">
        <v>0</v>
      </c>
      <c r="N4454" s="184">
        <v>3075.2</v>
      </c>
      <c r="O4454" s="190">
        <f t="shared" si="279"/>
        <v>0.51253333333333329</v>
      </c>
      <c r="Q4454" s="1">
        <v>1842.8</v>
      </c>
    </row>
    <row r="4455" spans="2:17" x14ac:dyDescent="0.3">
      <c r="B4455" s="187">
        <v>41825.208333333336</v>
      </c>
      <c r="D4455" s="202">
        <v>0</v>
      </c>
      <c r="E4455" s="178">
        <v>0</v>
      </c>
      <c r="F4455" s="188">
        <f t="shared" si="276"/>
        <v>0</v>
      </c>
      <c r="G4455" s="200"/>
      <c r="H4455" s="202">
        <v>0</v>
      </c>
      <c r="I4455" s="178">
        <v>-56.506999999999998</v>
      </c>
      <c r="J4455">
        <f t="shared" si="277"/>
        <v>0</v>
      </c>
      <c r="K4455" s="189">
        <f t="shared" si="278"/>
        <v>0</v>
      </c>
      <c r="L4455" s="200">
        <v>0</v>
      </c>
      <c r="N4455" s="184">
        <v>3371.1</v>
      </c>
      <c r="O4455" s="190">
        <f t="shared" si="279"/>
        <v>0.56184999999999996</v>
      </c>
      <c r="Q4455" s="1">
        <v>1841.7</v>
      </c>
    </row>
    <row r="4456" spans="2:17" x14ac:dyDescent="0.3">
      <c r="B4456" s="187">
        <v>41825.25</v>
      </c>
      <c r="D4456" s="202">
        <v>65</v>
      </c>
      <c r="E4456" s="178">
        <v>0</v>
      </c>
      <c r="F4456" s="188">
        <f t="shared" si="276"/>
        <v>0</v>
      </c>
      <c r="G4456" s="200"/>
      <c r="H4456" s="202">
        <v>10</v>
      </c>
      <c r="I4456" s="178">
        <v>-56.506999999999998</v>
      </c>
      <c r="J4456">
        <f t="shared" si="277"/>
        <v>0</v>
      </c>
      <c r="K4456" s="189">
        <f t="shared" si="278"/>
        <v>0</v>
      </c>
      <c r="L4456" s="200">
        <v>136.07</v>
      </c>
      <c r="N4456" s="184">
        <v>3187.5</v>
      </c>
      <c r="O4456" s="190">
        <f t="shared" si="279"/>
        <v>0.53125</v>
      </c>
      <c r="Q4456" s="1">
        <v>1841.7</v>
      </c>
    </row>
    <row r="4457" spans="2:17" x14ac:dyDescent="0.3">
      <c r="B4457" s="187">
        <v>41825.291666666664</v>
      </c>
      <c r="D4457" s="202">
        <v>583</v>
      </c>
      <c r="E4457" s="178">
        <v>68.421599999999998</v>
      </c>
      <c r="F4457" s="188">
        <f t="shared" si="276"/>
        <v>9.2596136279054039E-2</v>
      </c>
      <c r="G4457" s="200"/>
      <c r="H4457" s="202">
        <v>127</v>
      </c>
      <c r="I4457" s="178">
        <v>5386.8</v>
      </c>
      <c r="J4457">
        <f t="shared" si="277"/>
        <v>5386.8</v>
      </c>
      <c r="K4457" s="189">
        <f t="shared" si="278"/>
        <v>0.215472</v>
      </c>
      <c r="L4457" s="200">
        <v>5537.1</v>
      </c>
      <c r="N4457" s="184">
        <v>3386.1</v>
      </c>
      <c r="O4457" s="190">
        <f t="shared" si="279"/>
        <v>0.56435000000000002</v>
      </c>
      <c r="Q4457" s="1">
        <v>1840.2</v>
      </c>
    </row>
    <row r="4458" spans="2:17" x14ac:dyDescent="0.3">
      <c r="B4458" s="187">
        <v>41825.333333333336</v>
      </c>
      <c r="D4458" s="202">
        <v>850</v>
      </c>
      <c r="E4458" s="178">
        <v>522.46600000000001</v>
      </c>
      <c r="F4458" s="188">
        <f t="shared" si="276"/>
        <v>0.70706228642961066</v>
      </c>
      <c r="G4458" s="200"/>
      <c r="H4458" s="202">
        <v>332</v>
      </c>
      <c r="I4458" s="178">
        <v>15916</v>
      </c>
      <c r="J4458">
        <f t="shared" si="277"/>
        <v>15916</v>
      </c>
      <c r="K4458" s="189">
        <f t="shared" si="278"/>
        <v>0.63663999999999998</v>
      </c>
      <c r="L4458" s="200">
        <v>16387</v>
      </c>
      <c r="N4458" s="184">
        <v>3368.1</v>
      </c>
      <c r="O4458" s="190">
        <f t="shared" si="279"/>
        <v>0.56135000000000002</v>
      </c>
      <c r="Q4458" s="1">
        <v>1839.9</v>
      </c>
    </row>
    <row r="4459" spans="2:17" x14ac:dyDescent="0.3">
      <c r="B4459" s="187">
        <v>41825.375</v>
      </c>
      <c r="D4459" s="202">
        <v>928</v>
      </c>
      <c r="E4459" s="178">
        <v>643.38400000000001</v>
      </c>
      <c r="F4459" s="188">
        <f t="shared" si="276"/>
        <v>0.87070271001793154</v>
      </c>
      <c r="G4459" s="200"/>
      <c r="H4459" s="202">
        <v>513</v>
      </c>
      <c r="I4459" s="178">
        <v>19313</v>
      </c>
      <c r="J4459">
        <f t="shared" si="277"/>
        <v>19313</v>
      </c>
      <c r="K4459" s="189">
        <f t="shared" si="278"/>
        <v>0.77251999999999998</v>
      </c>
      <c r="L4459" s="200">
        <v>19950</v>
      </c>
      <c r="N4459" s="184">
        <v>2004.5</v>
      </c>
      <c r="O4459" s="190">
        <f t="shared" si="279"/>
        <v>0.33408333333333334</v>
      </c>
      <c r="Q4459" s="1">
        <v>1839.1</v>
      </c>
    </row>
    <row r="4460" spans="2:17" x14ac:dyDescent="0.3">
      <c r="B4460" s="187">
        <v>41825.416666666664</v>
      </c>
      <c r="D4460" s="202">
        <v>965</v>
      </c>
      <c r="E4460" s="178">
        <v>692.06500000000005</v>
      </c>
      <c r="F4460" s="188">
        <f t="shared" si="276"/>
        <v>0.93658355042798669</v>
      </c>
      <c r="G4460" s="200"/>
      <c r="H4460" s="202">
        <v>646</v>
      </c>
      <c r="I4460" s="178">
        <v>18938</v>
      </c>
      <c r="J4460">
        <f t="shared" si="277"/>
        <v>18938</v>
      </c>
      <c r="K4460" s="189">
        <f t="shared" si="278"/>
        <v>0.75751999999999997</v>
      </c>
      <c r="L4460" s="200">
        <v>19556</v>
      </c>
      <c r="N4460" s="184">
        <v>1947.8</v>
      </c>
      <c r="O4460" s="190">
        <f t="shared" si="279"/>
        <v>0.32463333333333333</v>
      </c>
      <c r="Q4460" s="1">
        <v>1838.2</v>
      </c>
    </row>
    <row r="4461" spans="2:17" x14ac:dyDescent="0.3">
      <c r="B4461" s="187">
        <v>41825.458333333336</v>
      </c>
      <c r="D4461" s="202">
        <v>981</v>
      </c>
      <c r="E4461" s="178">
        <v>712.58299999999997</v>
      </c>
      <c r="F4461" s="188">
        <f t="shared" si="276"/>
        <v>0.96435091518083704</v>
      </c>
      <c r="G4461" s="200"/>
      <c r="H4461" s="202">
        <v>718</v>
      </c>
      <c r="I4461" s="178">
        <v>18525</v>
      </c>
      <c r="J4461">
        <f t="shared" si="277"/>
        <v>18525</v>
      </c>
      <c r="K4461" s="189">
        <f t="shared" si="278"/>
        <v>0.74099999999999999</v>
      </c>
      <c r="L4461" s="200">
        <v>19121</v>
      </c>
      <c r="N4461" s="184">
        <v>3882.5</v>
      </c>
      <c r="O4461" s="190">
        <f t="shared" si="279"/>
        <v>0.64708333333333334</v>
      </c>
      <c r="Q4461" s="1">
        <v>1837.2</v>
      </c>
    </row>
    <row r="4462" spans="2:17" x14ac:dyDescent="0.3">
      <c r="B4462" s="187">
        <v>41825.5</v>
      </c>
      <c r="D4462" s="202">
        <v>983</v>
      </c>
      <c r="E4462" s="178">
        <v>711.19600000000003</v>
      </c>
      <c r="F4462" s="188">
        <f t="shared" si="276"/>
        <v>0.96247386405927537</v>
      </c>
      <c r="G4462" s="200"/>
      <c r="H4462" s="202">
        <v>725</v>
      </c>
      <c r="I4462" s="178">
        <v>18400</v>
      </c>
      <c r="J4462">
        <f t="shared" si="277"/>
        <v>18400</v>
      </c>
      <c r="K4462" s="189">
        <f t="shared" si="278"/>
        <v>0.73599999999999999</v>
      </c>
      <c r="L4462" s="200">
        <v>18990</v>
      </c>
      <c r="N4462" s="184">
        <v>4163.7</v>
      </c>
      <c r="O4462" s="190">
        <f t="shared" si="279"/>
        <v>0.69394999999999996</v>
      </c>
      <c r="Q4462" s="1">
        <v>1836.3</v>
      </c>
    </row>
    <row r="4463" spans="2:17" x14ac:dyDescent="0.3">
      <c r="B4463" s="187">
        <v>41825.541666666664</v>
      </c>
      <c r="D4463" s="202">
        <v>968</v>
      </c>
      <c r="E4463" s="178">
        <v>691.678</v>
      </c>
      <c r="F4463" s="188">
        <f t="shared" si="276"/>
        <v>0.9360598166255033</v>
      </c>
      <c r="G4463" s="200"/>
      <c r="H4463" s="202">
        <v>662</v>
      </c>
      <c r="I4463" s="178">
        <v>18611</v>
      </c>
      <c r="J4463">
        <f t="shared" si="277"/>
        <v>18611</v>
      </c>
      <c r="K4463" s="189">
        <f t="shared" si="278"/>
        <v>0.74443999999999999</v>
      </c>
      <c r="L4463" s="200">
        <v>19212</v>
      </c>
      <c r="N4463" s="184">
        <v>3503.1</v>
      </c>
      <c r="O4463" s="190">
        <f t="shared" si="279"/>
        <v>0.58384999999999998</v>
      </c>
      <c r="Q4463" s="1">
        <v>1835.8</v>
      </c>
    </row>
    <row r="4464" spans="2:17" x14ac:dyDescent="0.3">
      <c r="B4464" s="187">
        <v>41825.583333333336</v>
      </c>
      <c r="D4464" s="202">
        <v>936</v>
      </c>
      <c r="E4464" s="178">
        <v>648.44299999999998</v>
      </c>
      <c r="F4464" s="188">
        <f t="shared" si="276"/>
        <v>0.87754914233514902</v>
      </c>
      <c r="G4464" s="200"/>
      <c r="H4464" s="202">
        <v>539</v>
      </c>
      <c r="I4464" s="178">
        <v>18886</v>
      </c>
      <c r="J4464">
        <f t="shared" si="277"/>
        <v>18886</v>
      </c>
      <c r="K4464" s="189">
        <f t="shared" si="278"/>
        <v>0.75544</v>
      </c>
      <c r="L4464" s="200">
        <v>19501</v>
      </c>
      <c r="N4464" s="184">
        <v>2739.2</v>
      </c>
      <c r="O4464" s="190">
        <f t="shared" si="279"/>
        <v>0.45653333333333329</v>
      </c>
      <c r="Q4464" s="1">
        <v>1835.7</v>
      </c>
    </row>
    <row r="4465" spans="2:17" x14ac:dyDescent="0.3">
      <c r="B4465" s="187">
        <v>41825.625</v>
      </c>
      <c r="D4465" s="202">
        <v>869</v>
      </c>
      <c r="E4465" s="178">
        <v>544.18899999999996</v>
      </c>
      <c r="F4465" s="188">
        <f t="shared" si="276"/>
        <v>0.73646039855195045</v>
      </c>
      <c r="G4465" s="200"/>
      <c r="H4465" s="202">
        <v>367</v>
      </c>
      <c r="I4465" s="178">
        <v>16979</v>
      </c>
      <c r="J4465">
        <f t="shared" si="277"/>
        <v>16979</v>
      </c>
      <c r="K4465" s="189">
        <f t="shared" si="278"/>
        <v>0.67915999999999999</v>
      </c>
      <c r="L4465" s="200">
        <v>17499</v>
      </c>
      <c r="N4465" s="184">
        <v>2248.1999999999998</v>
      </c>
      <c r="O4465" s="190">
        <f t="shared" si="279"/>
        <v>0.37469999999999998</v>
      </c>
      <c r="Q4465" s="1">
        <v>1834.7</v>
      </c>
    </row>
    <row r="4466" spans="2:17" x14ac:dyDescent="0.3">
      <c r="B4466" s="187">
        <v>41825.666666666664</v>
      </c>
      <c r="D4466" s="202">
        <v>676</v>
      </c>
      <c r="E4466" s="178">
        <v>309.92</v>
      </c>
      <c r="F4466" s="188">
        <f t="shared" si="276"/>
        <v>0.41942010352877496</v>
      </c>
      <c r="G4466" s="200"/>
      <c r="H4466" s="202">
        <v>164</v>
      </c>
      <c r="I4466" s="178">
        <v>7035</v>
      </c>
      <c r="J4466">
        <f t="shared" si="277"/>
        <v>7035</v>
      </c>
      <c r="K4466" s="189">
        <f t="shared" si="278"/>
        <v>0.28139999999999998</v>
      </c>
      <c r="L4466" s="200">
        <v>7216.6</v>
      </c>
      <c r="N4466" s="184">
        <v>1981.4</v>
      </c>
      <c r="O4466" s="190">
        <f t="shared" si="279"/>
        <v>0.33023333333333332</v>
      </c>
      <c r="Q4466" s="1">
        <v>1834.4</v>
      </c>
    </row>
    <row r="4467" spans="2:17" x14ac:dyDescent="0.3">
      <c r="B4467" s="187">
        <v>41825.708333333336</v>
      </c>
      <c r="D4467" s="202">
        <v>41</v>
      </c>
      <c r="E4467" s="178">
        <v>0</v>
      </c>
      <c r="F4467" s="188">
        <f t="shared" si="276"/>
        <v>0</v>
      </c>
      <c r="G4467" s="200"/>
      <c r="H4467" s="202">
        <v>13</v>
      </c>
      <c r="I4467" s="178">
        <v>92.884</v>
      </c>
      <c r="J4467">
        <f t="shared" si="277"/>
        <v>92.884</v>
      </c>
      <c r="K4467" s="189">
        <f t="shared" si="278"/>
        <v>3.71536E-3</v>
      </c>
      <c r="L4467" s="200">
        <v>254.77</v>
      </c>
      <c r="N4467" s="184">
        <v>1748.8</v>
      </c>
      <c r="O4467" s="190">
        <f t="shared" si="279"/>
        <v>0.29146666666666665</v>
      </c>
      <c r="Q4467" s="1">
        <v>1833.9</v>
      </c>
    </row>
    <row r="4468" spans="2:17" x14ac:dyDescent="0.3">
      <c r="B4468" s="187">
        <v>41825.75</v>
      </c>
      <c r="D4468" s="202">
        <v>0</v>
      </c>
      <c r="E4468" s="178">
        <v>0</v>
      </c>
      <c r="F4468" s="188">
        <f t="shared" si="276"/>
        <v>0</v>
      </c>
      <c r="G4468" s="200"/>
      <c r="H4468" s="202">
        <v>0</v>
      </c>
      <c r="I4468" s="178">
        <v>-56.506999999999998</v>
      </c>
      <c r="J4468">
        <f t="shared" si="277"/>
        <v>0</v>
      </c>
      <c r="K4468" s="189">
        <f t="shared" si="278"/>
        <v>0</v>
      </c>
      <c r="L4468" s="200">
        <v>0</v>
      </c>
      <c r="N4468" s="184">
        <v>1624.9</v>
      </c>
      <c r="O4468" s="190">
        <f t="shared" si="279"/>
        <v>0.27081666666666671</v>
      </c>
      <c r="Q4468" s="1">
        <v>1832.6</v>
      </c>
    </row>
    <row r="4469" spans="2:17" x14ac:dyDescent="0.3">
      <c r="B4469" s="187">
        <v>41825.791666666664</v>
      </c>
      <c r="D4469" s="202">
        <v>0</v>
      </c>
      <c r="E4469" s="178">
        <v>0</v>
      </c>
      <c r="F4469" s="188">
        <f t="shared" si="276"/>
        <v>0</v>
      </c>
      <c r="G4469" s="200"/>
      <c r="H4469" s="202">
        <v>0</v>
      </c>
      <c r="I4469" s="178">
        <v>-56.506999999999998</v>
      </c>
      <c r="J4469">
        <f t="shared" si="277"/>
        <v>0</v>
      </c>
      <c r="K4469" s="189">
        <f t="shared" si="278"/>
        <v>0</v>
      </c>
      <c r="L4469" s="200">
        <v>0</v>
      </c>
      <c r="N4469" s="184">
        <v>1927.2</v>
      </c>
      <c r="O4469" s="190">
        <f t="shared" si="279"/>
        <v>0.32119999999999999</v>
      </c>
      <c r="Q4469" s="1">
        <v>1832.3</v>
      </c>
    </row>
    <row r="4470" spans="2:17" x14ac:dyDescent="0.3">
      <c r="B4470" s="187">
        <v>41825.833333333336</v>
      </c>
      <c r="D4470" s="202">
        <v>0</v>
      </c>
      <c r="E4470" s="178">
        <v>0</v>
      </c>
      <c r="F4470" s="188">
        <f t="shared" si="276"/>
        <v>0</v>
      </c>
      <c r="G4470" s="200"/>
      <c r="H4470" s="202">
        <v>0</v>
      </c>
      <c r="I4470" s="178">
        <v>-56.506999999999998</v>
      </c>
      <c r="J4470">
        <f t="shared" si="277"/>
        <v>0</v>
      </c>
      <c r="K4470" s="189">
        <f t="shared" si="278"/>
        <v>0</v>
      </c>
      <c r="L4470" s="200">
        <v>0</v>
      </c>
      <c r="N4470" s="184">
        <v>2243.4</v>
      </c>
      <c r="O4470" s="190">
        <f t="shared" si="279"/>
        <v>0.37390000000000001</v>
      </c>
      <c r="Q4470" s="1">
        <v>1830.6</v>
      </c>
    </row>
    <row r="4471" spans="2:17" x14ac:dyDescent="0.3">
      <c r="B4471" s="187">
        <v>41825.875</v>
      </c>
      <c r="D4471" s="202">
        <v>0</v>
      </c>
      <c r="E4471" s="178">
        <v>0</v>
      </c>
      <c r="F4471" s="188">
        <f t="shared" si="276"/>
        <v>0</v>
      </c>
      <c r="G4471" s="200"/>
      <c r="H4471" s="202">
        <v>0</v>
      </c>
      <c r="I4471" s="178">
        <v>-56.506999999999998</v>
      </c>
      <c r="J4471">
        <f t="shared" si="277"/>
        <v>0</v>
      </c>
      <c r="K4471" s="189">
        <f t="shared" si="278"/>
        <v>0</v>
      </c>
      <c r="L4471" s="200">
        <v>0</v>
      </c>
      <c r="N4471" s="184">
        <v>2447.4</v>
      </c>
      <c r="O4471" s="190">
        <f t="shared" si="279"/>
        <v>0.40790000000000004</v>
      </c>
      <c r="Q4471" s="1">
        <v>1829.9</v>
      </c>
    </row>
    <row r="4472" spans="2:17" x14ac:dyDescent="0.3">
      <c r="B4472" s="187">
        <v>41825.916666666664</v>
      </c>
      <c r="D4472" s="202">
        <v>0</v>
      </c>
      <c r="E4472" s="178">
        <v>0</v>
      </c>
      <c r="F4472" s="188">
        <f t="shared" si="276"/>
        <v>0</v>
      </c>
      <c r="G4472" s="200"/>
      <c r="H4472" s="202">
        <v>0</v>
      </c>
      <c r="I4472" s="178">
        <v>-56.506999999999998</v>
      </c>
      <c r="J4472">
        <f t="shared" si="277"/>
        <v>0</v>
      </c>
      <c r="K4472" s="189">
        <f t="shared" si="278"/>
        <v>0</v>
      </c>
      <c r="L4472" s="200">
        <v>0</v>
      </c>
      <c r="N4472" s="184">
        <v>2843.1</v>
      </c>
      <c r="O4472" s="190">
        <f t="shared" si="279"/>
        <v>0.47384999999999999</v>
      </c>
      <c r="Q4472" s="1">
        <v>1828.1</v>
      </c>
    </row>
    <row r="4473" spans="2:17" x14ac:dyDescent="0.3">
      <c r="B4473" s="187">
        <v>41825.958333333336</v>
      </c>
      <c r="D4473" s="202">
        <v>0</v>
      </c>
      <c r="E4473" s="178">
        <v>0</v>
      </c>
      <c r="F4473" s="188">
        <f t="shared" si="276"/>
        <v>0</v>
      </c>
      <c r="G4473" s="200"/>
      <c r="H4473" s="202">
        <v>0</v>
      </c>
      <c r="I4473" s="178">
        <v>-56.506999999999998</v>
      </c>
      <c r="J4473">
        <f t="shared" si="277"/>
        <v>0</v>
      </c>
      <c r="K4473" s="189">
        <f t="shared" si="278"/>
        <v>0</v>
      </c>
      <c r="L4473" s="200">
        <v>0</v>
      </c>
      <c r="N4473" s="184">
        <v>2946.9</v>
      </c>
      <c r="O4473" s="190">
        <f t="shared" si="279"/>
        <v>0.49115000000000003</v>
      </c>
      <c r="Q4473" s="1">
        <v>1827.7</v>
      </c>
    </row>
    <row r="4474" spans="2:17" x14ac:dyDescent="0.3">
      <c r="B4474" s="187">
        <v>41826</v>
      </c>
      <c r="D4474" s="202">
        <v>0</v>
      </c>
      <c r="E4474" s="178">
        <v>0</v>
      </c>
      <c r="F4474" s="188">
        <f t="shared" si="276"/>
        <v>0</v>
      </c>
      <c r="G4474" s="200"/>
      <c r="H4474" s="202">
        <v>0</v>
      </c>
      <c r="I4474" s="178">
        <v>-56.506999999999998</v>
      </c>
      <c r="J4474">
        <f t="shared" si="277"/>
        <v>0</v>
      </c>
      <c r="K4474" s="189">
        <f t="shared" si="278"/>
        <v>0</v>
      </c>
      <c r="L4474" s="200">
        <v>0</v>
      </c>
      <c r="N4474" s="184">
        <v>2844.9</v>
      </c>
      <c r="O4474" s="190">
        <f t="shared" si="279"/>
        <v>0.47415000000000002</v>
      </c>
      <c r="Q4474" s="1">
        <v>1827.7</v>
      </c>
    </row>
    <row r="4475" spans="2:17" x14ac:dyDescent="0.3">
      <c r="B4475" s="187">
        <v>41826.041666666664</v>
      </c>
      <c r="D4475" s="202">
        <v>0</v>
      </c>
      <c r="E4475" s="178">
        <v>0</v>
      </c>
      <c r="F4475" s="188">
        <f t="shared" si="276"/>
        <v>0</v>
      </c>
      <c r="G4475" s="200"/>
      <c r="H4475" s="202">
        <v>0</v>
      </c>
      <c r="I4475" s="178">
        <v>-56.506999999999998</v>
      </c>
      <c r="J4475">
        <f t="shared" si="277"/>
        <v>0</v>
      </c>
      <c r="K4475" s="189">
        <f t="shared" si="278"/>
        <v>0</v>
      </c>
      <c r="L4475" s="200">
        <v>0</v>
      </c>
      <c r="N4475" s="184">
        <v>2320.4</v>
      </c>
      <c r="O4475" s="190">
        <f t="shared" si="279"/>
        <v>0.38673333333333337</v>
      </c>
      <c r="Q4475" s="1">
        <v>1827.5</v>
      </c>
    </row>
    <row r="4476" spans="2:17" x14ac:dyDescent="0.3">
      <c r="B4476" s="187">
        <v>41826.083333333336</v>
      </c>
      <c r="D4476" s="202">
        <v>0</v>
      </c>
      <c r="E4476" s="178">
        <v>0</v>
      </c>
      <c r="F4476" s="188">
        <f t="shared" si="276"/>
        <v>0</v>
      </c>
      <c r="G4476" s="200"/>
      <c r="H4476" s="202">
        <v>0</v>
      </c>
      <c r="I4476" s="178">
        <v>-56.506999999999998</v>
      </c>
      <c r="J4476">
        <f t="shared" si="277"/>
        <v>0</v>
      </c>
      <c r="K4476" s="189">
        <f t="shared" si="278"/>
        <v>0</v>
      </c>
      <c r="L4476" s="200">
        <v>0</v>
      </c>
      <c r="N4476" s="184">
        <v>1819.3</v>
      </c>
      <c r="O4476" s="190">
        <f t="shared" si="279"/>
        <v>0.30321666666666663</v>
      </c>
      <c r="Q4476" s="1">
        <v>1826.1</v>
      </c>
    </row>
    <row r="4477" spans="2:17" x14ac:dyDescent="0.3">
      <c r="B4477" s="187">
        <v>41826.125</v>
      </c>
      <c r="D4477" s="202">
        <v>0</v>
      </c>
      <c r="E4477" s="178">
        <v>0</v>
      </c>
      <c r="F4477" s="188">
        <f t="shared" si="276"/>
        <v>0</v>
      </c>
      <c r="G4477" s="200"/>
      <c r="H4477" s="202">
        <v>0</v>
      </c>
      <c r="I4477" s="178">
        <v>-56.506999999999998</v>
      </c>
      <c r="J4477">
        <f t="shared" si="277"/>
        <v>0</v>
      </c>
      <c r="K4477" s="189">
        <f t="shared" si="278"/>
        <v>0</v>
      </c>
      <c r="L4477" s="200">
        <v>0</v>
      </c>
      <c r="N4477" s="184">
        <v>1631.6</v>
      </c>
      <c r="O4477" s="190">
        <f t="shared" si="279"/>
        <v>0.2719333333333333</v>
      </c>
      <c r="Q4477" s="1">
        <v>1825.2</v>
      </c>
    </row>
    <row r="4478" spans="2:17" x14ac:dyDescent="0.3">
      <c r="B4478" s="187">
        <v>41826.166666666664</v>
      </c>
      <c r="D4478" s="202">
        <v>0</v>
      </c>
      <c r="E4478" s="178">
        <v>0</v>
      </c>
      <c r="F4478" s="188">
        <f t="shared" si="276"/>
        <v>0</v>
      </c>
      <c r="G4478" s="200"/>
      <c r="H4478" s="202">
        <v>0</v>
      </c>
      <c r="I4478" s="178">
        <v>-56.506999999999998</v>
      </c>
      <c r="J4478">
        <f t="shared" si="277"/>
        <v>0</v>
      </c>
      <c r="K4478" s="189">
        <f t="shared" si="278"/>
        <v>0</v>
      </c>
      <c r="L4478" s="200">
        <v>0</v>
      </c>
      <c r="N4478" s="184">
        <v>1663.4</v>
      </c>
      <c r="O4478" s="190">
        <f t="shared" si="279"/>
        <v>0.27723333333333333</v>
      </c>
      <c r="Q4478" s="1">
        <v>1824.9</v>
      </c>
    </row>
    <row r="4479" spans="2:17" x14ac:dyDescent="0.3">
      <c r="B4479" s="187">
        <v>41826.208333333336</v>
      </c>
      <c r="D4479" s="202">
        <v>0</v>
      </c>
      <c r="E4479" s="178">
        <v>0</v>
      </c>
      <c r="F4479" s="188">
        <f t="shared" si="276"/>
        <v>0</v>
      </c>
      <c r="G4479" s="200"/>
      <c r="H4479" s="202">
        <v>0</v>
      </c>
      <c r="I4479" s="178">
        <v>-56.506999999999998</v>
      </c>
      <c r="J4479">
        <f t="shared" si="277"/>
        <v>0</v>
      </c>
      <c r="K4479" s="189">
        <f t="shared" si="278"/>
        <v>0</v>
      </c>
      <c r="L4479" s="200">
        <v>0</v>
      </c>
      <c r="N4479" s="184">
        <v>1874.3</v>
      </c>
      <c r="O4479" s="190">
        <f t="shared" si="279"/>
        <v>0.31238333333333335</v>
      </c>
      <c r="Q4479" s="1">
        <v>1819.8</v>
      </c>
    </row>
    <row r="4480" spans="2:17" x14ac:dyDescent="0.3">
      <c r="B4480" s="187">
        <v>41826.25</v>
      </c>
      <c r="D4480" s="202">
        <v>74</v>
      </c>
      <c r="E4480" s="178">
        <v>0</v>
      </c>
      <c r="F4480" s="188">
        <f t="shared" si="276"/>
        <v>0</v>
      </c>
      <c r="G4480" s="200"/>
      <c r="H4480" s="202">
        <v>11</v>
      </c>
      <c r="I4480" s="178">
        <v>-56.506999999999998</v>
      </c>
      <c r="J4480">
        <f t="shared" si="277"/>
        <v>0</v>
      </c>
      <c r="K4480" s="189">
        <f t="shared" si="278"/>
        <v>0</v>
      </c>
      <c r="L4480" s="200">
        <v>136.36000000000001</v>
      </c>
      <c r="N4480" s="184">
        <v>2076.5</v>
      </c>
      <c r="O4480" s="190">
        <f t="shared" si="279"/>
        <v>0.34608333333333335</v>
      </c>
      <c r="Q4480" s="1">
        <v>1819.3</v>
      </c>
    </row>
    <row r="4481" spans="2:17" x14ac:dyDescent="0.3">
      <c r="B4481" s="187">
        <v>41826.291666666664</v>
      </c>
      <c r="D4481" s="202">
        <v>618</v>
      </c>
      <c r="E4481" s="178">
        <v>85.768699999999995</v>
      </c>
      <c r="F4481" s="188">
        <f t="shared" si="276"/>
        <v>0.11607226714483879</v>
      </c>
      <c r="G4481" s="200"/>
      <c r="H4481" s="202">
        <v>130</v>
      </c>
      <c r="I4481" s="178">
        <v>5555.1</v>
      </c>
      <c r="J4481">
        <f t="shared" si="277"/>
        <v>5555.1</v>
      </c>
      <c r="K4481" s="189">
        <f t="shared" si="278"/>
        <v>0.22220400000000001</v>
      </c>
      <c r="L4481" s="200">
        <v>5708.4</v>
      </c>
      <c r="N4481" s="184">
        <v>2024.8</v>
      </c>
      <c r="O4481" s="190">
        <f t="shared" si="279"/>
        <v>0.33746666666666664</v>
      </c>
      <c r="Q4481" s="1">
        <v>1819.2</v>
      </c>
    </row>
    <row r="4482" spans="2:17" x14ac:dyDescent="0.3">
      <c r="B4482" s="187">
        <v>41826.333333333336</v>
      </c>
      <c r="D4482" s="202">
        <v>854</v>
      </c>
      <c r="E4482" s="178">
        <v>526.58000000000004</v>
      </c>
      <c r="F4482" s="188">
        <f t="shared" si="276"/>
        <v>0.71262983388029921</v>
      </c>
      <c r="G4482" s="200"/>
      <c r="H4482" s="202">
        <v>333</v>
      </c>
      <c r="I4482" s="178">
        <v>16024</v>
      </c>
      <c r="J4482">
        <f t="shared" si="277"/>
        <v>16024</v>
      </c>
      <c r="K4482" s="189">
        <f t="shared" si="278"/>
        <v>0.64095999999999997</v>
      </c>
      <c r="L4482" s="200">
        <v>16500</v>
      </c>
      <c r="N4482" s="184">
        <v>1774.1</v>
      </c>
      <c r="O4482" s="190">
        <f t="shared" si="279"/>
        <v>0.2956833333333333</v>
      </c>
      <c r="Q4482" s="1">
        <v>1817.4</v>
      </c>
    </row>
    <row r="4483" spans="2:17" x14ac:dyDescent="0.3">
      <c r="B4483" s="187">
        <v>41826.375</v>
      </c>
      <c r="D4483" s="202">
        <v>931</v>
      </c>
      <c r="E4483" s="178">
        <v>647.27200000000005</v>
      </c>
      <c r="F4483" s="188">
        <f t="shared" si="276"/>
        <v>0.87596440775450835</v>
      </c>
      <c r="G4483" s="200"/>
      <c r="H4483" s="202">
        <v>515</v>
      </c>
      <c r="I4483" s="178">
        <v>19484</v>
      </c>
      <c r="J4483">
        <f t="shared" si="277"/>
        <v>19484</v>
      </c>
      <c r="K4483" s="189">
        <f t="shared" si="278"/>
        <v>0.77936000000000005</v>
      </c>
      <c r="L4483" s="200">
        <v>20130</v>
      </c>
      <c r="N4483" s="184">
        <v>898.7</v>
      </c>
      <c r="O4483" s="190">
        <f t="shared" si="279"/>
        <v>0.14978333333333335</v>
      </c>
      <c r="Q4483" s="1">
        <v>1816.9</v>
      </c>
    </row>
    <row r="4484" spans="2:17" x14ac:dyDescent="0.3">
      <c r="B4484" s="187">
        <v>41826.416666666664</v>
      </c>
      <c r="D4484" s="202">
        <v>968</v>
      </c>
      <c r="E4484" s="178">
        <v>697.01099999999997</v>
      </c>
      <c r="F4484" s="188">
        <f t="shared" si="276"/>
        <v>0.94327705788814831</v>
      </c>
      <c r="G4484" s="200"/>
      <c r="H4484" s="202">
        <v>649</v>
      </c>
      <c r="I4484" s="178">
        <v>19113</v>
      </c>
      <c r="J4484">
        <f t="shared" si="277"/>
        <v>19113</v>
      </c>
      <c r="K4484" s="189">
        <f t="shared" si="278"/>
        <v>0.76451999999999998</v>
      </c>
      <c r="L4484" s="200">
        <v>19740</v>
      </c>
      <c r="N4484" s="184">
        <v>959.7</v>
      </c>
      <c r="O4484" s="190">
        <f t="shared" si="279"/>
        <v>0.15995000000000001</v>
      </c>
      <c r="Q4484" s="1">
        <v>1816.6</v>
      </c>
    </row>
    <row r="4485" spans="2:17" x14ac:dyDescent="0.3">
      <c r="B4485" s="187">
        <v>41826.458333333336</v>
      </c>
      <c r="D4485" s="202">
        <v>984</v>
      </c>
      <c r="E4485" s="178">
        <v>719.17899999999997</v>
      </c>
      <c r="F4485" s="188">
        <f t="shared" si="276"/>
        <v>0.97327739621747811</v>
      </c>
      <c r="G4485" s="200"/>
      <c r="H4485" s="202">
        <v>720</v>
      </c>
      <c r="I4485" s="178">
        <v>18644</v>
      </c>
      <c r="J4485">
        <f t="shared" si="277"/>
        <v>18644</v>
      </c>
      <c r="K4485" s="189">
        <f t="shared" si="278"/>
        <v>0.74575999999999998</v>
      </c>
      <c r="L4485" s="200">
        <v>19246</v>
      </c>
      <c r="N4485" s="184">
        <v>1375.2</v>
      </c>
      <c r="O4485" s="190">
        <f t="shared" si="279"/>
        <v>0.22920000000000001</v>
      </c>
      <c r="Q4485" s="1">
        <v>1816.6</v>
      </c>
    </row>
    <row r="4486" spans="2:17" x14ac:dyDescent="0.3">
      <c r="B4486" s="187">
        <v>41826.5</v>
      </c>
      <c r="D4486" s="202">
        <v>985</v>
      </c>
      <c r="E4486" s="178">
        <v>717.11199999999997</v>
      </c>
      <c r="F4486" s="188">
        <f t="shared" si="276"/>
        <v>0.97048008931894303</v>
      </c>
      <c r="G4486" s="200"/>
      <c r="H4486" s="202">
        <v>726</v>
      </c>
      <c r="I4486" s="178">
        <v>18469</v>
      </c>
      <c r="J4486">
        <f t="shared" si="277"/>
        <v>18469</v>
      </c>
      <c r="K4486" s="189">
        <f t="shared" si="278"/>
        <v>0.73875999999999997</v>
      </c>
      <c r="L4486" s="200">
        <v>19063</v>
      </c>
      <c r="N4486" s="184">
        <v>1457.1</v>
      </c>
      <c r="O4486" s="190">
        <f t="shared" si="279"/>
        <v>0.24284999999999998</v>
      </c>
      <c r="Q4486" s="1">
        <v>1815.3</v>
      </c>
    </row>
    <row r="4487" spans="2:17" x14ac:dyDescent="0.3">
      <c r="B4487" s="187">
        <v>41826.541666666664</v>
      </c>
      <c r="D4487" s="202">
        <v>971</v>
      </c>
      <c r="E4487" s="178">
        <v>698.23</v>
      </c>
      <c r="F4487" s="188">
        <f t="shared" si="276"/>
        <v>0.94492675170010498</v>
      </c>
      <c r="G4487" s="200"/>
      <c r="H4487" s="202">
        <v>664</v>
      </c>
      <c r="I4487" s="178">
        <v>18692</v>
      </c>
      <c r="J4487">
        <f t="shared" si="277"/>
        <v>18692</v>
      </c>
      <c r="K4487" s="189">
        <f t="shared" si="278"/>
        <v>0.74768000000000001</v>
      </c>
      <c r="L4487" s="200">
        <v>19297</v>
      </c>
      <c r="N4487" s="184">
        <v>1092.3</v>
      </c>
      <c r="O4487" s="190">
        <f t="shared" si="279"/>
        <v>0.18204999999999999</v>
      </c>
      <c r="Q4487" s="1">
        <v>1814.5</v>
      </c>
    </row>
    <row r="4488" spans="2:17" x14ac:dyDescent="0.3">
      <c r="B4488" s="187">
        <v>41826.583333333336</v>
      </c>
      <c r="D4488" s="202">
        <v>939</v>
      </c>
      <c r="E4488" s="178">
        <v>654.74</v>
      </c>
      <c r="F4488" s="188">
        <f t="shared" si="276"/>
        <v>0.8860709814933857</v>
      </c>
      <c r="G4488" s="200"/>
      <c r="H4488" s="202">
        <v>542</v>
      </c>
      <c r="I4488" s="178">
        <v>18980</v>
      </c>
      <c r="J4488">
        <f t="shared" si="277"/>
        <v>18980</v>
      </c>
      <c r="K4488" s="189">
        <f t="shared" si="278"/>
        <v>0.75919999999999999</v>
      </c>
      <c r="L4488" s="200">
        <v>19600</v>
      </c>
      <c r="N4488" s="184">
        <v>890.6</v>
      </c>
      <c r="O4488" s="190">
        <f t="shared" si="279"/>
        <v>0.14843333333333333</v>
      </c>
      <c r="Q4488" s="1">
        <v>1814.5</v>
      </c>
    </row>
    <row r="4489" spans="2:17" x14ac:dyDescent="0.3">
      <c r="B4489" s="187">
        <v>41826.625</v>
      </c>
      <c r="D4489" s="202">
        <v>872</v>
      </c>
      <c r="E4489" s="178">
        <v>550.67200000000003</v>
      </c>
      <c r="F4489" s="188">
        <f t="shared" si="276"/>
        <v>0.74523395473153575</v>
      </c>
      <c r="G4489" s="200"/>
      <c r="H4489" s="202">
        <v>369</v>
      </c>
      <c r="I4489" s="178">
        <v>17063</v>
      </c>
      <c r="J4489">
        <f t="shared" si="277"/>
        <v>17063</v>
      </c>
      <c r="K4489" s="189">
        <f t="shared" si="278"/>
        <v>0.68252000000000002</v>
      </c>
      <c r="L4489" s="200">
        <v>17587</v>
      </c>
      <c r="N4489" s="184">
        <v>642.20000000000005</v>
      </c>
      <c r="O4489" s="190">
        <f t="shared" si="279"/>
        <v>0.10703333333333334</v>
      </c>
      <c r="Q4489" s="1">
        <v>1814.2</v>
      </c>
    </row>
    <row r="4490" spans="2:17" x14ac:dyDescent="0.3">
      <c r="B4490" s="187">
        <v>41826.666666666664</v>
      </c>
      <c r="D4490" s="202">
        <v>681</v>
      </c>
      <c r="E4490" s="178">
        <v>316.673</v>
      </c>
      <c r="F4490" s="188">
        <f t="shared" si="276"/>
        <v>0.42855905538451133</v>
      </c>
      <c r="G4490" s="200"/>
      <c r="H4490" s="202">
        <v>166</v>
      </c>
      <c r="I4490" s="178">
        <v>7132.2</v>
      </c>
      <c r="J4490">
        <f t="shared" si="277"/>
        <v>7132.2</v>
      </c>
      <c r="K4490" s="189">
        <f t="shared" si="278"/>
        <v>0.28528799999999999</v>
      </c>
      <c r="L4490" s="200">
        <v>7315.8</v>
      </c>
      <c r="N4490" s="184">
        <v>336.1</v>
      </c>
      <c r="O4490" s="190">
        <f t="shared" si="279"/>
        <v>5.6016666666666673E-2</v>
      </c>
      <c r="Q4490" s="1">
        <v>1812.3</v>
      </c>
    </row>
    <row r="4491" spans="2:17" x14ac:dyDescent="0.3">
      <c r="B4491" s="187">
        <v>41826.708333333336</v>
      </c>
      <c r="D4491" s="202">
        <v>41</v>
      </c>
      <c r="E4491" s="178">
        <v>0</v>
      </c>
      <c r="F4491" s="188">
        <f t="shared" ref="F4491:F4554" si="280">E4491/$F$8</f>
        <v>0</v>
      </c>
      <c r="G4491" s="200"/>
      <c r="H4491" s="202">
        <v>13</v>
      </c>
      <c r="I4491" s="178">
        <v>101.24</v>
      </c>
      <c r="J4491">
        <f t="shared" ref="J4491:J4554" si="281">IF(I4491&lt;0,0,I4491)</f>
        <v>101.24</v>
      </c>
      <c r="K4491" s="189">
        <f t="shared" ref="K4491:K4554" si="282">J4491/(1000*$K$8)</f>
        <v>4.0495999999999996E-3</v>
      </c>
      <c r="L4491" s="200">
        <v>262.14999999999998</v>
      </c>
      <c r="N4491" s="184">
        <v>126.9</v>
      </c>
      <c r="O4491" s="190">
        <f t="shared" ref="O4491:O4554" si="283">N4491/$O$8</f>
        <v>2.1150000000000002E-2</v>
      </c>
      <c r="Q4491" s="1">
        <v>1812.1</v>
      </c>
    </row>
    <row r="4492" spans="2:17" x14ac:dyDescent="0.3">
      <c r="B4492" s="187">
        <v>41826.75</v>
      </c>
      <c r="D4492" s="202">
        <v>0</v>
      </c>
      <c r="E4492" s="178">
        <v>0</v>
      </c>
      <c r="F4492" s="188">
        <f t="shared" si="280"/>
        <v>0</v>
      </c>
      <c r="G4492" s="200"/>
      <c r="H4492" s="202">
        <v>0</v>
      </c>
      <c r="I4492" s="178">
        <v>-56.506999999999998</v>
      </c>
      <c r="J4492">
        <f t="shared" si="281"/>
        <v>0</v>
      </c>
      <c r="K4492" s="189">
        <f t="shared" si="282"/>
        <v>0</v>
      </c>
      <c r="L4492" s="200">
        <v>0</v>
      </c>
      <c r="N4492" s="184">
        <v>150.4</v>
      </c>
      <c r="O4492" s="190">
        <f t="shared" si="283"/>
        <v>2.5066666666666668E-2</v>
      </c>
      <c r="Q4492" s="1">
        <v>1810.2</v>
      </c>
    </row>
    <row r="4493" spans="2:17" x14ac:dyDescent="0.3">
      <c r="B4493" s="187">
        <v>41826.791666666664</v>
      </c>
      <c r="D4493" s="202">
        <v>0</v>
      </c>
      <c r="E4493" s="178">
        <v>0</v>
      </c>
      <c r="F4493" s="188">
        <f t="shared" si="280"/>
        <v>0</v>
      </c>
      <c r="G4493" s="200"/>
      <c r="H4493" s="202">
        <v>0</v>
      </c>
      <c r="I4493" s="178">
        <v>-56.506999999999998</v>
      </c>
      <c r="J4493">
        <f t="shared" si="281"/>
        <v>0</v>
      </c>
      <c r="K4493" s="189">
        <f t="shared" si="282"/>
        <v>0</v>
      </c>
      <c r="L4493" s="200">
        <v>0</v>
      </c>
      <c r="N4493" s="184">
        <v>14.3</v>
      </c>
      <c r="O4493" s="190">
        <f t="shared" si="283"/>
        <v>2.3833333333333337E-3</v>
      </c>
      <c r="Q4493" s="1">
        <v>1808.1</v>
      </c>
    </row>
    <row r="4494" spans="2:17" x14ac:dyDescent="0.3">
      <c r="B4494" s="187">
        <v>41826.833333333336</v>
      </c>
      <c r="D4494" s="202">
        <v>0</v>
      </c>
      <c r="E4494" s="178">
        <v>0</v>
      </c>
      <c r="F4494" s="188">
        <f t="shared" si="280"/>
        <v>0</v>
      </c>
      <c r="G4494" s="200"/>
      <c r="H4494" s="202">
        <v>0</v>
      </c>
      <c r="I4494" s="178">
        <v>-56.506999999999998</v>
      </c>
      <c r="J4494">
        <f t="shared" si="281"/>
        <v>0</v>
      </c>
      <c r="K4494" s="189">
        <f t="shared" si="282"/>
        <v>0</v>
      </c>
      <c r="L4494" s="200">
        <v>0</v>
      </c>
      <c r="N4494" s="184">
        <v>0</v>
      </c>
      <c r="O4494" s="190">
        <f t="shared" si="283"/>
        <v>0</v>
      </c>
      <c r="Q4494" s="1">
        <v>1807.8</v>
      </c>
    </row>
    <row r="4495" spans="2:17" x14ac:dyDescent="0.3">
      <c r="B4495" s="187">
        <v>41826.875</v>
      </c>
      <c r="D4495" s="202">
        <v>0</v>
      </c>
      <c r="E4495" s="178">
        <v>0</v>
      </c>
      <c r="F4495" s="188">
        <f t="shared" si="280"/>
        <v>0</v>
      </c>
      <c r="G4495" s="200"/>
      <c r="H4495" s="202">
        <v>0</v>
      </c>
      <c r="I4495" s="178">
        <v>-56.506999999999998</v>
      </c>
      <c r="J4495">
        <f t="shared" si="281"/>
        <v>0</v>
      </c>
      <c r="K4495" s="189">
        <f t="shared" si="282"/>
        <v>0</v>
      </c>
      <c r="L4495" s="200">
        <v>0</v>
      </c>
      <c r="N4495" s="184">
        <v>0</v>
      </c>
      <c r="O4495" s="190">
        <f t="shared" si="283"/>
        <v>0</v>
      </c>
      <c r="Q4495" s="1">
        <v>1801.9</v>
      </c>
    </row>
    <row r="4496" spans="2:17" x14ac:dyDescent="0.3">
      <c r="B4496" s="187">
        <v>41826.916666666664</v>
      </c>
      <c r="D4496" s="202">
        <v>0</v>
      </c>
      <c r="E4496" s="178">
        <v>0</v>
      </c>
      <c r="F4496" s="188">
        <f t="shared" si="280"/>
        <v>0</v>
      </c>
      <c r="G4496" s="200"/>
      <c r="H4496" s="202">
        <v>0</v>
      </c>
      <c r="I4496" s="178">
        <v>-56.506999999999998</v>
      </c>
      <c r="J4496">
        <f t="shared" si="281"/>
        <v>0</v>
      </c>
      <c r="K4496" s="189">
        <f t="shared" si="282"/>
        <v>0</v>
      </c>
      <c r="L4496" s="200">
        <v>0</v>
      </c>
      <c r="N4496" s="184">
        <v>0</v>
      </c>
      <c r="O4496" s="190">
        <f t="shared" si="283"/>
        <v>0</v>
      </c>
      <c r="Q4496" s="1">
        <v>1800.1</v>
      </c>
    </row>
    <row r="4497" spans="2:17" x14ac:dyDescent="0.3">
      <c r="B4497" s="187">
        <v>41826.958333333336</v>
      </c>
      <c r="D4497" s="202">
        <v>0</v>
      </c>
      <c r="E4497" s="178">
        <v>0</v>
      </c>
      <c r="F4497" s="188">
        <f t="shared" si="280"/>
        <v>0</v>
      </c>
      <c r="G4497" s="200"/>
      <c r="H4497" s="202">
        <v>0</v>
      </c>
      <c r="I4497" s="178">
        <v>-56.506999999999998</v>
      </c>
      <c r="J4497">
        <f t="shared" si="281"/>
        <v>0</v>
      </c>
      <c r="K4497" s="189">
        <f t="shared" si="282"/>
        <v>0</v>
      </c>
      <c r="L4497" s="200">
        <v>0</v>
      </c>
      <c r="N4497" s="184">
        <v>0</v>
      </c>
      <c r="O4497" s="190">
        <f t="shared" si="283"/>
        <v>0</v>
      </c>
      <c r="Q4497" s="1">
        <v>1798.3</v>
      </c>
    </row>
    <row r="4498" spans="2:17" x14ac:dyDescent="0.3">
      <c r="B4498" s="187">
        <v>41827</v>
      </c>
      <c r="D4498" s="202">
        <v>0</v>
      </c>
      <c r="E4498" s="178">
        <v>0</v>
      </c>
      <c r="F4498" s="188">
        <f t="shared" si="280"/>
        <v>0</v>
      </c>
      <c r="G4498" s="200"/>
      <c r="H4498" s="202">
        <v>0</v>
      </c>
      <c r="I4498" s="178">
        <v>-56.506999999999998</v>
      </c>
      <c r="J4498">
        <f t="shared" si="281"/>
        <v>0</v>
      </c>
      <c r="K4498" s="189">
        <f t="shared" si="282"/>
        <v>0</v>
      </c>
      <c r="L4498" s="200">
        <v>0</v>
      </c>
      <c r="N4498" s="184">
        <v>0.4</v>
      </c>
      <c r="O4498" s="190">
        <f t="shared" si="283"/>
        <v>6.666666666666667E-5</v>
      </c>
      <c r="Q4498" s="1">
        <v>1797.4</v>
      </c>
    </row>
    <row r="4499" spans="2:17" x14ac:dyDescent="0.3">
      <c r="B4499" s="187">
        <v>41827.041666666664</v>
      </c>
      <c r="D4499" s="202">
        <v>0</v>
      </c>
      <c r="E4499" s="178">
        <v>0</v>
      </c>
      <c r="F4499" s="188">
        <f t="shared" si="280"/>
        <v>0</v>
      </c>
      <c r="G4499" s="200"/>
      <c r="H4499" s="202">
        <v>0</v>
      </c>
      <c r="I4499" s="178">
        <v>-56.506999999999998</v>
      </c>
      <c r="J4499">
        <f t="shared" si="281"/>
        <v>0</v>
      </c>
      <c r="K4499" s="189">
        <f t="shared" si="282"/>
        <v>0</v>
      </c>
      <c r="L4499" s="200">
        <v>0</v>
      </c>
      <c r="N4499" s="184">
        <v>143.19999999999999</v>
      </c>
      <c r="O4499" s="190">
        <f t="shared" si="283"/>
        <v>2.3866666666666665E-2</v>
      </c>
      <c r="Q4499" s="1">
        <v>1797.3</v>
      </c>
    </row>
    <row r="4500" spans="2:17" x14ac:dyDescent="0.3">
      <c r="B4500" s="187">
        <v>41827.083333333336</v>
      </c>
      <c r="D4500" s="202">
        <v>0</v>
      </c>
      <c r="E4500" s="178">
        <v>0</v>
      </c>
      <c r="F4500" s="188">
        <f t="shared" si="280"/>
        <v>0</v>
      </c>
      <c r="G4500" s="200"/>
      <c r="H4500" s="202">
        <v>0</v>
      </c>
      <c r="I4500" s="178">
        <v>-56.506999999999998</v>
      </c>
      <c r="J4500">
        <f t="shared" si="281"/>
        <v>0</v>
      </c>
      <c r="K4500" s="189">
        <f t="shared" si="282"/>
        <v>0</v>
      </c>
      <c r="L4500" s="200">
        <v>0</v>
      </c>
      <c r="N4500" s="184">
        <v>117.4</v>
      </c>
      <c r="O4500" s="190">
        <f t="shared" si="283"/>
        <v>1.9566666666666666E-2</v>
      </c>
      <c r="Q4500" s="1">
        <v>1796.3</v>
      </c>
    </row>
    <row r="4501" spans="2:17" x14ac:dyDescent="0.3">
      <c r="B4501" s="187">
        <v>41827.125</v>
      </c>
      <c r="D4501" s="202">
        <v>0</v>
      </c>
      <c r="E4501" s="178">
        <v>0</v>
      </c>
      <c r="F4501" s="188">
        <f t="shared" si="280"/>
        <v>0</v>
      </c>
      <c r="G4501" s="200"/>
      <c r="H4501" s="202">
        <v>0</v>
      </c>
      <c r="I4501" s="178">
        <v>-56.506999999999998</v>
      </c>
      <c r="J4501">
        <f t="shared" si="281"/>
        <v>0</v>
      </c>
      <c r="K4501" s="189">
        <f t="shared" si="282"/>
        <v>0</v>
      </c>
      <c r="L4501" s="200">
        <v>0</v>
      </c>
      <c r="N4501" s="184">
        <v>13.2</v>
      </c>
      <c r="O4501" s="190">
        <f t="shared" si="283"/>
        <v>2.1999999999999997E-3</v>
      </c>
      <c r="Q4501" s="1">
        <v>1795</v>
      </c>
    </row>
    <row r="4502" spans="2:17" x14ac:dyDescent="0.3">
      <c r="B4502" s="187">
        <v>41827.166666666664</v>
      </c>
      <c r="D4502" s="202">
        <v>0</v>
      </c>
      <c r="E4502" s="178">
        <v>0</v>
      </c>
      <c r="F4502" s="188">
        <f t="shared" si="280"/>
        <v>0</v>
      </c>
      <c r="G4502" s="200"/>
      <c r="H4502" s="202">
        <v>0</v>
      </c>
      <c r="I4502" s="178">
        <v>-56.506999999999998</v>
      </c>
      <c r="J4502">
        <f t="shared" si="281"/>
        <v>0</v>
      </c>
      <c r="K4502" s="189">
        <f t="shared" si="282"/>
        <v>0</v>
      </c>
      <c r="L4502" s="200">
        <v>0</v>
      </c>
      <c r="N4502" s="184">
        <v>0</v>
      </c>
      <c r="O4502" s="190">
        <f t="shared" si="283"/>
        <v>0</v>
      </c>
      <c r="Q4502" s="1">
        <v>1794.6</v>
      </c>
    </row>
    <row r="4503" spans="2:17" x14ac:dyDescent="0.3">
      <c r="B4503" s="187">
        <v>41827.208333333336</v>
      </c>
      <c r="D4503" s="202">
        <v>0</v>
      </c>
      <c r="E4503" s="178">
        <v>0</v>
      </c>
      <c r="F4503" s="188">
        <f t="shared" si="280"/>
        <v>0</v>
      </c>
      <c r="G4503" s="200"/>
      <c r="H4503" s="202">
        <v>0</v>
      </c>
      <c r="I4503" s="178">
        <v>-56.506999999999998</v>
      </c>
      <c r="J4503">
        <f t="shared" si="281"/>
        <v>0</v>
      </c>
      <c r="K4503" s="189">
        <f t="shared" si="282"/>
        <v>0</v>
      </c>
      <c r="L4503" s="200">
        <v>0</v>
      </c>
      <c r="N4503" s="184">
        <v>0</v>
      </c>
      <c r="O4503" s="190">
        <f t="shared" si="283"/>
        <v>0</v>
      </c>
      <c r="Q4503" s="1">
        <v>1792.8</v>
      </c>
    </row>
    <row r="4504" spans="2:17" x14ac:dyDescent="0.3">
      <c r="B4504" s="187">
        <v>41827.25</v>
      </c>
      <c r="D4504" s="202">
        <v>78</v>
      </c>
      <c r="E4504" s="178">
        <v>0</v>
      </c>
      <c r="F4504" s="188">
        <f t="shared" si="280"/>
        <v>0</v>
      </c>
      <c r="G4504" s="200"/>
      <c r="H4504" s="202">
        <v>11</v>
      </c>
      <c r="I4504" s="178">
        <v>-56.506999999999998</v>
      </c>
      <c r="J4504">
        <f t="shared" si="281"/>
        <v>0</v>
      </c>
      <c r="K4504" s="189">
        <f t="shared" si="282"/>
        <v>0</v>
      </c>
      <c r="L4504" s="200">
        <v>136.86000000000001</v>
      </c>
      <c r="N4504" s="184">
        <v>0</v>
      </c>
      <c r="O4504" s="190">
        <f t="shared" si="283"/>
        <v>0</v>
      </c>
      <c r="Q4504" s="1">
        <v>1791.1</v>
      </c>
    </row>
    <row r="4505" spans="2:17" x14ac:dyDescent="0.3">
      <c r="B4505" s="187">
        <v>41827.291666666664</v>
      </c>
      <c r="D4505" s="202">
        <v>633</v>
      </c>
      <c r="E4505" s="178">
        <v>93.497200000000007</v>
      </c>
      <c r="F4505" s="188">
        <f t="shared" si="280"/>
        <v>0.12653138004533615</v>
      </c>
      <c r="G4505" s="200"/>
      <c r="H4505" s="202">
        <v>132</v>
      </c>
      <c r="I4505" s="178">
        <v>5653.5</v>
      </c>
      <c r="J4505">
        <f t="shared" si="281"/>
        <v>5653.5</v>
      </c>
      <c r="K4505" s="189">
        <f t="shared" si="282"/>
        <v>0.22614000000000001</v>
      </c>
      <c r="L4505" s="200">
        <v>5808.5</v>
      </c>
      <c r="N4505" s="184">
        <v>0</v>
      </c>
      <c r="O4505" s="190">
        <f t="shared" si="283"/>
        <v>0</v>
      </c>
      <c r="Q4505" s="1">
        <v>1790.6</v>
      </c>
    </row>
    <row r="4506" spans="2:17" x14ac:dyDescent="0.3">
      <c r="B4506" s="187">
        <v>41827.333333333336</v>
      </c>
      <c r="D4506" s="202">
        <v>846</v>
      </c>
      <c r="E4506" s="178">
        <v>522.18700000000001</v>
      </c>
      <c r="F4506" s="188">
        <f t="shared" si="280"/>
        <v>0.70668471089758778</v>
      </c>
      <c r="G4506" s="200"/>
      <c r="H4506" s="202">
        <v>332</v>
      </c>
      <c r="I4506" s="178">
        <v>15948</v>
      </c>
      <c r="J4506">
        <f t="shared" si="281"/>
        <v>15948</v>
      </c>
      <c r="K4506" s="189">
        <f t="shared" si="282"/>
        <v>0.63792000000000004</v>
      </c>
      <c r="L4506" s="200">
        <v>16420</v>
      </c>
      <c r="N4506" s="184">
        <v>135.30000000000001</v>
      </c>
      <c r="O4506" s="190">
        <f t="shared" si="283"/>
        <v>2.2550000000000001E-2</v>
      </c>
      <c r="Q4506" s="1">
        <v>1789.6</v>
      </c>
    </row>
    <row r="4507" spans="2:17" x14ac:dyDescent="0.3">
      <c r="B4507" s="187">
        <v>41827.375</v>
      </c>
      <c r="D4507" s="202">
        <v>922</v>
      </c>
      <c r="E4507" s="178">
        <v>642.4</v>
      </c>
      <c r="F4507" s="188">
        <f t="shared" si="280"/>
        <v>0.86937104577595836</v>
      </c>
      <c r="G4507" s="200"/>
      <c r="H4507" s="202">
        <v>512</v>
      </c>
      <c r="I4507" s="178">
        <v>19360</v>
      </c>
      <c r="J4507">
        <f t="shared" si="281"/>
        <v>19360</v>
      </c>
      <c r="K4507" s="189">
        <f t="shared" si="282"/>
        <v>0.77439999999999998</v>
      </c>
      <c r="L4507" s="200">
        <v>20000</v>
      </c>
      <c r="N4507" s="184">
        <v>642.9</v>
      </c>
      <c r="O4507" s="190">
        <f t="shared" si="283"/>
        <v>0.10715</v>
      </c>
      <c r="Q4507" s="1">
        <v>1789.6</v>
      </c>
    </row>
    <row r="4508" spans="2:17" x14ac:dyDescent="0.3">
      <c r="B4508" s="187">
        <v>41827.416666666664</v>
      </c>
      <c r="D4508" s="202">
        <v>961</v>
      </c>
      <c r="E4508" s="178">
        <v>695.08100000000002</v>
      </c>
      <c r="F4508" s="188">
        <f t="shared" si="280"/>
        <v>0.9406651554623271</v>
      </c>
      <c r="G4508" s="200"/>
      <c r="H4508" s="202">
        <v>646</v>
      </c>
      <c r="I4508" s="178">
        <v>18986</v>
      </c>
      <c r="J4508">
        <f t="shared" si="281"/>
        <v>18986</v>
      </c>
      <c r="K4508" s="189">
        <f t="shared" si="282"/>
        <v>0.75944</v>
      </c>
      <c r="L4508" s="200">
        <v>19607</v>
      </c>
      <c r="N4508" s="184">
        <v>181.7</v>
      </c>
      <c r="O4508" s="190">
        <f t="shared" si="283"/>
        <v>3.0283333333333332E-2</v>
      </c>
      <c r="Q4508" s="1">
        <v>1789.6</v>
      </c>
    </row>
    <row r="4509" spans="2:17" x14ac:dyDescent="0.3">
      <c r="B4509" s="187">
        <v>41827.458333333336</v>
      </c>
      <c r="D4509" s="202">
        <v>978</v>
      </c>
      <c r="E4509" s="178">
        <v>719.49900000000002</v>
      </c>
      <c r="F4509" s="188">
        <f t="shared" si="280"/>
        <v>0.97371045775958331</v>
      </c>
      <c r="G4509" s="200"/>
      <c r="H4509" s="202">
        <v>720</v>
      </c>
      <c r="I4509" s="178">
        <v>18599</v>
      </c>
      <c r="J4509">
        <f t="shared" si="281"/>
        <v>18599</v>
      </c>
      <c r="K4509" s="189">
        <f t="shared" si="282"/>
        <v>0.74395999999999995</v>
      </c>
      <c r="L4509" s="200">
        <v>19200</v>
      </c>
      <c r="N4509" s="184">
        <v>0</v>
      </c>
      <c r="O4509" s="190">
        <f t="shared" si="283"/>
        <v>0</v>
      </c>
      <c r="Q4509" s="1">
        <v>1789</v>
      </c>
    </row>
    <row r="4510" spans="2:17" x14ac:dyDescent="0.3">
      <c r="B4510" s="187">
        <v>41827.5</v>
      </c>
      <c r="D4510" s="202">
        <v>981</v>
      </c>
      <c r="E4510" s="178">
        <v>719.01900000000001</v>
      </c>
      <c r="F4510" s="188">
        <f t="shared" si="280"/>
        <v>0.97306086544642567</v>
      </c>
      <c r="G4510" s="200"/>
      <c r="H4510" s="202">
        <v>728</v>
      </c>
      <c r="I4510" s="178">
        <v>18486</v>
      </c>
      <c r="J4510">
        <f t="shared" si="281"/>
        <v>18486</v>
      </c>
      <c r="K4510" s="189">
        <f t="shared" si="282"/>
        <v>0.73943999999999999</v>
      </c>
      <c r="L4510" s="200">
        <v>19081</v>
      </c>
      <c r="N4510" s="184">
        <v>0</v>
      </c>
      <c r="O4510" s="190">
        <f t="shared" si="283"/>
        <v>0</v>
      </c>
      <c r="Q4510" s="1">
        <v>1788.6</v>
      </c>
    </row>
    <row r="4511" spans="2:17" x14ac:dyDescent="0.3">
      <c r="B4511" s="187">
        <v>41827.541666666664</v>
      </c>
      <c r="D4511" s="202">
        <v>965</v>
      </c>
      <c r="E4511" s="178">
        <v>696.95299999999997</v>
      </c>
      <c r="F4511" s="188">
        <f t="shared" si="280"/>
        <v>0.94319856548364178</v>
      </c>
      <c r="G4511" s="200"/>
      <c r="H4511" s="202">
        <v>665</v>
      </c>
      <c r="I4511" s="178">
        <v>18677</v>
      </c>
      <c r="J4511">
        <f t="shared" si="281"/>
        <v>18677</v>
      </c>
      <c r="K4511" s="189">
        <f t="shared" si="282"/>
        <v>0.74707999999999997</v>
      </c>
      <c r="L4511" s="200">
        <v>19281</v>
      </c>
      <c r="N4511" s="184">
        <v>47.6</v>
      </c>
      <c r="O4511" s="190">
        <f t="shared" si="283"/>
        <v>7.9333333333333339E-3</v>
      </c>
      <c r="Q4511" s="1">
        <v>1788.3</v>
      </c>
    </row>
    <row r="4512" spans="2:17" x14ac:dyDescent="0.3">
      <c r="B4512" s="187">
        <v>41827.583333333336</v>
      </c>
      <c r="D4512" s="202">
        <v>933</v>
      </c>
      <c r="E4512" s="178">
        <v>651.851</v>
      </c>
      <c r="F4512" s="188">
        <f t="shared" si="280"/>
        <v>0.88216124775856819</v>
      </c>
      <c r="G4512" s="200"/>
      <c r="H4512" s="202">
        <v>543</v>
      </c>
      <c r="I4512" s="178">
        <v>18940</v>
      </c>
      <c r="J4512">
        <f t="shared" si="281"/>
        <v>18940</v>
      </c>
      <c r="K4512" s="189">
        <f t="shared" si="282"/>
        <v>0.75760000000000005</v>
      </c>
      <c r="L4512" s="200">
        <v>19558</v>
      </c>
      <c r="N4512" s="184">
        <v>379.6</v>
      </c>
      <c r="O4512" s="190">
        <f t="shared" si="283"/>
        <v>6.3266666666666665E-2</v>
      </c>
      <c r="Q4512" s="1">
        <v>1788.3</v>
      </c>
    </row>
    <row r="4513" spans="2:17" x14ac:dyDescent="0.3">
      <c r="B4513" s="187">
        <v>41827.625</v>
      </c>
      <c r="D4513" s="202">
        <v>865</v>
      </c>
      <c r="E4513" s="178">
        <v>546.01499999999999</v>
      </c>
      <c r="F4513" s="188">
        <f t="shared" si="280"/>
        <v>0.73893155597658766</v>
      </c>
      <c r="G4513" s="200"/>
      <c r="H4513" s="202">
        <v>369</v>
      </c>
      <c r="I4513" s="178">
        <v>17044</v>
      </c>
      <c r="J4513">
        <f t="shared" si="281"/>
        <v>17044</v>
      </c>
      <c r="K4513" s="189">
        <f t="shared" si="282"/>
        <v>0.68176000000000003</v>
      </c>
      <c r="L4513" s="200">
        <v>17567</v>
      </c>
      <c r="N4513" s="184">
        <v>672.2</v>
      </c>
      <c r="O4513" s="190">
        <f t="shared" si="283"/>
        <v>0.11203333333333335</v>
      </c>
      <c r="Q4513" s="1">
        <v>1787.6</v>
      </c>
    </row>
    <row r="4514" spans="2:17" x14ac:dyDescent="0.3">
      <c r="B4514" s="187">
        <v>41827.666666666664</v>
      </c>
      <c r="D4514" s="202">
        <v>674</v>
      </c>
      <c r="E4514" s="178">
        <v>311.87900000000002</v>
      </c>
      <c r="F4514" s="188">
        <f t="shared" si="280"/>
        <v>0.42207125215684954</v>
      </c>
      <c r="G4514" s="200"/>
      <c r="H4514" s="202">
        <v>166</v>
      </c>
      <c r="I4514" s="178">
        <v>7117.9</v>
      </c>
      <c r="J4514">
        <f t="shared" si="281"/>
        <v>7117.9</v>
      </c>
      <c r="K4514" s="189">
        <f t="shared" si="282"/>
        <v>0.28471599999999997</v>
      </c>
      <c r="L4514" s="200">
        <v>7301.2</v>
      </c>
      <c r="N4514" s="184">
        <v>1016.4</v>
      </c>
      <c r="O4514" s="190">
        <f t="shared" si="283"/>
        <v>0.1694</v>
      </c>
      <c r="Q4514" s="1">
        <v>1787.4</v>
      </c>
    </row>
    <row r="4515" spans="2:17" x14ac:dyDescent="0.3">
      <c r="B4515" s="187">
        <v>41827.708333333336</v>
      </c>
      <c r="D4515" s="202">
        <v>41</v>
      </c>
      <c r="E4515" s="178">
        <v>0</v>
      </c>
      <c r="F4515" s="188">
        <f t="shared" si="280"/>
        <v>0</v>
      </c>
      <c r="G4515" s="200"/>
      <c r="H4515" s="202">
        <v>14</v>
      </c>
      <c r="I4515" s="178">
        <v>131.84</v>
      </c>
      <c r="J4515">
        <f t="shared" si="281"/>
        <v>131.84</v>
      </c>
      <c r="K4515" s="189">
        <f t="shared" si="282"/>
        <v>5.2735999999999998E-3</v>
      </c>
      <c r="L4515" s="200">
        <v>289.17</v>
      </c>
      <c r="N4515" s="184">
        <v>1281.3</v>
      </c>
      <c r="O4515" s="190">
        <f t="shared" si="283"/>
        <v>0.21354999999999999</v>
      </c>
      <c r="Q4515" s="1">
        <v>1786.9</v>
      </c>
    </row>
    <row r="4516" spans="2:17" x14ac:dyDescent="0.3">
      <c r="B4516" s="187">
        <v>41827.75</v>
      </c>
      <c r="D4516" s="202">
        <v>0</v>
      </c>
      <c r="E4516" s="178">
        <v>0</v>
      </c>
      <c r="F4516" s="188">
        <f t="shared" si="280"/>
        <v>0</v>
      </c>
      <c r="G4516" s="200"/>
      <c r="H4516" s="202">
        <v>0</v>
      </c>
      <c r="I4516" s="178">
        <v>-56.506999999999998</v>
      </c>
      <c r="J4516">
        <f t="shared" si="281"/>
        <v>0</v>
      </c>
      <c r="K4516" s="189">
        <f t="shared" si="282"/>
        <v>0</v>
      </c>
      <c r="L4516" s="200">
        <v>0</v>
      </c>
      <c r="N4516" s="184">
        <v>1863.4</v>
      </c>
      <c r="O4516" s="190">
        <f t="shared" si="283"/>
        <v>0.31056666666666666</v>
      </c>
      <c r="Q4516" s="1">
        <v>1786.5</v>
      </c>
    </row>
    <row r="4517" spans="2:17" x14ac:dyDescent="0.3">
      <c r="B4517" s="187">
        <v>41827.791666666664</v>
      </c>
      <c r="D4517" s="202">
        <v>0</v>
      </c>
      <c r="E4517" s="178">
        <v>0</v>
      </c>
      <c r="F4517" s="188">
        <f t="shared" si="280"/>
        <v>0</v>
      </c>
      <c r="G4517" s="200"/>
      <c r="H4517" s="202">
        <v>0</v>
      </c>
      <c r="I4517" s="178">
        <v>-56.506999999999998</v>
      </c>
      <c r="J4517">
        <f t="shared" si="281"/>
        <v>0</v>
      </c>
      <c r="K4517" s="189">
        <f t="shared" si="282"/>
        <v>0</v>
      </c>
      <c r="L4517" s="200">
        <v>0</v>
      </c>
      <c r="N4517" s="184">
        <v>3114.7</v>
      </c>
      <c r="O4517" s="190">
        <f t="shared" si="283"/>
        <v>0.51911666666666667</v>
      </c>
      <c r="Q4517" s="1">
        <v>1783.7</v>
      </c>
    </row>
    <row r="4518" spans="2:17" x14ac:dyDescent="0.3">
      <c r="B4518" s="187">
        <v>41827.833333333336</v>
      </c>
      <c r="D4518" s="202">
        <v>0</v>
      </c>
      <c r="E4518" s="178">
        <v>0</v>
      </c>
      <c r="F4518" s="188">
        <f t="shared" si="280"/>
        <v>0</v>
      </c>
      <c r="G4518" s="200"/>
      <c r="H4518" s="202">
        <v>0</v>
      </c>
      <c r="I4518" s="178">
        <v>-56.506999999999998</v>
      </c>
      <c r="J4518">
        <f t="shared" si="281"/>
        <v>0</v>
      </c>
      <c r="K4518" s="189">
        <f t="shared" si="282"/>
        <v>0</v>
      </c>
      <c r="L4518" s="200">
        <v>0</v>
      </c>
      <c r="N4518" s="184">
        <v>4295.5</v>
      </c>
      <c r="O4518" s="190">
        <f t="shared" si="283"/>
        <v>0.71591666666666665</v>
      </c>
      <c r="Q4518" s="1">
        <v>1783.7</v>
      </c>
    </row>
    <row r="4519" spans="2:17" x14ac:dyDescent="0.3">
      <c r="B4519" s="187">
        <v>41827.875</v>
      </c>
      <c r="D4519" s="202">
        <v>0</v>
      </c>
      <c r="E4519" s="178">
        <v>0</v>
      </c>
      <c r="F4519" s="188">
        <f t="shared" si="280"/>
        <v>0</v>
      </c>
      <c r="G4519" s="200"/>
      <c r="H4519" s="202">
        <v>0</v>
      </c>
      <c r="I4519" s="178">
        <v>-56.506999999999998</v>
      </c>
      <c r="J4519">
        <f t="shared" si="281"/>
        <v>0</v>
      </c>
      <c r="K4519" s="189">
        <f t="shared" si="282"/>
        <v>0</v>
      </c>
      <c r="L4519" s="200">
        <v>0</v>
      </c>
      <c r="N4519" s="184">
        <v>4625.2</v>
      </c>
      <c r="O4519" s="190">
        <f t="shared" si="283"/>
        <v>0.77086666666666659</v>
      </c>
      <c r="Q4519" s="1">
        <v>1782.9</v>
      </c>
    </row>
    <row r="4520" spans="2:17" x14ac:dyDescent="0.3">
      <c r="B4520" s="187">
        <v>41827.916666666664</v>
      </c>
      <c r="D4520" s="202">
        <v>0</v>
      </c>
      <c r="E4520" s="178">
        <v>0</v>
      </c>
      <c r="F4520" s="188">
        <f t="shared" si="280"/>
        <v>0</v>
      </c>
      <c r="G4520" s="200"/>
      <c r="H4520" s="202">
        <v>0</v>
      </c>
      <c r="I4520" s="178">
        <v>-56.506999999999998</v>
      </c>
      <c r="J4520">
        <f t="shared" si="281"/>
        <v>0</v>
      </c>
      <c r="K4520" s="189">
        <f t="shared" si="282"/>
        <v>0</v>
      </c>
      <c r="L4520" s="200">
        <v>0</v>
      </c>
      <c r="N4520" s="184">
        <v>4535.8</v>
      </c>
      <c r="O4520" s="190">
        <f t="shared" si="283"/>
        <v>0.75596666666666668</v>
      </c>
      <c r="Q4520" s="1">
        <v>1782</v>
      </c>
    </row>
    <row r="4521" spans="2:17" x14ac:dyDescent="0.3">
      <c r="B4521" s="187">
        <v>41827.958333333336</v>
      </c>
      <c r="D4521" s="202">
        <v>0</v>
      </c>
      <c r="E4521" s="178">
        <v>0</v>
      </c>
      <c r="F4521" s="188">
        <f t="shared" si="280"/>
        <v>0</v>
      </c>
      <c r="G4521" s="200"/>
      <c r="H4521" s="202">
        <v>0</v>
      </c>
      <c r="I4521" s="178">
        <v>-56.506999999999998</v>
      </c>
      <c r="J4521">
        <f t="shared" si="281"/>
        <v>0</v>
      </c>
      <c r="K4521" s="189">
        <f t="shared" si="282"/>
        <v>0</v>
      </c>
      <c r="L4521" s="200">
        <v>0</v>
      </c>
      <c r="N4521" s="184">
        <v>4988.8999999999996</v>
      </c>
      <c r="O4521" s="190">
        <f t="shared" si="283"/>
        <v>0.83148333333333324</v>
      </c>
      <c r="Q4521" s="1">
        <v>1781.8</v>
      </c>
    </row>
    <row r="4522" spans="2:17" x14ac:dyDescent="0.3">
      <c r="B4522" s="187">
        <v>41828</v>
      </c>
      <c r="D4522" s="202">
        <v>0</v>
      </c>
      <c r="E4522" s="178">
        <v>0</v>
      </c>
      <c r="F4522" s="188">
        <f t="shared" si="280"/>
        <v>0</v>
      </c>
      <c r="G4522" s="200"/>
      <c r="H4522" s="202">
        <v>0</v>
      </c>
      <c r="I4522" s="178">
        <v>-56.506999999999998</v>
      </c>
      <c r="J4522">
        <f t="shared" si="281"/>
        <v>0</v>
      </c>
      <c r="K4522" s="189">
        <f t="shared" si="282"/>
        <v>0</v>
      </c>
      <c r="L4522" s="200">
        <v>0</v>
      </c>
      <c r="N4522" s="184">
        <v>5505.5</v>
      </c>
      <c r="O4522" s="190">
        <f t="shared" si="283"/>
        <v>0.91758333333333331</v>
      </c>
      <c r="Q4522" s="1">
        <v>1781.3</v>
      </c>
    </row>
    <row r="4523" spans="2:17" x14ac:dyDescent="0.3">
      <c r="B4523" s="187">
        <v>41828.041666666664</v>
      </c>
      <c r="D4523" s="202">
        <v>0</v>
      </c>
      <c r="E4523" s="178">
        <v>0</v>
      </c>
      <c r="F4523" s="188">
        <f t="shared" si="280"/>
        <v>0</v>
      </c>
      <c r="G4523" s="200"/>
      <c r="H4523" s="202">
        <v>0</v>
      </c>
      <c r="I4523" s="178">
        <v>-56.506999999999998</v>
      </c>
      <c r="J4523">
        <f t="shared" si="281"/>
        <v>0</v>
      </c>
      <c r="K4523" s="189">
        <f t="shared" si="282"/>
        <v>0</v>
      </c>
      <c r="L4523" s="200">
        <v>0</v>
      </c>
      <c r="N4523" s="184">
        <v>5410.5</v>
      </c>
      <c r="O4523" s="190">
        <f t="shared" si="283"/>
        <v>0.90175000000000005</v>
      </c>
      <c r="Q4523" s="1">
        <v>1780.2</v>
      </c>
    </row>
    <row r="4524" spans="2:17" x14ac:dyDescent="0.3">
      <c r="B4524" s="187">
        <v>41828.083333333336</v>
      </c>
      <c r="D4524" s="202">
        <v>0</v>
      </c>
      <c r="E4524" s="178">
        <v>0</v>
      </c>
      <c r="F4524" s="188">
        <f t="shared" si="280"/>
        <v>0</v>
      </c>
      <c r="G4524" s="200"/>
      <c r="H4524" s="202">
        <v>0</v>
      </c>
      <c r="I4524" s="178">
        <v>-56.506999999999998</v>
      </c>
      <c r="J4524">
        <f t="shared" si="281"/>
        <v>0</v>
      </c>
      <c r="K4524" s="189">
        <f t="shared" si="282"/>
        <v>0</v>
      </c>
      <c r="L4524" s="200">
        <v>0</v>
      </c>
      <c r="N4524" s="184">
        <v>5283.4</v>
      </c>
      <c r="O4524" s="190">
        <f t="shared" si="283"/>
        <v>0.88056666666666661</v>
      </c>
      <c r="Q4524" s="1">
        <v>1779</v>
      </c>
    </row>
    <row r="4525" spans="2:17" x14ac:dyDescent="0.3">
      <c r="B4525" s="187">
        <v>41828.125</v>
      </c>
      <c r="D4525" s="202">
        <v>0</v>
      </c>
      <c r="E4525" s="178">
        <v>0</v>
      </c>
      <c r="F4525" s="188">
        <f t="shared" si="280"/>
        <v>0</v>
      </c>
      <c r="G4525" s="200"/>
      <c r="H4525" s="202">
        <v>0</v>
      </c>
      <c r="I4525" s="178">
        <v>-56.506999999999998</v>
      </c>
      <c r="J4525">
        <f t="shared" si="281"/>
        <v>0</v>
      </c>
      <c r="K4525" s="189">
        <f t="shared" si="282"/>
        <v>0</v>
      </c>
      <c r="L4525" s="200">
        <v>0</v>
      </c>
      <c r="N4525" s="184">
        <v>5603.3</v>
      </c>
      <c r="O4525" s="190">
        <f t="shared" si="283"/>
        <v>0.9338833333333334</v>
      </c>
      <c r="Q4525" s="1">
        <v>1778.7</v>
      </c>
    </row>
    <row r="4526" spans="2:17" x14ac:dyDescent="0.3">
      <c r="B4526" s="187">
        <v>41828.166666666664</v>
      </c>
      <c r="D4526" s="202">
        <v>0</v>
      </c>
      <c r="E4526" s="178">
        <v>0</v>
      </c>
      <c r="F4526" s="188">
        <f t="shared" si="280"/>
        <v>0</v>
      </c>
      <c r="G4526" s="200"/>
      <c r="H4526" s="202">
        <v>0</v>
      </c>
      <c r="I4526" s="178">
        <v>-56.506999999999998</v>
      </c>
      <c r="J4526">
        <f t="shared" si="281"/>
        <v>0</v>
      </c>
      <c r="K4526" s="189">
        <f t="shared" si="282"/>
        <v>0</v>
      </c>
      <c r="L4526" s="200">
        <v>0</v>
      </c>
      <c r="N4526" s="184">
        <v>5566.1</v>
      </c>
      <c r="O4526" s="190">
        <f t="shared" si="283"/>
        <v>0.92768333333333342</v>
      </c>
      <c r="Q4526" s="1">
        <v>1777.9</v>
      </c>
    </row>
    <row r="4527" spans="2:17" x14ac:dyDescent="0.3">
      <c r="B4527" s="187">
        <v>41828.208333333336</v>
      </c>
      <c r="D4527" s="202">
        <v>0</v>
      </c>
      <c r="E4527" s="178">
        <v>0</v>
      </c>
      <c r="F4527" s="188">
        <f t="shared" si="280"/>
        <v>0</v>
      </c>
      <c r="G4527" s="200"/>
      <c r="H4527" s="202">
        <v>0</v>
      </c>
      <c r="I4527" s="178">
        <v>-56.506999999999998</v>
      </c>
      <c r="J4527">
        <f t="shared" si="281"/>
        <v>0</v>
      </c>
      <c r="K4527" s="189">
        <f t="shared" si="282"/>
        <v>0</v>
      </c>
      <c r="L4527" s="200">
        <v>0</v>
      </c>
      <c r="N4527" s="184">
        <v>4979.3999999999996</v>
      </c>
      <c r="O4527" s="190">
        <f t="shared" si="283"/>
        <v>0.82989999999999997</v>
      </c>
      <c r="Q4527" s="1">
        <v>1777.7</v>
      </c>
    </row>
    <row r="4528" spans="2:17" x14ac:dyDescent="0.3">
      <c r="B4528" s="187">
        <v>41828.25</v>
      </c>
      <c r="D4528" s="202">
        <v>66</v>
      </c>
      <c r="E4528" s="178">
        <v>0</v>
      </c>
      <c r="F4528" s="188">
        <f t="shared" si="280"/>
        <v>0</v>
      </c>
      <c r="G4528" s="200"/>
      <c r="H4528" s="202">
        <v>10</v>
      </c>
      <c r="I4528" s="178">
        <v>-56.506999999999998</v>
      </c>
      <c r="J4528">
        <f t="shared" si="281"/>
        <v>0</v>
      </c>
      <c r="K4528" s="189">
        <f t="shared" si="282"/>
        <v>0</v>
      </c>
      <c r="L4528" s="200">
        <v>135.22999999999999</v>
      </c>
      <c r="N4528" s="184">
        <v>3488.5</v>
      </c>
      <c r="O4528" s="190">
        <f t="shared" si="283"/>
        <v>0.58141666666666669</v>
      </c>
      <c r="Q4528" s="1">
        <v>1775.8</v>
      </c>
    </row>
    <row r="4529" spans="2:17" x14ac:dyDescent="0.3">
      <c r="B4529" s="187">
        <v>41828.291666666664</v>
      </c>
      <c r="D4529" s="202">
        <v>587</v>
      </c>
      <c r="E4529" s="178">
        <v>68.842399999999998</v>
      </c>
      <c r="F4529" s="188">
        <f t="shared" si="280"/>
        <v>9.3165612206922224E-2</v>
      </c>
      <c r="G4529" s="200"/>
      <c r="H4529" s="202">
        <v>128</v>
      </c>
      <c r="I4529" s="178">
        <v>5435</v>
      </c>
      <c r="J4529">
        <f t="shared" si="281"/>
        <v>5435</v>
      </c>
      <c r="K4529" s="189">
        <f t="shared" si="282"/>
        <v>0.21740000000000001</v>
      </c>
      <c r="L4529" s="200">
        <v>5586.1</v>
      </c>
      <c r="N4529" s="184">
        <v>3737.7</v>
      </c>
      <c r="O4529" s="190">
        <f t="shared" si="283"/>
        <v>0.62295</v>
      </c>
      <c r="Q4529" s="1">
        <v>1775.8</v>
      </c>
    </row>
    <row r="4530" spans="2:17" x14ac:dyDescent="0.3">
      <c r="B4530" s="187">
        <v>41828.333333333336</v>
      </c>
      <c r="D4530" s="202">
        <v>840</v>
      </c>
      <c r="E4530" s="178">
        <v>514.20000000000005</v>
      </c>
      <c r="F4530" s="188">
        <f t="shared" si="280"/>
        <v>0.69587576547010865</v>
      </c>
      <c r="G4530" s="200"/>
      <c r="H4530" s="202">
        <v>331</v>
      </c>
      <c r="I4530" s="178">
        <v>15932</v>
      </c>
      <c r="J4530">
        <f t="shared" si="281"/>
        <v>15932</v>
      </c>
      <c r="K4530" s="189">
        <f t="shared" si="282"/>
        <v>0.63727999999999996</v>
      </c>
      <c r="L4530" s="200">
        <v>16404</v>
      </c>
      <c r="N4530" s="184">
        <v>3631.3</v>
      </c>
      <c r="O4530" s="190">
        <f t="shared" si="283"/>
        <v>0.60521666666666674</v>
      </c>
      <c r="Q4530" s="1">
        <v>1775.4</v>
      </c>
    </row>
    <row r="4531" spans="2:17" x14ac:dyDescent="0.3">
      <c r="B4531" s="187">
        <v>41828.375</v>
      </c>
      <c r="D4531" s="202">
        <v>917</v>
      </c>
      <c r="E4531" s="178">
        <v>632.346</v>
      </c>
      <c r="F4531" s="188">
        <f t="shared" si="280"/>
        <v>0.85576479344994427</v>
      </c>
      <c r="G4531" s="200"/>
      <c r="H4531" s="202">
        <v>510</v>
      </c>
      <c r="I4531" s="178">
        <v>19421</v>
      </c>
      <c r="J4531">
        <f t="shared" si="281"/>
        <v>19421</v>
      </c>
      <c r="K4531" s="189">
        <f t="shared" si="282"/>
        <v>0.77683999999999997</v>
      </c>
      <c r="L4531" s="200">
        <v>20064</v>
      </c>
      <c r="N4531" s="184">
        <v>2985.8</v>
      </c>
      <c r="O4531" s="190">
        <f t="shared" si="283"/>
        <v>0.49763333333333337</v>
      </c>
      <c r="Q4531" s="1">
        <v>1774.6</v>
      </c>
    </row>
    <row r="4532" spans="2:17" x14ac:dyDescent="0.3">
      <c r="B4532" s="187">
        <v>41828.416666666664</v>
      </c>
      <c r="D4532" s="202">
        <v>956</v>
      </c>
      <c r="E4532" s="178">
        <v>683.55600000000004</v>
      </c>
      <c r="F4532" s="188">
        <f t="shared" si="280"/>
        <v>0.92506817335994873</v>
      </c>
      <c r="G4532" s="200"/>
      <c r="H4532" s="202">
        <v>644</v>
      </c>
      <c r="I4532" s="178">
        <v>19172</v>
      </c>
      <c r="J4532">
        <f t="shared" si="281"/>
        <v>19172</v>
      </c>
      <c r="K4532" s="189">
        <f t="shared" si="282"/>
        <v>0.76688000000000001</v>
      </c>
      <c r="L4532" s="200">
        <v>19802</v>
      </c>
      <c r="N4532" s="184">
        <v>4026.3</v>
      </c>
      <c r="O4532" s="190">
        <f t="shared" si="283"/>
        <v>0.67105000000000004</v>
      </c>
      <c r="Q4532" s="1">
        <v>1774.3</v>
      </c>
    </row>
    <row r="4533" spans="2:17" x14ac:dyDescent="0.3">
      <c r="B4533" s="187">
        <v>41828.458333333336</v>
      </c>
      <c r="D4533" s="202">
        <v>973</v>
      </c>
      <c r="E4533" s="178">
        <v>707.71</v>
      </c>
      <c r="F4533" s="188">
        <f t="shared" si="280"/>
        <v>0.95775619988496818</v>
      </c>
      <c r="G4533" s="200"/>
      <c r="H4533" s="202">
        <v>717</v>
      </c>
      <c r="I4533" s="178">
        <v>18827</v>
      </c>
      <c r="J4533">
        <f t="shared" si="281"/>
        <v>18827</v>
      </c>
      <c r="K4533" s="189">
        <f t="shared" si="282"/>
        <v>0.75307999999999997</v>
      </c>
      <c r="L4533" s="200">
        <v>19439</v>
      </c>
      <c r="N4533" s="184">
        <v>3525.8</v>
      </c>
      <c r="O4533" s="190">
        <f t="shared" si="283"/>
        <v>0.58763333333333334</v>
      </c>
      <c r="Q4533" s="1">
        <v>1774.1</v>
      </c>
    </row>
    <row r="4534" spans="2:17" x14ac:dyDescent="0.3">
      <c r="B4534" s="187">
        <v>41828.5</v>
      </c>
      <c r="D4534" s="202">
        <v>974</v>
      </c>
      <c r="E4534" s="178">
        <v>705.97699999999998</v>
      </c>
      <c r="F4534" s="188">
        <f t="shared" si="280"/>
        <v>0.95541090097100523</v>
      </c>
      <c r="G4534" s="200"/>
      <c r="H4534" s="202">
        <v>724</v>
      </c>
      <c r="I4534" s="178">
        <v>18702</v>
      </c>
      <c r="J4534">
        <f t="shared" si="281"/>
        <v>18702</v>
      </c>
      <c r="K4534" s="189">
        <f t="shared" si="282"/>
        <v>0.74807999999999997</v>
      </c>
      <c r="L4534" s="200">
        <v>19307</v>
      </c>
      <c r="N4534" s="184">
        <v>3201.7</v>
      </c>
      <c r="O4534" s="190">
        <f t="shared" si="283"/>
        <v>0.53361666666666663</v>
      </c>
      <c r="Q4534" s="1">
        <v>1772.1</v>
      </c>
    </row>
    <row r="4535" spans="2:17" x14ac:dyDescent="0.3">
      <c r="B4535" s="187">
        <v>41828.541666666664</v>
      </c>
      <c r="D4535" s="202">
        <v>960</v>
      </c>
      <c r="E4535" s="178">
        <v>686.68100000000004</v>
      </c>
      <c r="F4535" s="188">
        <f t="shared" si="280"/>
        <v>0.92929728998206862</v>
      </c>
      <c r="G4535" s="200"/>
      <c r="H4535" s="202">
        <v>662</v>
      </c>
      <c r="I4535" s="178">
        <v>18883</v>
      </c>
      <c r="J4535">
        <f t="shared" si="281"/>
        <v>18883</v>
      </c>
      <c r="K4535" s="189">
        <f t="shared" si="282"/>
        <v>0.75531999999999999</v>
      </c>
      <c r="L4535" s="200">
        <v>19498</v>
      </c>
      <c r="N4535" s="184">
        <v>2967.6</v>
      </c>
      <c r="O4535" s="190">
        <f t="shared" si="283"/>
        <v>0.49459999999999998</v>
      </c>
      <c r="Q4535" s="1">
        <v>1768.1</v>
      </c>
    </row>
    <row r="4536" spans="2:17" x14ac:dyDescent="0.3">
      <c r="B4536" s="187">
        <v>41828.583333333336</v>
      </c>
      <c r="D4536" s="202">
        <v>927</v>
      </c>
      <c r="E4536" s="178">
        <v>642.28300000000002</v>
      </c>
      <c r="F4536" s="188">
        <f t="shared" si="280"/>
        <v>0.86921270764962622</v>
      </c>
      <c r="G4536" s="200"/>
      <c r="H4536" s="202">
        <v>540</v>
      </c>
      <c r="I4536" s="178">
        <v>19124</v>
      </c>
      <c r="J4536">
        <f t="shared" si="281"/>
        <v>19124</v>
      </c>
      <c r="K4536" s="189">
        <f t="shared" si="282"/>
        <v>0.76495999999999997</v>
      </c>
      <c r="L4536" s="200">
        <v>19752</v>
      </c>
      <c r="N4536" s="184">
        <v>3090.5</v>
      </c>
      <c r="O4536" s="190">
        <f t="shared" si="283"/>
        <v>0.51508333333333334</v>
      </c>
      <c r="Q4536" s="1">
        <v>1766.6</v>
      </c>
    </row>
    <row r="4537" spans="2:17" x14ac:dyDescent="0.3">
      <c r="B4537" s="187">
        <v>41828.625</v>
      </c>
      <c r="D4537" s="202">
        <v>859</v>
      </c>
      <c r="E4537" s="178">
        <v>538.90800000000002</v>
      </c>
      <c r="F4537" s="188">
        <f t="shared" si="280"/>
        <v>0.7293135297898975</v>
      </c>
      <c r="G4537" s="200"/>
      <c r="H4537" s="202">
        <v>367</v>
      </c>
      <c r="I4537" s="178">
        <v>17210</v>
      </c>
      <c r="J4537">
        <f t="shared" si="281"/>
        <v>17210</v>
      </c>
      <c r="K4537" s="189">
        <f t="shared" si="282"/>
        <v>0.68840000000000001</v>
      </c>
      <c r="L4537" s="200">
        <v>17742</v>
      </c>
      <c r="N4537" s="184">
        <v>2888.4</v>
      </c>
      <c r="O4537" s="190">
        <f t="shared" si="283"/>
        <v>0.48139999999999999</v>
      </c>
      <c r="Q4537" s="1">
        <v>1766.3</v>
      </c>
    </row>
    <row r="4538" spans="2:17" x14ac:dyDescent="0.3">
      <c r="B4538" s="187">
        <v>41828.666666666664</v>
      </c>
      <c r="D4538" s="202">
        <v>680</v>
      </c>
      <c r="E4538" s="178">
        <v>312.86500000000001</v>
      </c>
      <c r="F4538" s="188">
        <f t="shared" si="280"/>
        <v>0.4234056230334608</v>
      </c>
      <c r="G4538" s="200"/>
      <c r="H4538" s="202">
        <v>166</v>
      </c>
      <c r="I4538" s="178">
        <v>7246.8</v>
      </c>
      <c r="J4538">
        <f t="shared" si="281"/>
        <v>7246.8</v>
      </c>
      <c r="K4538" s="189">
        <f t="shared" si="282"/>
        <v>0.28987200000000002</v>
      </c>
      <c r="L4538" s="200">
        <v>7432.8</v>
      </c>
      <c r="N4538" s="184">
        <v>2461.6</v>
      </c>
      <c r="O4538" s="190">
        <f t="shared" si="283"/>
        <v>0.41026666666666667</v>
      </c>
      <c r="Q4538" s="1">
        <v>1765.4</v>
      </c>
    </row>
    <row r="4539" spans="2:17" x14ac:dyDescent="0.3">
      <c r="B4539" s="187">
        <v>41828.708333333336</v>
      </c>
      <c r="D4539" s="202">
        <v>101</v>
      </c>
      <c r="E4539" s="178">
        <v>0</v>
      </c>
      <c r="F4539" s="188">
        <f t="shared" si="280"/>
        <v>0</v>
      </c>
      <c r="G4539" s="200"/>
      <c r="H4539" s="202">
        <v>14</v>
      </c>
      <c r="I4539" s="178">
        <v>121.19</v>
      </c>
      <c r="J4539">
        <f t="shared" si="281"/>
        <v>121.19</v>
      </c>
      <c r="K4539" s="189">
        <f t="shared" si="282"/>
        <v>4.8475999999999997E-3</v>
      </c>
      <c r="L4539" s="200">
        <v>279.77</v>
      </c>
      <c r="N4539" s="184">
        <v>2365</v>
      </c>
      <c r="O4539" s="190">
        <f t="shared" si="283"/>
        <v>0.39416666666666667</v>
      </c>
      <c r="Q4539" s="1">
        <v>1765</v>
      </c>
    </row>
    <row r="4540" spans="2:17" x14ac:dyDescent="0.3">
      <c r="B4540" s="187">
        <v>41828.75</v>
      </c>
      <c r="D4540" s="202">
        <v>0</v>
      </c>
      <c r="E4540" s="178">
        <v>0</v>
      </c>
      <c r="F4540" s="188">
        <f t="shared" si="280"/>
        <v>0</v>
      </c>
      <c r="G4540" s="200"/>
      <c r="H4540" s="202">
        <v>0</v>
      </c>
      <c r="I4540" s="178">
        <v>-56.506999999999998</v>
      </c>
      <c r="J4540">
        <f t="shared" si="281"/>
        <v>0</v>
      </c>
      <c r="K4540" s="189">
        <f t="shared" si="282"/>
        <v>0</v>
      </c>
      <c r="L4540" s="200">
        <v>0</v>
      </c>
      <c r="N4540" s="184">
        <v>1440.4</v>
      </c>
      <c r="O4540" s="190">
        <f t="shared" si="283"/>
        <v>0.24006666666666668</v>
      </c>
      <c r="Q4540" s="1">
        <v>1765</v>
      </c>
    </row>
    <row r="4541" spans="2:17" x14ac:dyDescent="0.3">
      <c r="B4541" s="187">
        <v>41828.791666666664</v>
      </c>
      <c r="D4541" s="202">
        <v>0</v>
      </c>
      <c r="E4541" s="178">
        <v>0</v>
      </c>
      <c r="F4541" s="188">
        <f t="shared" si="280"/>
        <v>0</v>
      </c>
      <c r="G4541" s="200"/>
      <c r="H4541" s="202">
        <v>0</v>
      </c>
      <c r="I4541" s="178">
        <v>-56.506999999999998</v>
      </c>
      <c r="J4541">
        <f t="shared" si="281"/>
        <v>0</v>
      </c>
      <c r="K4541" s="189">
        <f t="shared" si="282"/>
        <v>0</v>
      </c>
      <c r="L4541" s="200">
        <v>0</v>
      </c>
      <c r="N4541" s="184">
        <v>1539.2</v>
      </c>
      <c r="O4541" s="190">
        <f t="shared" si="283"/>
        <v>0.25653333333333334</v>
      </c>
      <c r="Q4541" s="1">
        <v>1764.3</v>
      </c>
    </row>
    <row r="4542" spans="2:17" x14ac:dyDescent="0.3">
      <c r="B4542" s="187">
        <v>41828.833333333336</v>
      </c>
      <c r="D4542" s="202">
        <v>0</v>
      </c>
      <c r="E4542" s="178">
        <v>0</v>
      </c>
      <c r="F4542" s="188">
        <f t="shared" si="280"/>
        <v>0</v>
      </c>
      <c r="G4542" s="200"/>
      <c r="H4542" s="202">
        <v>0</v>
      </c>
      <c r="I4542" s="178">
        <v>-56.506999999999998</v>
      </c>
      <c r="J4542">
        <f t="shared" si="281"/>
        <v>0</v>
      </c>
      <c r="K4542" s="189">
        <f t="shared" si="282"/>
        <v>0</v>
      </c>
      <c r="L4542" s="200">
        <v>0</v>
      </c>
      <c r="N4542" s="184">
        <v>1618</v>
      </c>
      <c r="O4542" s="190">
        <f t="shared" si="283"/>
        <v>0.26966666666666667</v>
      </c>
      <c r="Q4542" s="1">
        <v>1763.6</v>
      </c>
    </row>
    <row r="4543" spans="2:17" x14ac:dyDescent="0.3">
      <c r="B4543" s="187">
        <v>41828.875</v>
      </c>
      <c r="D4543" s="202">
        <v>0</v>
      </c>
      <c r="E4543" s="178">
        <v>0</v>
      </c>
      <c r="F4543" s="188">
        <f t="shared" si="280"/>
        <v>0</v>
      </c>
      <c r="G4543" s="200"/>
      <c r="H4543" s="202">
        <v>0</v>
      </c>
      <c r="I4543" s="178">
        <v>-56.506999999999998</v>
      </c>
      <c r="J4543">
        <f t="shared" si="281"/>
        <v>0</v>
      </c>
      <c r="K4543" s="189">
        <f t="shared" si="282"/>
        <v>0</v>
      </c>
      <c r="L4543" s="200">
        <v>0</v>
      </c>
      <c r="N4543" s="184">
        <v>1886.4</v>
      </c>
      <c r="O4543" s="190">
        <f t="shared" si="283"/>
        <v>0.31440000000000001</v>
      </c>
      <c r="Q4543" s="1">
        <v>1762.6</v>
      </c>
    </row>
    <row r="4544" spans="2:17" x14ac:dyDescent="0.3">
      <c r="B4544" s="187">
        <v>41828.916666666664</v>
      </c>
      <c r="D4544" s="202">
        <v>0</v>
      </c>
      <c r="E4544" s="178">
        <v>0</v>
      </c>
      <c r="F4544" s="188">
        <f t="shared" si="280"/>
        <v>0</v>
      </c>
      <c r="G4544" s="200"/>
      <c r="H4544" s="202">
        <v>0</v>
      </c>
      <c r="I4544" s="178">
        <v>-56.506999999999998</v>
      </c>
      <c r="J4544">
        <f t="shared" si="281"/>
        <v>0</v>
      </c>
      <c r="K4544" s="189">
        <f t="shared" si="282"/>
        <v>0</v>
      </c>
      <c r="L4544" s="200">
        <v>0</v>
      </c>
      <c r="N4544" s="184">
        <v>2552.1</v>
      </c>
      <c r="O4544" s="190">
        <f t="shared" si="283"/>
        <v>0.42535000000000001</v>
      </c>
      <c r="Q4544" s="1">
        <v>1762.5</v>
      </c>
    </row>
    <row r="4545" spans="2:17" x14ac:dyDescent="0.3">
      <c r="B4545" s="187">
        <v>41828.958333333336</v>
      </c>
      <c r="D4545" s="202">
        <v>0</v>
      </c>
      <c r="E4545" s="178">
        <v>0</v>
      </c>
      <c r="F4545" s="188">
        <f t="shared" si="280"/>
        <v>0</v>
      </c>
      <c r="G4545" s="200"/>
      <c r="H4545" s="202">
        <v>0</v>
      </c>
      <c r="I4545" s="178">
        <v>-56.506999999999998</v>
      </c>
      <c r="J4545">
        <f t="shared" si="281"/>
        <v>0</v>
      </c>
      <c r="K4545" s="189">
        <f t="shared" si="282"/>
        <v>0</v>
      </c>
      <c r="L4545" s="200">
        <v>0</v>
      </c>
      <c r="N4545" s="184">
        <v>3468.9</v>
      </c>
      <c r="O4545" s="190">
        <f t="shared" si="283"/>
        <v>0.57815000000000005</v>
      </c>
      <c r="Q4545" s="1">
        <v>1762.3</v>
      </c>
    </row>
    <row r="4546" spans="2:17" x14ac:dyDescent="0.3">
      <c r="B4546" s="187">
        <v>41829</v>
      </c>
      <c r="D4546" s="202">
        <v>0</v>
      </c>
      <c r="E4546" s="178">
        <v>0</v>
      </c>
      <c r="F4546" s="188">
        <f t="shared" si="280"/>
        <v>0</v>
      </c>
      <c r="G4546" s="200"/>
      <c r="H4546" s="202">
        <v>0</v>
      </c>
      <c r="I4546" s="178">
        <v>-56.506999999999998</v>
      </c>
      <c r="J4546">
        <f t="shared" si="281"/>
        <v>0</v>
      </c>
      <c r="K4546" s="189">
        <f t="shared" si="282"/>
        <v>0</v>
      </c>
      <c r="L4546" s="200">
        <v>0</v>
      </c>
      <c r="N4546" s="184">
        <v>4831.6000000000004</v>
      </c>
      <c r="O4546" s="190">
        <f t="shared" si="283"/>
        <v>0.80526666666666669</v>
      </c>
      <c r="Q4546" s="1">
        <v>1761.9</v>
      </c>
    </row>
    <row r="4547" spans="2:17" x14ac:dyDescent="0.3">
      <c r="B4547" s="187">
        <v>41829.041666666664</v>
      </c>
      <c r="D4547" s="202">
        <v>0</v>
      </c>
      <c r="E4547" s="178">
        <v>0</v>
      </c>
      <c r="F4547" s="188">
        <f t="shared" si="280"/>
        <v>0</v>
      </c>
      <c r="G4547" s="200"/>
      <c r="H4547" s="202">
        <v>0</v>
      </c>
      <c r="I4547" s="178">
        <v>-56.506999999999998</v>
      </c>
      <c r="J4547">
        <f t="shared" si="281"/>
        <v>0</v>
      </c>
      <c r="K4547" s="189">
        <f t="shared" si="282"/>
        <v>0</v>
      </c>
      <c r="L4547" s="200">
        <v>0</v>
      </c>
      <c r="N4547" s="184">
        <v>5439.2</v>
      </c>
      <c r="O4547" s="190">
        <f t="shared" si="283"/>
        <v>0.9065333333333333</v>
      </c>
      <c r="Q4547" s="1">
        <v>1759.1</v>
      </c>
    </row>
    <row r="4548" spans="2:17" x14ac:dyDescent="0.3">
      <c r="B4548" s="187">
        <v>41829.083333333336</v>
      </c>
      <c r="D4548" s="202">
        <v>0</v>
      </c>
      <c r="E4548" s="178">
        <v>0</v>
      </c>
      <c r="F4548" s="188">
        <f t="shared" si="280"/>
        <v>0</v>
      </c>
      <c r="G4548" s="200"/>
      <c r="H4548" s="202">
        <v>0</v>
      </c>
      <c r="I4548" s="178">
        <v>-56.506999999999998</v>
      </c>
      <c r="J4548">
        <f t="shared" si="281"/>
        <v>0</v>
      </c>
      <c r="K4548" s="189">
        <f t="shared" si="282"/>
        <v>0</v>
      </c>
      <c r="L4548" s="200">
        <v>0</v>
      </c>
      <c r="N4548" s="184">
        <v>5618.8</v>
      </c>
      <c r="O4548" s="190">
        <f t="shared" si="283"/>
        <v>0.93646666666666667</v>
      </c>
      <c r="Q4548" s="1">
        <v>1758.9</v>
      </c>
    </row>
    <row r="4549" spans="2:17" x14ac:dyDescent="0.3">
      <c r="B4549" s="187">
        <v>41829.125</v>
      </c>
      <c r="D4549" s="202">
        <v>0</v>
      </c>
      <c r="E4549" s="178">
        <v>0</v>
      </c>
      <c r="F4549" s="188">
        <f t="shared" si="280"/>
        <v>0</v>
      </c>
      <c r="G4549" s="200"/>
      <c r="H4549" s="202">
        <v>0</v>
      </c>
      <c r="I4549" s="178">
        <v>-56.506999999999998</v>
      </c>
      <c r="J4549">
        <f t="shared" si="281"/>
        <v>0</v>
      </c>
      <c r="K4549" s="189">
        <f t="shared" si="282"/>
        <v>0</v>
      </c>
      <c r="L4549" s="200">
        <v>0</v>
      </c>
      <c r="N4549" s="184">
        <v>5401.3</v>
      </c>
      <c r="O4549" s="190">
        <f t="shared" si="283"/>
        <v>0.90021666666666667</v>
      </c>
      <c r="Q4549" s="1">
        <v>1758.6</v>
      </c>
    </row>
    <row r="4550" spans="2:17" x14ac:dyDescent="0.3">
      <c r="B4550" s="187">
        <v>41829.166666666664</v>
      </c>
      <c r="D4550" s="202">
        <v>0</v>
      </c>
      <c r="E4550" s="178">
        <v>0</v>
      </c>
      <c r="F4550" s="188">
        <f t="shared" si="280"/>
        <v>0</v>
      </c>
      <c r="G4550" s="200"/>
      <c r="H4550" s="202">
        <v>0</v>
      </c>
      <c r="I4550" s="178">
        <v>-56.506999999999998</v>
      </c>
      <c r="J4550">
        <f t="shared" si="281"/>
        <v>0</v>
      </c>
      <c r="K4550" s="189">
        <f t="shared" si="282"/>
        <v>0</v>
      </c>
      <c r="L4550" s="200">
        <v>0</v>
      </c>
      <c r="N4550" s="184">
        <v>5078.6000000000004</v>
      </c>
      <c r="O4550" s="190">
        <f t="shared" si="283"/>
        <v>0.84643333333333337</v>
      </c>
      <c r="Q4550" s="1">
        <v>1758.6</v>
      </c>
    </row>
    <row r="4551" spans="2:17" x14ac:dyDescent="0.3">
      <c r="B4551" s="187">
        <v>41829.208333333336</v>
      </c>
      <c r="D4551" s="202">
        <v>0</v>
      </c>
      <c r="E4551" s="178">
        <v>0</v>
      </c>
      <c r="F4551" s="188">
        <f t="shared" si="280"/>
        <v>0</v>
      </c>
      <c r="G4551" s="200"/>
      <c r="H4551" s="202">
        <v>0</v>
      </c>
      <c r="I4551" s="178">
        <v>-56.506999999999998</v>
      </c>
      <c r="J4551">
        <f t="shared" si="281"/>
        <v>0</v>
      </c>
      <c r="K4551" s="189">
        <f t="shared" si="282"/>
        <v>0</v>
      </c>
      <c r="L4551" s="200">
        <v>0</v>
      </c>
      <c r="N4551" s="184">
        <v>4779.3</v>
      </c>
      <c r="O4551" s="190">
        <f t="shared" si="283"/>
        <v>0.79654999999999998</v>
      </c>
      <c r="Q4551" s="1">
        <v>1756.9</v>
      </c>
    </row>
    <row r="4552" spans="2:17" x14ac:dyDescent="0.3">
      <c r="B4552" s="187">
        <v>41829.25</v>
      </c>
      <c r="D4552" s="202">
        <v>71</v>
      </c>
      <c r="E4552" s="178">
        <v>0</v>
      </c>
      <c r="F4552" s="188">
        <f t="shared" si="280"/>
        <v>0</v>
      </c>
      <c r="G4552" s="200"/>
      <c r="H4552" s="202">
        <v>10</v>
      </c>
      <c r="I4552" s="178">
        <v>-56.506999999999998</v>
      </c>
      <c r="J4552">
        <f t="shared" si="281"/>
        <v>0</v>
      </c>
      <c r="K4552" s="189">
        <f t="shared" si="282"/>
        <v>0</v>
      </c>
      <c r="L4552" s="200">
        <v>135.99</v>
      </c>
      <c r="N4552" s="184">
        <v>3965.6</v>
      </c>
      <c r="O4552" s="190">
        <f t="shared" si="283"/>
        <v>0.66093333333333337</v>
      </c>
      <c r="Q4552" s="1">
        <v>1756.7</v>
      </c>
    </row>
    <row r="4553" spans="2:17" x14ac:dyDescent="0.3">
      <c r="B4553" s="187">
        <v>41829.291666666664</v>
      </c>
      <c r="D4553" s="202">
        <v>601</v>
      </c>
      <c r="E4553" s="178">
        <v>76.878</v>
      </c>
      <c r="F4553" s="188">
        <f t="shared" si="280"/>
        <v>0.10404032885610855</v>
      </c>
      <c r="G4553" s="200"/>
      <c r="H4553" s="202">
        <v>129</v>
      </c>
      <c r="I4553" s="178">
        <v>5504.2</v>
      </c>
      <c r="J4553">
        <f t="shared" si="281"/>
        <v>5504.2</v>
      </c>
      <c r="K4553" s="189">
        <f t="shared" si="282"/>
        <v>0.220168</v>
      </c>
      <c r="L4553" s="200">
        <v>5656.6</v>
      </c>
      <c r="N4553" s="184">
        <v>3387.1</v>
      </c>
      <c r="O4553" s="190">
        <f t="shared" si="283"/>
        <v>0.56451666666666667</v>
      </c>
      <c r="Q4553" s="1">
        <v>1755.7</v>
      </c>
    </row>
    <row r="4554" spans="2:17" x14ac:dyDescent="0.3">
      <c r="B4554" s="187">
        <v>41829.333333333336</v>
      </c>
      <c r="D4554" s="202">
        <v>839</v>
      </c>
      <c r="E4554" s="178">
        <v>515.89599999999996</v>
      </c>
      <c r="F4554" s="188">
        <f t="shared" si="280"/>
        <v>0.69817099164326557</v>
      </c>
      <c r="G4554" s="200"/>
      <c r="H4554" s="202">
        <v>331</v>
      </c>
      <c r="I4554" s="178">
        <v>16000</v>
      </c>
      <c r="J4554">
        <f t="shared" si="281"/>
        <v>16000</v>
      </c>
      <c r="K4554" s="189">
        <f t="shared" si="282"/>
        <v>0.64</v>
      </c>
      <c r="L4554" s="200">
        <v>16474</v>
      </c>
      <c r="N4554" s="184">
        <v>2165.5</v>
      </c>
      <c r="O4554" s="190">
        <f t="shared" si="283"/>
        <v>0.36091666666666666</v>
      </c>
      <c r="Q4554" s="1">
        <v>1755.4</v>
      </c>
    </row>
    <row r="4555" spans="2:17" x14ac:dyDescent="0.3">
      <c r="B4555" s="187">
        <v>41829.375</v>
      </c>
      <c r="D4555" s="202">
        <v>918</v>
      </c>
      <c r="E4555" s="178">
        <v>635.87300000000005</v>
      </c>
      <c r="F4555" s="188">
        <f t="shared" ref="F4555:F4618" si="284">E4555/$F$8</f>
        <v>0.86053794363433378</v>
      </c>
      <c r="G4555" s="200"/>
      <c r="H4555" s="202">
        <v>512</v>
      </c>
      <c r="I4555" s="178">
        <v>19586</v>
      </c>
      <c r="J4555">
        <f t="shared" ref="J4555:J4618" si="285">IF(I4555&lt;0,0,I4555)</f>
        <v>19586</v>
      </c>
      <c r="K4555" s="189">
        <f t="shared" ref="K4555:K4618" si="286">J4555/(1000*$K$8)</f>
        <v>0.78344000000000003</v>
      </c>
      <c r="L4555" s="200">
        <v>20238</v>
      </c>
      <c r="N4555" s="184">
        <v>1456.5</v>
      </c>
      <c r="O4555" s="190">
        <f t="shared" ref="O4555:O4618" si="287">N4555/$O$8</f>
        <v>0.24274999999999999</v>
      </c>
      <c r="Q4555" s="1">
        <v>1754.3</v>
      </c>
    </row>
    <row r="4556" spans="2:17" x14ac:dyDescent="0.3">
      <c r="B4556" s="187">
        <v>41829.416666666664</v>
      </c>
      <c r="D4556" s="202">
        <v>957</v>
      </c>
      <c r="E4556" s="178">
        <v>687.11900000000003</v>
      </c>
      <c r="F4556" s="188">
        <f t="shared" si="284"/>
        <v>0.92989004296782496</v>
      </c>
      <c r="G4556" s="200"/>
      <c r="H4556" s="202">
        <v>646</v>
      </c>
      <c r="I4556" s="178">
        <v>19323</v>
      </c>
      <c r="J4556">
        <f t="shared" si="285"/>
        <v>19323</v>
      </c>
      <c r="K4556" s="189">
        <f t="shared" si="286"/>
        <v>0.77292000000000005</v>
      </c>
      <c r="L4556" s="200">
        <v>19960</v>
      </c>
      <c r="N4556" s="184">
        <v>2256.4</v>
      </c>
      <c r="O4556" s="190">
        <f t="shared" si="287"/>
        <v>0.37606666666666666</v>
      </c>
      <c r="Q4556" s="1">
        <v>1753.2</v>
      </c>
    </row>
    <row r="4557" spans="2:17" x14ac:dyDescent="0.3">
      <c r="B4557" s="187">
        <v>41829.458333333336</v>
      </c>
      <c r="D4557" s="202">
        <v>973</v>
      </c>
      <c r="E4557" s="178">
        <v>711.13199999999995</v>
      </c>
      <c r="F4557" s="188">
        <f t="shared" si="284"/>
        <v>0.96238725175085427</v>
      </c>
      <c r="G4557" s="200"/>
      <c r="H4557" s="202">
        <v>718</v>
      </c>
      <c r="I4557" s="178">
        <v>18934</v>
      </c>
      <c r="J4557">
        <f t="shared" si="285"/>
        <v>18934</v>
      </c>
      <c r="K4557" s="189">
        <f t="shared" si="286"/>
        <v>0.75736000000000003</v>
      </c>
      <c r="L4557" s="200">
        <v>19552</v>
      </c>
      <c r="N4557" s="184">
        <v>1540.5</v>
      </c>
      <c r="O4557" s="190">
        <f t="shared" si="287"/>
        <v>0.25674999999999998</v>
      </c>
      <c r="Q4557" s="1">
        <v>1752.8</v>
      </c>
    </row>
    <row r="4558" spans="2:17" x14ac:dyDescent="0.3">
      <c r="B4558" s="187">
        <v>41829.5</v>
      </c>
      <c r="D4558" s="202">
        <v>973</v>
      </c>
      <c r="E4558" s="178">
        <v>709.47900000000004</v>
      </c>
      <c r="F4558" s="188">
        <f t="shared" si="284"/>
        <v>0.96015021822241786</v>
      </c>
      <c r="G4558" s="200"/>
      <c r="H4558" s="202">
        <v>724</v>
      </c>
      <c r="I4558" s="178">
        <v>18787</v>
      </c>
      <c r="J4558">
        <f t="shared" si="285"/>
        <v>18787</v>
      </c>
      <c r="K4558" s="189">
        <f t="shared" si="286"/>
        <v>0.75148000000000004</v>
      </c>
      <c r="L4558" s="200">
        <v>19397</v>
      </c>
      <c r="N4558" s="184">
        <v>1044.4000000000001</v>
      </c>
      <c r="O4558" s="190">
        <f t="shared" si="287"/>
        <v>0.17406666666666668</v>
      </c>
      <c r="Q4558" s="1">
        <v>1752.2</v>
      </c>
    </row>
    <row r="4559" spans="2:17" x14ac:dyDescent="0.3">
      <c r="B4559" s="187">
        <v>41829.541666666664</v>
      </c>
      <c r="D4559" s="202">
        <v>960</v>
      </c>
      <c r="E4559" s="178">
        <v>691.62300000000005</v>
      </c>
      <c r="F4559" s="188">
        <f t="shared" si="284"/>
        <v>0.93598538417295407</v>
      </c>
      <c r="G4559" s="200"/>
      <c r="H4559" s="202">
        <v>663</v>
      </c>
      <c r="I4559" s="178">
        <v>18993</v>
      </c>
      <c r="J4559">
        <f t="shared" si="285"/>
        <v>18993</v>
      </c>
      <c r="K4559" s="189">
        <f t="shared" si="286"/>
        <v>0.75971999999999995</v>
      </c>
      <c r="L4559" s="200">
        <v>19614</v>
      </c>
      <c r="N4559" s="184">
        <v>692.8</v>
      </c>
      <c r="O4559" s="190">
        <f t="shared" si="287"/>
        <v>0.11546666666666666</v>
      </c>
      <c r="Q4559" s="1">
        <v>1750.9</v>
      </c>
    </row>
    <row r="4560" spans="2:17" x14ac:dyDescent="0.3">
      <c r="B4560" s="187">
        <v>41829.583333333336</v>
      </c>
      <c r="D4560" s="202">
        <v>926</v>
      </c>
      <c r="E4560" s="178">
        <v>646.95799999999997</v>
      </c>
      <c r="F4560" s="188">
        <f t="shared" si="284"/>
        <v>0.87553946611631761</v>
      </c>
      <c r="G4560" s="200"/>
      <c r="H4560" s="202">
        <v>541</v>
      </c>
      <c r="I4560" s="178">
        <v>19228</v>
      </c>
      <c r="J4560">
        <f t="shared" si="285"/>
        <v>19228</v>
      </c>
      <c r="K4560" s="189">
        <f t="shared" si="286"/>
        <v>0.76912000000000003</v>
      </c>
      <c r="L4560" s="200">
        <v>19861</v>
      </c>
      <c r="N4560" s="184">
        <v>541.4</v>
      </c>
      <c r="O4560" s="190">
        <f t="shared" si="287"/>
        <v>9.0233333333333332E-2</v>
      </c>
      <c r="Q4560" s="1">
        <v>1750.3</v>
      </c>
    </row>
    <row r="4561" spans="2:17" x14ac:dyDescent="0.3">
      <c r="B4561" s="187">
        <v>41829.625</v>
      </c>
      <c r="D4561" s="202">
        <v>859</v>
      </c>
      <c r="E4561" s="178">
        <v>544.51300000000003</v>
      </c>
      <c r="F4561" s="188">
        <f t="shared" si="284"/>
        <v>0.73689887336333193</v>
      </c>
      <c r="G4561" s="200"/>
      <c r="H4561" s="202">
        <v>369</v>
      </c>
      <c r="I4561" s="178">
        <v>17370</v>
      </c>
      <c r="J4561">
        <f t="shared" si="285"/>
        <v>17370</v>
      </c>
      <c r="K4561" s="189">
        <f t="shared" si="286"/>
        <v>0.69479999999999997</v>
      </c>
      <c r="L4561" s="200">
        <v>17909</v>
      </c>
      <c r="N4561" s="184">
        <v>416.2</v>
      </c>
      <c r="O4561" s="190">
        <f t="shared" si="287"/>
        <v>6.936666666666666E-2</v>
      </c>
      <c r="Q4561" s="1">
        <v>1748.8</v>
      </c>
    </row>
    <row r="4562" spans="2:17" x14ac:dyDescent="0.3">
      <c r="B4562" s="187">
        <v>41829.666666666664</v>
      </c>
      <c r="D4562" s="202">
        <v>685</v>
      </c>
      <c r="E4562" s="178">
        <v>320.31299999999999</v>
      </c>
      <c r="F4562" s="188">
        <f t="shared" si="284"/>
        <v>0.43348513042595666</v>
      </c>
      <c r="G4562" s="200"/>
      <c r="H4562" s="202">
        <v>167</v>
      </c>
      <c r="I4562" s="178">
        <v>7338.2</v>
      </c>
      <c r="J4562">
        <f t="shared" si="285"/>
        <v>7338.2</v>
      </c>
      <c r="K4562" s="189">
        <f t="shared" si="286"/>
        <v>0.29352800000000001</v>
      </c>
      <c r="L4562" s="200">
        <v>7526.3</v>
      </c>
      <c r="N4562" s="184">
        <v>391.7</v>
      </c>
      <c r="O4562" s="190">
        <f t="shared" si="287"/>
        <v>6.5283333333333332E-2</v>
      </c>
      <c r="Q4562" s="1">
        <v>1746.5</v>
      </c>
    </row>
    <row r="4563" spans="2:17" x14ac:dyDescent="0.3">
      <c r="B4563" s="187">
        <v>41829.708333333336</v>
      </c>
      <c r="D4563" s="202">
        <v>120</v>
      </c>
      <c r="E4563" s="178">
        <v>0</v>
      </c>
      <c r="F4563" s="188">
        <f t="shared" si="284"/>
        <v>0</v>
      </c>
      <c r="G4563" s="200"/>
      <c r="H4563" s="202">
        <v>15</v>
      </c>
      <c r="I4563" s="178">
        <v>154.6</v>
      </c>
      <c r="J4563">
        <f t="shared" si="285"/>
        <v>154.6</v>
      </c>
      <c r="K4563" s="189">
        <f t="shared" si="286"/>
        <v>6.1839999999999994E-3</v>
      </c>
      <c r="L4563" s="200">
        <v>309.27999999999997</v>
      </c>
      <c r="N4563" s="184">
        <v>468.8</v>
      </c>
      <c r="O4563" s="190">
        <f t="shared" si="287"/>
        <v>7.8133333333333332E-2</v>
      </c>
      <c r="Q4563" s="1">
        <v>1746</v>
      </c>
    </row>
    <row r="4564" spans="2:17" x14ac:dyDescent="0.3">
      <c r="B4564" s="187">
        <v>41829.75</v>
      </c>
      <c r="D4564" s="202">
        <v>0</v>
      </c>
      <c r="E4564" s="178">
        <v>0</v>
      </c>
      <c r="F4564" s="188">
        <f t="shared" si="284"/>
        <v>0</v>
      </c>
      <c r="G4564" s="200"/>
      <c r="H4564" s="202">
        <v>0</v>
      </c>
      <c r="I4564" s="178">
        <v>-56.506999999999998</v>
      </c>
      <c r="J4564">
        <f t="shared" si="285"/>
        <v>0</v>
      </c>
      <c r="K4564" s="189">
        <f t="shared" si="286"/>
        <v>0</v>
      </c>
      <c r="L4564" s="200">
        <v>0</v>
      </c>
      <c r="N4564" s="184">
        <v>530.79999999999995</v>
      </c>
      <c r="O4564" s="190">
        <f t="shared" si="287"/>
        <v>8.8466666666666666E-2</v>
      </c>
      <c r="Q4564" s="1">
        <v>1743.6</v>
      </c>
    </row>
    <row r="4565" spans="2:17" x14ac:dyDescent="0.3">
      <c r="B4565" s="187">
        <v>41829.791666666664</v>
      </c>
      <c r="D4565" s="202">
        <v>0</v>
      </c>
      <c r="E4565" s="178">
        <v>0</v>
      </c>
      <c r="F4565" s="188">
        <f t="shared" si="284"/>
        <v>0</v>
      </c>
      <c r="G4565" s="200"/>
      <c r="H4565" s="202">
        <v>0</v>
      </c>
      <c r="I4565" s="178">
        <v>-56.506999999999998</v>
      </c>
      <c r="J4565">
        <f t="shared" si="285"/>
        <v>0</v>
      </c>
      <c r="K4565" s="189">
        <f t="shared" si="286"/>
        <v>0</v>
      </c>
      <c r="L4565" s="200">
        <v>0</v>
      </c>
      <c r="N4565" s="184">
        <v>1072.0999999999999</v>
      </c>
      <c r="O4565" s="190">
        <f t="shared" si="287"/>
        <v>0.17868333333333331</v>
      </c>
      <c r="Q4565" s="1">
        <v>1741.8</v>
      </c>
    </row>
    <row r="4566" spans="2:17" x14ac:dyDescent="0.3">
      <c r="B4566" s="187">
        <v>41829.833333333336</v>
      </c>
      <c r="D4566" s="202">
        <v>0</v>
      </c>
      <c r="E4566" s="178">
        <v>0</v>
      </c>
      <c r="F4566" s="188">
        <f t="shared" si="284"/>
        <v>0</v>
      </c>
      <c r="G4566" s="200"/>
      <c r="H4566" s="202">
        <v>0</v>
      </c>
      <c r="I4566" s="178">
        <v>-56.506999999999998</v>
      </c>
      <c r="J4566">
        <f t="shared" si="285"/>
        <v>0</v>
      </c>
      <c r="K4566" s="189">
        <f t="shared" si="286"/>
        <v>0</v>
      </c>
      <c r="L4566" s="200">
        <v>0</v>
      </c>
      <c r="N4566" s="184">
        <v>1750.3</v>
      </c>
      <c r="O4566" s="190">
        <f t="shared" si="287"/>
        <v>0.29171666666666668</v>
      </c>
      <c r="Q4566" s="1">
        <v>1741.5</v>
      </c>
    </row>
    <row r="4567" spans="2:17" x14ac:dyDescent="0.3">
      <c r="B4567" s="187">
        <v>41829.875</v>
      </c>
      <c r="D4567" s="202">
        <v>0</v>
      </c>
      <c r="E4567" s="178">
        <v>0</v>
      </c>
      <c r="F4567" s="188">
        <f t="shared" si="284"/>
        <v>0</v>
      </c>
      <c r="G4567" s="200"/>
      <c r="H4567" s="202">
        <v>0</v>
      </c>
      <c r="I4567" s="178">
        <v>-56.506999999999998</v>
      </c>
      <c r="J4567">
        <f t="shared" si="285"/>
        <v>0</v>
      </c>
      <c r="K4567" s="189">
        <f t="shared" si="286"/>
        <v>0</v>
      </c>
      <c r="L4567" s="200">
        <v>0</v>
      </c>
      <c r="N4567" s="184">
        <v>2330.4</v>
      </c>
      <c r="O4567" s="190">
        <f t="shared" si="287"/>
        <v>0.38840000000000002</v>
      </c>
      <c r="Q4567" s="1">
        <v>1739.3</v>
      </c>
    </row>
    <row r="4568" spans="2:17" x14ac:dyDescent="0.3">
      <c r="B4568" s="187">
        <v>41829.916666666664</v>
      </c>
      <c r="D4568" s="202">
        <v>0</v>
      </c>
      <c r="E4568" s="178">
        <v>0</v>
      </c>
      <c r="F4568" s="188">
        <f t="shared" si="284"/>
        <v>0</v>
      </c>
      <c r="G4568" s="200"/>
      <c r="H4568" s="202">
        <v>0</v>
      </c>
      <c r="I4568" s="178">
        <v>-56.506999999999998</v>
      </c>
      <c r="J4568">
        <f t="shared" si="285"/>
        <v>0</v>
      </c>
      <c r="K4568" s="189">
        <f t="shared" si="286"/>
        <v>0</v>
      </c>
      <c r="L4568" s="200">
        <v>0</v>
      </c>
      <c r="N4568" s="184">
        <v>2754.2</v>
      </c>
      <c r="O4568" s="190">
        <f t="shared" si="287"/>
        <v>0.45903333333333329</v>
      </c>
      <c r="Q4568" s="1">
        <v>1738</v>
      </c>
    </row>
    <row r="4569" spans="2:17" x14ac:dyDescent="0.3">
      <c r="B4569" s="187">
        <v>41829.958333333336</v>
      </c>
      <c r="D4569" s="202">
        <v>0</v>
      </c>
      <c r="E4569" s="178">
        <v>0</v>
      </c>
      <c r="F4569" s="188">
        <f t="shared" si="284"/>
        <v>0</v>
      </c>
      <c r="G4569" s="200"/>
      <c r="H4569" s="202">
        <v>0</v>
      </c>
      <c r="I4569" s="178">
        <v>-56.506999999999998</v>
      </c>
      <c r="J4569">
        <f t="shared" si="285"/>
        <v>0</v>
      </c>
      <c r="K4569" s="189">
        <f t="shared" si="286"/>
        <v>0</v>
      </c>
      <c r="L4569" s="200">
        <v>0</v>
      </c>
      <c r="N4569" s="184">
        <v>2821</v>
      </c>
      <c r="O4569" s="190">
        <f t="shared" si="287"/>
        <v>0.47016666666666668</v>
      </c>
      <c r="Q4569" s="1">
        <v>1737.7</v>
      </c>
    </row>
    <row r="4570" spans="2:17" x14ac:dyDescent="0.3">
      <c r="B4570" s="187">
        <v>41830</v>
      </c>
      <c r="D4570" s="202">
        <v>0</v>
      </c>
      <c r="E4570" s="178">
        <v>0</v>
      </c>
      <c r="F4570" s="188">
        <f t="shared" si="284"/>
        <v>0</v>
      </c>
      <c r="G4570" s="200"/>
      <c r="H4570" s="202">
        <v>0</v>
      </c>
      <c r="I4570" s="178">
        <v>-56.506999999999998</v>
      </c>
      <c r="J4570">
        <f t="shared" si="285"/>
        <v>0</v>
      </c>
      <c r="K4570" s="189">
        <f t="shared" si="286"/>
        <v>0</v>
      </c>
      <c r="L4570" s="200">
        <v>0</v>
      </c>
      <c r="N4570" s="184">
        <v>2948.4</v>
      </c>
      <c r="O4570" s="190">
        <f t="shared" si="287"/>
        <v>0.4914</v>
      </c>
      <c r="Q4570" s="1">
        <v>1736.6</v>
      </c>
    </row>
    <row r="4571" spans="2:17" x14ac:dyDescent="0.3">
      <c r="B4571" s="187">
        <v>41830.041666666664</v>
      </c>
      <c r="D4571" s="202">
        <v>0</v>
      </c>
      <c r="E4571" s="178">
        <v>0</v>
      </c>
      <c r="F4571" s="188">
        <f t="shared" si="284"/>
        <v>0</v>
      </c>
      <c r="G4571" s="200"/>
      <c r="H4571" s="202">
        <v>0</v>
      </c>
      <c r="I4571" s="178">
        <v>-56.506999999999998</v>
      </c>
      <c r="J4571">
        <f t="shared" si="285"/>
        <v>0</v>
      </c>
      <c r="K4571" s="189">
        <f t="shared" si="286"/>
        <v>0</v>
      </c>
      <c r="L4571" s="200">
        <v>0</v>
      </c>
      <c r="N4571" s="184">
        <v>3037.5</v>
      </c>
      <c r="O4571" s="190">
        <f t="shared" si="287"/>
        <v>0.50624999999999998</v>
      </c>
      <c r="Q4571" s="1">
        <v>1736.3</v>
      </c>
    </row>
    <row r="4572" spans="2:17" x14ac:dyDescent="0.3">
      <c r="B4572" s="187">
        <v>41830.083333333336</v>
      </c>
      <c r="D4572" s="202">
        <v>0</v>
      </c>
      <c r="E4572" s="178">
        <v>0</v>
      </c>
      <c r="F4572" s="188">
        <f t="shared" si="284"/>
        <v>0</v>
      </c>
      <c r="G4572" s="200"/>
      <c r="H4572" s="202">
        <v>0</v>
      </c>
      <c r="I4572" s="178">
        <v>-56.506999999999998</v>
      </c>
      <c r="J4572">
        <f t="shared" si="285"/>
        <v>0</v>
      </c>
      <c r="K4572" s="189">
        <f t="shared" si="286"/>
        <v>0</v>
      </c>
      <c r="L4572" s="200">
        <v>0</v>
      </c>
      <c r="N4572" s="184">
        <v>3204.8</v>
      </c>
      <c r="O4572" s="190">
        <f t="shared" si="287"/>
        <v>0.53413333333333335</v>
      </c>
      <c r="Q4572" s="1">
        <v>1735.7</v>
      </c>
    </row>
    <row r="4573" spans="2:17" x14ac:dyDescent="0.3">
      <c r="B4573" s="187">
        <v>41830.125</v>
      </c>
      <c r="D4573" s="202">
        <v>0</v>
      </c>
      <c r="E4573" s="178">
        <v>0</v>
      </c>
      <c r="F4573" s="188">
        <f t="shared" si="284"/>
        <v>0</v>
      </c>
      <c r="G4573" s="200"/>
      <c r="H4573" s="202">
        <v>0</v>
      </c>
      <c r="I4573" s="178">
        <v>-56.506999999999998</v>
      </c>
      <c r="J4573">
        <f t="shared" si="285"/>
        <v>0</v>
      </c>
      <c r="K4573" s="189">
        <f t="shared" si="286"/>
        <v>0</v>
      </c>
      <c r="L4573" s="200">
        <v>0</v>
      </c>
      <c r="N4573" s="184">
        <v>3301.1</v>
      </c>
      <c r="O4573" s="190">
        <f t="shared" si="287"/>
        <v>0.55018333333333336</v>
      </c>
      <c r="Q4573" s="1">
        <v>1732.6</v>
      </c>
    </row>
    <row r="4574" spans="2:17" x14ac:dyDescent="0.3">
      <c r="B4574" s="187">
        <v>41830.166666666664</v>
      </c>
      <c r="D4574" s="202">
        <v>0</v>
      </c>
      <c r="E4574" s="178">
        <v>0</v>
      </c>
      <c r="F4574" s="188">
        <f t="shared" si="284"/>
        <v>0</v>
      </c>
      <c r="G4574" s="200"/>
      <c r="H4574" s="202">
        <v>0</v>
      </c>
      <c r="I4574" s="178">
        <v>-56.506999999999998</v>
      </c>
      <c r="J4574">
        <f t="shared" si="285"/>
        <v>0</v>
      </c>
      <c r="K4574" s="189">
        <f t="shared" si="286"/>
        <v>0</v>
      </c>
      <c r="L4574" s="200">
        <v>0</v>
      </c>
      <c r="N4574" s="184">
        <v>3345.4</v>
      </c>
      <c r="O4574" s="190">
        <f t="shared" si="287"/>
        <v>0.55756666666666665</v>
      </c>
      <c r="Q4574" s="1">
        <v>1732.3</v>
      </c>
    </row>
    <row r="4575" spans="2:17" x14ac:dyDescent="0.3">
      <c r="B4575" s="187">
        <v>41830.208333333336</v>
      </c>
      <c r="D4575" s="202">
        <v>0</v>
      </c>
      <c r="E4575" s="178">
        <v>0</v>
      </c>
      <c r="F4575" s="188">
        <f t="shared" si="284"/>
        <v>0</v>
      </c>
      <c r="G4575" s="200"/>
      <c r="H4575" s="202">
        <v>0</v>
      </c>
      <c r="I4575" s="178">
        <v>-56.506999999999998</v>
      </c>
      <c r="J4575">
        <f t="shared" si="285"/>
        <v>0</v>
      </c>
      <c r="K4575" s="189">
        <f t="shared" si="286"/>
        <v>0</v>
      </c>
      <c r="L4575" s="200">
        <v>0</v>
      </c>
      <c r="N4575" s="184">
        <v>3345.5</v>
      </c>
      <c r="O4575" s="190">
        <f t="shared" si="287"/>
        <v>0.55758333333333332</v>
      </c>
      <c r="Q4575" s="1">
        <v>1732.1</v>
      </c>
    </row>
    <row r="4576" spans="2:17" x14ac:dyDescent="0.3">
      <c r="B4576" s="187">
        <v>41830.25</v>
      </c>
      <c r="D4576" s="202">
        <v>65</v>
      </c>
      <c r="E4576" s="178">
        <v>0</v>
      </c>
      <c r="F4576" s="188">
        <f t="shared" si="284"/>
        <v>0</v>
      </c>
      <c r="G4576" s="200"/>
      <c r="H4576" s="202">
        <v>10</v>
      </c>
      <c r="I4576" s="178">
        <v>-56.506999999999998</v>
      </c>
      <c r="J4576">
        <f t="shared" si="285"/>
        <v>0</v>
      </c>
      <c r="K4576" s="189">
        <f t="shared" si="286"/>
        <v>0</v>
      </c>
      <c r="L4576" s="200">
        <v>136.69999999999999</v>
      </c>
      <c r="N4576" s="184">
        <v>3194.2</v>
      </c>
      <c r="O4576" s="190">
        <f t="shared" si="287"/>
        <v>0.53236666666666665</v>
      </c>
      <c r="Q4576" s="1">
        <v>1731.3</v>
      </c>
    </row>
    <row r="4577" spans="2:17" x14ac:dyDescent="0.3">
      <c r="B4577" s="187">
        <v>41830.291666666664</v>
      </c>
      <c r="D4577" s="202">
        <v>582</v>
      </c>
      <c r="E4577" s="178">
        <v>68.506799999999998</v>
      </c>
      <c r="F4577" s="188">
        <f t="shared" si="284"/>
        <v>9.271143891463951E-2</v>
      </c>
      <c r="G4577" s="200"/>
      <c r="H4577" s="202">
        <v>128</v>
      </c>
      <c r="I4577" s="178">
        <v>5484.3</v>
      </c>
      <c r="J4577">
        <f t="shared" si="285"/>
        <v>5484.3</v>
      </c>
      <c r="K4577" s="189">
        <f t="shared" si="286"/>
        <v>0.21937200000000001</v>
      </c>
      <c r="L4577" s="200">
        <v>5636.3</v>
      </c>
      <c r="N4577" s="184">
        <v>2989.3</v>
      </c>
      <c r="O4577" s="190">
        <f t="shared" si="287"/>
        <v>0.4982166666666667</v>
      </c>
      <c r="Q4577" s="1">
        <v>1729.6</v>
      </c>
    </row>
    <row r="4578" spans="2:17" x14ac:dyDescent="0.3">
      <c r="B4578" s="187">
        <v>41830.333333333336</v>
      </c>
      <c r="D4578" s="202">
        <v>848</v>
      </c>
      <c r="E4578" s="178">
        <v>522.59799999999996</v>
      </c>
      <c r="F4578" s="188">
        <f t="shared" si="284"/>
        <v>0.70724092431572894</v>
      </c>
      <c r="G4578" s="200"/>
      <c r="H4578" s="202">
        <v>334</v>
      </c>
      <c r="I4578" s="178">
        <v>16201</v>
      </c>
      <c r="J4578">
        <f t="shared" si="285"/>
        <v>16201</v>
      </c>
      <c r="K4578" s="189">
        <f t="shared" si="286"/>
        <v>0.64803999999999995</v>
      </c>
      <c r="L4578" s="200">
        <v>16684</v>
      </c>
      <c r="N4578" s="184">
        <v>2390.6999999999998</v>
      </c>
      <c r="O4578" s="190">
        <f t="shared" si="287"/>
        <v>0.39844999999999997</v>
      </c>
      <c r="Q4578" s="1">
        <v>1728.6</v>
      </c>
    </row>
    <row r="4579" spans="2:17" x14ac:dyDescent="0.3">
      <c r="B4579" s="187">
        <v>41830.375</v>
      </c>
      <c r="D4579" s="202">
        <v>925</v>
      </c>
      <c r="E4579" s="178">
        <v>642.36500000000001</v>
      </c>
      <c r="F4579" s="188">
        <f t="shared" si="284"/>
        <v>0.86932367966979063</v>
      </c>
      <c r="G4579" s="200"/>
      <c r="H4579" s="202">
        <v>515</v>
      </c>
      <c r="I4579" s="178">
        <v>19720</v>
      </c>
      <c r="J4579">
        <f t="shared" si="285"/>
        <v>19720</v>
      </c>
      <c r="K4579" s="189">
        <f t="shared" si="286"/>
        <v>0.78879999999999995</v>
      </c>
      <c r="L4579" s="200">
        <v>20379</v>
      </c>
      <c r="N4579" s="184">
        <v>1311.1</v>
      </c>
      <c r="O4579" s="190">
        <f t="shared" si="287"/>
        <v>0.21851666666666666</v>
      </c>
      <c r="Q4579" s="1">
        <v>1727.9</v>
      </c>
    </row>
    <row r="4580" spans="2:17" x14ac:dyDescent="0.3">
      <c r="B4580" s="187">
        <v>41830.416666666664</v>
      </c>
      <c r="D4580" s="202">
        <v>963</v>
      </c>
      <c r="E4580" s="178">
        <v>693.43899999999996</v>
      </c>
      <c r="F4580" s="188">
        <f t="shared" si="284"/>
        <v>0.93844300842440032</v>
      </c>
      <c r="G4580" s="200"/>
      <c r="H4580" s="202">
        <v>650</v>
      </c>
      <c r="I4580" s="178">
        <v>19417</v>
      </c>
      <c r="J4580">
        <f t="shared" si="285"/>
        <v>19417</v>
      </c>
      <c r="K4580" s="189">
        <f t="shared" si="286"/>
        <v>0.77668000000000004</v>
      </c>
      <c r="L4580" s="200">
        <v>20060</v>
      </c>
      <c r="N4580" s="184">
        <v>1338.5</v>
      </c>
      <c r="O4580" s="190">
        <f t="shared" si="287"/>
        <v>0.22308333333333333</v>
      </c>
      <c r="Q4580" s="1">
        <v>1727.1</v>
      </c>
    </row>
    <row r="4581" spans="2:17" x14ac:dyDescent="0.3">
      <c r="B4581" s="187">
        <v>41830.458333333336</v>
      </c>
      <c r="D4581" s="202">
        <v>979</v>
      </c>
      <c r="E4581" s="178">
        <v>717.27200000000005</v>
      </c>
      <c r="F4581" s="188">
        <f t="shared" si="284"/>
        <v>0.97069662008999569</v>
      </c>
      <c r="G4581" s="200"/>
      <c r="H4581" s="202">
        <v>722</v>
      </c>
      <c r="I4581" s="178">
        <v>18994</v>
      </c>
      <c r="J4581">
        <f t="shared" si="285"/>
        <v>18994</v>
      </c>
      <c r="K4581" s="189">
        <f t="shared" si="286"/>
        <v>0.75975999999999999</v>
      </c>
      <c r="L4581" s="200">
        <v>19615</v>
      </c>
      <c r="N4581" s="184">
        <v>1068.2</v>
      </c>
      <c r="O4581" s="190">
        <f t="shared" si="287"/>
        <v>0.17803333333333335</v>
      </c>
      <c r="Q4581" s="1">
        <v>1727</v>
      </c>
    </row>
    <row r="4582" spans="2:17" x14ac:dyDescent="0.3">
      <c r="B4582" s="187">
        <v>41830.5</v>
      </c>
      <c r="D4582" s="202">
        <v>980</v>
      </c>
      <c r="E4582" s="178">
        <v>716.697</v>
      </c>
      <c r="F4582" s="188">
        <f t="shared" si="284"/>
        <v>0.96991846263152559</v>
      </c>
      <c r="G4582" s="200"/>
      <c r="H4582" s="202">
        <v>729</v>
      </c>
      <c r="I4582" s="178">
        <v>18817</v>
      </c>
      <c r="J4582">
        <f t="shared" si="285"/>
        <v>18817</v>
      </c>
      <c r="K4582" s="189">
        <f t="shared" si="286"/>
        <v>0.75268000000000002</v>
      </c>
      <c r="L4582" s="200">
        <v>19429</v>
      </c>
      <c r="N4582" s="184">
        <v>567.5</v>
      </c>
      <c r="O4582" s="190">
        <f t="shared" si="287"/>
        <v>9.4583333333333339E-2</v>
      </c>
      <c r="Q4582" s="1">
        <v>1726.3</v>
      </c>
    </row>
    <row r="4583" spans="2:17" x14ac:dyDescent="0.3">
      <c r="B4583" s="187">
        <v>41830.541666666664</v>
      </c>
      <c r="D4583" s="202">
        <v>967</v>
      </c>
      <c r="E4583" s="178">
        <v>698.74800000000005</v>
      </c>
      <c r="F4583" s="188">
        <f t="shared" si="284"/>
        <v>0.94562777007138765</v>
      </c>
      <c r="G4583" s="200"/>
      <c r="H4583" s="202">
        <v>668</v>
      </c>
      <c r="I4583" s="178">
        <v>19046</v>
      </c>
      <c r="J4583">
        <f t="shared" si="285"/>
        <v>19046</v>
      </c>
      <c r="K4583" s="189">
        <f t="shared" si="286"/>
        <v>0.76183999999999996</v>
      </c>
      <c r="L4583" s="200">
        <v>19669</v>
      </c>
      <c r="N4583" s="184">
        <v>285.60000000000002</v>
      </c>
      <c r="O4583" s="190">
        <f t="shared" si="287"/>
        <v>4.7600000000000003E-2</v>
      </c>
      <c r="Q4583" s="1">
        <v>1725.2</v>
      </c>
    </row>
    <row r="4584" spans="2:17" x14ac:dyDescent="0.3">
      <c r="B4584" s="187">
        <v>41830.583333333336</v>
      </c>
      <c r="D4584" s="202">
        <v>935</v>
      </c>
      <c r="E4584" s="178">
        <v>655.78300000000002</v>
      </c>
      <c r="F4584" s="188">
        <f t="shared" si="284"/>
        <v>0.8874824914571845</v>
      </c>
      <c r="G4584" s="200"/>
      <c r="H4584" s="202">
        <v>546</v>
      </c>
      <c r="I4584" s="178">
        <v>19296</v>
      </c>
      <c r="J4584">
        <f t="shared" si="285"/>
        <v>19296</v>
      </c>
      <c r="K4584" s="189">
        <f t="shared" si="286"/>
        <v>0.77183999999999997</v>
      </c>
      <c r="L4584" s="200">
        <v>19932</v>
      </c>
      <c r="N4584" s="184">
        <v>105.5</v>
      </c>
      <c r="O4584" s="190">
        <f t="shared" si="287"/>
        <v>1.7583333333333333E-2</v>
      </c>
      <c r="Q4584" s="1">
        <v>1722</v>
      </c>
    </row>
    <row r="4585" spans="2:17" x14ac:dyDescent="0.3">
      <c r="B4585" s="187">
        <v>41830.625</v>
      </c>
      <c r="D4585" s="202">
        <v>867</v>
      </c>
      <c r="E4585" s="178">
        <v>552.44299999999998</v>
      </c>
      <c r="F4585" s="188">
        <f t="shared" si="284"/>
        <v>0.74763067970362351</v>
      </c>
      <c r="G4585" s="200"/>
      <c r="H4585" s="202">
        <v>371</v>
      </c>
      <c r="I4585" s="178">
        <v>17433</v>
      </c>
      <c r="J4585">
        <f t="shared" si="285"/>
        <v>17433</v>
      </c>
      <c r="K4585" s="189">
        <f t="shared" si="286"/>
        <v>0.69732000000000005</v>
      </c>
      <c r="L4585" s="200">
        <v>17976</v>
      </c>
      <c r="N4585" s="184">
        <v>0</v>
      </c>
      <c r="O4585" s="190">
        <f t="shared" si="287"/>
        <v>0</v>
      </c>
      <c r="Q4585" s="1">
        <v>1720.5</v>
      </c>
    </row>
    <row r="4586" spans="2:17" x14ac:dyDescent="0.3">
      <c r="B4586" s="187">
        <v>41830.666666666664</v>
      </c>
      <c r="D4586" s="202">
        <v>694</v>
      </c>
      <c r="E4586" s="178">
        <v>327.55599999999998</v>
      </c>
      <c r="F4586" s="188">
        <f t="shared" si="284"/>
        <v>0.44328720776804142</v>
      </c>
      <c r="G4586" s="200"/>
      <c r="H4586" s="202">
        <v>170</v>
      </c>
      <c r="I4586" s="178">
        <v>7460.5</v>
      </c>
      <c r="J4586">
        <f t="shared" si="285"/>
        <v>7460.5</v>
      </c>
      <c r="K4586" s="189">
        <f t="shared" si="286"/>
        <v>0.29842000000000002</v>
      </c>
      <c r="L4586" s="200">
        <v>7651.4</v>
      </c>
      <c r="N4586" s="184">
        <v>0</v>
      </c>
      <c r="O4586" s="190">
        <f t="shared" si="287"/>
        <v>0</v>
      </c>
      <c r="Q4586" s="1">
        <v>1720.2</v>
      </c>
    </row>
    <row r="4587" spans="2:17" x14ac:dyDescent="0.3">
      <c r="B4587" s="187">
        <v>41830.708333333336</v>
      </c>
      <c r="D4587" s="202">
        <v>121</v>
      </c>
      <c r="E4587" s="178">
        <v>0</v>
      </c>
      <c r="F4587" s="188">
        <f t="shared" si="284"/>
        <v>0</v>
      </c>
      <c r="G4587" s="200"/>
      <c r="H4587" s="202">
        <v>15</v>
      </c>
      <c r="I4587" s="178">
        <v>161.51</v>
      </c>
      <c r="J4587">
        <f t="shared" si="285"/>
        <v>161.51</v>
      </c>
      <c r="K4587" s="189">
        <f t="shared" si="286"/>
        <v>6.4603999999999998E-3</v>
      </c>
      <c r="L4587" s="200">
        <v>315.37</v>
      </c>
      <c r="N4587" s="184">
        <v>0</v>
      </c>
      <c r="O4587" s="190">
        <f t="shared" si="287"/>
        <v>0</v>
      </c>
      <c r="Q4587" s="1">
        <v>1720</v>
      </c>
    </row>
    <row r="4588" spans="2:17" x14ac:dyDescent="0.3">
      <c r="B4588" s="187">
        <v>41830.75</v>
      </c>
      <c r="D4588" s="202">
        <v>0</v>
      </c>
      <c r="E4588" s="178">
        <v>0</v>
      </c>
      <c r="F4588" s="188">
        <f t="shared" si="284"/>
        <v>0</v>
      </c>
      <c r="G4588" s="200"/>
      <c r="H4588" s="202">
        <v>0</v>
      </c>
      <c r="I4588" s="178">
        <v>-56.506999999999998</v>
      </c>
      <c r="J4588">
        <f t="shared" si="285"/>
        <v>0</v>
      </c>
      <c r="K4588" s="189">
        <f t="shared" si="286"/>
        <v>0</v>
      </c>
      <c r="L4588" s="200">
        <v>0</v>
      </c>
      <c r="N4588" s="184">
        <v>0</v>
      </c>
      <c r="O4588" s="190">
        <f t="shared" si="287"/>
        <v>0</v>
      </c>
      <c r="Q4588" s="1">
        <v>1719.4</v>
      </c>
    </row>
    <row r="4589" spans="2:17" x14ac:dyDescent="0.3">
      <c r="B4589" s="187">
        <v>41830.791666666664</v>
      </c>
      <c r="D4589" s="202">
        <v>0</v>
      </c>
      <c r="E4589" s="178">
        <v>0</v>
      </c>
      <c r="F4589" s="188">
        <f t="shared" si="284"/>
        <v>0</v>
      </c>
      <c r="G4589" s="200"/>
      <c r="H4589" s="202">
        <v>0</v>
      </c>
      <c r="I4589" s="178">
        <v>-56.506999999999998</v>
      </c>
      <c r="J4589">
        <f t="shared" si="285"/>
        <v>0</v>
      </c>
      <c r="K4589" s="189">
        <f t="shared" si="286"/>
        <v>0</v>
      </c>
      <c r="L4589" s="200">
        <v>0</v>
      </c>
      <c r="N4589" s="184">
        <v>0</v>
      </c>
      <c r="O4589" s="190">
        <f t="shared" si="287"/>
        <v>0</v>
      </c>
      <c r="Q4589" s="1">
        <v>1719.2</v>
      </c>
    </row>
    <row r="4590" spans="2:17" x14ac:dyDescent="0.3">
      <c r="B4590" s="187">
        <v>41830.833333333336</v>
      </c>
      <c r="D4590" s="202">
        <v>0</v>
      </c>
      <c r="E4590" s="178">
        <v>0</v>
      </c>
      <c r="F4590" s="188">
        <f t="shared" si="284"/>
        <v>0</v>
      </c>
      <c r="G4590" s="200"/>
      <c r="H4590" s="202">
        <v>0</v>
      </c>
      <c r="I4590" s="178">
        <v>-56.506999999999998</v>
      </c>
      <c r="J4590">
        <f t="shared" si="285"/>
        <v>0</v>
      </c>
      <c r="K4590" s="189">
        <f t="shared" si="286"/>
        <v>0</v>
      </c>
      <c r="L4590" s="200">
        <v>0</v>
      </c>
      <c r="N4590" s="184">
        <v>245.8</v>
      </c>
      <c r="O4590" s="190">
        <f t="shared" si="287"/>
        <v>4.0966666666666665E-2</v>
      </c>
      <c r="Q4590" s="1">
        <v>1718.9</v>
      </c>
    </row>
    <row r="4591" spans="2:17" x14ac:dyDescent="0.3">
      <c r="B4591" s="187">
        <v>41830.875</v>
      </c>
      <c r="D4591" s="202">
        <v>0</v>
      </c>
      <c r="E4591" s="178">
        <v>0</v>
      </c>
      <c r="F4591" s="188">
        <f t="shared" si="284"/>
        <v>0</v>
      </c>
      <c r="G4591" s="200"/>
      <c r="H4591" s="202">
        <v>0</v>
      </c>
      <c r="I4591" s="178">
        <v>-56.506999999999998</v>
      </c>
      <c r="J4591">
        <f t="shared" si="285"/>
        <v>0</v>
      </c>
      <c r="K4591" s="189">
        <f t="shared" si="286"/>
        <v>0</v>
      </c>
      <c r="L4591" s="200">
        <v>0</v>
      </c>
      <c r="N4591" s="184">
        <v>813.5</v>
      </c>
      <c r="O4591" s="190">
        <f t="shared" si="287"/>
        <v>0.13558333333333333</v>
      </c>
      <c r="Q4591" s="1">
        <v>1718.1</v>
      </c>
    </row>
    <row r="4592" spans="2:17" x14ac:dyDescent="0.3">
      <c r="B4592" s="187">
        <v>41830.916666666664</v>
      </c>
      <c r="D4592" s="202">
        <v>0</v>
      </c>
      <c r="E4592" s="178">
        <v>0</v>
      </c>
      <c r="F4592" s="188">
        <f t="shared" si="284"/>
        <v>0</v>
      </c>
      <c r="G4592" s="200"/>
      <c r="H4592" s="202">
        <v>0</v>
      </c>
      <c r="I4592" s="178">
        <v>-56.506999999999998</v>
      </c>
      <c r="J4592">
        <f t="shared" si="285"/>
        <v>0</v>
      </c>
      <c r="K4592" s="189">
        <f t="shared" si="286"/>
        <v>0</v>
      </c>
      <c r="L4592" s="200">
        <v>0</v>
      </c>
      <c r="N4592" s="184">
        <v>1553.2</v>
      </c>
      <c r="O4592" s="190">
        <f t="shared" si="287"/>
        <v>0.25886666666666669</v>
      </c>
      <c r="Q4592" s="1">
        <v>1717</v>
      </c>
    </row>
    <row r="4593" spans="2:17" x14ac:dyDescent="0.3">
      <c r="B4593" s="187">
        <v>41830.958333333336</v>
      </c>
      <c r="D4593" s="202">
        <v>0</v>
      </c>
      <c r="E4593" s="178">
        <v>0</v>
      </c>
      <c r="F4593" s="188">
        <f t="shared" si="284"/>
        <v>0</v>
      </c>
      <c r="G4593" s="200"/>
      <c r="H4593" s="202">
        <v>0</v>
      </c>
      <c r="I4593" s="178">
        <v>-56.506999999999998</v>
      </c>
      <c r="J4593">
        <f t="shared" si="285"/>
        <v>0</v>
      </c>
      <c r="K4593" s="189">
        <f t="shared" si="286"/>
        <v>0</v>
      </c>
      <c r="L4593" s="200">
        <v>0</v>
      </c>
      <c r="N4593" s="184">
        <v>1979</v>
      </c>
      <c r="O4593" s="190">
        <f t="shared" si="287"/>
        <v>0.32983333333333331</v>
      </c>
      <c r="Q4593" s="1">
        <v>1716.9</v>
      </c>
    </row>
    <row r="4594" spans="2:17" x14ac:dyDescent="0.3">
      <c r="B4594" s="187">
        <v>41831</v>
      </c>
      <c r="D4594" s="202">
        <v>0</v>
      </c>
      <c r="E4594" s="178">
        <v>0</v>
      </c>
      <c r="F4594" s="188">
        <f t="shared" si="284"/>
        <v>0</v>
      </c>
      <c r="G4594" s="200"/>
      <c r="H4594" s="202">
        <v>0</v>
      </c>
      <c r="I4594" s="178">
        <v>-56.506999999999998</v>
      </c>
      <c r="J4594">
        <f t="shared" si="285"/>
        <v>0</v>
      </c>
      <c r="K4594" s="189">
        <f t="shared" si="286"/>
        <v>0</v>
      </c>
      <c r="L4594" s="200">
        <v>0</v>
      </c>
      <c r="N4594" s="184">
        <v>2240.6999999999998</v>
      </c>
      <c r="O4594" s="190">
        <f t="shared" si="287"/>
        <v>0.37344999999999995</v>
      </c>
      <c r="Q4594" s="1">
        <v>1716.8</v>
      </c>
    </row>
    <row r="4595" spans="2:17" x14ac:dyDescent="0.3">
      <c r="B4595" s="187">
        <v>41831.041666666664</v>
      </c>
      <c r="D4595" s="202">
        <v>0</v>
      </c>
      <c r="E4595" s="178">
        <v>0</v>
      </c>
      <c r="F4595" s="188">
        <f t="shared" si="284"/>
        <v>0</v>
      </c>
      <c r="G4595" s="200"/>
      <c r="H4595" s="202">
        <v>0</v>
      </c>
      <c r="I4595" s="178">
        <v>-56.506999999999998</v>
      </c>
      <c r="J4595">
        <f t="shared" si="285"/>
        <v>0</v>
      </c>
      <c r="K4595" s="189">
        <f t="shared" si="286"/>
        <v>0</v>
      </c>
      <c r="L4595" s="200">
        <v>0</v>
      </c>
      <c r="N4595" s="184">
        <v>2265.9</v>
      </c>
      <c r="O4595" s="190">
        <f t="shared" si="287"/>
        <v>0.37765000000000004</v>
      </c>
      <c r="Q4595" s="1">
        <v>1716.5</v>
      </c>
    </row>
    <row r="4596" spans="2:17" x14ac:dyDescent="0.3">
      <c r="B4596" s="187">
        <v>41831.083333333336</v>
      </c>
      <c r="D4596" s="202">
        <v>0</v>
      </c>
      <c r="E4596" s="178">
        <v>0</v>
      </c>
      <c r="F4596" s="188">
        <f t="shared" si="284"/>
        <v>0</v>
      </c>
      <c r="G4596" s="200"/>
      <c r="H4596" s="202">
        <v>0</v>
      </c>
      <c r="I4596" s="178">
        <v>-56.506999999999998</v>
      </c>
      <c r="J4596">
        <f t="shared" si="285"/>
        <v>0</v>
      </c>
      <c r="K4596" s="189">
        <f t="shared" si="286"/>
        <v>0</v>
      </c>
      <c r="L4596" s="200">
        <v>0</v>
      </c>
      <c r="N4596" s="184">
        <v>2287.3000000000002</v>
      </c>
      <c r="O4596" s="190">
        <f t="shared" si="287"/>
        <v>0.3812166666666667</v>
      </c>
      <c r="Q4596" s="1">
        <v>1716.3</v>
      </c>
    </row>
    <row r="4597" spans="2:17" x14ac:dyDescent="0.3">
      <c r="B4597" s="187">
        <v>41831.125</v>
      </c>
      <c r="D4597" s="202">
        <v>0</v>
      </c>
      <c r="E4597" s="178">
        <v>0</v>
      </c>
      <c r="F4597" s="188">
        <f t="shared" si="284"/>
        <v>0</v>
      </c>
      <c r="G4597" s="200"/>
      <c r="H4597" s="202">
        <v>0</v>
      </c>
      <c r="I4597" s="178">
        <v>-56.506999999999998</v>
      </c>
      <c r="J4597">
        <f t="shared" si="285"/>
        <v>0</v>
      </c>
      <c r="K4597" s="189">
        <f t="shared" si="286"/>
        <v>0</v>
      </c>
      <c r="L4597" s="200">
        <v>0</v>
      </c>
      <c r="N4597" s="184">
        <v>2328.8000000000002</v>
      </c>
      <c r="O4597" s="190">
        <f t="shared" si="287"/>
        <v>0.38813333333333339</v>
      </c>
      <c r="Q4597" s="1">
        <v>1714.2</v>
      </c>
    </row>
    <row r="4598" spans="2:17" x14ac:dyDescent="0.3">
      <c r="B4598" s="187">
        <v>41831.166666666664</v>
      </c>
      <c r="D4598" s="202">
        <v>0</v>
      </c>
      <c r="E4598" s="178">
        <v>0</v>
      </c>
      <c r="F4598" s="188">
        <f t="shared" si="284"/>
        <v>0</v>
      </c>
      <c r="G4598" s="200"/>
      <c r="H4598" s="202">
        <v>0</v>
      </c>
      <c r="I4598" s="178">
        <v>-56.506999999999998</v>
      </c>
      <c r="J4598">
        <f t="shared" si="285"/>
        <v>0</v>
      </c>
      <c r="K4598" s="189">
        <f t="shared" si="286"/>
        <v>0</v>
      </c>
      <c r="L4598" s="200">
        <v>0</v>
      </c>
      <c r="N4598" s="184">
        <v>2266.9</v>
      </c>
      <c r="O4598" s="190">
        <f t="shared" si="287"/>
        <v>0.37781666666666669</v>
      </c>
      <c r="Q4598" s="1">
        <v>1713.1</v>
      </c>
    </row>
    <row r="4599" spans="2:17" x14ac:dyDescent="0.3">
      <c r="B4599" s="187">
        <v>41831.208333333336</v>
      </c>
      <c r="D4599" s="202">
        <v>0</v>
      </c>
      <c r="E4599" s="178">
        <v>0</v>
      </c>
      <c r="F4599" s="188">
        <f t="shared" si="284"/>
        <v>0</v>
      </c>
      <c r="G4599" s="200"/>
      <c r="H4599" s="202">
        <v>0</v>
      </c>
      <c r="I4599" s="178">
        <v>-56.506999999999998</v>
      </c>
      <c r="J4599">
        <f t="shared" si="285"/>
        <v>0</v>
      </c>
      <c r="K4599" s="189">
        <f t="shared" si="286"/>
        <v>0</v>
      </c>
      <c r="L4599" s="200">
        <v>0</v>
      </c>
      <c r="N4599" s="184">
        <v>2036.9</v>
      </c>
      <c r="O4599" s="190">
        <f t="shared" si="287"/>
        <v>0.33948333333333336</v>
      </c>
      <c r="Q4599" s="1">
        <v>1712.3</v>
      </c>
    </row>
    <row r="4600" spans="2:17" x14ac:dyDescent="0.3">
      <c r="B4600" s="187">
        <v>41831.25</v>
      </c>
      <c r="D4600" s="202">
        <v>74</v>
      </c>
      <c r="E4600" s="178">
        <v>0</v>
      </c>
      <c r="F4600" s="188">
        <f t="shared" si="284"/>
        <v>0</v>
      </c>
      <c r="G4600" s="200"/>
      <c r="H4600" s="202">
        <v>11</v>
      </c>
      <c r="I4600" s="178">
        <v>-56.506999999999998</v>
      </c>
      <c r="J4600">
        <f t="shared" si="285"/>
        <v>0</v>
      </c>
      <c r="K4600" s="189">
        <f t="shared" si="286"/>
        <v>0</v>
      </c>
      <c r="L4600" s="200">
        <v>137.81</v>
      </c>
      <c r="N4600" s="184">
        <v>1569.5</v>
      </c>
      <c r="O4600" s="190">
        <f t="shared" si="287"/>
        <v>0.26158333333333333</v>
      </c>
      <c r="Q4600" s="1">
        <v>1712.3</v>
      </c>
    </row>
    <row r="4601" spans="2:17" x14ac:dyDescent="0.3">
      <c r="B4601" s="187">
        <v>41831.291666666664</v>
      </c>
      <c r="D4601" s="202">
        <v>618</v>
      </c>
      <c r="E4601" s="178">
        <v>86.735900000000001</v>
      </c>
      <c r="F4601" s="188">
        <f t="shared" si="284"/>
        <v>0.11738119565585141</v>
      </c>
      <c r="G4601" s="200"/>
      <c r="H4601" s="202">
        <v>132</v>
      </c>
      <c r="I4601" s="178">
        <v>5699.2</v>
      </c>
      <c r="J4601">
        <f t="shared" si="285"/>
        <v>5699.2</v>
      </c>
      <c r="K4601" s="189">
        <f t="shared" si="286"/>
        <v>0.227968</v>
      </c>
      <c r="L4601" s="200">
        <v>5855</v>
      </c>
      <c r="N4601" s="184">
        <v>1689.3</v>
      </c>
      <c r="O4601" s="190">
        <f t="shared" si="287"/>
        <v>0.28154999999999997</v>
      </c>
      <c r="Q4601" s="1">
        <v>1707.5</v>
      </c>
    </row>
    <row r="4602" spans="2:17" x14ac:dyDescent="0.3">
      <c r="B4602" s="187">
        <v>41831.333333333336</v>
      </c>
      <c r="D4602" s="202">
        <v>835</v>
      </c>
      <c r="E4602" s="178">
        <v>516.43299999999999</v>
      </c>
      <c r="F4602" s="188">
        <f t="shared" si="284"/>
        <v>0.69889772304361064</v>
      </c>
      <c r="G4602" s="200"/>
      <c r="H4602" s="202">
        <v>333</v>
      </c>
      <c r="I4602" s="178">
        <v>16002</v>
      </c>
      <c r="J4602">
        <f t="shared" si="285"/>
        <v>16002</v>
      </c>
      <c r="K4602" s="189">
        <f t="shared" si="286"/>
        <v>0.64007999999999998</v>
      </c>
      <c r="L4602" s="200">
        <v>16477</v>
      </c>
      <c r="N4602" s="184">
        <v>1555.1</v>
      </c>
      <c r="O4602" s="190">
        <f t="shared" si="287"/>
        <v>0.25918333333333332</v>
      </c>
      <c r="Q4602" s="1">
        <v>1706</v>
      </c>
    </row>
    <row r="4603" spans="2:17" x14ac:dyDescent="0.3">
      <c r="B4603" s="187">
        <v>41831.375</v>
      </c>
      <c r="D4603" s="202">
        <v>914</v>
      </c>
      <c r="E4603" s="178">
        <v>636.78300000000002</v>
      </c>
      <c r="F4603" s="188">
        <f t="shared" si="284"/>
        <v>0.8617694623946951</v>
      </c>
      <c r="G4603" s="200"/>
      <c r="H4603" s="202">
        <v>516</v>
      </c>
      <c r="I4603" s="178">
        <v>19631</v>
      </c>
      <c r="J4603">
        <f t="shared" si="285"/>
        <v>19631</v>
      </c>
      <c r="K4603" s="189">
        <f t="shared" si="286"/>
        <v>0.78524000000000005</v>
      </c>
      <c r="L4603" s="200">
        <v>20285</v>
      </c>
      <c r="N4603" s="184">
        <v>682.1</v>
      </c>
      <c r="O4603" s="190">
        <f t="shared" si="287"/>
        <v>0.11368333333333333</v>
      </c>
      <c r="Q4603" s="1">
        <v>1705.9</v>
      </c>
    </row>
    <row r="4604" spans="2:17" x14ac:dyDescent="0.3">
      <c r="B4604" s="187">
        <v>41831.416666666664</v>
      </c>
      <c r="D4604" s="202">
        <v>950</v>
      </c>
      <c r="E4604" s="178">
        <v>686.31299999999999</v>
      </c>
      <c r="F4604" s="188">
        <f t="shared" si="284"/>
        <v>0.92879926920864775</v>
      </c>
      <c r="G4604" s="200"/>
      <c r="H4604" s="202">
        <v>646</v>
      </c>
      <c r="I4604" s="178">
        <v>19173</v>
      </c>
      <c r="J4604">
        <f t="shared" si="285"/>
        <v>19173</v>
      </c>
      <c r="K4604" s="189">
        <f t="shared" si="286"/>
        <v>0.76692000000000005</v>
      </c>
      <c r="L4604" s="200">
        <v>19803</v>
      </c>
      <c r="N4604" s="184">
        <v>582.70000000000005</v>
      </c>
      <c r="O4604" s="190">
        <f t="shared" si="287"/>
        <v>9.7116666666666671E-2</v>
      </c>
      <c r="Q4604" s="1">
        <v>1704.5</v>
      </c>
    </row>
    <row r="4605" spans="2:17" x14ac:dyDescent="0.3">
      <c r="B4605" s="187">
        <v>41831.458333333336</v>
      </c>
      <c r="D4605" s="202">
        <v>965</v>
      </c>
      <c r="E4605" s="178">
        <v>709.29899999999998</v>
      </c>
      <c r="F4605" s="188">
        <f t="shared" si="284"/>
        <v>0.95990662110498359</v>
      </c>
      <c r="G4605" s="200"/>
      <c r="H4605" s="202">
        <v>718</v>
      </c>
      <c r="I4605" s="178">
        <v>18793</v>
      </c>
      <c r="J4605">
        <f t="shared" si="285"/>
        <v>18793</v>
      </c>
      <c r="K4605" s="189">
        <f t="shared" si="286"/>
        <v>0.75172000000000005</v>
      </c>
      <c r="L4605" s="200">
        <v>19404</v>
      </c>
      <c r="N4605" s="184">
        <v>228.3</v>
      </c>
      <c r="O4605" s="190">
        <f t="shared" si="287"/>
        <v>3.805E-2</v>
      </c>
      <c r="Q4605" s="1">
        <v>1704.5</v>
      </c>
    </row>
    <row r="4606" spans="2:17" x14ac:dyDescent="0.3">
      <c r="B4606" s="187">
        <v>41831.5</v>
      </c>
      <c r="D4606" s="202">
        <v>972</v>
      </c>
      <c r="E4606" s="178">
        <v>712.93299999999999</v>
      </c>
      <c r="F4606" s="188">
        <f t="shared" si="284"/>
        <v>0.9648245762425145</v>
      </c>
      <c r="G4606" s="200"/>
      <c r="H4606" s="202">
        <v>731</v>
      </c>
      <c r="I4606" s="178">
        <v>18788</v>
      </c>
      <c r="J4606">
        <f t="shared" si="285"/>
        <v>18788</v>
      </c>
      <c r="K4606" s="189">
        <f t="shared" si="286"/>
        <v>0.75151999999999997</v>
      </c>
      <c r="L4606" s="200">
        <v>19398</v>
      </c>
      <c r="N4606" s="184">
        <v>0</v>
      </c>
      <c r="O4606" s="190">
        <f t="shared" si="287"/>
        <v>0</v>
      </c>
      <c r="Q4606" s="1">
        <v>1704.2</v>
      </c>
    </row>
    <row r="4607" spans="2:17" x14ac:dyDescent="0.3">
      <c r="B4607" s="187">
        <v>41831.541666666664</v>
      </c>
      <c r="D4607" s="202">
        <v>958</v>
      </c>
      <c r="E4607" s="178">
        <v>693.46900000000005</v>
      </c>
      <c r="F4607" s="188">
        <f t="shared" si="284"/>
        <v>0.93848360794397279</v>
      </c>
      <c r="G4607" s="200"/>
      <c r="H4607" s="202">
        <v>669</v>
      </c>
      <c r="I4607" s="178">
        <v>18993</v>
      </c>
      <c r="J4607">
        <f t="shared" si="285"/>
        <v>18993</v>
      </c>
      <c r="K4607" s="189">
        <f t="shared" si="286"/>
        <v>0.75971999999999995</v>
      </c>
      <c r="L4607" s="200">
        <v>19613</v>
      </c>
      <c r="N4607" s="184">
        <v>0</v>
      </c>
      <c r="O4607" s="190">
        <f t="shared" si="287"/>
        <v>0</v>
      </c>
      <c r="Q4607" s="1">
        <v>1704.2</v>
      </c>
    </row>
    <row r="4608" spans="2:17" x14ac:dyDescent="0.3">
      <c r="B4608" s="187">
        <v>41831.583333333336</v>
      </c>
      <c r="D4608" s="202">
        <v>925</v>
      </c>
      <c r="E4608" s="178">
        <v>649.42399999999998</v>
      </c>
      <c r="F4608" s="188">
        <f t="shared" si="284"/>
        <v>0.87887674662516491</v>
      </c>
      <c r="G4608" s="200"/>
      <c r="H4608" s="202">
        <v>547</v>
      </c>
      <c r="I4608" s="178">
        <v>19230</v>
      </c>
      <c r="J4608">
        <f t="shared" si="285"/>
        <v>19230</v>
      </c>
      <c r="K4608" s="189">
        <f t="shared" si="286"/>
        <v>0.76919999999999999</v>
      </c>
      <c r="L4608" s="200">
        <v>19863</v>
      </c>
      <c r="N4608" s="184">
        <v>0</v>
      </c>
      <c r="O4608" s="190">
        <f t="shared" si="287"/>
        <v>0</v>
      </c>
      <c r="Q4608" s="1">
        <v>1704</v>
      </c>
    </row>
    <row r="4609" spans="2:17" x14ac:dyDescent="0.3">
      <c r="B4609" s="187">
        <v>41831.625</v>
      </c>
      <c r="D4609" s="202">
        <v>856</v>
      </c>
      <c r="E4609" s="178">
        <v>545.81899999999996</v>
      </c>
      <c r="F4609" s="188">
        <f t="shared" si="284"/>
        <v>0.73866630578204828</v>
      </c>
      <c r="G4609" s="200"/>
      <c r="H4609" s="202">
        <v>374</v>
      </c>
      <c r="I4609" s="178">
        <v>17467</v>
      </c>
      <c r="J4609">
        <f t="shared" si="285"/>
        <v>17467</v>
      </c>
      <c r="K4609" s="189">
        <f t="shared" si="286"/>
        <v>0.69867999999999997</v>
      </c>
      <c r="L4609" s="200">
        <v>18011</v>
      </c>
      <c r="N4609" s="184">
        <v>0</v>
      </c>
      <c r="O4609" s="190">
        <f t="shared" si="287"/>
        <v>0</v>
      </c>
      <c r="Q4609" s="1">
        <v>1703.8</v>
      </c>
    </row>
    <row r="4610" spans="2:17" x14ac:dyDescent="0.3">
      <c r="B4610" s="187">
        <v>41831.666666666664</v>
      </c>
      <c r="D4610" s="202">
        <v>680</v>
      </c>
      <c r="E4610" s="178">
        <v>320.84500000000003</v>
      </c>
      <c r="F4610" s="188">
        <f t="shared" si="284"/>
        <v>0.43420509523970641</v>
      </c>
      <c r="G4610" s="200"/>
      <c r="H4610" s="202">
        <v>171</v>
      </c>
      <c r="I4610" s="178">
        <v>7468.8</v>
      </c>
      <c r="J4610">
        <f t="shared" si="285"/>
        <v>7468.8</v>
      </c>
      <c r="K4610" s="189">
        <f t="shared" si="286"/>
        <v>0.29875200000000002</v>
      </c>
      <c r="L4610" s="200">
        <v>7659.9</v>
      </c>
      <c r="N4610" s="184">
        <v>13.1</v>
      </c>
      <c r="O4610" s="190">
        <f t="shared" si="287"/>
        <v>2.1833333333333331E-3</v>
      </c>
      <c r="Q4610" s="1">
        <v>1703.4</v>
      </c>
    </row>
    <row r="4611" spans="2:17" x14ac:dyDescent="0.3">
      <c r="B4611" s="187">
        <v>41831.708333333336</v>
      </c>
      <c r="D4611" s="202">
        <v>121</v>
      </c>
      <c r="E4611" s="178">
        <v>0</v>
      </c>
      <c r="F4611" s="188">
        <f t="shared" si="284"/>
        <v>0</v>
      </c>
      <c r="G4611" s="200"/>
      <c r="H4611" s="202">
        <v>16</v>
      </c>
      <c r="I4611" s="178">
        <v>194.98</v>
      </c>
      <c r="J4611">
        <f t="shared" si="285"/>
        <v>194.98</v>
      </c>
      <c r="K4611" s="189">
        <f t="shared" si="286"/>
        <v>7.7991999999999992E-3</v>
      </c>
      <c r="L4611" s="200">
        <v>344.94</v>
      </c>
      <c r="N4611" s="184">
        <v>147.6</v>
      </c>
      <c r="O4611" s="190">
        <f t="shared" si="287"/>
        <v>2.46E-2</v>
      </c>
      <c r="Q4611" s="1">
        <v>1703.3</v>
      </c>
    </row>
    <row r="4612" spans="2:17" x14ac:dyDescent="0.3">
      <c r="B4612" s="187">
        <v>41831.75</v>
      </c>
      <c r="D4612" s="202">
        <v>0</v>
      </c>
      <c r="E4612" s="178">
        <v>0</v>
      </c>
      <c r="F4612" s="188">
        <f t="shared" si="284"/>
        <v>0</v>
      </c>
      <c r="G4612" s="200"/>
      <c r="H4612" s="202">
        <v>0</v>
      </c>
      <c r="I4612" s="178">
        <v>-56.506999999999998</v>
      </c>
      <c r="J4612">
        <f t="shared" si="285"/>
        <v>0</v>
      </c>
      <c r="K4612" s="189">
        <f t="shared" si="286"/>
        <v>0</v>
      </c>
      <c r="L4612" s="200">
        <v>0</v>
      </c>
      <c r="N4612" s="184">
        <v>200.6</v>
      </c>
      <c r="O4612" s="190">
        <f t="shared" si="287"/>
        <v>3.3433333333333336E-2</v>
      </c>
      <c r="Q4612" s="1">
        <v>1701.9</v>
      </c>
    </row>
    <row r="4613" spans="2:17" x14ac:dyDescent="0.3">
      <c r="B4613" s="187">
        <v>41831.791666666664</v>
      </c>
      <c r="D4613" s="202">
        <v>0</v>
      </c>
      <c r="E4613" s="178">
        <v>0</v>
      </c>
      <c r="F4613" s="188">
        <f t="shared" si="284"/>
        <v>0</v>
      </c>
      <c r="G4613" s="200"/>
      <c r="H4613" s="202">
        <v>0</v>
      </c>
      <c r="I4613" s="178">
        <v>-56.506999999999998</v>
      </c>
      <c r="J4613">
        <f t="shared" si="285"/>
        <v>0</v>
      </c>
      <c r="K4613" s="189">
        <f t="shared" si="286"/>
        <v>0</v>
      </c>
      <c r="L4613" s="200">
        <v>0</v>
      </c>
      <c r="N4613" s="184">
        <v>824.5</v>
      </c>
      <c r="O4613" s="190">
        <f t="shared" si="287"/>
        <v>0.13741666666666666</v>
      </c>
      <c r="Q4613" s="1">
        <v>1701.7</v>
      </c>
    </row>
    <row r="4614" spans="2:17" x14ac:dyDescent="0.3">
      <c r="B4614" s="187">
        <v>41831.833333333336</v>
      </c>
      <c r="D4614" s="202">
        <v>0</v>
      </c>
      <c r="E4614" s="178">
        <v>0</v>
      </c>
      <c r="F4614" s="188">
        <f t="shared" si="284"/>
        <v>0</v>
      </c>
      <c r="G4614" s="200"/>
      <c r="H4614" s="202">
        <v>0</v>
      </c>
      <c r="I4614" s="178">
        <v>-56.506999999999998</v>
      </c>
      <c r="J4614">
        <f t="shared" si="285"/>
        <v>0</v>
      </c>
      <c r="K4614" s="189">
        <f t="shared" si="286"/>
        <v>0</v>
      </c>
      <c r="L4614" s="200">
        <v>0</v>
      </c>
      <c r="N4614" s="184">
        <v>2124.1999999999998</v>
      </c>
      <c r="O4614" s="190">
        <f t="shared" si="287"/>
        <v>0.35403333333333331</v>
      </c>
      <c r="Q4614" s="1">
        <v>1701.2</v>
      </c>
    </row>
    <row r="4615" spans="2:17" x14ac:dyDescent="0.3">
      <c r="B4615" s="187">
        <v>41831.875</v>
      </c>
      <c r="D4615" s="202">
        <v>0</v>
      </c>
      <c r="E4615" s="178">
        <v>0</v>
      </c>
      <c r="F4615" s="188">
        <f t="shared" si="284"/>
        <v>0</v>
      </c>
      <c r="G4615" s="200"/>
      <c r="H4615" s="202">
        <v>0</v>
      </c>
      <c r="I4615" s="178">
        <v>-56.506999999999998</v>
      </c>
      <c r="J4615">
        <f t="shared" si="285"/>
        <v>0</v>
      </c>
      <c r="K4615" s="189">
        <f t="shared" si="286"/>
        <v>0</v>
      </c>
      <c r="L4615" s="200">
        <v>0</v>
      </c>
      <c r="N4615" s="184">
        <v>3602</v>
      </c>
      <c r="O4615" s="190">
        <f t="shared" si="287"/>
        <v>0.60033333333333339</v>
      </c>
      <c r="Q4615" s="1">
        <v>1701</v>
      </c>
    </row>
    <row r="4616" spans="2:17" x14ac:dyDescent="0.3">
      <c r="B4616" s="187">
        <v>41831.916666666664</v>
      </c>
      <c r="D4616" s="202">
        <v>0</v>
      </c>
      <c r="E4616" s="178">
        <v>0</v>
      </c>
      <c r="F4616" s="188">
        <f t="shared" si="284"/>
        <v>0</v>
      </c>
      <c r="G4616" s="200"/>
      <c r="H4616" s="202">
        <v>0</v>
      </c>
      <c r="I4616" s="178">
        <v>-56.506999999999998</v>
      </c>
      <c r="J4616">
        <f t="shared" si="285"/>
        <v>0</v>
      </c>
      <c r="K4616" s="189">
        <f t="shared" si="286"/>
        <v>0</v>
      </c>
      <c r="L4616" s="200">
        <v>0</v>
      </c>
      <c r="N4616" s="184">
        <v>4564.3999999999996</v>
      </c>
      <c r="O4616" s="190">
        <f t="shared" si="287"/>
        <v>0.76073333333333326</v>
      </c>
      <c r="Q4616" s="1">
        <v>1699.9</v>
      </c>
    </row>
    <row r="4617" spans="2:17" x14ac:dyDescent="0.3">
      <c r="B4617" s="187">
        <v>41831.958333333336</v>
      </c>
      <c r="D4617" s="202">
        <v>0</v>
      </c>
      <c r="E4617" s="178">
        <v>0</v>
      </c>
      <c r="F4617" s="188">
        <f t="shared" si="284"/>
        <v>0</v>
      </c>
      <c r="G4617" s="200"/>
      <c r="H4617" s="202">
        <v>0</v>
      </c>
      <c r="I4617" s="178">
        <v>-56.506999999999998</v>
      </c>
      <c r="J4617">
        <f t="shared" si="285"/>
        <v>0</v>
      </c>
      <c r="K4617" s="189">
        <f t="shared" si="286"/>
        <v>0</v>
      </c>
      <c r="L4617" s="200">
        <v>0</v>
      </c>
      <c r="N4617" s="184">
        <v>4914.5</v>
      </c>
      <c r="O4617" s="190">
        <f t="shared" si="287"/>
        <v>0.81908333333333339</v>
      </c>
      <c r="Q4617" s="1">
        <v>1699.9</v>
      </c>
    </row>
    <row r="4618" spans="2:17" x14ac:dyDescent="0.3">
      <c r="B4618" s="187">
        <v>41832</v>
      </c>
      <c r="D4618" s="202">
        <v>0</v>
      </c>
      <c r="E4618" s="178">
        <v>0</v>
      </c>
      <c r="F4618" s="188">
        <f t="shared" si="284"/>
        <v>0</v>
      </c>
      <c r="G4618" s="200"/>
      <c r="H4618" s="202">
        <v>0</v>
      </c>
      <c r="I4618" s="178">
        <v>-56.506999999999998</v>
      </c>
      <c r="J4618">
        <f t="shared" si="285"/>
        <v>0</v>
      </c>
      <c r="K4618" s="189">
        <f t="shared" si="286"/>
        <v>0</v>
      </c>
      <c r="L4618" s="200">
        <v>0</v>
      </c>
      <c r="N4618" s="184">
        <v>5257</v>
      </c>
      <c r="O4618" s="190">
        <f t="shared" si="287"/>
        <v>0.87616666666666665</v>
      </c>
      <c r="Q4618" s="1">
        <v>1699.6</v>
      </c>
    </row>
    <row r="4619" spans="2:17" x14ac:dyDescent="0.3">
      <c r="B4619" s="187">
        <v>41832.041666666664</v>
      </c>
      <c r="D4619" s="202">
        <v>0</v>
      </c>
      <c r="E4619" s="178">
        <v>0</v>
      </c>
      <c r="F4619" s="188">
        <f t="shared" ref="F4619:F4682" si="288">E4619/$F$8</f>
        <v>0</v>
      </c>
      <c r="G4619" s="200"/>
      <c r="H4619" s="202">
        <v>0</v>
      </c>
      <c r="I4619" s="178">
        <v>-56.506999999999998</v>
      </c>
      <c r="J4619">
        <f t="shared" ref="J4619:J4682" si="289">IF(I4619&lt;0,0,I4619)</f>
        <v>0</v>
      </c>
      <c r="K4619" s="189">
        <f t="shared" ref="K4619:K4682" si="290">J4619/(1000*$K$8)</f>
        <v>0</v>
      </c>
      <c r="L4619" s="200">
        <v>0</v>
      </c>
      <c r="N4619" s="184">
        <v>5433.2</v>
      </c>
      <c r="O4619" s="190">
        <f t="shared" ref="O4619:O4682" si="291">N4619/$O$8</f>
        <v>0.9055333333333333</v>
      </c>
      <c r="Q4619" s="1">
        <v>1698.6</v>
      </c>
    </row>
    <row r="4620" spans="2:17" x14ac:dyDescent="0.3">
      <c r="B4620" s="187">
        <v>41832.083333333336</v>
      </c>
      <c r="D4620" s="202">
        <v>0</v>
      </c>
      <c r="E4620" s="178">
        <v>0</v>
      </c>
      <c r="F4620" s="188">
        <f t="shared" si="288"/>
        <v>0</v>
      </c>
      <c r="G4620" s="200"/>
      <c r="H4620" s="202">
        <v>0</v>
      </c>
      <c r="I4620" s="178">
        <v>-56.506999999999998</v>
      </c>
      <c r="J4620">
        <f t="shared" si="289"/>
        <v>0</v>
      </c>
      <c r="K4620" s="189">
        <f t="shared" si="290"/>
        <v>0</v>
      </c>
      <c r="L4620" s="200">
        <v>0</v>
      </c>
      <c r="N4620" s="184">
        <v>5588.7</v>
      </c>
      <c r="O4620" s="190">
        <f t="shared" si="291"/>
        <v>0.93145</v>
      </c>
      <c r="Q4620" s="1">
        <v>1698.2</v>
      </c>
    </row>
    <row r="4621" spans="2:17" x14ac:dyDescent="0.3">
      <c r="B4621" s="187">
        <v>41832.125</v>
      </c>
      <c r="D4621" s="202">
        <v>0</v>
      </c>
      <c r="E4621" s="178">
        <v>0</v>
      </c>
      <c r="F4621" s="188">
        <f t="shared" si="288"/>
        <v>0</v>
      </c>
      <c r="G4621" s="200"/>
      <c r="H4621" s="202">
        <v>0</v>
      </c>
      <c r="I4621" s="178">
        <v>-56.506999999999998</v>
      </c>
      <c r="J4621">
        <f t="shared" si="289"/>
        <v>0</v>
      </c>
      <c r="K4621" s="189">
        <f t="shared" si="290"/>
        <v>0</v>
      </c>
      <c r="L4621" s="200">
        <v>0</v>
      </c>
      <c r="N4621" s="184">
        <v>5886.8</v>
      </c>
      <c r="O4621" s="190">
        <f t="shared" si="291"/>
        <v>0.98113333333333341</v>
      </c>
      <c r="Q4621" s="1">
        <v>1695.5</v>
      </c>
    </row>
    <row r="4622" spans="2:17" x14ac:dyDescent="0.3">
      <c r="B4622" s="187">
        <v>41832.166666666664</v>
      </c>
      <c r="D4622" s="202">
        <v>0</v>
      </c>
      <c r="E4622" s="178">
        <v>0</v>
      </c>
      <c r="F4622" s="188">
        <f t="shared" si="288"/>
        <v>0</v>
      </c>
      <c r="G4622" s="200"/>
      <c r="H4622" s="202">
        <v>0</v>
      </c>
      <c r="I4622" s="178">
        <v>-56.506999999999998</v>
      </c>
      <c r="J4622">
        <f t="shared" si="289"/>
        <v>0</v>
      </c>
      <c r="K4622" s="189">
        <f t="shared" si="290"/>
        <v>0</v>
      </c>
      <c r="L4622" s="200">
        <v>0</v>
      </c>
      <c r="N4622" s="184">
        <v>5948.7</v>
      </c>
      <c r="O4622" s="190">
        <f t="shared" si="291"/>
        <v>0.99144999999999994</v>
      </c>
      <c r="Q4622" s="1">
        <v>1695</v>
      </c>
    </row>
    <row r="4623" spans="2:17" x14ac:dyDescent="0.3">
      <c r="B4623" s="187">
        <v>41832.208333333336</v>
      </c>
      <c r="D4623" s="202">
        <v>0</v>
      </c>
      <c r="E4623" s="178">
        <v>0</v>
      </c>
      <c r="F4623" s="188">
        <f t="shared" si="288"/>
        <v>0</v>
      </c>
      <c r="G4623" s="200"/>
      <c r="H4623" s="202">
        <v>0</v>
      </c>
      <c r="I4623" s="178">
        <v>-56.506999999999998</v>
      </c>
      <c r="J4623">
        <f t="shared" si="289"/>
        <v>0</v>
      </c>
      <c r="K4623" s="189">
        <f t="shared" si="290"/>
        <v>0</v>
      </c>
      <c r="L4623" s="200">
        <v>0</v>
      </c>
      <c r="N4623" s="184">
        <v>5970.4</v>
      </c>
      <c r="O4623" s="190">
        <f t="shared" si="291"/>
        <v>0.99506666666666665</v>
      </c>
      <c r="Q4623" s="1">
        <v>1694.8</v>
      </c>
    </row>
    <row r="4624" spans="2:17" x14ac:dyDescent="0.3">
      <c r="B4624" s="187">
        <v>41832.25</v>
      </c>
      <c r="D4624" s="202">
        <v>70</v>
      </c>
      <c r="E4624" s="178">
        <v>0</v>
      </c>
      <c r="F4624" s="188">
        <f t="shared" si="288"/>
        <v>0</v>
      </c>
      <c r="G4624" s="200"/>
      <c r="H4624" s="202">
        <v>11</v>
      </c>
      <c r="I4624" s="178">
        <v>-56.506999999999998</v>
      </c>
      <c r="J4624">
        <f t="shared" si="289"/>
        <v>0</v>
      </c>
      <c r="K4624" s="189">
        <f t="shared" si="290"/>
        <v>0</v>
      </c>
      <c r="L4624" s="200">
        <v>136.74</v>
      </c>
      <c r="N4624" s="184">
        <v>5989.6</v>
      </c>
      <c r="O4624" s="190">
        <f t="shared" si="291"/>
        <v>0.99826666666666675</v>
      </c>
      <c r="Q4624" s="1">
        <v>1694.7</v>
      </c>
    </row>
    <row r="4625" spans="2:17" x14ac:dyDescent="0.3">
      <c r="B4625" s="187">
        <v>41832.291666666664</v>
      </c>
      <c r="D4625" s="202">
        <v>588</v>
      </c>
      <c r="E4625" s="178">
        <v>67.761300000000006</v>
      </c>
      <c r="F4625" s="188">
        <f t="shared" si="288"/>
        <v>9.1702540853266581E-2</v>
      </c>
      <c r="G4625" s="200"/>
      <c r="H4625" s="202">
        <v>130</v>
      </c>
      <c r="I4625" s="178">
        <v>5556.1</v>
      </c>
      <c r="J4625">
        <f t="shared" si="289"/>
        <v>5556.1</v>
      </c>
      <c r="K4625" s="189">
        <f t="shared" si="290"/>
        <v>0.22224400000000002</v>
      </c>
      <c r="L4625" s="200">
        <v>5709.4</v>
      </c>
      <c r="N4625" s="184">
        <v>5967.3</v>
      </c>
      <c r="O4625" s="190">
        <f t="shared" si="291"/>
        <v>0.99455000000000005</v>
      </c>
      <c r="Q4625" s="1">
        <v>1694.6</v>
      </c>
    </row>
    <row r="4626" spans="2:17" x14ac:dyDescent="0.3">
      <c r="B4626" s="187">
        <v>41832.333333333336</v>
      </c>
      <c r="D4626" s="202">
        <v>767</v>
      </c>
      <c r="E4626" s="178">
        <v>466.84899999999999</v>
      </c>
      <c r="F4626" s="188">
        <f t="shared" si="288"/>
        <v>0.63179483709442774</v>
      </c>
      <c r="G4626" s="200"/>
      <c r="H4626" s="202">
        <v>326</v>
      </c>
      <c r="I4626" s="178">
        <v>15675</v>
      </c>
      <c r="J4626">
        <f t="shared" si="289"/>
        <v>15675</v>
      </c>
      <c r="K4626" s="189">
        <f t="shared" si="290"/>
        <v>0.627</v>
      </c>
      <c r="L4626" s="200">
        <v>16135</v>
      </c>
      <c r="N4626" s="184">
        <v>5922.2</v>
      </c>
      <c r="O4626" s="190">
        <f t="shared" si="291"/>
        <v>0.98703333333333332</v>
      </c>
      <c r="Q4626" s="1">
        <v>1694.3</v>
      </c>
    </row>
    <row r="4627" spans="2:17" x14ac:dyDescent="0.3">
      <c r="B4627" s="187">
        <v>41832.375</v>
      </c>
      <c r="D4627" s="202">
        <v>851</v>
      </c>
      <c r="E4627" s="178">
        <v>585.447</v>
      </c>
      <c r="F4627" s="188">
        <f t="shared" si="288"/>
        <v>0.79229556450248673</v>
      </c>
      <c r="G4627" s="200"/>
      <c r="H4627" s="202">
        <v>505</v>
      </c>
      <c r="I4627" s="178">
        <v>19112</v>
      </c>
      <c r="J4627">
        <f t="shared" si="289"/>
        <v>19112</v>
      </c>
      <c r="K4627" s="189">
        <f t="shared" si="290"/>
        <v>0.76448000000000005</v>
      </c>
      <c r="L4627" s="200">
        <v>19739</v>
      </c>
      <c r="N4627" s="184">
        <v>4879.2</v>
      </c>
      <c r="O4627" s="190">
        <f t="shared" si="291"/>
        <v>0.81319999999999992</v>
      </c>
      <c r="Q4627" s="1">
        <v>1693.8</v>
      </c>
    </row>
    <row r="4628" spans="2:17" x14ac:dyDescent="0.3">
      <c r="B4628" s="187">
        <v>41832.416666666664</v>
      </c>
      <c r="D4628" s="202">
        <v>896</v>
      </c>
      <c r="E4628" s="178">
        <v>640.77499999999998</v>
      </c>
      <c r="F4628" s="188">
        <f t="shared" si="288"/>
        <v>0.8671719051324559</v>
      </c>
      <c r="G4628" s="200"/>
      <c r="H4628" s="202">
        <v>639</v>
      </c>
      <c r="I4628" s="178">
        <v>18949</v>
      </c>
      <c r="J4628">
        <f t="shared" si="289"/>
        <v>18949</v>
      </c>
      <c r="K4628" s="189">
        <f t="shared" si="290"/>
        <v>0.75795999999999997</v>
      </c>
      <c r="L4628" s="200">
        <v>19567</v>
      </c>
      <c r="N4628" s="184">
        <v>3838.1</v>
      </c>
      <c r="O4628" s="190">
        <f t="shared" si="291"/>
        <v>0.63968333333333327</v>
      </c>
      <c r="Q4628" s="1">
        <v>1690.7</v>
      </c>
    </row>
    <row r="4629" spans="2:17" x14ac:dyDescent="0.3">
      <c r="B4629" s="187">
        <v>41832.458333333336</v>
      </c>
      <c r="D4629" s="202">
        <v>917</v>
      </c>
      <c r="E4629" s="178">
        <v>667.73699999999997</v>
      </c>
      <c r="F4629" s="188">
        <f t="shared" si="288"/>
        <v>0.90366004668944755</v>
      </c>
      <c r="G4629" s="200"/>
      <c r="H4629" s="202">
        <v>712</v>
      </c>
      <c r="I4629" s="178">
        <v>18612</v>
      </c>
      <c r="J4629">
        <f t="shared" si="289"/>
        <v>18612</v>
      </c>
      <c r="K4629" s="189">
        <f t="shared" si="290"/>
        <v>0.74448000000000003</v>
      </c>
      <c r="L4629" s="200">
        <v>19213</v>
      </c>
      <c r="N4629" s="184">
        <v>2985.9</v>
      </c>
      <c r="O4629" s="190">
        <f t="shared" si="291"/>
        <v>0.49765000000000004</v>
      </c>
      <c r="Q4629" s="1">
        <v>1690.1</v>
      </c>
    </row>
    <row r="4630" spans="2:17" x14ac:dyDescent="0.3">
      <c r="B4630" s="187">
        <v>41832.5</v>
      </c>
      <c r="D4630" s="202">
        <v>917</v>
      </c>
      <c r="E4630" s="178">
        <v>666.04499999999996</v>
      </c>
      <c r="F4630" s="188">
        <f t="shared" si="288"/>
        <v>0.90137023378556691</v>
      </c>
      <c r="G4630" s="200"/>
      <c r="H4630" s="202">
        <v>718</v>
      </c>
      <c r="I4630" s="178">
        <v>18441</v>
      </c>
      <c r="J4630">
        <f t="shared" si="289"/>
        <v>18441</v>
      </c>
      <c r="K4630" s="189">
        <f t="shared" si="290"/>
        <v>0.73763999999999996</v>
      </c>
      <c r="L4630" s="200">
        <v>19034</v>
      </c>
      <c r="N4630" s="184">
        <v>2272.1999999999998</v>
      </c>
      <c r="O4630" s="190">
        <f t="shared" si="291"/>
        <v>0.37869999999999998</v>
      </c>
      <c r="Q4630" s="1">
        <v>1689.3</v>
      </c>
    </row>
    <row r="4631" spans="2:17" x14ac:dyDescent="0.3">
      <c r="B4631" s="187">
        <v>41832.541666666664</v>
      </c>
      <c r="D4631" s="202">
        <v>900</v>
      </c>
      <c r="E4631" s="178">
        <v>644.78700000000003</v>
      </c>
      <c r="F4631" s="188">
        <f t="shared" si="288"/>
        <v>0.87260141421659854</v>
      </c>
      <c r="G4631" s="200"/>
      <c r="H4631" s="202">
        <v>658</v>
      </c>
      <c r="I4631" s="178">
        <v>18654</v>
      </c>
      <c r="J4631">
        <f t="shared" si="289"/>
        <v>18654</v>
      </c>
      <c r="K4631" s="189">
        <f t="shared" si="290"/>
        <v>0.74616000000000005</v>
      </c>
      <c r="L4631" s="200">
        <v>19257</v>
      </c>
      <c r="N4631" s="184">
        <v>1719.4</v>
      </c>
      <c r="O4631" s="190">
        <f t="shared" si="291"/>
        <v>0.28656666666666669</v>
      </c>
      <c r="Q4631" s="1">
        <v>1688.7</v>
      </c>
    </row>
    <row r="4632" spans="2:17" x14ac:dyDescent="0.3">
      <c r="B4632" s="187">
        <v>41832.583333333336</v>
      </c>
      <c r="D4632" s="202">
        <v>860</v>
      </c>
      <c r="E4632" s="178">
        <v>597.11599999999999</v>
      </c>
      <c r="F4632" s="188">
        <f t="shared" si="288"/>
        <v>0.80808742429881253</v>
      </c>
      <c r="G4632" s="200"/>
      <c r="H4632" s="202">
        <v>536</v>
      </c>
      <c r="I4632" s="178">
        <v>18705</v>
      </c>
      <c r="J4632">
        <f t="shared" si="289"/>
        <v>18705</v>
      </c>
      <c r="K4632" s="189">
        <f t="shared" si="290"/>
        <v>0.74819999999999998</v>
      </c>
      <c r="L4632" s="200">
        <v>19311</v>
      </c>
      <c r="N4632" s="184">
        <v>1638.1</v>
      </c>
      <c r="O4632" s="190">
        <f t="shared" si="291"/>
        <v>0.27301666666666663</v>
      </c>
      <c r="Q4632" s="1">
        <v>1688.3</v>
      </c>
    </row>
    <row r="4633" spans="2:17" x14ac:dyDescent="0.3">
      <c r="B4633" s="187">
        <v>41832.625</v>
      </c>
      <c r="D4633" s="202">
        <v>760</v>
      </c>
      <c r="E4633" s="178">
        <v>477.5</v>
      </c>
      <c r="F4633" s="188">
        <f t="shared" si="288"/>
        <v>0.64620901985993173</v>
      </c>
      <c r="G4633" s="200"/>
      <c r="H4633" s="202">
        <v>358</v>
      </c>
      <c r="I4633" s="178">
        <v>16624</v>
      </c>
      <c r="J4633">
        <f t="shared" si="289"/>
        <v>16624</v>
      </c>
      <c r="K4633" s="189">
        <f t="shared" si="290"/>
        <v>0.66496</v>
      </c>
      <c r="L4633" s="200">
        <v>17127</v>
      </c>
      <c r="N4633" s="184">
        <v>1647</v>
      </c>
      <c r="O4633" s="190">
        <f t="shared" si="291"/>
        <v>0.27450000000000002</v>
      </c>
      <c r="Q4633" s="1">
        <v>1688.2</v>
      </c>
    </row>
    <row r="4634" spans="2:17" x14ac:dyDescent="0.3">
      <c r="B4634" s="187">
        <v>41832.666666666664</v>
      </c>
      <c r="D4634" s="202">
        <v>586</v>
      </c>
      <c r="E4634" s="178">
        <v>269.654</v>
      </c>
      <c r="F4634" s="188">
        <f t="shared" si="288"/>
        <v>0.36492742835876446</v>
      </c>
      <c r="G4634" s="200"/>
      <c r="H4634" s="202">
        <v>164</v>
      </c>
      <c r="I4634" s="178">
        <v>7053.2</v>
      </c>
      <c r="J4634">
        <f t="shared" si="289"/>
        <v>7053.2</v>
      </c>
      <c r="K4634" s="189">
        <f t="shared" si="290"/>
        <v>0.28212799999999999</v>
      </c>
      <c r="L4634" s="200">
        <v>7235.2</v>
      </c>
      <c r="N4634" s="184">
        <v>1675.6</v>
      </c>
      <c r="O4634" s="190">
        <f t="shared" si="291"/>
        <v>0.27926666666666666</v>
      </c>
      <c r="Q4634" s="1">
        <v>1687.9</v>
      </c>
    </row>
    <row r="4635" spans="2:17" x14ac:dyDescent="0.3">
      <c r="B4635" s="187">
        <v>41832.708333333336</v>
      </c>
      <c r="D4635" s="202">
        <v>94</v>
      </c>
      <c r="E4635" s="178">
        <v>0</v>
      </c>
      <c r="F4635" s="188">
        <f t="shared" si="288"/>
        <v>0</v>
      </c>
      <c r="G4635" s="200"/>
      <c r="H4635" s="202">
        <v>15</v>
      </c>
      <c r="I4635" s="178">
        <v>178.87</v>
      </c>
      <c r="J4635">
        <f t="shared" si="289"/>
        <v>178.87</v>
      </c>
      <c r="K4635" s="189">
        <f t="shared" si="290"/>
        <v>7.1548000000000002E-3</v>
      </c>
      <c r="L4635" s="200">
        <v>330.71</v>
      </c>
      <c r="N4635" s="184">
        <v>2381</v>
      </c>
      <c r="O4635" s="190">
        <f t="shared" si="291"/>
        <v>0.39683333333333332</v>
      </c>
      <c r="Q4635" s="1">
        <v>1687.8</v>
      </c>
    </row>
    <row r="4636" spans="2:17" x14ac:dyDescent="0.3">
      <c r="B4636" s="187">
        <v>41832.75</v>
      </c>
      <c r="D4636" s="202">
        <v>0</v>
      </c>
      <c r="E4636" s="178">
        <v>0</v>
      </c>
      <c r="F4636" s="188">
        <f t="shared" si="288"/>
        <v>0</v>
      </c>
      <c r="G4636" s="200"/>
      <c r="H4636" s="202">
        <v>0</v>
      </c>
      <c r="I4636" s="178">
        <v>-56.506999999999998</v>
      </c>
      <c r="J4636">
        <f t="shared" si="289"/>
        <v>0</v>
      </c>
      <c r="K4636" s="189">
        <f t="shared" si="290"/>
        <v>0</v>
      </c>
      <c r="L4636" s="200">
        <v>0</v>
      </c>
      <c r="N4636" s="184">
        <v>2859.5</v>
      </c>
      <c r="O4636" s="190">
        <f t="shared" si="291"/>
        <v>0.47658333333333336</v>
      </c>
      <c r="Q4636" s="1">
        <v>1687.5</v>
      </c>
    </row>
    <row r="4637" spans="2:17" x14ac:dyDescent="0.3">
      <c r="B4637" s="187">
        <v>41832.791666666664</v>
      </c>
      <c r="D4637" s="202">
        <v>0</v>
      </c>
      <c r="E4637" s="178">
        <v>0</v>
      </c>
      <c r="F4637" s="188">
        <f t="shared" si="288"/>
        <v>0</v>
      </c>
      <c r="G4637" s="200"/>
      <c r="H4637" s="202">
        <v>0</v>
      </c>
      <c r="I4637" s="178">
        <v>-56.506999999999998</v>
      </c>
      <c r="J4637">
        <f t="shared" si="289"/>
        <v>0</v>
      </c>
      <c r="K4637" s="189">
        <f t="shared" si="290"/>
        <v>0</v>
      </c>
      <c r="L4637" s="200">
        <v>0</v>
      </c>
      <c r="N4637" s="184">
        <v>3346.5</v>
      </c>
      <c r="O4637" s="190">
        <f t="shared" si="291"/>
        <v>0.55774999999999997</v>
      </c>
      <c r="Q4637" s="1">
        <v>1687.4</v>
      </c>
    </row>
    <row r="4638" spans="2:17" x14ac:dyDescent="0.3">
      <c r="B4638" s="187">
        <v>41832.833333333336</v>
      </c>
      <c r="D4638" s="202">
        <v>0</v>
      </c>
      <c r="E4638" s="178">
        <v>0</v>
      </c>
      <c r="F4638" s="188">
        <f t="shared" si="288"/>
        <v>0</v>
      </c>
      <c r="G4638" s="200"/>
      <c r="H4638" s="202">
        <v>0</v>
      </c>
      <c r="I4638" s="178">
        <v>-56.506999999999998</v>
      </c>
      <c r="J4638">
        <f t="shared" si="289"/>
        <v>0</v>
      </c>
      <c r="K4638" s="189">
        <f t="shared" si="290"/>
        <v>0</v>
      </c>
      <c r="L4638" s="200">
        <v>0</v>
      </c>
      <c r="N4638" s="184">
        <v>3726.3</v>
      </c>
      <c r="O4638" s="190">
        <f t="shared" si="291"/>
        <v>0.62104999999999999</v>
      </c>
      <c r="Q4638" s="1">
        <v>1687.2</v>
      </c>
    </row>
    <row r="4639" spans="2:17" x14ac:dyDescent="0.3">
      <c r="B4639" s="187">
        <v>41832.875</v>
      </c>
      <c r="D4639" s="202">
        <v>0</v>
      </c>
      <c r="E4639" s="178">
        <v>0</v>
      </c>
      <c r="F4639" s="188">
        <f t="shared" si="288"/>
        <v>0</v>
      </c>
      <c r="G4639" s="200"/>
      <c r="H4639" s="202">
        <v>0</v>
      </c>
      <c r="I4639" s="178">
        <v>-56.506999999999998</v>
      </c>
      <c r="J4639">
        <f t="shared" si="289"/>
        <v>0</v>
      </c>
      <c r="K4639" s="189">
        <f t="shared" si="290"/>
        <v>0</v>
      </c>
      <c r="L4639" s="200">
        <v>0</v>
      </c>
      <c r="N4639" s="184">
        <v>4087</v>
      </c>
      <c r="O4639" s="190">
        <f t="shared" si="291"/>
        <v>0.6811666666666667</v>
      </c>
      <c r="Q4639" s="1">
        <v>1686.7</v>
      </c>
    </row>
    <row r="4640" spans="2:17" x14ac:dyDescent="0.3">
      <c r="B4640" s="187">
        <v>41832.916666666664</v>
      </c>
      <c r="D4640" s="202">
        <v>0</v>
      </c>
      <c r="E4640" s="178">
        <v>0</v>
      </c>
      <c r="F4640" s="188">
        <f t="shared" si="288"/>
        <v>0</v>
      </c>
      <c r="G4640" s="200"/>
      <c r="H4640" s="202">
        <v>0</v>
      </c>
      <c r="I4640" s="178">
        <v>-56.506999999999998</v>
      </c>
      <c r="J4640">
        <f t="shared" si="289"/>
        <v>0</v>
      </c>
      <c r="K4640" s="189">
        <f t="shared" si="290"/>
        <v>0</v>
      </c>
      <c r="L4640" s="200">
        <v>0</v>
      </c>
      <c r="N4640" s="184">
        <v>4379.8</v>
      </c>
      <c r="O4640" s="190">
        <f t="shared" si="291"/>
        <v>0.72996666666666665</v>
      </c>
      <c r="Q4640" s="1">
        <v>1686.1</v>
      </c>
    </row>
    <row r="4641" spans="2:17" x14ac:dyDescent="0.3">
      <c r="B4641" s="187">
        <v>41832.958333333336</v>
      </c>
      <c r="D4641" s="202">
        <v>0</v>
      </c>
      <c r="E4641" s="178">
        <v>0</v>
      </c>
      <c r="F4641" s="188">
        <f t="shared" si="288"/>
        <v>0</v>
      </c>
      <c r="G4641" s="200"/>
      <c r="H4641" s="202">
        <v>0</v>
      </c>
      <c r="I4641" s="178">
        <v>-56.506999999999998</v>
      </c>
      <c r="J4641">
        <f t="shared" si="289"/>
        <v>0</v>
      </c>
      <c r="K4641" s="189">
        <f t="shared" si="290"/>
        <v>0</v>
      </c>
      <c r="L4641" s="200">
        <v>0</v>
      </c>
      <c r="N4641" s="184">
        <v>4824.2</v>
      </c>
      <c r="O4641" s="190">
        <f t="shared" si="291"/>
        <v>0.80403333333333327</v>
      </c>
      <c r="Q4641" s="1">
        <v>1685.5</v>
      </c>
    </row>
    <row r="4642" spans="2:17" x14ac:dyDescent="0.3">
      <c r="B4642" s="187">
        <v>41833</v>
      </c>
      <c r="D4642" s="202">
        <v>0</v>
      </c>
      <c r="E4642" s="178">
        <v>0</v>
      </c>
      <c r="F4642" s="188">
        <f t="shared" si="288"/>
        <v>0</v>
      </c>
      <c r="G4642" s="200"/>
      <c r="H4642" s="202">
        <v>0</v>
      </c>
      <c r="I4642" s="178">
        <v>-56.506999999999998</v>
      </c>
      <c r="J4642">
        <f t="shared" si="289"/>
        <v>0</v>
      </c>
      <c r="K4642" s="189">
        <f t="shared" si="290"/>
        <v>0</v>
      </c>
      <c r="L4642" s="200">
        <v>0</v>
      </c>
      <c r="N4642" s="184">
        <v>4115.2</v>
      </c>
      <c r="O4642" s="190">
        <f t="shared" si="291"/>
        <v>0.68586666666666662</v>
      </c>
      <c r="Q4642" s="1">
        <v>1684.5</v>
      </c>
    </row>
    <row r="4643" spans="2:17" x14ac:dyDescent="0.3">
      <c r="B4643" s="187">
        <v>41833.041666666664</v>
      </c>
      <c r="D4643" s="202">
        <v>0</v>
      </c>
      <c r="E4643" s="178">
        <v>0</v>
      </c>
      <c r="F4643" s="188">
        <f t="shared" si="288"/>
        <v>0</v>
      </c>
      <c r="G4643" s="200"/>
      <c r="H4643" s="202">
        <v>0</v>
      </c>
      <c r="I4643" s="178">
        <v>-56.506999999999998</v>
      </c>
      <c r="J4643">
        <f t="shared" si="289"/>
        <v>0</v>
      </c>
      <c r="K4643" s="189">
        <f t="shared" si="290"/>
        <v>0</v>
      </c>
      <c r="L4643" s="200">
        <v>0</v>
      </c>
      <c r="N4643" s="184">
        <v>1871.8</v>
      </c>
      <c r="O4643" s="190">
        <f t="shared" si="291"/>
        <v>0.31196666666666667</v>
      </c>
      <c r="Q4643" s="1">
        <v>1682.2</v>
      </c>
    </row>
    <row r="4644" spans="2:17" x14ac:dyDescent="0.3">
      <c r="B4644" s="187">
        <v>41833.083333333336</v>
      </c>
      <c r="D4644" s="202">
        <v>0</v>
      </c>
      <c r="E4644" s="178">
        <v>0</v>
      </c>
      <c r="F4644" s="188">
        <f t="shared" si="288"/>
        <v>0</v>
      </c>
      <c r="G4644" s="200"/>
      <c r="H4644" s="202">
        <v>0</v>
      </c>
      <c r="I4644" s="178">
        <v>-56.506999999999998</v>
      </c>
      <c r="J4644">
        <f t="shared" si="289"/>
        <v>0</v>
      </c>
      <c r="K4644" s="189">
        <f t="shared" si="290"/>
        <v>0</v>
      </c>
      <c r="L4644" s="200">
        <v>0</v>
      </c>
      <c r="N4644" s="184">
        <v>1007.6</v>
      </c>
      <c r="O4644" s="190">
        <f t="shared" si="291"/>
        <v>0.16793333333333332</v>
      </c>
      <c r="Q4644" s="1">
        <v>1682.2</v>
      </c>
    </row>
    <row r="4645" spans="2:17" x14ac:dyDescent="0.3">
      <c r="B4645" s="187">
        <v>41833.125</v>
      </c>
      <c r="D4645" s="202">
        <v>0</v>
      </c>
      <c r="E4645" s="178">
        <v>0</v>
      </c>
      <c r="F4645" s="188">
        <f t="shared" si="288"/>
        <v>0</v>
      </c>
      <c r="G4645" s="200"/>
      <c r="H4645" s="202">
        <v>0</v>
      </c>
      <c r="I4645" s="178">
        <v>-56.506999999999998</v>
      </c>
      <c r="J4645">
        <f t="shared" si="289"/>
        <v>0</v>
      </c>
      <c r="K4645" s="189">
        <f t="shared" si="290"/>
        <v>0</v>
      </c>
      <c r="L4645" s="200">
        <v>0</v>
      </c>
      <c r="N4645" s="184">
        <v>1111.2</v>
      </c>
      <c r="O4645" s="190">
        <f t="shared" si="291"/>
        <v>0.1852</v>
      </c>
      <c r="Q4645" s="1">
        <v>1682</v>
      </c>
    </row>
    <row r="4646" spans="2:17" x14ac:dyDescent="0.3">
      <c r="B4646" s="187">
        <v>41833.166666666664</v>
      </c>
      <c r="D4646" s="202">
        <v>0</v>
      </c>
      <c r="E4646" s="178">
        <v>0</v>
      </c>
      <c r="F4646" s="188">
        <f t="shared" si="288"/>
        <v>0</v>
      </c>
      <c r="G4646" s="200"/>
      <c r="H4646" s="202">
        <v>0</v>
      </c>
      <c r="I4646" s="178">
        <v>-56.506999999999998</v>
      </c>
      <c r="J4646">
        <f t="shared" si="289"/>
        <v>0</v>
      </c>
      <c r="K4646" s="189">
        <f t="shared" si="290"/>
        <v>0</v>
      </c>
      <c r="L4646" s="200">
        <v>0</v>
      </c>
      <c r="N4646" s="184">
        <v>1535.8</v>
      </c>
      <c r="O4646" s="190">
        <f t="shared" si="291"/>
        <v>0.25596666666666668</v>
      </c>
      <c r="Q4646" s="1">
        <v>1681.9</v>
      </c>
    </row>
    <row r="4647" spans="2:17" x14ac:dyDescent="0.3">
      <c r="B4647" s="187">
        <v>41833.208333333336</v>
      </c>
      <c r="D4647" s="202">
        <v>0</v>
      </c>
      <c r="E4647" s="178">
        <v>0</v>
      </c>
      <c r="F4647" s="188">
        <f t="shared" si="288"/>
        <v>0</v>
      </c>
      <c r="G4647" s="200"/>
      <c r="H4647" s="202">
        <v>0</v>
      </c>
      <c r="I4647" s="178">
        <v>-56.506999999999998</v>
      </c>
      <c r="J4647">
        <f t="shared" si="289"/>
        <v>0</v>
      </c>
      <c r="K4647" s="189">
        <f t="shared" si="290"/>
        <v>0</v>
      </c>
      <c r="L4647" s="200">
        <v>0</v>
      </c>
      <c r="N4647" s="184">
        <v>1920.6</v>
      </c>
      <c r="O4647" s="190">
        <f t="shared" si="291"/>
        <v>0.3201</v>
      </c>
      <c r="Q4647" s="1">
        <v>1681.5</v>
      </c>
    </row>
    <row r="4648" spans="2:17" x14ac:dyDescent="0.3">
      <c r="B4648" s="187">
        <v>41833.25</v>
      </c>
      <c r="D4648" s="202">
        <v>4</v>
      </c>
      <c r="E4648" s="178">
        <v>0</v>
      </c>
      <c r="F4648" s="188">
        <f t="shared" si="288"/>
        <v>0</v>
      </c>
      <c r="G4648" s="200"/>
      <c r="H4648" s="202">
        <v>5</v>
      </c>
      <c r="I4648" s="178">
        <v>-56.506999999999998</v>
      </c>
      <c r="J4648">
        <f t="shared" si="289"/>
        <v>0</v>
      </c>
      <c r="K4648" s="189">
        <f t="shared" si="290"/>
        <v>0</v>
      </c>
      <c r="L4648" s="200">
        <v>0</v>
      </c>
      <c r="N4648" s="184">
        <v>1539</v>
      </c>
      <c r="O4648" s="190">
        <f t="shared" si="291"/>
        <v>0.25650000000000001</v>
      </c>
      <c r="Q4648" s="1">
        <v>1679.9</v>
      </c>
    </row>
    <row r="4649" spans="2:17" x14ac:dyDescent="0.3">
      <c r="B4649" s="187">
        <v>41833.291666666664</v>
      </c>
      <c r="D4649" s="202">
        <v>25</v>
      </c>
      <c r="E4649" s="178">
        <v>0</v>
      </c>
      <c r="F4649" s="188">
        <f t="shared" si="288"/>
        <v>0</v>
      </c>
      <c r="G4649" s="200"/>
      <c r="H4649" s="202">
        <v>51</v>
      </c>
      <c r="I4649" s="178">
        <v>1322</v>
      </c>
      <c r="J4649">
        <f t="shared" si="289"/>
        <v>1322</v>
      </c>
      <c r="K4649" s="189">
        <f t="shared" si="290"/>
        <v>5.2880000000000003E-2</v>
      </c>
      <c r="L4649" s="200">
        <v>1422.9</v>
      </c>
      <c r="N4649" s="184">
        <v>1360</v>
      </c>
      <c r="O4649" s="190">
        <f t="shared" si="291"/>
        <v>0.22666666666666666</v>
      </c>
      <c r="Q4649" s="1">
        <v>1678.9</v>
      </c>
    </row>
    <row r="4650" spans="2:17" x14ac:dyDescent="0.3">
      <c r="B4650" s="187">
        <v>41833.333333333336</v>
      </c>
      <c r="D4650" s="202">
        <v>152</v>
      </c>
      <c r="E4650" s="178">
        <v>0</v>
      </c>
      <c r="F4650" s="188">
        <f t="shared" si="288"/>
        <v>0</v>
      </c>
      <c r="G4650" s="200"/>
      <c r="H4650" s="202">
        <v>175</v>
      </c>
      <c r="I4650" s="178">
        <v>6196.2</v>
      </c>
      <c r="J4650">
        <f t="shared" si="289"/>
        <v>6196.2</v>
      </c>
      <c r="K4650" s="189">
        <f t="shared" si="290"/>
        <v>0.24784799999999998</v>
      </c>
      <c r="L4650" s="200">
        <v>6361.3</v>
      </c>
      <c r="N4650" s="184">
        <v>982.1</v>
      </c>
      <c r="O4650" s="190">
        <f t="shared" si="291"/>
        <v>0.16368333333333335</v>
      </c>
      <c r="Q4650" s="1">
        <v>1678</v>
      </c>
    </row>
    <row r="4651" spans="2:17" x14ac:dyDescent="0.3">
      <c r="B4651" s="187">
        <v>41833.375</v>
      </c>
      <c r="D4651" s="202">
        <v>412</v>
      </c>
      <c r="E4651" s="178">
        <v>163.22499999999999</v>
      </c>
      <c r="F4651" s="188">
        <f t="shared" si="288"/>
        <v>0.22089521940657036</v>
      </c>
      <c r="G4651" s="200"/>
      <c r="H4651" s="202">
        <v>402</v>
      </c>
      <c r="I4651" s="178">
        <v>14096</v>
      </c>
      <c r="J4651">
        <f t="shared" si="289"/>
        <v>14096</v>
      </c>
      <c r="K4651" s="189">
        <f t="shared" si="290"/>
        <v>0.56384000000000001</v>
      </c>
      <c r="L4651" s="200">
        <v>14489</v>
      </c>
      <c r="N4651" s="184">
        <v>1816.6</v>
      </c>
      <c r="O4651" s="190">
        <f t="shared" si="291"/>
        <v>0.30276666666666663</v>
      </c>
      <c r="Q4651" s="1">
        <v>1677.9</v>
      </c>
    </row>
    <row r="4652" spans="2:17" x14ac:dyDescent="0.3">
      <c r="B4652" s="187">
        <v>41833.416666666664</v>
      </c>
      <c r="D4652" s="202">
        <v>373</v>
      </c>
      <c r="E4652" s="178">
        <v>252.70599999999999</v>
      </c>
      <c r="F4652" s="188">
        <f t="shared" si="288"/>
        <v>0.34199140643502385</v>
      </c>
      <c r="G4652" s="200"/>
      <c r="H4652" s="202">
        <v>475</v>
      </c>
      <c r="I4652" s="178">
        <v>13564</v>
      </c>
      <c r="J4652">
        <f t="shared" si="289"/>
        <v>13564</v>
      </c>
      <c r="K4652" s="189">
        <f t="shared" si="290"/>
        <v>0.54256000000000004</v>
      </c>
      <c r="L4652" s="200">
        <v>13938</v>
      </c>
      <c r="N4652" s="184">
        <v>1235.0999999999999</v>
      </c>
      <c r="O4652" s="190">
        <f t="shared" si="291"/>
        <v>0.20584999999999998</v>
      </c>
      <c r="Q4652" s="1">
        <v>1677.7</v>
      </c>
    </row>
    <row r="4653" spans="2:17" x14ac:dyDescent="0.3">
      <c r="B4653" s="187">
        <v>41833.458333333336</v>
      </c>
      <c r="D4653" s="202">
        <v>158</v>
      </c>
      <c r="E4653" s="178">
        <v>0</v>
      </c>
      <c r="F4653" s="188">
        <f t="shared" si="288"/>
        <v>0</v>
      </c>
      <c r="G4653" s="200"/>
      <c r="H4653" s="202">
        <v>421</v>
      </c>
      <c r="I4653" s="178">
        <v>11062</v>
      </c>
      <c r="J4653">
        <f t="shared" si="289"/>
        <v>11062</v>
      </c>
      <c r="K4653" s="189">
        <f t="shared" si="290"/>
        <v>0.44247999999999998</v>
      </c>
      <c r="L4653" s="200">
        <v>11352</v>
      </c>
      <c r="N4653" s="184">
        <v>1213.3</v>
      </c>
      <c r="O4653" s="190">
        <f t="shared" si="291"/>
        <v>0.20221666666666666</v>
      </c>
      <c r="Q4653" s="1">
        <v>1677.6</v>
      </c>
    </row>
    <row r="4654" spans="2:17" x14ac:dyDescent="0.3">
      <c r="B4654" s="187">
        <v>41833.5</v>
      </c>
      <c r="D4654" s="202">
        <v>37</v>
      </c>
      <c r="E4654" s="178">
        <v>0</v>
      </c>
      <c r="F4654" s="188">
        <f t="shared" si="288"/>
        <v>0</v>
      </c>
      <c r="G4654" s="200"/>
      <c r="H4654" s="202">
        <v>273</v>
      </c>
      <c r="I4654" s="178">
        <v>7050.1</v>
      </c>
      <c r="J4654">
        <f t="shared" si="289"/>
        <v>7050.1</v>
      </c>
      <c r="K4654" s="189">
        <f t="shared" si="290"/>
        <v>0.28200400000000003</v>
      </c>
      <c r="L4654" s="200">
        <v>7232</v>
      </c>
      <c r="N4654" s="184">
        <v>1427.7</v>
      </c>
      <c r="O4654" s="190">
        <f t="shared" si="291"/>
        <v>0.23794999999999999</v>
      </c>
      <c r="Q4654" s="1">
        <v>1676.8</v>
      </c>
    </row>
    <row r="4655" spans="2:17" x14ac:dyDescent="0.3">
      <c r="B4655" s="187">
        <v>41833.541666666664</v>
      </c>
      <c r="D4655" s="202">
        <v>124</v>
      </c>
      <c r="E4655" s="178">
        <v>0</v>
      </c>
      <c r="F4655" s="188">
        <f t="shared" si="288"/>
        <v>0</v>
      </c>
      <c r="G4655" s="200"/>
      <c r="H4655" s="202">
        <v>338</v>
      </c>
      <c r="I4655" s="178">
        <v>8937.9</v>
      </c>
      <c r="J4655">
        <f t="shared" si="289"/>
        <v>8937.9</v>
      </c>
      <c r="K4655" s="189">
        <f t="shared" si="290"/>
        <v>0.357516</v>
      </c>
      <c r="L4655" s="200">
        <v>9166.2999999999993</v>
      </c>
      <c r="N4655" s="184">
        <v>1667.9</v>
      </c>
      <c r="O4655" s="190">
        <f t="shared" si="291"/>
        <v>0.27798333333333336</v>
      </c>
      <c r="Q4655" s="1">
        <v>1676.7</v>
      </c>
    </row>
    <row r="4656" spans="2:17" x14ac:dyDescent="0.3">
      <c r="B4656" s="187">
        <v>41833.583333333336</v>
      </c>
      <c r="D4656" s="202">
        <v>38</v>
      </c>
      <c r="E4656" s="178">
        <v>0</v>
      </c>
      <c r="F4656" s="188">
        <f t="shared" si="288"/>
        <v>0</v>
      </c>
      <c r="G4656" s="200"/>
      <c r="H4656" s="202">
        <v>201</v>
      </c>
      <c r="I4656" s="178">
        <v>4865.3999999999996</v>
      </c>
      <c r="J4656">
        <f t="shared" si="289"/>
        <v>4865.3999999999996</v>
      </c>
      <c r="K4656" s="189">
        <f t="shared" si="290"/>
        <v>0.19461599999999998</v>
      </c>
      <c r="L4656" s="200">
        <v>5006.8999999999996</v>
      </c>
      <c r="N4656" s="184">
        <v>2294.9</v>
      </c>
      <c r="O4656" s="190">
        <f t="shared" si="291"/>
        <v>0.38248333333333334</v>
      </c>
      <c r="Q4656" s="1">
        <v>1676.6</v>
      </c>
    </row>
    <row r="4657" spans="2:17" x14ac:dyDescent="0.3">
      <c r="B4657" s="187">
        <v>41833.625</v>
      </c>
      <c r="D4657" s="202">
        <v>20</v>
      </c>
      <c r="E4657" s="178">
        <v>0</v>
      </c>
      <c r="F4657" s="188">
        <f t="shared" si="288"/>
        <v>0</v>
      </c>
      <c r="G4657" s="200"/>
      <c r="H4657" s="202">
        <v>158</v>
      </c>
      <c r="I4657" s="178">
        <v>3877.8</v>
      </c>
      <c r="J4657">
        <f t="shared" si="289"/>
        <v>3877.8</v>
      </c>
      <c r="K4657" s="189">
        <f t="shared" si="290"/>
        <v>0.155112</v>
      </c>
      <c r="L4657" s="200">
        <v>4005.3</v>
      </c>
      <c r="N4657" s="184">
        <v>3786.6</v>
      </c>
      <c r="O4657" s="190">
        <f t="shared" si="291"/>
        <v>0.63109999999999999</v>
      </c>
      <c r="Q4657" s="1">
        <v>1676.5</v>
      </c>
    </row>
    <row r="4658" spans="2:17" x14ac:dyDescent="0.3">
      <c r="B4658" s="187">
        <v>41833.666666666664</v>
      </c>
      <c r="D4658" s="202">
        <v>48</v>
      </c>
      <c r="E4658" s="178">
        <v>0</v>
      </c>
      <c r="F4658" s="188">
        <f t="shared" si="288"/>
        <v>0</v>
      </c>
      <c r="G4658" s="200"/>
      <c r="H4658" s="202">
        <v>82</v>
      </c>
      <c r="I4658" s="178">
        <v>2309.9</v>
      </c>
      <c r="J4658">
        <f t="shared" si="289"/>
        <v>2309.9</v>
      </c>
      <c r="K4658" s="189">
        <f t="shared" si="290"/>
        <v>9.2396000000000006E-2</v>
      </c>
      <c r="L4658" s="200">
        <v>2419.1</v>
      </c>
      <c r="N4658" s="184">
        <v>4399.3999999999996</v>
      </c>
      <c r="O4658" s="190">
        <f t="shared" si="291"/>
        <v>0.73323333333333329</v>
      </c>
      <c r="Q4658" s="1">
        <v>1675.6</v>
      </c>
    </row>
    <row r="4659" spans="2:17" x14ac:dyDescent="0.3">
      <c r="B4659" s="187">
        <v>41833.708333333336</v>
      </c>
      <c r="D4659" s="202">
        <v>4</v>
      </c>
      <c r="E4659" s="178">
        <v>0</v>
      </c>
      <c r="F4659" s="188">
        <f t="shared" si="288"/>
        <v>0</v>
      </c>
      <c r="G4659" s="200"/>
      <c r="H4659" s="202">
        <v>9</v>
      </c>
      <c r="I4659" s="178">
        <v>11.955</v>
      </c>
      <c r="J4659">
        <f t="shared" si="289"/>
        <v>11.955</v>
      </c>
      <c r="K4659" s="189">
        <f t="shared" si="290"/>
        <v>4.7820000000000002E-4</v>
      </c>
      <c r="L4659" s="200">
        <v>183.31</v>
      </c>
      <c r="N4659" s="184">
        <v>4279.3999999999996</v>
      </c>
      <c r="O4659" s="190">
        <f t="shared" si="291"/>
        <v>0.71323333333333327</v>
      </c>
      <c r="Q4659" s="1">
        <v>1675.5</v>
      </c>
    </row>
    <row r="4660" spans="2:17" x14ac:dyDescent="0.3">
      <c r="B4660" s="187">
        <v>41833.75</v>
      </c>
      <c r="D4660" s="202">
        <v>0</v>
      </c>
      <c r="E4660" s="178">
        <v>0</v>
      </c>
      <c r="F4660" s="188">
        <f t="shared" si="288"/>
        <v>0</v>
      </c>
      <c r="G4660" s="200"/>
      <c r="H4660" s="202">
        <v>0</v>
      </c>
      <c r="I4660" s="178">
        <v>-56.506999999999998</v>
      </c>
      <c r="J4660">
        <f t="shared" si="289"/>
        <v>0</v>
      </c>
      <c r="K4660" s="189">
        <f t="shared" si="290"/>
        <v>0</v>
      </c>
      <c r="L4660" s="200">
        <v>0</v>
      </c>
      <c r="N4660" s="184">
        <v>3175.8</v>
      </c>
      <c r="O4660" s="190">
        <f t="shared" si="291"/>
        <v>0.52929999999999999</v>
      </c>
      <c r="Q4660" s="1">
        <v>1674.9</v>
      </c>
    </row>
    <row r="4661" spans="2:17" x14ac:dyDescent="0.3">
      <c r="B4661" s="187">
        <v>41833.791666666664</v>
      </c>
      <c r="D4661" s="202">
        <v>0</v>
      </c>
      <c r="E4661" s="178">
        <v>0</v>
      </c>
      <c r="F4661" s="188">
        <f t="shared" si="288"/>
        <v>0</v>
      </c>
      <c r="G4661" s="200"/>
      <c r="H4661" s="202">
        <v>0</v>
      </c>
      <c r="I4661" s="178">
        <v>-56.506999999999998</v>
      </c>
      <c r="J4661">
        <f t="shared" si="289"/>
        <v>0</v>
      </c>
      <c r="K4661" s="189">
        <f t="shared" si="290"/>
        <v>0</v>
      </c>
      <c r="L4661" s="200">
        <v>0</v>
      </c>
      <c r="N4661" s="184">
        <v>2436.1999999999998</v>
      </c>
      <c r="O4661" s="190">
        <f t="shared" si="291"/>
        <v>0.4060333333333333</v>
      </c>
      <c r="Q4661" s="1">
        <v>1674.1</v>
      </c>
    </row>
    <row r="4662" spans="2:17" x14ac:dyDescent="0.3">
      <c r="B4662" s="187">
        <v>41833.833333333336</v>
      </c>
      <c r="D4662" s="202">
        <v>0</v>
      </c>
      <c r="E4662" s="178">
        <v>0</v>
      </c>
      <c r="F4662" s="188">
        <f t="shared" si="288"/>
        <v>0</v>
      </c>
      <c r="G4662" s="200"/>
      <c r="H4662" s="202">
        <v>0</v>
      </c>
      <c r="I4662" s="178">
        <v>-56.506999999999998</v>
      </c>
      <c r="J4662">
        <f t="shared" si="289"/>
        <v>0</v>
      </c>
      <c r="K4662" s="189">
        <f t="shared" si="290"/>
        <v>0</v>
      </c>
      <c r="L4662" s="200">
        <v>0</v>
      </c>
      <c r="N4662" s="184">
        <v>1969.5</v>
      </c>
      <c r="O4662" s="190">
        <f t="shared" si="291"/>
        <v>0.32824999999999999</v>
      </c>
      <c r="Q4662" s="1">
        <v>1673.3</v>
      </c>
    </row>
    <row r="4663" spans="2:17" x14ac:dyDescent="0.3">
      <c r="B4663" s="187">
        <v>41833.875</v>
      </c>
      <c r="D4663" s="202">
        <v>0</v>
      </c>
      <c r="E4663" s="178">
        <v>0</v>
      </c>
      <c r="F4663" s="188">
        <f t="shared" si="288"/>
        <v>0</v>
      </c>
      <c r="G4663" s="200"/>
      <c r="H4663" s="202">
        <v>0</v>
      </c>
      <c r="I4663" s="178">
        <v>-56.506999999999998</v>
      </c>
      <c r="J4663">
        <f t="shared" si="289"/>
        <v>0</v>
      </c>
      <c r="K4663" s="189">
        <f t="shared" si="290"/>
        <v>0</v>
      </c>
      <c r="L4663" s="200">
        <v>0</v>
      </c>
      <c r="N4663" s="184">
        <v>1684.5</v>
      </c>
      <c r="O4663" s="190">
        <f t="shared" si="291"/>
        <v>0.28075</v>
      </c>
      <c r="Q4663" s="1">
        <v>1673.2</v>
      </c>
    </row>
    <row r="4664" spans="2:17" x14ac:dyDescent="0.3">
      <c r="B4664" s="187">
        <v>41833.916666666664</v>
      </c>
      <c r="D4664" s="202">
        <v>0</v>
      </c>
      <c r="E4664" s="178">
        <v>0</v>
      </c>
      <c r="F4664" s="188">
        <f t="shared" si="288"/>
        <v>0</v>
      </c>
      <c r="G4664" s="200"/>
      <c r="H4664" s="202">
        <v>0</v>
      </c>
      <c r="I4664" s="178">
        <v>-56.506999999999998</v>
      </c>
      <c r="J4664">
        <f t="shared" si="289"/>
        <v>0</v>
      </c>
      <c r="K4664" s="189">
        <f t="shared" si="290"/>
        <v>0</v>
      </c>
      <c r="L4664" s="200">
        <v>0</v>
      </c>
      <c r="N4664" s="184">
        <v>1439.8</v>
      </c>
      <c r="O4664" s="190">
        <f t="shared" si="291"/>
        <v>0.23996666666666666</v>
      </c>
      <c r="Q4664" s="1">
        <v>1672.9</v>
      </c>
    </row>
    <row r="4665" spans="2:17" x14ac:dyDescent="0.3">
      <c r="B4665" s="187">
        <v>41833.958333333336</v>
      </c>
      <c r="D4665" s="202">
        <v>0</v>
      </c>
      <c r="E4665" s="178">
        <v>0</v>
      </c>
      <c r="F4665" s="188">
        <f t="shared" si="288"/>
        <v>0</v>
      </c>
      <c r="G4665" s="200"/>
      <c r="H4665" s="202">
        <v>0</v>
      </c>
      <c r="I4665" s="178">
        <v>-56.506999999999998</v>
      </c>
      <c r="J4665">
        <f t="shared" si="289"/>
        <v>0</v>
      </c>
      <c r="K4665" s="189">
        <f t="shared" si="290"/>
        <v>0</v>
      </c>
      <c r="L4665" s="200">
        <v>0</v>
      </c>
      <c r="N4665" s="184">
        <v>1112.5</v>
      </c>
      <c r="O4665" s="190">
        <f t="shared" si="291"/>
        <v>0.18541666666666667</v>
      </c>
      <c r="Q4665" s="1">
        <v>1672.6</v>
      </c>
    </row>
    <row r="4666" spans="2:17" x14ac:dyDescent="0.3">
      <c r="B4666" s="187">
        <v>41834</v>
      </c>
      <c r="D4666" s="202">
        <v>0</v>
      </c>
      <c r="E4666" s="178">
        <v>0</v>
      </c>
      <c r="F4666" s="188">
        <f t="shared" si="288"/>
        <v>0</v>
      </c>
      <c r="G4666" s="200"/>
      <c r="H4666" s="202">
        <v>0</v>
      </c>
      <c r="I4666" s="178">
        <v>-56.506999999999998</v>
      </c>
      <c r="J4666">
        <f t="shared" si="289"/>
        <v>0</v>
      </c>
      <c r="K4666" s="189">
        <f t="shared" si="290"/>
        <v>0</v>
      </c>
      <c r="L4666" s="200">
        <v>0</v>
      </c>
      <c r="N4666" s="184">
        <v>844.1</v>
      </c>
      <c r="O4666" s="190">
        <f t="shared" si="291"/>
        <v>0.14068333333333333</v>
      </c>
      <c r="Q4666" s="1">
        <v>1672</v>
      </c>
    </row>
    <row r="4667" spans="2:17" x14ac:dyDescent="0.3">
      <c r="B4667" s="187">
        <v>41834.041666666664</v>
      </c>
      <c r="D4667" s="202">
        <v>0</v>
      </c>
      <c r="E4667" s="178">
        <v>0</v>
      </c>
      <c r="F4667" s="188">
        <f t="shared" si="288"/>
        <v>0</v>
      </c>
      <c r="G4667" s="200"/>
      <c r="H4667" s="202">
        <v>0</v>
      </c>
      <c r="I4667" s="178">
        <v>-56.506999999999998</v>
      </c>
      <c r="J4667">
        <f t="shared" si="289"/>
        <v>0</v>
      </c>
      <c r="K4667" s="189">
        <f t="shared" si="290"/>
        <v>0</v>
      </c>
      <c r="L4667" s="200">
        <v>0</v>
      </c>
      <c r="N4667" s="184">
        <v>771.5</v>
      </c>
      <c r="O4667" s="190">
        <f t="shared" si="291"/>
        <v>0.12858333333333333</v>
      </c>
      <c r="Q4667" s="1">
        <v>1671.4</v>
      </c>
    </row>
    <row r="4668" spans="2:17" x14ac:dyDescent="0.3">
      <c r="B4668" s="187">
        <v>41834.083333333336</v>
      </c>
      <c r="D4668" s="202">
        <v>0</v>
      </c>
      <c r="E4668" s="178">
        <v>0</v>
      </c>
      <c r="F4668" s="188">
        <f t="shared" si="288"/>
        <v>0</v>
      </c>
      <c r="G4668" s="200"/>
      <c r="H4668" s="202">
        <v>0</v>
      </c>
      <c r="I4668" s="178">
        <v>-56.506999999999998</v>
      </c>
      <c r="J4668">
        <f t="shared" si="289"/>
        <v>0</v>
      </c>
      <c r="K4668" s="189">
        <f t="shared" si="290"/>
        <v>0</v>
      </c>
      <c r="L4668" s="200">
        <v>0</v>
      </c>
      <c r="N4668" s="184">
        <v>761</v>
      </c>
      <c r="O4668" s="190">
        <f t="shared" si="291"/>
        <v>0.12683333333333333</v>
      </c>
      <c r="Q4668" s="1">
        <v>1671.1</v>
      </c>
    </row>
    <row r="4669" spans="2:17" x14ac:dyDescent="0.3">
      <c r="B4669" s="187">
        <v>41834.125</v>
      </c>
      <c r="D4669" s="202">
        <v>0</v>
      </c>
      <c r="E4669" s="178">
        <v>0</v>
      </c>
      <c r="F4669" s="188">
        <f t="shared" si="288"/>
        <v>0</v>
      </c>
      <c r="G4669" s="200"/>
      <c r="H4669" s="202">
        <v>0</v>
      </c>
      <c r="I4669" s="178">
        <v>-56.506999999999998</v>
      </c>
      <c r="J4669">
        <f t="shared" si="289"/>
        <v>0</v>
      </c>
      <c r="K4669" s="189">
        <f t="shared" si="290"/>
        <v>0</v>
      </c>
      <c r="L4669" s="200">
        <v>0</v>
      </c>
      <c r="N4669" s="184">
        <v>687.5</v>
      </c>
      <c r="O4669" s="190">
        <f t="shared" si="291"/>
        <v>0.11458333333333333</v>
      </c>
      <c r="Q4669" s="1">
        <v>1670.3</v>
      </c>
    </row>
    <row r="4670" spans="2:17" x14ac:dyDescent="0.3">
      <c r="B4670" s="187">
        <v>41834.166666666664</v>
      </c>
      <c r="D4670" s="202">
        <v>0</v>
      </c>
      <c r="E4670" s="178">
        <v>0</v>
      </c>
      <c r="F4670" s="188">
        <f t="shared" si="288"/>
        <v>0</v>
      </c>
      <c r="G4670" s="200"/>
      <c r="H4670" s="202">
        <v>0</v>
      </c>
      <c r="I4670" s="178">
        <v>-56.506999999999998</v>
      </c>
      <c r="J4670">
        <f t="shared" si="289"/>
        <v>0</v>
      </c>
      <c r="K4670" s="189">
        <f t="shared" si="290"/>
        <v>0</v>
      </c>
      <c r="L4670" s="200">
        <v>0</v>
      </c>
      <c r="N4670" s="184">
        <v>467.5</v>
      </c>
      <c r="O4670" s="190">
        <f t="shared" si="291"/>
        <v>7.7916666666666662E-2</v>
      </c>
      <c r="Q4670" s="1">
        <v>1669.2</v>
      </c>
    </row>
    <row r="4671" spans="2:17" x14ac:dyDescent="0.3">
      <c r="B4671" s="187">
        <v>41834.208333333336</v>
      </c>
      <c r="D4671" s="202">
        <v>0</v>
      </c>
      <c r="E4671" s="178">
        <v>0</v>
      </c>
      <c r="F4671" s="188">
        <f t="shared" si="288"/>
        <v>0</v>
      </c>
      <c r="G4671" s="200"/>
      <c r="H4671" s="202">
        <v>0</v>
      </c>
      <c r="I4671" s="178">
        <v>-56.506999999999998</v>
      </c>
      <c r="J4671">
        <f t="shared" si="289"/>
        <v>0</v>
      </c>
      <c r="K4671" s="189">
        <f t="shared" si="290"/>
        <v>0</v>
      </c>
      <c r="L4671" s="200">
        <v>0</v>
      </c>
      <c r="N4671" s="184">
        <v>366.4</v>
      </c>
      <c r="O4671" s="190">
        <f t="shared" si="291"/>
        <v>6.1066666666666665E-2</v>
      </c>
      <c r="Q4671" s="1">
        <v>1667.9</v>
      </c>
    </row>
    <row r="4672" spans="2:17" x14ac:dyDescent="0.3">
      <c r="B4672" s="187">
        <v>41834.25</v>
      </c>
      <c r="D4672" s="202">
        <v>37</v>
      </c>
      <c r="E4672" s="178">
        <v>0</v>
      </c>
      <c r="F4672" s="188">
        <f t="shared" si="288"/>
        <v>0</v>
      </c>
      <c r="G4672" s="200"/>
      <c r="H4672" s="202">
        <v>8</v>
      </c>
      <c r="I4672" s="178">
        <v>-56.506999999999998</v>
      </c>
      <c r="J4672">
        <f t="shared" si="289"/>
        <v>0</v>
      </c>
      <c r="K4672" s="189">
        <f t="shared" si="290"/>
        <v>0</v>
      </c>
      <c r="L4672" s="200">
        <v>136.03</v>
      </c>
      <c r="N4672" s="184">
        <v>66.900000000000006</v>
      </c>
      <c r="O4672" s="190">
        <f t="shared" si="291"/>
        <v>1.115E-2</v>
      </c>
      <c r="Q4672" s="1">
        <v>1667.7</v>
      </c>
    </row>
    <row r="4673" spans="2:17" x14ac:dyDescent="0.3">
      <c r="B4673" s="187">
        <v>41834.291666666664</v>
      </c>
      <c r="D4673" s="202">
        <v>269</v>
      </c>
      <c r="E4673" s="178">
        <v>0</v>
      </c>
      <c r="F4673" s="188">
        <f t="shared" si="288"/>
        <v>0</v>
      </c>
      <c r="G4673" s="200"/>
      <c r="H4673" s="202">
        <v>95</v>
      </c>
      <c r="I4673" s="178">
        <v>3602.3</v>
      </c>
      <c r="J4673">
        <f t="shared" si="289"/>
        <v>3602.3</v>
      </c>
      <c r="K4673" s="189">
        <f t="shared" si="290"/>
        <v>0.144092</v>
      </c>
      <c r="L4673" s="200">
        <v>3726.2</v>
      </c>
      <c r="N4673" s="184">
        <v>58.7</v>
      </c>
      <c r="O4673" s="190">
        <f t="shared" si="291"/>
        <v>9.7833333333333331E-3</v>
      </c>
      <c r="Q4673" s="1">
        <v>1666</v>
      </c>
    </row>
    <row r="4674" spans="2:17" x14ac:dyDescent="0.3">
      <c r="B4674" s="187">
        <v>41834.333333333336</v>
      </c>
      <c r="D4674" s="202">
        <v>139</v>
      </c>
      <c r="E4674" s="178">
        <v>0</v>
      </c>
      <c r="F4674" s="188">
        <f t="shared" si="288"/>
        <v>0</v>
      </c>
      <c r="G4674" s="200"/>
      <c r="H4674" s="202">
        <v>194</v>
      </c>
      <c r="I4674" s="178">
        <v>6642.6</v>
      </c>
      <c r="J4674">
        <f t="shared" si="289"/>
        <v>6642.6</v>
      </c>
      <c r="K4674" s="189">
        <f t="shared" si="290"/>
        <v>0.265704</v>
      </c>
      <c r="L4674" s="200">
        <v>6816.3</v>
      </c>
      <c r="N4674" s="184">
        <v>104.8</v>
      </c>
      <c r="O4674" s="190">
        <f t="shared" si="291"/>
        <v>1.7466666666666665E-2</v>
      </c>
      <c r="Q4674" s="1">
        <v>1665.8</v>
      </c>
    </row>
    <row r="4675" spans="2:17" x14ac:dyDescent="0.3">
      <c r="B4675" s="187">
        <v>41834.375</v>
      </c>
      <c r="D4675" s="202">
        <v>78</v>
      </c>
      <c r="E4675" s="178">
        <v>0</v>
      </c>
      <c r="F4675" s="188">
        <f t="shared" si="288"/>
        <v>0</v>
      </c>
      <c r="G4675" s="200"/>
      <c r="H4675" s="202">
        <v>261</v>
      </c>
      <c r="I4675" s="178">
        <v>6953.9</v>
      </c>
      <c r="J4675">
        <f t="shared" si="289"/>
        <v>6953.9</v>
      </c>
      <c r="K4675" s="189">
        <f t="shared" si="290"/>
        <v>0.27815599999999996</v>
      </c>
      <c r="L4675" s="200">
        <v>7133.8</v>
      </c>
      <c r="N4675" s="184">
        <v>0</v>
      </c>
      <c r="O4675" s="190">
        <f t="shared" si="291"/>
        <v>0</v>
      </c>
      <c r="Q4675" s="1">
        <v>1664.9</v>
      </c>
    </row>
    <row r="4676" spans="2:17" x14ac:dyDescent="0.3">
      <c r="B4676" s="187">
        <v>41834.416666666664</v>
      </c>
      <c r="D4676" s="202">
        <v>514</v>
      </c>
      <c r="E4676" s="178">
        <v>180.964</v>
      </c>
      <c r="F4676" s="188">
        <f t="shared" si="288"/>
        <v>0.24490171532970195</v>
      </c>
      <c r="G4676" s="200"/>
      <c r="H4676" s="202">
        <v>527</v>
      </c>
      <c r="I4676" s="178">
        <v>15626</v>
      </c>
      <c r="J4676">
        <f t="shared" si="289"/>
        <v>15626</v>
      </c>
      <c r="K4676" s="189">
        <f t="shared" si="290"/>
        <v>0.62504000000000004</v>
      </c>
      <c r="L4676" s="200">
        <v>16084</v>
      </c>
      <c r="N4676" s="184">
        <v>0</v>
      </c>
      <c r="O4676" s="190">
        <f t="shared" si="291"/>
        <v>0</v>
      </c>
      <c r="Q4676" s="1">
        <v>1664.9</v>
      </c>
    </row>
    <row r="4677" spans="2:17" x14ac:dyDescent="0.3">
      <c r="B4677" s="187">
        <v>41834.458333333336</v>
      </c>
      <c r="D4677" s="202">
        <v>904</v>
      </c>
      <c r="E4677" s="178">
        <v>664.68700000000001</v>
      </c>
      <c r="F4677" s="188">
        <f t="shared" si="288"/>
        <v>0.8995324288662585</v>
      </c>
      <c r="G4677" s="200"/>
      <c r="H4677" s="202">
        <v>706</v>
      </c>
      <c r="I4677" s="178">
        <v>18721</v>
      </c>
      <c r="J4677">
        <f t="shared" si="289"/>
        <v>18721</v>
      </c>
      <c r="K4677" s="189">
        <f t="shared" si="290"/>
        <v>0.74883999999999995</v>
      </c>
      <c r="L4677" s="200">
        <v>19328</v>
      </c>
      <c r="N4677" s="184">
        <v>0</v>
      </c>
      <c r="O4677" s="190">
        <f t="shared" si="291"/>
        <v>0</v>
      </c>
      <c r="Q4677" s="1">
        <v>1664.7</v>
      </c>
    </row>
    <row r="4678" spans="2:17" x14ac:dyDescent="0.3">
      <c r="B4678" s="187">
        <v>41834.5</v>
      </c>
      <c r="D4678" s="202">
        <v>949</v>
      </c>
      <c r="E4678" s="178">
        <v>696.548</v>
      </c>
      <c r="F4678" s="188">
        <f t="shared" si="288"/>
        <v>0.94265047196941509</v>
      </c>
      <c r="G4678" s="200"/>
      <c r="H4678" s="202">
        <v>722</v>
      </c>
      <c r="I4678" s="178">
        <v>18660</v>
      </c>
      <c r="J4678">
        <f t="shared" si="289"/>
        <v>18660</v>
      </c>
      <c r="K4678" s="189">
        <f t="shared" si="290"/>
        <v>0.74639999999999995</v>
      </c>
      <c r="L4678" s="200">
        <v>19263</v>
      </c>
      <c r="N4678" s="184">
        <v>0</v>
      </c>
      <c r="O4678" s="190">
        <f t="shared" si="291"/>
        <v>0</v>
      </c>
      <c r="Q4678" s="1">
        <v>1664.4</v>
      </c>
    </row>
    <row r="4679" spans="2:17" x14ac:dyDescent="0.3">
      <c r="B4679" s="187">
        <v>41834.541666666664</v>
      </c>
      <c r="D4679" s="202">
        <v>934</v>
      </c>
      <c r="E4679" s="178">
        <v>675.37199999999996</v>
      </c>
      <c r="F4679" s="188">
        <f t="shared" si="288"/>
        <v>0.91399262442061102</v>
      </c>
      <c r="G4679" s="200"/>
      <c r="H4679" s="202">
        <v>662</v>
      </c>
      <c r="I4679" s="178">
        <v>18800</v>
      </c>
      <c r="J4679">
        <f t="shared" si="289"/>
        <v>18800</v>
      </c>
      <c r="K4679" s="189">
        <f t="shared" si="290"/>
        <v>0.752</v>
      </c>
      <c r="L4679" s="200">
        <v>19410</v>
      </c>
      <c r="N4679" s="184">
        <v>0</v>
      </c>
      <c r="O4679" s="190">
        <f t="shared" si="291"/>
        <v>0</v>
      </c>
      <c r="Q4679" s="1">
        <v>1664.3</v>
      </c>
    </row>
    <row r="4680" spans="2:17" x14ac:dyDescent="0.3">
      <c r="B4680" s="187">
        <v>41834.583333333336</v>
      </c>
      <c r="D4680" s="202">
        <v>900</v>
      </c>
      <c r="E4680" s="178">
        <v>629.76700000000005</v>
      </c>
      <c r="F4680" s="188">
        <f t="shared" si="288"/>
        <v>0.85227458808404111</v>
      </c>
      <c r="G4680" s="200"/>
      <c r="H4680" s="202">
        <v>542</v>
      </c>
      <c r="I4680" s="178">
        <v>18946</v>
      </c>
      <c r="J4680">
        <f t="shared" si="289"/>
        <v>18946</v>
      </c>
      <c r="K4680" s="189">
        <f t="shared" si="290"/>
        <v>0.75783999999999996</v>
      </c>
      <c r="L4680" s="200">
        <v>19564</v>
      </c>
      <c r="N4680" s="184">
        <v>418.5</v>
      </c>
      <c r="O4680" s="190">
        <f t="shared" si="291"/>
        <v>6.9750000000000006E-2</v>
      </c>
      <c r="Q4680" s="1">
        <v>1663.4</v>
      </c>
    </row>
    <row r="4681" spans="2:17" x14ac:dyDescent="0.3">
      <c r="B4681" s="187">
        <v>41834.625</v>
      </c>
      <c r="D4681" s="202">
        <v>829</v>
      </c>
      <c r="E4681" s="178">
        <v>526.29600000000005</v>
      </c>
      <c r="F4681" s="188">
        <f t="shared" si="288"/>
        <v>0.71224549176168095</v>
      </c>
      <c r="G4681" s="200"/>
      <c r="H4681" s="202">
        <v>370</v>
      </c>
      <c r="I4681" s="178">
        <v>17194</v>
      </c>
      <c r="J4681">
        <f t="shared" si="289"/>
        <v>17194</v>
      </c>
      <c r="K4681" s="189">
        <f t="shared" si="290"/>
        <v>0.68776000000000004</v>
      </c>
      <c r="L4681" s="200">
        <v>17724</v>
      </c>
      <c r="N4681" s="184">
        <v>965</v>
      </c>
      <c r="O4681" s="190">
        <f t="shared" si="291"/>
        <v>0.16083333333333333</v>
      </c>
      <c r="Q4681" s="1">
        <v>1663.4</v>
      </c>
    </row>
    <row r="4682" spans="2:17" x14ac:dyDescent="0.3">
      <c r="B4682" s="187">
        <v>41834.666666666664</v>
      </c>
      <c r="D4682" s="202">
        <v>662</v>
      </c>
      <c r="E4682" s="178">
        <v>310.26299999999998</v>
      </c>
      <c r="F4682" s="188">
        <f t="shared" si="288"/>
        <v>0.41988429136921879</v>
      </c>
      <c r="G4682" s="200"/>
      <c r="H4682" s="202">
        <v>171</v>
      </c>
      <c r="I4682" s="178">
        <v>7445.2</v>
      </c>
      <c r="J4682">
        <f t="shared" si="289"/>
        <v>7445.2</v>
      </c>
      <c r="K4682" s="189">
        <f t="shared" si="290"/>
        <v>0.29780800000000002</v>
      </c>
      <c r="L4682" s="200">
        <v>7635.8</v>
      </c>
      <c r="N4682" s="184">
        <v>1377.7</v>
      </c>
      <c r="O4682" s="190">
        <f t="shared" si="291"/>
        <v>0.22961666666666666</v>
      </c>
      <c r="Q4682" s="1">
        <v>1663.2</v>
      </c>
    </row>
    <row r="4683" spans="2:17" x14ac:dyDescent="0.3">
      <c r="B4683" s="187">
        <v>41834.708333333336</v>
      </c>
      <c r="D4683" s="202">
        <v>149</v>
      </c>
      <c r="E4683" s="178">
        <v>0</v>
      </c>
      <c r="F4683" s="188">
        <f t="shared" ref="F4683:F4746" si="292">E4683/$F$8</f>
        <v>0</v>
      </c>
      <c r="G4683" s="200"/>
      <c r="H4683" s="202">
        <v>17</v>
      </c>
      <c r="I4683" s="178">
        <v>226.1</v>
      </c>
      <c r="J4683">
        <f t="shared" ref="J4683:J4746" si="293">IF(I4683&lt;0,0,I4683)</f>
        <v>226.1</v>
      </c>
      <c r="K4683" s="189">
        <f t="shared" ref="K4683:K4746" si="294">J4683/(1000*$K$8)</f>
        <v>9.044E-3</v>
      </c>
      <c r="L4683" s="200">
        <v>372.42</v>
      </c>
      <c r="N4683" s="184">
        <v>1741.5</v>
      </c>
      <c r="O4683" s="190">
        <f t="shared" ref="O4683:O4746" si="295">N4683/$O$8</f>
        <v>0.29025000000000001</v>
      </c>
      <c r="Q4683" s="1">
        <v>1662.9</v>
      </c>
    </row>
    <row r="4684" spans="2:17" x14ac:dyDescent="0.3">
      <c r="B4684" s="187">
        <v>41834.75</v>
      </c>
      <c r="D4684" s="202">
        <v>0</v>
      </c>
      <c r="E4684" s="178">
        <v>0</v>
      </c>
      <c r="F4684" s="188">
        <f t="shared" si="292"/>
        <v>0</v>
      </c>
      <c r="G4684" s="200"/>
      <c r="H4684" s="202">
        <v>0</v>
      </c>
      <c r="I4684" s="178">
        <v>-56.506999999999998</v>
      </c>
      <c r="J4684">
        <f t="shared" si="293"/>
        <v>0</v>
      </c>
      <c r="K4684" s="189">
        <f t="shared" si="294"/>
        <v>0</v>
      </c>
      <c r="L4684" s="200">
        <v>0</v>
      </c>
      <c r="N4684" s="184">
        <v>1450.1</v>
      </c>
      <c r="O4684" s="190">
        <f t="shared" si="295"/>
        <v>0.24168333333333331</v>
      </c>
      <c r="Q4684" s="1">
        <v>1662.7</v>
      </c>
    </row>
    <row r="4685" spans="2:17" x14ac:dyDescent="0.3">
      <c r="B4685" s="187">
        <v>41834.791666666664</v>
      </c>
      <c r="D4685" s="202">
        <v>0</v>
      </c>
      <c r="E4685" s="178">
        <v>0</v>
      </c>
      <c r="F4685" s="188">
        <f t="shared" si="292"/>
        <v>0</v>
      </c>
      <c r="G4685" s="200"/>
      <c r="H4685" s="202">
        <v>0</v>
      </c>
      <c r="I4685" s="178">
        <v>-56.506999999999998</v>
      </c>
      <c r="J4685">
        <f t="shared" si="293"/>
        <v>0</v>
      </c>
      <c r="K4685" s="189">
        <f t="shared" si="294"/>
        <v>0</v>
      </c>
      <c r="L4685" s="200">
        <v>0</v>
      </c>
      <c r="N4685" s="184">
        <v>1367.4</v>
      </c>
      <c r="O4685" s="190">
        <f t="shared" si="295"/>
        <v>0.22790000000000002</v>
      </c>
      <c r="Q4685" s="1">
        <v>1662.4</v>
      </c>
    </row>
    <row r="4686" spans="2:17" x14ac:dyDescent="0.3">
      <c r="B4686" s="187">
        <v>41834.833333333336</v>
      </c>
      <c r="D4686" s="202">
        <v>0</v>
      </c>
      <c r="E4686" s="178">
        <v>0</v>
      </c>
      <c r="F4686" s="188">
        <f t="shared" si="292"/>
        <v>0</v>
      </c>
      <c r="G4686" s="200"/>
      <c r="H4686" s="202">
        <v>0</v>
      </c>
      <c r="I4686" s="178">
        <v>-56.506999999999998</v>
      </c>
      <c r="J4686">
        <f t="shared" si="293"/>
        <v>0</v>
      </c>
      <c r="K4686" s="189">
        <f t="shared" si="294"/>
        <v>0</v>
      </c>
      <c r="L4686" s="200">
        <v>0</v>
      </c>
      <c r="N4686" s="184">
        <v>1074</v>
      </c>
      <c r="O4686" s="190">
        <f t="shared" si="295"/>
        <v>0.17899999999999999</v>
      </c>
      <c r="Q4686" s="1">
        <v>1661.5</v>
      </c>
    </row>
    <row r="4687" spans="2:17" x14ac:dyDescent="0.3">
      <c r="B4687" s="187">
        <v>41834.875</v>
      </c>
      <c r="D4687" s="202">
        <v>0</v>
      </c>
      <c r="E4687" s="178">
        <v>0</v>
      </c>
      <c r="F4687" s="188">
        <f t="shared" si="292"/>
        <v>0</v>
      </c>
      <c r="G4687" s="200"/>
      <c r="H4687" s="202">
        <v>0</v>
      </c>
      <c r="I4687" s="178">
        <v>-56.506999999999998</v>
      </c>
      <c r="J4687">
        <f t="shared" si="293"/>
        <v>0</v>
      </c>
      <c r="K4687" s="189">
        <f t="shared" si="294"/>
        <v>0</v>
      </c>
      <c r="L4687" s="200">
        <v>0</v>
      </c>
      <c r="N4687" s="184">
        <v>1072.7</v>
      </c>
      <c r="O4687" s="190">
        <f t="shared" si="295"/>
        <v>0.17878333333333335</v>
      </c>
      <c r="Q4687" s="1">
        <v>1660.9</v>
      </c>
    </row>
    <row r="4688" spans="2:17" x14ac:dyDescent="0.3">
      <c r="B4688" s="187">
        <v>41834.916666666664</v>
      </c>
      <c r="D4688" s="202">
        <v>0</v>
      </c>
      <c r="E4688" s="178">
        <v>0</v>
      </c>
      <c r="F4688" s="188">
        <f t="shared" si="292"/>
        <v>0</v>
      </c>
      <c r="G4688" s="200"/>
      <c r="H4688" s="202">
        <v>0</v>
      </c>
      <c r="I4688" s="178">
        <v>-56.506999999999998</v>
      </c>
      <c r="J4688">
        <f t="shared" si="293"/>
        <v>0</v>
      </c>
      <c r="K4688" s="189">
        <f t="shared" si="294"/>
        <v>0</v>
      </c>
      <c r="L4688" s="200">
        <v>0</v>
      </c>
      <c r="N4688" s="184">
        <v>1432.2</v>
      </c>
      <c r="O4688" s="190">
        <f t="shared" si="295"/>
        <v>0.2387</v>
      </c>
      <c r="Q4688" s="1">
        <v>1660.8</v>
      </c>
    </row>
    <row r="4689" spans="2:17" x14ac:dyDescent="0.3">
      <c r="B4689" s="187">
        <v>41834.958333333336</v>
      </c>
      <c r="D4689" s="202">
        <v>0</v>
      </c>
      <c r="E4689" s="178">
        <v>0</v>
      </c>
      <c r="F4689" s="188">
        <f t="shared" si="292"/>
        <v>0</v>
      </c>
      <c r="G4689" s="200"/>
      <c r="H4689" s="202">
        <v>0</v>
      </c>
      <c r="I4689" s="178">
        <v>-56.506999999999998</v>
      </c>
      <c r="J4689">
        <f t="shared" si="293"/>
        <v>0</v>
      </c>
      <c r="K4689" s="189">
        <f t="shared" si="294"/>
        <v>0</v>
      </c>
      <c r="L4689" s="200">
        <v>0</v>
      </c>
      <c r="N4689" s="184">
        <v>2077</v>
      </c>
      <c r="O4689" s="190">
        <f t="shared" si="295"/>
        <v>0.34616666666666668</v>
      </c>
      <c r="Q4689" s="1">
        <v>1660.4</v>
      </c>
    </row>
    <row r="4690" spans="2:17" x14ac:dyDescent="0.3">
      <c r="B4690" s="187">
        <v>41835</v>
      </c>
      <c r="D4690" s="202">
        <v>0</v>
      </c>
      <c r="E4690" s="178">
        <v>0</v>
      </c>
      <c r="F4690" s="188">
        <f t="shared" si="292"/>
        <v>0</v>
      </c>
      <c r="G4690" s="200"/>
      <c r="H4690" s="202">
        <v>0</v>
      </c>
      <c r="I4690" s="178">
        <v>-56.506999999999998</v>
      </c>
      <c r="J4690">
        <f t="shared" si="293"/>
        <v>0</v>
      </c>
      <c r="K4690" s="189">
        <f t="shared" si="294"/>
        <v>0</v>
      </c>
      <c r="L4690" s="200">
        <v>0</v>
      </c>
      <c r="N4690" s="184">
        <v>2665.2</v>
      </c>
      <c r="O4690" s="190">
        <f t="shared" si="295"/>
        <v>0.44419999999999998</v>
      </c>
      <c r="Q4690" s="1">
        <v>1659.4</v>
      </c>
    </row>
    <row r="4691" spans="2:17" x14ac:dyDescent="0.3">
      <c r="B4691" s="187">
        <v>41835.041666666664</v>
      </c>
      <c r="D4691" s="202">
        <v>0</v>
      </c>
      <c r="E4691" s="178">
        <v>0</v>
      </c>
      <c r="F4691" s="188">
        <f t="shared" si="292"/>
        <v>0</v>
      </c>
      <c r="G4691" s="200"/>
      <c r="H4691" s="202">
        <v>0</v>
      </c>
      <c r="I4691" s="178">
        <v>-56.506999999999998</v>
      </c>
      <c r="J4691">
        <f t="shared" si="293"/>
        <v>0</v>
      </c>
      <c r="K4691" s="189">
        <f t="shared" si="294"/>
        <v>0</v>
      </c>
      <c r="L4691" s="200">
        <v>0</v>
      </c>
      <c r="N4691" s="184">
        <v>2974.6</v>
      </c>
      <c r="O4691" s="190">
        <f t="shared" si="295"/>
        <v>0.49576666666666663</v>
      </c>
      <c r="Q4691" s="1">
        <v>1659.1</v>
      </c>
    </row>
    <row r="4692" spans="2:17" x14ac:dyDescent="0.3">
      <c r="B4692" s="187">
        <v>41835.083333333336</v>
      </c>
      <c r="D4692" s="202">
        <v>0</v>
      </c>
      <c r="E4692" s="178">
        <v>0</v>
      </c>
      <c r="F4692" s="188">
        <f t="shared" si="292"/>
        <v>0</v>
      </c>
      <c r="G4692" s="200"/>
      <c r="H4692" s="202">
        <v>0</v>
      </c>
      <c r="I4692" s="178">
        <v>-56.506999999999998</v>
      </c>
      <c r="J4692">
        <f t="shared" si="293"/>
        <v>0</v>
      </c>
      <c r="K4692" s="189">
        <f t="shared" si="294"/>
        <v>0</v>
      </c>
      <c r="L4692" s="200">
        <v>0</v>
      </c>
      <c r="N4692" s="184">
        <v>3311</v>
      </c>
      <c r="O4692" s="190">
        <f t="shared" si="295"/>
        <v>0.55183333333333329</v>
      </c>
      <c r="Q4692" s="1">
        <v>1658.4</v>
      </c>
    </row>
    <row r="4693" spans="2:17" x14ac:dyDescent="0.3">
      <c r="B4693" s="187">
        <v>41835.125</v>
      </c>
      <c r="D4693" s="202">
        <v>0</v>
      </c>
      <c r="E4693" s="178">
        <v>0</v>
      </c>
      <c r="F4693" s="188">
        <f t="shared" si="292"/>
        <v>0</v>
      </c>
      <c r="G4693" s="200"/>
      <c r="H4693" s="202">
        <v>0</v>
      </c>
      <c r="I4693" s="178">
        <v>-56.506999999999998</v>
      </c>
      <c r="J4693">
        <f t="shared" si="293"/>
        <v>0</v>
      </c>
      <c r="K4693" s="189">
        <f t="shared" si="294"/>
        <v>0</v>
      </c>
      <c r="L4693" s="200">
        <v>0</v>
      </c>
      <c r="N4693" s="184">
        <v>3993.3</v>
      </c>
      <c r="O4693" s="190">
        <f t="shared" si="295"/>
        <v>0.66554999999999997</v>
      </c>
      <c r="Q4693" s="1">
        <v>1657.7</v>
      </c>
    </row>
    <row r="4694" spans="2:17" x14ac:dyDescent="0.3">
      <c r="B4694" s="187">
        <v>41835.166666666664</v>
      </c>
      <c r="D4694" s="202">
        <v>0</v>
      </c>
      <c r="E4694" s="178">
        <v>0</v>
      </c>
      <c r="F4694" s="188">
        <f t="shared" si="292"/>
        <v>0</v>
      </c>
      <c r="G4694" s="200"/>
      <c r="H4694" s="202">
        <v>0</v>
      </c>
      <c r="I4694" s="178">
        <v>-56.506999999999998</v>
      </c>
      <c r="J4694">
        <f t="shared" si="293"/>
        <v>0</v>
      </c>
      <c r="K4694" s="189">
        <f t="shared" si="294"/>
        <v>0</v>
      </c>
      <c r="L4694" s="200">
        <v>0</v>
      </c>
      <c r="N4694" s="184">
        <v>4764.5</v>
      </c>
      <c r="O4694" s="190">
        <f t="shared" si="295"/>
        <v>0.79408333333333336</v>
      </c>
      <c r="Q4694" s="1">
        <v>1656.2</v>
      </c>
    </row>
    <row r="4695" spans="2:17" x14ac:dyDescent="0.3">
      <c r="B4695" s="187">
        <v>41835.208333333336</v>
      </c>
      <c r="D4695" s="202">
        <v>0</v>
      </c>
      <c r="E4695" s="178">
        <v>0</v>
      </c>
      <c r="F4695" s="188">
        <f t="shared" si="292"/>
        <v>0</v>
      </c>
      <c r="G4695" s="200"/>
      <c r="H4695" s="202">
        <v>0</v>
      </c>
      <c r="I4695" s="178">
        <v>-56.506999999999998</v>
      </c>
      <c r="J4695">
        <f t="shared" si="293"/>
        <v>0</v>
      </c>
      <c r="K4695" s="189">
        <f t="shared" si="294"/>
        <v>0</v>
      </c>
      <c r="L4695" s="200">
        <v>0</v>
      </c>
      <c r="N4695" s="184">
        <v>5166.8999999999996</v>
      </c>
      <c r="O4695" s="190">
        <f t="shared" si="295"/>
        <v>0.86114999999999997</v>
      </c>
      <c r="Q4695" s="1">
        <v>1656</v>
      </c>
    </row>
    <row r="4696" spans="2:17" x14ac:dyDescent="0.3">
      <c r="B4696" s="187">
        <v>41835.25</v>
      </c>
      <c r="D4696" s="202">
        <v>66</v>
      </c>
      <c r="E4696" s="178">
        <v>0</v>
      </c>
      <c r="F4696" s="188">
        <f t="shared" si="292"/>
        <v>0</v>
      </c>
      <c r="G4696" s="200"/>
      <c r="H4696" s="202">
        <v>10</v>
      </c>
      <c r="I4696" s="178">
        <v>-56.506999999999998</v>
      </c>
      <c r="J4696">
        <f t="shared" si="293"/>
        <v>0</v>
      </c>
      <c r="K4696" s="189">
        <f t="shared" si="294"/>
        <v>0</v>
      </c>
      <c r="L4696" s="200">
        <v>135.61000000000001</v>
      </c>
      <c r="N4696" s="184">
        <v>4765.3</v>
      </c>
      <c r="O4696" s="190">
        <f t="shared" si="295"/>
        <v>0.79421666666666668</v>
      </c>
      <c r="Q4696" s="1">
        <v>1654.6</v>
      </c>
    </row>
    <row r="4697" spans="2:17" x14ac:dyDescent="0.3">
      <c r="B4697" s="187">
        <v>41835.291666666664</v>
      </c>
      <c r="D4697" s="202">
        <v>567</v>
      </c>
      <c r="E4697" s="178">
        <v>61.145299999999999</v>
      </c>
      <c r="F4697" s="188">
        <f t="shared" si="292"/>
        <v>8.2748993470243934E-2</v>
      </c>
      <c r="G4697" s="200"/>
      <c r="H4697" s="202">
        <v>129</v>
      </c>
      <c r="I4697" s="178">
        <v>5473.8</v>
      </c>
      <c r="J4697">
        <f t="shared" si="293"/>
        <v>5473.8</v>
      </c>
      <c r="K4697" s="189">
        <f t="shared" si="294"/>
        <v>0.21895200000000001</v>
      </c>
      <c r="L4697" s="200">
        <v>5625.7</v>
      </c>
      <c r="N4697" s="184">
        <v>4409.6000000000004</v>
      </c>
      <c r="O4697" s="190">
        <f t="shared" si="295"/>
        <v>0.73493333333333344</v>
      </c>
      <c r="Q4697" s="1">
        <v>1654.2</v>
      </c>
    </row>
    <row r="4698" spans="2:17" x14ac:dyDescent="0.3">
      <c r="B4698" s="187">
        <v>41835.333333333336</v>
      </c>
      <c r="D4698" s="202">
        <v>827</v>
      </c>
      <c r="E4698" s="178">
        <v>508.86599999999999</v>
      </c>
      <c r="F4698" s="188">
        <f t="shared" si="292"/>
        <v>0.68865717089014444</v>
      </c>
      <c r="G4698" s="200"/>
      <c r="H4698" s="202">
        <v>335</v>
      </c>
      <c r="I4698" s="178">
        <v>16129</v>
      </c>
      <c r="J4698">
        <f t="shared" si="293"/>
        <v>16129</v>
      </c>
      <c r="K4698" s="189">
        <f t="shared" si="294"/>
        <v>0.64515999999999996</v>
      </c>
      <c r="L4698" s="200">
        <v>16609</v>
      </c>
      <c r="N4698" s="184">
        <v>4196.3999999999996</v>
      </c>
      <c r="O4698" s="190">
        <f t="shared" si="295"/>
        <v>0.69939999999999991</v>
      </c>
      <c r="Q4698" s="1">
        <v>1653.1</v>
      </c>
    </row>
    <row r="4699" spans="2:17" x14ac:dyDescent="0.3">
      <c r="B4699" s="187">
        <v>41835.375</v>
      </c>
      <c r="D4699" s="202">
        <v>907</v>
      </c>
      <c r="E4699" s="178">
        <v>627.21900000000005</v>
      </c>
      <c r="F4699" s="188">
        <f t="shared" si="292"/>
        <v>0.8488263355550294</v>
      </c>
      <c r="G4699" s="200"/>
      <c r="H4699" s="202">
        <v>515</v>
      </c>
      <c r="I4699" s="178">
        <v>19568</v>
      </c>
      <c r="J4699">
        <f t="shared" si="293"/>
        <v>19568</v>
      </c>
      <c r="K4699" s="189">
        <f t="shared" si="294"/>
        <v>0.78271999999999997</v>
      </c>
      <c r="L4699" s="200">
        <v>20219</v>
      </c>
      <c r="N4699" s="184">
        <v>3766</v>
      </c>
      <c r="O4699" s="190">
        <f t="shared" si="295"/>
        <v>0.62766666666666671</v>
      </c>
      <c r="Q4699" s="1">
        <v>1652.3</v>
      </c>
    </row>
    <row r="4700" spans="2:17" x14ac:dyDescent="0.3">
      <c r="B4700" s="187">
        <v>41835.416666666664</v>
      </c>
      <c r="D4700" s="202">
        <v>947</v>
      </c>
      <c r="E4700" s="178">
        <v>679.18899999999996</v>
      </c>
      <c r="F4700" s="188">
        <f t="shared" si="292"/>
        <v>0.91915823662753326</v>
      </c>
      <c r="G4700" s="200"/>
      <c r="H4700" s="202">
        <v>651</v>
      </c>
      <c r="I4700" s="178">
        <v>19349</v>
      </c>
      <c r="J4700">
        <f t="shared" si="293"/>
        <v>19349</v>
      </c>
      <c r="K4700" s="189">
        <f t="shared" si="294"/>
        <v>0.77395999999999998</v>
      </c>
      <c r="L4700" s="200">
        <v>19988</v>
      </c>
      <c r="N4700" s="184">
        <v>3862.5</v>
      </c>
      <c r="O4700" s="190">
        <f t="shared" si="295"/>
        <v>0.64375000000000004</v>
      </c>
      <c r="Q4700" s="1">
        <v>1651.8</v>
      </c>
    </row>
    <row r="4701" spans="2:17" x14ac:dyDescent="0.3">
      <c r="B4701" s="187">
        <v>41835.458333333336</v>
      </c>
      <c r="D4701" s="202">
        <v>962</v>
      </c>
      <c r="E4701" s="178">
        <v>702.52</v>
      </c>
      <c r="F4701" s="188">
        <f t="shared" si="292"/>
        <v>0.95073248299895119</v>
      </c>
      <c r="G4701" s="200"/>
      <c r="H4701" s="202">
        <v>724</v>
      </c>
      <c r="I4701" s="178">
        <v>18987</v>
      </c>
      <c r="J4701">
        <f t="shared" si="293"/>
        <v>18987</v>
      </c>
      <c r="K4701" s="189">
        <f t="shared" si="294"/>
        <v>0.75948000000000004</v>
      </c>
      <c r="L4701" s="200">
        <v>19608</v>
      </c>
      <c r="N4701" s="184">
        <v>2908.3</v>
      </c>
      <c r="O4701" s="190">
        <f t="shared" si="295"/>
        <v>0.48471666666666668</v>
      </c>
      <c r="Q4701" s="1">
        <v>1651.1</v>
      </c>
    </row>
    <row r="4702" spans="2:17" x14ac:dyDescent="0.3">
      <c r="B4702" s="187">
        <v>41835.5</v>
      </c>
      <c r="D4702" s="202">
        <v>925</v>
      </c>
      <c r="E4702" s="178">
        <v>673.92399999999998</v>
      </c>
      <c r="F4702" s="188">
        <f t="shared" si="292"/>
        <v>0.91203302094258554</v>
      </c>
      <c r="G4702" s="200"/>
      <c r="H4702" s="202">
        <v>719</v>
      </c>
      <c r="I4702" s="178">
        <v>18525</v>
      </c>
      <c r="J4702">
        <f t="shared" si="293"/>
        <v>18525</v>
      </c>
      <c r="K4702" s="189">
        <f t="shared" si="294"/>
        <v>0.74099999999999999</v>
      </c>
      <c r="L4702" s="200">
        <v>19122</v>
      </c>
      <c r="N4702" s="184">
        <v>1682.2</v>
      </c>
      <c r="O4702" s="190">
        <f t="shared" si="295"/>
        <v>0.28036666666666665</v>
      </c>
      <c r="Q4702" s="1">
        <v>1649.2</v>
      </c>
    </row>
    <row r="4703" spans="2:17" x14ac:dyDescent="0.3">
      <c r="B4703" s="187">
        <v>41835.541666666664</v>
      </c>
      <c r="D4703" s="202">
        <v>934</v>
      </c>
      <c r="E4703" s="178">
        <v>673.21500000000003</v>
      </c>
      <c r="F4703" s="188">
        <f t="shared" si="292"/>
        <v>0.91107351896335909</v>
      </c>
      <c r="G4703" s="200"/>
      <c r="H4703" s="202">
        <v>668</v>
      </c>
      <c r="I4703" s="178">
        <v>18934</v>
      </c>
      <c r="J4703">
        <f t="shared" si="293"/>
        <v>18934</v>
      </c>
      <c r="K4703" s="189">
        <f t="shared" si="294"/>
        <v>0.75736000000000003</v>
      </c>
      <c r="L4703" s="200">
        <v>19551</v>
      </c>
      <c r="N4703" s="184">
        <v>1032.5999999999999</v>
      </c>
      <c r="O4703" s="190">
        <f t="shared" si="295"/>
        <v>0.17209999999999998</v>
      </c>
      <c r="Q4703" s="1">
        <v>1648.3</v>
      </c>
    </row>
    <row r="4704" spans="2:17" x14ac:dyDescent="0.3">
      <c r="B4704" s="187">
        <v>41835.583333333336</v>
      </c>
      <c r="D4704" s="202">
        <v>919</v>
      </c>
      <c r="E4704" s="178">
        <v>643.995</v>
      </c>
      <c r="F4704" s="188">
        <f t="shared" si="292"/>
        <v>0.87152958689988846</v>
      </c>
      <c r="G4704" s="200"/>
      <c r="H4704" s="202">
        <v>551</v>
      </c>
      <c r="I4704" s="178">
        <v>19270</v>
      </c>
      <c r="J4704">
        <f t="shared" si="293"/>
        <v>19270</v>
      </c>
      <c r="K4704" s="189">
        <f t="shared" si="294"/>
        <v>0.77080000000000004</v>
      </c>
      <c r="L4704" s="200">
        <v>19905</v>
      </c>
      <c r="N4704" s="184">
        <v>758.1</v>
      </c>
      <c r="O4704" s="190">
        <f t="shared" si="295"/>
        <v>0.12634999999999999</v>
      </c>
      <c r="Q4704" s="1">
        <v>1648.1</v>
      </c>
    </row>
    <row r="4705" spans="2:17" x14ac:dyDescent="0.3">
      <c r="B4705" s="187">
        <v>41835.625</v>
      </c>
      <c r="D4705" s="202">
        <v>852</v>
      </c>
      <c r="E4705" s="178">
        <v>544.07799999999997</v>
      </c>
      <c r="F4705" s="188">
        <f t="shared" si="292"/>
        <v>0.73631018032953277</v>
      </c>
      <c r="G4705" s="200"/>
      <c r="H4705" s="202">
        <v>378</v>
      </c>
      <c r="I4705" s="178">
        <v>17658</v>
      </c>
      <c r="J4705">
        <f t="shared" si="293"/>
        <v>17658</v>
      </c>
      <c r="K4705" s="189">
        <f t="shared" si="294"/>
        <v>0.70631999999999995</v>
      </c>
      <c r="L4705" s="200">
        <v>18211</v>
      </c>
      <c r="N4705" s="184">
        <v>674.2</v>
      </c>
      <c r="O4705" s="190">
        <f t="shared" si="295"/>
        <v>0.11236666666666667</v>
      </c>
      <c r="Q4705" s="1">
        <v>1647.8</v>
      </c>
    </row>
    <row r="4706" spans="2:17" x14ac:dyDescent="0.3">
      <c r="B4706" s="187">
        <v>41835.666666666664</v>
      </c>
      <c r="D4706" s="202">
        <v>683</v>
      </c>
      <c r="E4706" s="178">
        <v>324.00400000000002</v>
      </c>
      <c r="F4706" s="188">
        <f t="shared" si="292"/>
        <v>0.43848022465067504</v>
      </c>
      <c r="G4706" s="200"/>
      <c r="H4706" s="202">
        <v>176</v>
      </c>
      <c r="I4706" s="178">
        <v>7745.6</v>
      </c>
      <c r="J4706">
        <f t="shared" si="293"/>
        <v>7745.6</v>
      </c>
      <c r="K4706" s="189">
        <f t="shared" si="294"/>
        <v>0.30982399999999999</v>
      </c>
      <c r="L4706" s="200">
        <v>7943.4</v>
      </c>
      <c r="N4706" s="184">
        <v>680.8</v>
      </c>
      <c r="O4706" s="190">
        <f t="shared" si="295"/>
        <v>0.11346666666666666</v>
      </c>
      <c r="Q4706" s="1">
        <v>1647</v>
      </c>
    </row>
    <row r="4707" spans="2:17" x14ac:dyDescent="0.3">
      <c r="B4707" s="187">
        <v>41835.708333333336</v>
      </c>
      <c r="D4707" s="202">
        <v>131</v>
      </c>
      <c r="E4707" s="178">
        <v>0</v>
      </c>
      <c r="F4707" s="188">
        <f t="shared" si="292"/>
        <v>0</v>
      </c>
      <c r="G4707" s="200"/>
      <c r="H4707" s="202">
        <v>18</v>
      </c>
      <c r="I4707" s="178">
        <v>267.64999999999998</v>
      </c>
      <c r="J4707">
        <f t="shared" si="293"/>
        <v>267.64999999999998</v>
      </c>
      <c r="K4707" s="189">
        <f t="shared" si="294"/>
        <v>1.0705999999999999E-2</v>
      </c>
      <c r="L4707" s="200">
        <v>409.13</v>
      </c>
      <c r="N4707" s="184">
        <v>843.4</v>
      </c>
      <c r="O4707" s="190">
        <f t="shared" si="295"/>
        <v>0.14056666666666667</v>
      </c>
      <c r="Q4707" s="1">
        <v>1646.9</v>
      </c>
    </row>
    <row r="4708" spans="2:17" x14ac:dyDescent="0.3">
      <c r="B4708" s="187">
        <v>41835.75</v>
      </c>
      <c r="D4708" s="202">
        <v>0</v>
      </c>
      <c r="E4708" s="178">
        <v>0</v>
      </c>
      <c r="F4708" s="188">
        <f t="shared" si="292"/>
        <v>0</v>
      </c>
      <c r="G4708" s="200"/>
      <c r="H4708" s="202">
        <v>0</v>
      </c>
      <c r="I4708" s="178">
        <v>-56.506999999999998</v>
      </c>
      <c r="J4708">
        <f t="shared" si="293"/>
        <v>0</v>
      </c>
      <c r="K4708" s="189">
        <f t="shared" si="294"/>
        <v>0</v>
      </c>
      <c r="L4708" s="200">
        <v>0</v>
      </c>
      <c r="N4708" s="184">
        <v>1043.5</v>
      </c>
      <c r="O4708" s="190">
        <f t="shared" si="295"/>
        <v>0.17391666666666666</v>
      </c>
      <c r="Q4708" s="1">
        <v>1646.2</v>
      </c>
    </row>
    <row r="4709" spans="2:17" x14ac:dyDescent="0.3">
      <c r="B4709" s="187">
        <v>41835.791666666664</v>
      </c>
      <c r="D4709" s="202">
        <v>0</v>
      </c>
      <c r="E4709" s="178">
        <v>0</v>
      </c>
      <c r="F4709" s="188">
        <f t="shared" si="292"/>
        <v>0</v>
      </c>
      <c r="G4709" s="200"/>
      <c r="H4709" s="202">
        <v>0</v>
      </c>
      <c r="I4709" s="178">
        <v>-56.506999999999998</v>
      </c>
      <c r="J4709">
        <f t="shared" si="293"/>
        <v>0</v>
      </c>
      <c r="K4709" s="189">
        <f t="shared" si="294"/>
        <v>0</v>
      </c>
      <c r="L4709" s="200">
        <v>0</v>
      </c>
      <c r="N4709" s="184">
        <v>1812.3</v>
      </c>
      <c r="O4709" s="190">
        <f t="shared" si="295"/>
        <v>0.30204999999999999</v>
      </c>
      <c r="Q4709" s="1">
        <v>1645.3</v>
      </c>
    </row>
    <row r="4710" spans="2:17" x14ac:dyDescent="0.3">
      <c r="B4710" s="187">
        <v>41835.833333333336</v>
      </c>
      <c r="D4710" s="202">
        <v>0</v>
      </c>
      <c r="E4710" s="178">
        <v>0</v>
      </c>
      <c r="F4710" s="188">
        <f t="shared" si="292"/>
        <v>0</v>
      </c>
      <c r="G4710" s="200"/>
      <c r="H4710" s="202">
        <v>0</v>
      </c>
      <c r="I4710" s="178">
        <v>-56.506999999999998</v>
      </c>
      <c r="J4710">
        <f t="shared" si="293"/>
        <v>0</v>
      </c>
      <c r="K4710" s="189">
        <f t="shared" si="294"/>
        <v>0</v>
      </c>
      <c r="L4710" s="200">
        <v>0</v>
      </c>
      <c r="N4710" s="184">
        <v>2497.8000000000002</v>
      </c>
      <c r="O4710" s="190">
        <f t="shared" si="295"/>
        <v>0.4163</v>
      </c>
      <c r="Q4710" s="1">
        <v>1645.2</v>
      </c>
    </row>
    <row r="4711" spans="2:17" x14ac:dyDescent="0.3">
      <c r="B4711" s="187">
        <v>41835.875</v>
      </c>
      <c r="D4711" s="202">
        <v>0</v>
      </c>
      <c r="E4711" s="178">
        <v>0</v>
      </c>
      <c r="F4711" s="188">
        <f t="shared" si="292"/>
        <v>0</v>
      </c>
      <c r="G4711" s="200"/>
      <c r="H4711" s="202">
        <v>0</v>
      </c>
      <c r="I4711" s="178">
        <v>-56.506999999999998</v>
      </c>
      <c r="J4711">
        <f t="shared" si="293"/>
        <v>0</v>
      </c>
      <c r="K4711" s="189">
        <f t="shared" si="294"/>
        <v>0</v>
      </c>
      <c r="L4711" s="200">
        <v>0</v>
      </c>
      <c r="N4711" s="184">
        <v>2481.9</v>
      </c>
      <c r="O4711" s="190">
        <f t="shared" si="295"/>
        <v>0.41365000000000002</v>
      </c>
      <c r="Q4711" s="1">
        <v>1644.8</v>
      </c>
    </row>
    <row r="4712" spans="2:17" x14ac:dyDescent="0.3">
      <c r="B4712" s="187">
        <v>41835.916666666664</v>
      </c>
      <c r="D4712" s="202">
        <v>0</v>
      </c>
      <c r="E4712" s="178">
        <v>0</v>
      </c>
      <c r="F4712" s="188">
        <f t="shared" si="292"/>
        <v>0</v>
      </c>
      <c r="G4712" s="200"/>
      <c r="H4712" s="202">
        <v>0</v>
      </c>
      <c r="I4712" s="178">
        <v>-56.506999999999998</v>
      </c>
      <c r="J4712">
        <f t="shared" si="293"/>
        <v>0</v>
      </c>
      <c r="K4712" s="189">
        <f t="shared" si="294"/>
        <v>0</v>
      </c>
      <c r="L4712" s="200">
        <v>0</v>
      </c>
      <c r="N4712" s="184">
        <v>2286.6999999999998</v>
      </c>
      <c r="O4712" s="190">
        <f t="shared" si="295"/>
        <v>0.38111666666666666</v>
      </c>
      <c r="Q4712" s="1">
        <v>1644.5</v>
      </c>
    </row>
    <row r="4713" spans="2:17" x14ac:dyDescent="0.3">
      <c r="B4713" s="187">
        <v>41835.958333333336</v>
      </c>
      <c r="D4713" s="202">
        <v>0</v>
      </c>
      <c r="E4713" s="178">
        <v>0</v>
      </c>
      <c r="F4713" s="188">
        <f t="shared" si="292"/>
        <v>0</v>
      </c>
      <c r="G4713" s="200"/>
      <c r="H4713" s="202">
        <v>0</v>
      </c>
      <c r="I4713" s="178">
        <v>-56.506999999999998</v>
      </c>
      <c r="J4713">
        <f t="shared" si="293"/>
        <v>0</v>
      </c>
      <c r="K4713" s="189">
        <f t="shared" si="294"/>
        <v>0</v>
      </c>
      <c r="L4713" s="200">
        <v>0</v>
      </c>
      <c r="N4713" s="184">
        <v>1861.2</v>
      </c>
      <c r="O4713" s="190">
        <f t="shared" si="295"/>
        <v>0.31020000000000003</v>
      </c>
      <c r="Q4713" s="1">
        <v>1643.2</v>
      </c>
    </row>
    <row r="4714" spans="2:17" x14ac:dyDescent="0.3">
      <c r="B4714" s="187">
        <v>41836</v>
      </c>
      <c r="D4714" s="202">
        <v>0</v>
      </c>
      <c r="E4714" s="178">
        <v>0</v>
      </c>
      <c r="F4714" s="188">
        <f t="shared" si="292"/>
        <v>0</v>
      </c>
      <c r="G4714" s="200"/>
      <c r="H4714" s="202">
        <v>0</v>
      </c>
      <c r="I4714" s="178">
        <v>-56.506999999999998</v>
      </c>
      <c r="J4714">
        <f t="shared" si="293"/>
        <v>0</v>
      </c>
      <c r="K4714" s="189">
        <f t="shared" si="294"/>
        <v>0</v>
      </c>
      <c r="L4714" s="200">
        <v>0</v>
      </c>
      <c r="N4714" s="184">
        <v>1612.3</v>
      </c>
      <c r="O4714" s="190">
        <f t="shared" si="295"/>
        <v>0.26871666666666666</v>
      </c>
      <c r="Q4714" s="1">
        <v>1642.8</v>
      </c>
    </row>
    <row r="4715" spans="2:17" x14ac:dyDescent="0.3">
      <c r="B4715" s="187">
        <v>41836.041666666664</v>
      </c>
      <c r="D4715" s="202">
        <v>0</v>
      </c>
      <c r="E4715" s="178">
        <v>0</v>
      </c>
      <c r="F4715" s="188">
        <f t="shared" si="292"/>
        <v>0</v>
      </c>
      <c r="G4715" s="200"/>
      <c r="H4715" s="202">
        <v>0</v>
      </c>
      <c r="I4715" s="178">
        <v>-56.506999999999998</v>
      </c>
      <c r="J4715">
        <f t="shared" si="293"/>
        <v>0</v>
      </c>
      <c r="K4715" s="189">
        <f t="shared" si="294"/>
        <v>0</v>
      </c>
      <c r="L4715" s="200">
        <v>0</v>
      </c>
      <c r="N4715" s="184">
        <v>1464.6</v>
      </c>
      <c r="O4715" s="190">
        <f t="shared" si="295"/>
        <v>0.24409999999999998</v>
      </c>
      <c r="Q4715" s="1">
        <v>1641.1</v>
      </c>
    </row>
    <row r="4716" spans="2:17" x14ac:dyDescent="0.3">
      <c r="B4716" s="187">
        <v>41836.083333333336</v>
      </c>
      <c r="D4716" s="202">
        <v>0</v>
      </c>
      <c r="E4716" s="178">
        <v>0</v>
      </c>
      <c r="F4716" s="188">
        <f t="shared" si="292"/>
        <v>0</v>
      </c>
      <c r="G4716" s="200"/>
      <c r="H4716" s="202">
        <v>0</v>
      </c>
      <c r="I4716" s="178">
        <v>-56.506999999999998</v>
      </c>
      <c r="J4716">
        <f t="shared" si="293"/>
        <v>0</v>
      </c>
      <c r="K4716" s="189">
        <f t="shared" si="294"/>
        <v>0</v>
      </c>
      <c r="L4716" s="200">
        <v>0</v>
      </c>
      <c r="N4716" s="184">
        <v>1525.7</v>
      </c>
      <c r="O4716" s="190">
        <f t="shared" si="295"/>
        <v>0.25428333333333336</v>
      </c>
      <c r="Q4716" s="1">
        <v>1640.2</v>
      </c>
    </row>
    <row r="4717" spans="2:17" x14ac:dyDescent="0.3">
      <c r="B4717" s="187">
        <v>41836.125</v>
      </c>
      <c r="D4717" s="202">
        <v>0</v>
      </c>
      <c r="E4717" s="178">
        <v>0</v>
      </c>
      <c r="F4717" s="188">
        <f t="shared" si="292"/>
        <v>0</v>
      </c>
      <c r="G4717" s="200"/>
      <c r="H4717" s="202">
        <v>0</v>
      </c>
      <c r="I4717" s="178">
        <v>-56.506999999999998</v>
      </c>
      <c r="J4717">
        <f t="shared" si="293"/>
        <v>0</v>
      </c>
      <c r="K4717" s="189">
        <f t="shared" si="294"/>
        <v>0</v>
      </c>
      <c r="L4717" s="200">
        <v>0</v>
      </c>
      <c r="N4717" s="184">
        <v>1678.9</v>
      </c>
      <c r="O4717" s="190">
        <f t="shared" si="295"/>
        <v>0.27981666666666666</v>
      </c>
      <c r="Q4717" s="1">
        <v>1640.2</v>
      </c>
    </row>
    <row r="4718" spans="2:17" x14ac:dyDescent="0.3">
      <c r="B4718" s="187">
        <v>41836.166666666664</v>
      </c>
      <c r="D4718" s="202">
        <v>0</v>
      </c>
      <c r="E4718" s="178">
        <v>0</v>
      </c>
      <c r="F4718" s="188">
        <f t="shared" si="292"/>
        <v>0</v>
      </c>
      <c r="G4718" s="200"/>
      <c r="H4718" s="202">
        <v>0</v>
      </c>
      <c r="I4718" s="178">
        <v>-56.506999999999998</v>
      </c>
      <c r="J4718">
        <f t="shared" si="293"/>
        <v>0</v>
      </c>
      <c r="K4718" s="189">
        <f t="shared" si="294"/>
        <v>0</v>
      </c>
      <c r="L4718" s="200">
        <v>0</v>
      </c>
      <c r="N4718" s="184">
        <v>1901.9</v>
      </c>
      <c r="O4718" s="190">
        <f t="shared" si="295"/>
        <v>0.31698333333333334</v>
      </c>
      <c r="Q4718" s="1">
        <v>1639.5</v>
      </c>
    </row>
    <row r="4719" spans="2:17" x14ac:dyDescent="0.3">
      <c r="B4719" s="187">
        <v>41836.208333333336</v>
      </c>
      <c r="D4719" s="202">
        <v>0</v>
      </c>
      <c r="E4719" s="178">
        <v>0</v>
      </c>
      <c r="F4719" s="188">
        <f t="shared" si="292"/>
        <v>0</v>
      </c>
      <c r="G4719" s="200"/>
      <c r="H4719" s="202">
        <v>0</v>
      </c>
      <c r="I4719" s="178">
        <v>-56.506999999999998</v>
      </c>
      <c r="J4719">
        <f t="shared" si="293"/>
        <v>0</v>
      </c>
      <c r="K4719" s="189">
        <f t="shared" si="294"/>
        <v>0</v>
      </c>
      <c r="L4719" s="200">
        <v>0</v>
      </c>
      <c r="N4719" s="184">
        <v>2151.6999999999998</v>
      </c>
      <c r="O4719" s="190">
        <f t="shared" si="295"/>
        <v>0.35861666666666664</v>
      </c>
      <c r="Q4719" s="1">
        <v>1638.7</v>
      </c>
    </row>
    <row r="4720" spans="2:17" x14ac:dyDescent="0.3">
      <c r="B4720" s="187">
        <v>41836.25</v>
      </c>
      <c r="D4720" s="202">
        <v>69</v>
      </c>
      <c r="E4720" s="178">
        <v>0</v>
      </c>
      <c r="F4720" s="188">
        <f t="shared" si="292"/>
        <v>0</v>
      </c>
      <c r="G4720" s="200"/>
      <c r="H4720" s="202">
        <v>11</v>
      </c>
      <c r="I4720" s="178">
        <v>-56.506999999999998</v>
      </c>
      <c r="J4720">
        <f t="shared" si="293"/>
        <v>0</v>
      </c>
      <c r="K4720" s="189">
        <f t="shared" si="294"/>
        <v>0</v>
      </c>
      <c r="L4720" s="200">
        <v>136.78</v>
      </c>
      <c r="N4720" s="184">
        <v>2200.1</v>
      </c>
      <c r="O4720" s="190">
        <f t="shared" si="295"/>
        <v>0.36668333333333331</v>
      </c>
      <c r="Q4720" s="1">
        <v>1638.4</v>
      </c>
    </row>
    <row r="4721" spans="2:17" x14ac:dyDescent="0.3">
      <c r="B4721" s="187">
        <v>41836.291666666664</v>
      </c>
      <c r="D4721" s="202">
        <v>580</v>
      </c>
      <c r="E4721" s="178">
        <v>69.087999999999994</v>
      </c>
      <c r="F4721" s="188">
        <f t="shared" si="292"/>
        <v>9.3497986940487873E-2</v>
      </c>
      <c r="G4721" s="200"/>
      <c r="H4721" s="202">
        <v>130</v>
      </c>
      <c r="I4721" s="178">
        <v>5594.4</v>
      </c>
      <c r="J4721">
        <f t="shared" si="293"/>
        <v>5594.4</v>
      </c>
      <c r="K4721" s="189">
        <f t="shared" si="294"/>
        <v>0.22377599999999997</v>
      </c>
      <c r="L4721" s="200">
        <v>5748.4</v>
      </c>
      <c r="N4721" s="184">
        <v>2828.3</v>
      </c>
      <c r="O4721" s="190">
        <f t="shared" si="295"/>
        <v>0.47138333333333338</v>
      </c>
      <c r="Q4721" s="1">
        <v>1638.1</v>
      </c>
    </row>
    <row r="4722" spans="2:17" x14ac:dyDescent="0.3">
      <c r="B4722" s="187">
        <v>41836.333333333336</v>
      </c>
      <c r="D4722" s="202">
        <v>730</v>
      </c>
      <c r="E4722" s="178">
        <v>448.37799999999999</v>
      </c>
      <c r="F4722" s="188">
        <f t="shared" si="292"/>
        <v>0.60679771289373075</v>
      </c>
      <c r="G4722" s="200"/>
      <c r="H4722" s="202">
        <v>320</v>
      </c>
      <c r="I4722" s="178">
        <v>15350</v>
      </c>
      <c r="J4722">
        <f t="shared" si="293"/>
        <v>15350</v>
      </c>
      <c r="K4722" s="189">
        <f t="shared" si="294"/>
        <v>0.61399999999999999</v>
      </c>
      <c r="L4722" s="200">
        <v>15795</v>
      </c>
      <c r="N4722" s="184">
        <v>3014.5</v>
      </c>
      <c r="O4722" s="190">
        <f t="shared" si="295"/>
        <v>0.50241666666666662</v>
      </c>
      <c r="Q4722" s="1">
        <v>1638</v>
      </c>
    </row>
    <row r="4723" spans="2:17" x14ac:dyDescent="0.3">
      <c r="B4723" s="187">
        <v>41836.375</v>
      </c>
      <c r="D4723" s="202">
        <v>842</v>
      </c>
      <c r="E4723" s="178">
        <v>582.47400000000005</v>
      </c>
      <c r="F4723" s="188">
        <f t="shared" si="292"/>
        <v>0.78827215211286683</v>
      </c>
      <c r="G4723" s="200"/>
      <c r="H4723" s="202">
        <v>503</v>
      </c>
      <c r="I4723" s="178">
        <v>19068</v>
      </c>
      <c r="J4723">
        <f t="shared" si="293"/>
        <v>19068</v>
      </c>
      <c r="K4723" s="189">
        <f t="shared" si="294"/>
        <v>0.76271999999999995</v>
      </c>
      <c r="L4723" s="200">
        <v>19693</v>
      </c>
      <c r="N4723" s="184">
        <v>2133</v>
      </c>
      <c r="O4723" s="190">
        <f t="shared" si="295"/>
        <v>0.35549999999999998</v>
      </c>
      <c r="Q4723" s="1">
        <v>1637.5</v>
      </c>
    </row>
    <row r="4724" spans="2:17" x14ac:dyDescent="0.3">
      <c r="B4724" s="187">
        <v>41836.416666666664</v>
      </c>
      <c r="D4724" s="202">
        <v>909</v>
      </c>
      <c r="E4724" s="178">
        <v>650.68700000000001</v>
      </c>
      <c r="F4724" s="188">
        <f t="shared" si="292"/>
        <v>0.88058598639916097</v>
      </c>
      <c r="G4724" s="200"/>
      <c r="H4724" s="202">
        <v>646</v>
      </c>
      <c r="I4724" s="178">
        <v>19229</v>
      </c>
      <c r="J4724">
        <f t="shared" si="293"/>
        <v>19229</v>
      </c>
      <c r="K4724" s="189">
        <f t="shared" si="294"/>
        <v>0.76915999999999995</v>
      </c>
      <c r="L4724" s="200">
        <v>19862</v>
      </c>
      <c r="N4724" s="184">
        <v>3202</v>
      </c>
      <c r="O4724" s="190">
        <f t="shared" si="295"/>
        <v>0.53366666666666662</v>
      </c>
      <c r="Q4724" s="1">
        <v>1636.8</v>
      </c>
    </row>
    <row r="4725" spans="2:17" x14ac:dyDescent="0.3">
      <c r="B4725" s="187">
        <v>41836.458333333336</v>
      </c>
      <c r="D4725" s="202">
        <v>877</v>
      </c>
      <c r="E4725" s="178">
        <v>635.69000000000005</v>
      </c>
      <c r="F4725" s="188">
        <f t="shared" si="292"/>
        <v>0.86029028656494244</v>
      </c>
      <c r="G4725" s="200"/>
      <c r="H4725" s="202">
        <v>718</v>
      </c>
      <c r="I4725" s="178">
        <v>18871</v>
      </c>
      <c r="J4725">
        <f t="shared" si="293"/>
        <v>18871</v>
      </c>
      <c r="K4725" s="189">
        <f t="shared" si="294"/>
        <v>0.75483999999999996</v>
      </c>
      <c r="L4725" s="200">
        <v>19486</v>
      </c>
      <c r="N4725" s="184">
        <v>4173.6000000000004</v>
      </c>
      <c r="O4725" s="190">
        <f t="shared" si="295"/>
        <v>0.69560000000000011</v>
      </c>
      <c r="Q4725" s="1">
        <v>1635.6</v>
      </c>
    </row>
    <row r="4726" spans="2:17" x14ac:dyDescent="0.3">
      <c r="B4726" s="187">
        <v>41836.5</v>
      </c>
      <c r="D4726" s="202">
        <v>621</v>
      </c>
      <c r="E4726" s="178">
        <v>440.339</v>
      </c>
      <c r="F4726" s="188">
        <f t="shared" si="292"/>
        <v>0.59591839496565957</v>
      </c>
      <c r="G4726" s="200"/>
      <c r="H4726" s="202">
        <v>635</v>
      </c>
      <c r="I4726" s="178">
        <v>16462</v>
      </c>
      <c r="J4726">
        <f t="shared" si="293"/>
        <v>16462</v>
      </c>
      <c r="K4726" s="189">
        <f t="shared" si="294"/>
        <v>0.65847999999999995</v>
      </c>
      <c r="L4726" s="200">
        <v>16958</v>
      </c>
      <c r="N4726" s="184">
        <v>3356.9</v>
      </c>
      <c r="O4726" s="190">
        <f t="shared" si="295"/>
        <v>0.55948333333333333</v>
      </c>
      <c r="Q4726" s="1">
        <v>1635.2</v>
      </c>
    </row>
    <row r="4727" spans="2:17" x14ac:dyDescent="0.3">
      <c r="B4727" s="187">
        <v>41836.541666666664</v>
      </c>
      <c r="D4727" s="202">
        <v>739</v>
      </c>
      <c r="E4727" s="178">
        <v>523.69799999999998</v>
      </c>
      <c r="F4727" s="188">
        <f t="shared" si="292"/>
        <v>0.70872957336671516</v>
      </c>
      <c r="G4727" s="200"/>
      <c r="H4727" s="202">
        <v>624</v>
      </c>
      <c r="I4727" s="178">
        <v>17712</v>
      </c>
      <c r="J4727">
        <f t="shared" si="293"/>
        <v>17712</v>
      </c>
      <c r="K4727" s="189">
        <f t="shared" si="294"/>
        <v>0.70848</v>
      </c>
      <c r="L4727" s="200">
        <v>18267</v>
      </c>
      <c r="N4727" s="184">
        <v>2891.7</v>
      </c>
      <c r="O4727" s="190">
        <f t="shared" si="295"/>
        <v>0.48194999999999999</v>
      </c>
      <c r="Q4727" s="1">
        <v>1634.5</v>
      </c>
    </row>
    <row r="4728" spans="2:17" x14ac:dyDescent="0.3">
      <c r="B4728" s="187">
        <v>41836.583333333336</v>
      </c>
      <c r="D4728" s="202">
        <v>872</v>
      </c>
      <c r="E4728" s="178">
        <v>606.61</v>
      </c>
      <c r="F4728" s="188">
        <f t="shared" si="292"/>
        <v>0.82093581892614276</v>
      </c>
      <c r="G4728" s="200"/>
      <c r="H4728" s="202">
        <v>544</v>
      </c>
      <c r="I4728" s="178">
        <v>18929</v>
      </c>
      <c r="J4728">
        <f t="shared" si="293"/>
        <v>18929</v>
      </c>
      <c r="K4728" s="189">
        <f t="shared" si="294"/>
        <v>0.75716000000000006</v>
      </c>
      <c r="L4728" s="200">
        <v>19546</v>
      </c>
      <c r="N4728" s="184">
        <v>2437.1999999999998</v>
      </c>
      <c r="O4728" s="190">
        <f t="shared" si="295"/>
        <v>0.40619999999999995</v>
      </c>
      <c r="Q4728" s="1">
        <v>1633.9</v>
      </c>
    </row>
    <row r="4729" spans="2:17" x14ac:dyDescent="0.3">
      <c r="B4729" s="187">
        <v>41836.625</v>
      </c>
      <c r="D4729" s="202">
        <v>805</v>
      </c>
      <c r="E4729" s="178">
        <v>510.18</v>
      </c>
      <c r="F4729" s="188">
        <f t="shared" si="292"/>
        <v>0.69043542984741357</v>
      </c>
      <c r="G4729" s="200"/>
      <c r="H4729" s="202">
        <v>373</v>
      </c>
      <c r="I4729" s="178">
        <v>17316</v>
      </c>
      <c r="J4729">
        <f t="shared" si="293"/>
        <v>17316</v>
      </c>
      <c r="K4729" s="189">
        <f t="shared" si="294"/>
        <v>0.69264000000000003</v>
      </c>
      <c r="L4729" s="200">
        <v>17852</v>
      </c>
      <c r="N4729" s="184">
        <v>2233.1</v>
      </c>
      <c r="O4729" s="190">
        <f t="shared" si="295"/>
        <v>0.37218333333333331</v>
      </c>
      <c r="Q4729" s="1">
        <v>1632.2</v>
      </c>
    </row>
    <row r="4730" spans="2:17" x14ac:dyDescent="0.3">
      <c r="B4730" s="187">
        <v>41836.666666666664</v>
      </c>
      <c r="D4730" s="202">
        <v>563</v>
      </c>
      <c r="E4730" s="178">
        <v>260.38799999999998</v>
      </c>
      <c r="F4730" s="188">
        <f t="shared" si="292"/>
        <v>0.35238759008018405</v>
      </c>
      <c r="G4730" s="200"/>
      <c r="H4730" s="202">
        <v>164</v>
      </c>
      <c r="I4730" s="178">
        <v>7131.8</v>
      </c>
      <c r="J4730">
        <f t="shared" si="293"/>
        <v>7131.8</v>
      </c>
      <c r="K4730" s="189">
        <f t="shared" si="294"/>
        <v>0.28527200000000003</v>
      </c>
      <c r="L4730" s="200">
        <v>7315.4</v>
      </c>
      <c r="N4730" s="184">
        <v>2279.3000000000002</v>
      </c>
      <c r="O4730" s="190">
        <f t="shared" si="295"/>
        <v>0.37988333333333335</v>
      </c>
      <c r="Q4730" s="1">
        <v>1631.6</v>
      </c>
    </row>
    <row r="4731" spans="2:17" x14ac:dyDescent="0.3">
      <c r="B4731" s="187">
        <v>41836.708333333336</v>
      </c>
      <c r="D4731" s="202">
        <v>97</v>
      </c>
      <c r="E4731" s="178">
        <v>0</v>
      </c>
      <c r="F4731" s="188">
        <f t="shared" si="292"/>
        <v>0</v>
      </c>
      <c r="G4731" s="200"/>
      <c r="H4731" s="202">
        <v>16</v>
      </c>
      <c r="I4731" s="178">
        <v>223.26</v>
      </c>
      <c r="J4731">
        <f t="shared" si="293"/>
        <v>223.26</v>
      </c>
      <c r="K4731" s="189">
        <f t="shared" si="294"/>
        <v>8.9303999999999998E-3</v>
      </c>
      <c r="L4731" s="200">
        <v>369.92</v>
      </c>
      <c r="N4731" s="184">
        <v>2892.4</v>
      </c>
      <c r="O4731" s="190">
        <f t="shared" si="295"/>
        <v>0.4820666666666667</v>
      </c>
      <c r="Q4731" s="1">
        <v>1631</v>
      </c>
    </row>
    <row r="4732" spans="2:17" x14ac:dyDescent="0.3">
      <c r="B4732" s="187">
        <v>41836.75</v>
      </c>
      <c r="D4732" s="202">
        <v>0</v>
      </c>
      <c r="E4732" s="178">
        <v>0</v>
      </c>
      <c r="F4732" s="188">
        <f t="shared" si="292"/>
        <v>0</v>
      </c>
      <c r="G4732" s="200"/>
      <c r="H4732" s="202">
        <v>0</v>
      </c>
      <c r="I4732" s="178">
        <v>-56.506999999999998</v>
      </c>
      <c r="J4732">
        <f t="shared" si="293"/>
        <v>0</v>
      </c>
      <c r="K4732" s="189">
        <f t="shared" si="294"/>
        <v>0</v>
      </c>
      <c r="L4732" s="200">
        <v>0</v>
      </c>
      <c r="N4732" s="184">
        <v>3297.9</v>
      </c>
      <c r="O4732" s="190">
        <f t="shared" si="295"/>
        <v>0.54964999999999997</v>
      </c>
      <c r="Q4732" s="1">
        <v>1630.9</v>
      </c>
    </row>
    <row r="4733" spans="2:17" x14ac:dyDescent="0.3">
      <c r="B4733" s="187">
        <v>41836.791666666664</v>
      </c>
      <c r="D4733" s="202">
        <v>0</v>
      </c>
      <c r="E4733" s="178">
        <v>0</v>
      </c>
      <c r="F4733" s="188">
        <f t="shared" si="292"/>
        <v>0</v>
      </c>
      <c r="G4733" s="200"/>
      <c r="H4733" s="202">
        <v>0</v>
      </c>
      <c r="I4733" s="178">
        <v>-56.506999999999998</v>
      </c>
      <c r="J4733">
        <f t="shared" si="293"/>
        <v>0</v>
      </c>
      <c r="K4733" s="189">
        <f t="shared" si="294"/>
        <v>0</v>
      </c>
      <c r="L4733" s="200">
        <v>0</v>
      </c>
      <c r="N4733" s="184">
        <v>3969.8</v>
      </c>
      <c r="O4733" s="190">
        <f t="shared" si="295"/>
        <v>0.66163333333333341</v>
      </c>
      <c r="Q4733" s="1">
        <v>1630.2</v>
      </c>
    </row>
    <row r="4734" spans="2:17" x14ac:dyDescent="0.3">
      <c r="B4734" s="187">
        <v>41836.833333333336</v>
      </c>
      <c r="D4734" s="202">
        <v>0</v>
      </c>
      <c r="E4734" s="178">
        <v>0</v>
      </c>
      <c r="F4734" s="188">
        <f t="shared" si="292"/>
        <v>0</v>
      </c>
      <c r="G4734" s="200"/>
      <c r="H4734" s="202">
        <v>0</v>
      </c>
      <c r="I4734" s="178">
        <v>-56.506999999999998</v>
      </c>
      <c r="J4734">
        <f t="shared" si="293"/>
        <v>0</v>
      </c>
      <c r="K4734" s="189">
        <f t="shared" si="294"/>
        <v>0</v>
      </c>
      <c r="L4734" s="200">
        <v>0</v>
      </c>
      <c r="N4734" s="184">
        <v>3963.6</v>
      </c>
      <c r="O4734" s="190">
        <f t="shared" si="295"/>
        <v>0.66059999999999997</v>
      </c>
      <c r="Q4734" s="1">
        <v>1629.3</v>
      </c>
    </row>
    <row r="4735" spans="2:17" x14ac:dyDescent="0.3">
      <c r="B4735" s="187">
        <v>41836.875</v>
      </c>
      <c r="D4735" s="202">
        <v>0</v>
      </c>
      <c r="E4735" s="178">
        <v>0</v>
      </c>
      <c r="F4735" s="188">
        <f t="shared" si="292"/>
        <v>0</v>
      </c>
      <c r="G4735" s="200"/>
      <c r="H4735" s="202">
        <v>0</v>
      </c>
      <c r="I4735" s="178">
        <v>-56.506999999999998</v>
      </c>
      <c r="J4735">
        <f t="shared" si="293"/>
        <v>0</v>
      </c>
      <c r="K4735" s="189">
        <f t="shared" si="294"/>
        <v>0</v>
      </c>
      <c r="L4735" s="200">
        <v>0</v>
      </c>
      <c r="N4735" s="184">
        <v>3845.1</v>
      </c>
      <c r="O4735" s="190">
        <f t="shared" si="295"/>
        <v>0.64085000000000003</v>
      </c>
      <c r="Q4735" s="1">
        <v>1628.4</v>
      </c>
    </row>
    <row r="4736" spans="2:17" x14ac:dyDescent="0.3">
      <c r="B4736" s="187">
        <v>41836.916666666664</v>
      </c>
      <c r="D4736" s="202">
        <v>0</v>
      </c>
      <c r="E4736" s="178">
        <v>0</v>
      </c>
      <c r="F4736" s="188">
        <f t="shared" si="292"/>
        <v>0</v>
      </c>
      <c r="G4736" s="200"/>
      <c r="H4736" s="202">
        <v>0</v>
      </c>
      <c r="I4736" s="178">
        <v>-56.506999999999998</v>
      </c>
      <c r="J4736">
        <f t="shared" si="293"/>
        <v>0</v>
      </c>
      <c r="K4736" s="189">
        <f t="shared" si="294"/>
        <v>0</v>
      </c>
      <c r="L4736" s="200">
        <v>0</v>
      </c>
      <c r="N4736" s="184">
        <v>3901.3</v>
      </c>
      <c r="O4736" s="190">
        <f t="shared" si="295"/>
        <v>0.65021666666666667</v>
      </c>
      <c r="Q4736" s="1">
        <v>1627.8</v>
      </c>
    </row>
    <row r="4737" spans="2:17" x14ac:dyDescent="0.3">
      <c r="B4737" s="187">
        <v>41836.958333333336</v>
      </c>
      <c r="D4737" s="202">
        <v>0</v>
      </c>
      <c r="E4737" s="178">
        <v>0</v>
      </c>
      <c r="F4737" s="188">
        <f t="shared" si="292"/>
        <v>0</v>
      </c>
      <c r="G4737" s="200"/>
      <c r="H4737" s="202">
        <v>0</v>
      </c>
      <c r="I4737" s="178">
        <v>-56.506999999999998</v>
      </c>
      <c r="J4737">
        <f t="shared" si="293"/>
        <v>0</v>
      </c>
      <c r="K4737" s="189">
        <f t="shared" si="294"/>
        <v>0</v>
      </c>
      <c r="L4737" s="200">
        <v>0</v>
      </c>
      <c r="N4737" s="184">
        <v>4373.3999999999996</v>
      </c>
      <c r="O4737" s="190">
        <f t="shared" si="295"/>
        <v>0.72889999999999999</v>
      </c>
      <c r="Q4737" s="1">
        <v>1627.5</v>
      </c>
    </row>
    <row r="4738" spans="2:17" x14ac:dyDescent="0.3">
      <c r="B4738" s="187">
        <v>41837</v>
      </c>
      <c r="D4738" s="202">
        <v>0</v>
      </c>
      <c r="E4738" s="178">
        <v>0</v>
      </c>
      <c r="F4738" s="188">
        <f t="shared" si="292"/>
        <v>0</v>
      </c>
      <c r="G4738" s="200"/>
      <c r="H4738" s="202">
        <v>0</v>
      </c>
      <c r="I4738" s="178">
        <v>-56.506999999999998</v>
      </c>
      <c r="J4738">
        <f t="shared" si="293"/>
        <v>0</v>
      </c>
      <c r="K4738" s="189">
        <f t="shared" si="294"/>
        <v>0</v>
      </c>
      <c r="L4738" s="200">
        <v>0</v>
      </c>
      <c r="N4738" s="184">
        <v>4912.1000000000004</v>
      </c>
      <c r="O4738" s="190">
        <f t="shared" si="295"/>
        <v>0.81868333333333343</v>
      </c>
      <c r="Q4738" s="1">
        <v>1627.1</v>
      </c>
    </row>
    <row r="4739" spans="2:17" x14ac:dyDescent="0.3">
      <c r="B4739" s="187">
        <v>41837.041666666664</v>
      </c>
      <c r="D4739" s="202">
        <v>0</v>
      </c>
      <c r="E4739" s="178">
        <v>0</v>
      </c>
      <c r="F4739" s="188">
        <f t="shared" si="292"/>
        <v>0</v>
      </c>
      <c r="G4739" s="200"/>
      <c r="H4739" s="202">
        <v>0</v>
      </c>
      <c r="I4739" s="178">
        <v>-56.506999999999998</v>
      </c>
      <c r="J4739">
        <f t="shared" si="293"/>
        <v>0</v>
      </c>
      <c r="K4739" s="189">
        <f t="shared" si="294"/>
        <v>0</v>
      </c>
      <c r="L4739" s="200">
        <v>0</v>
      </c>
      <c r="N4739" s="184">
        <v>5146.8999999999996</v>
      </c>
      <c r="O4739" s="190">
        <f t="shared" si="295"/>
        <v>0.85781666666666656</v>
      </c>
      <c r="Q4739" s="1">
        <v>1627</v>
      </c>
    </row>
    <row r="4740" spans="2:17" x14ac:dyDescent="0.3">
      <c r="B4740" s="187">
        <v>41837.083333333336</v>
      </c>
      <c r="D4740" s="202">
        <v>0</v>
      </c>
      <c r="E4740" s="178">
        <v>0</v>
      </c>
      <c r="F4740" s="188">
        <f t="shared" si="292"/>
        <v>0</v>
      </c>
      <c r="G4740" s="200"/>
      <c r="H4740" s="202">
        <v>0</v>
      </c>
      <c r="I4740" s="178">
        <v>-56.506999999999998</v>
      </c>
      <c r="J4740">
        <f t="shared" si="293"/>
        <v>0</v>
      </c>
      <c r="K4740" s="189">
        <f t="shared" si="294"/>
        <v>0</v>
      </c>
      <c r="L4740" s="200">
        <v>0</v>
      </c>
      <c r="N4740" s="184">
        <v>4671.3999999999996</v>
      </c>
      <c r="O4740" s="190">
        <f t="shared" si="295"/>
        <v>0.77856666666666663</v>
      </c>
      <c r="Q4740" s="1">
        <v>1626.2</v>
      </c>
    </row>
    <row r="4741" spans="2:17" x14ac:dyDescent="0.3">
      <c r="B4741" s="187">
        <v>41837.125</v>
      </c>
      <c r="D4741" s="202">
        <v>0</v>
      </c>
      <c r="E4741" s="178">
        <v>0</v>
      </c>
      <c r="F4741" s="188">
        <f t="shared" si="292"/>
        <v>0</v>
      </c>
      <c r="G4741" s="200"/>
      <c r="H4741" s="202">
        <v>0</v>
      </c>
      <c r="I4741" s="178">
        <v>-56.506999999999998</v>
      </c>
      <c r="J4741">
        <f t="shared" si="293"/>
        <v>0</v>
      </c>
      <c r="K4741" s="189">
        <f t="shared" si="294"/>
        <v>0</v>
      </c>
      <c r="L4741" s="200">
        <v>0</v>
      </c>
      <c r="N4741" s="184">
        <v>4456.6000000000004</v>
      </c>
      <c r="O4741" s="190">
        <f t="shared" si="295"/>
        <v>0.74276666666666669</v>
      </c>
      <c r="Q4741" s="1">
        <v>1626</v>
      </c>
    </row>
    <row r="4742" spans="2:17" x14ac:dyDescent="0.3">
      <c r="B4742" s="187">
        <v>41837.166666666664</v>
      </c>
      <c r="D4742" s="202">
        <v>0</v>
      </c>
      <c r="E4742" s="178">
        <v>0</v>
      </c>
      <c r="F4742" s="188">
        <f t="shared" si="292"/>
        <v>0</v>
      </c>
      <c r="G4742" s="200"/>
      <c r="H4742" s="202">
        <v>0</v>
      </c>
      <c r="I4742" s="178">
        <v>-56.506999999999998</v>
      </c>
      <c r="J4742">
        <f t="shared" si="293"/>
        <v>0</v>
      </c>
      <c r="K4742" s="189">
        <f t="shared" si="294"/>
        <v>0</v>
      </c>
      <c r="L4742" s="200">
        <v>0</v>
      </c>
      <c r="N4742" s="184">
        <v>4481.8999999999996</v>
      </c>
      <c r="O4742" s="190">
        <f t="shared" si="295"/>
        <v>0.74698333333333322</v>
      </c>
      <c r="Q4742" s="1">
        <v>1624.9</v>
      </c>
    </row>
    <row r="4743" spans="2:17" x14ac:dyDescent="0.3">
      <c r="B4743" s="187">
        <v>41837.208333333336</v>
      </c>
      <c r="D4743" s="202">
        <v>0</v>
      </c>
      <c r="E4743" s="178">
        <v>0</v>
      </c>
      <c r="F4743" s="188">
        <f t="shared" si="292"/>
        <v>0</v>
      </c>
      <c r="G4743" s="200"/>
      <c r="H4743" s="202">
        <v>0</v>
      </c>
      <c r="I4743" s="178">
        <v>-56.506999999999998</v>
      </c>
      <c r="J4743">
        <f t="shared" si="293"/>
        <v>0</v>
      </c>
      <c r="K4743" s="189">
        <f t="shared" si="294"/>
        <v>0</v>
      </c>
      <c r="L4743" s="200">
        <v>0</v>
      </c>
      <c r="N4743" s="184">
        <v>4199</v>
      </c>
      <c r="O4743" s="190">
        <f t="shared" si="295"/>
        <v>0.69983333333333331</v>
      </c>
      <c r="Q4743" s="1">
        <v>1624.7</v>
      </c>
    </row>
    <row r="4744" spans="2:17" x14ac:dyDescent="0.3">
      <c r="B4744" s="187">
        <v>41837.25</v>
      </c>
      <c r="D4744" s="202">
        <v>0</v>
      </c>
      <c r="E4744" s="178">
        <v>0</v>
      </c>
      <c r="F4744" s="188">
        <f t="shared" si="292"/>
        <v>0</v>
      </c>
      <c r="G4744" s="200"/>
      <c r="H4744" s="202">
        <v>2</v>
      </c>
      <c r="I4744" s="178">
        <v>-56.506999999999998</v>
      </c>
      <c r="J4744">
        <f t="shared" si="293"/>
        <v>0</v>
      </c>
      <c r="K4744" s="189">
        <f t="shared" si="294"/>
        <v>0</v>
      </c>
      <c r="L4744" s="200">
        <v>0</v>
      </c>
      <c r="N4744" s="184">
        <v>4682.5</v>
      </c>
      <c r="O4744" s="190">
        <f t="shared" si="295"/>
        <v>0.78041666666666665</v>
      </c>
      <c r="Q4744" s="1">
        <v>1624</v>
      </c>
    </row>
    <row r="4745" spans="2:17" x14ac:dyDescent="0.3">
      <c r="B4745" s="187">
        <v>41837.291666666664</v>
      </c>
      <c r="D4745" s="202">
        <v>9</v>
      </c>
      <c r="E4745" s="178">
        <v>0</v>
      </c>
      <c r="F4745" s="188">
        <f t="shared" si="292"/>
        <v>0</v>
      </c>
      <c r="G4745" s="200"/>
      <c r="H4745" s="202">
        <v>42</v>
      </c>
      <c r="I4745" s="178">
        <v>1002.2</v>
      </c>
      <c r="J4745">
        <f t="shared" si="293"/>
        <v>1002.2</v>
      </c>
      <c r="K4745" s="189">
        <f t="shared" si="294"/>
        <v>4.0087999999999999E-2</v>
      </c>
      <c r="L4745" s="200">
        <v>1101</v>
      </c>
      <c r="N4745" s="184">
        <v>5006</v>
      </c>
      <c r="O4745" s="190">
        <f t="shared" si="295"/>
        <v>0.83433333333333337</v>
      </c>
      <c r="Q4745" s="1">
        <v>1623.5</v>
      </c>
    </row>
    <row r="4746" spans="2:17" x14ac:dyDescent="0.3">
      <c r="B4746" s="187">
        <v>41837.333333333336</v>
      </c>
      <c r="D4746" s="202">
        <v>52</v>
      </c>
      <c r="E4746" s="178">
        <v>0</v>
      </c>
      <c r="F4746" s="188">
        <f t="shared" si="292"/>
        <v>0</v>
      </c>
      <c r="G4746" s="200"/>
      <c r="H4746" s="202">
        <v>154</v>
      </c>
      <c r="I4746" s="178">
        <v>4531</v>
      </c>
      <c r="J4746">
        <f t="shared" si="293"/>
        <v>4531</v>
      </c>
      <c r="K4746" s="189">
        <f t="shared" si="294"/>
        <v>0.18124000000000001</v>
      </c>
      <c r="L4746" s="200">
        <v>4667.6000000000004</v>
      </c>
      <c r="N4746" s="184">
        <v>5400.9</v>
      </c>
      <c r="O4746" s="190">
        <f t="shared" si="295"/>
        <v>0.90014999999999989</v>
      </c>
      <c r="Q4746" s="1">
        <v>1621.3</v>
      </c>
    </row>
    <row r="4747" spans="2:17" x14ac:dyDescent="0.3">
      <c r="B4747" s="187">
        <v>41837.375</v>
      </c>
      <c r="D4747" s="202">
        <v>46</v>
      </c>
      <c r="E4747" s="178">
        <v>0</v>
      </c>
      <c r="F4747" s="188">
        <f t="shared" ref="F4747:F4810" si="296">E4747/$F$8</f>
        <v>0</v>
      </c>
      <c r="G4747" s="200"/>
      <c r="H4747" s="202">
        <v>234</v>
      </c>
      <c r="I4747" s="178">
        <v>5904.8</v>
      </c>
      <c r="J4747">
        <f t="shared" ref="J4747:J4810" si="297">IF(I4747&lt;0,0,I4747)</f>
        <v>5904.8</v>
      </c>
      <c r="K4747" s="189">
        <f t="shared" ref="K4747:K4810" si="298">J4747/(1000*$K$8)</f>
        <v>0.23619200000000001</v>
      </c>
      <c r="L4747" s="200">
        <v>6064.4</v>
      </c>
      <c r="N4747" s="184">
        <v>4945.8999999999996</v>
      </c>
      <c r="O4747" s="190">
        <f t="shared" ref="O4747:O4810" si="299">N4747/$O$8</f>
        <v>0.82431666666666659</v>
      </c>
      <c r="Q4747" s="1">
        <v>1620.6</v>
      </c>
    </row>
    <row r="4748" spans="2:17" x14ac:dyDescent="0.3">
      <c r="B4748" s="187">
        <v>41837.416666666664</v>
      </c>
      <c r="D4748" s="202">
        <v>6</v>
      </c>
      <c r="E4748" s="178">
        <v>0</v>
      </c>
      <c r="F4748" s="188">
        <f t="shared" si="296"/>
        <v>0</v>
      </c>
      <c r="G4748" s="200"/>
      <c r="H4748" s="202">
        <v>139</v>
      </c>
      <c r="I4748" s="178">
        <v>3144.7</v>
      </c>
      <c r="J4748">
        <f t="shared" si="297"/>
        <v>3144.7</v>
      </c>
      <c r="K4748" s="189">
        <f t="shared" si="298"/>
        <v>0.12578799999999998</v>
      </c>
      <c r="L4748" s="200">
        <v>3263.1</v>
      </c>
      <c r="N4748" s="184">
        <v>5361.9</v>
      </c>
      <c r="O4748" s="190">
        <f t="shared" si="299"/>
        <v>0.89364999999999994</v>
      </c>
      <c r="Q4748" s="1">
        <v>1620.3</v>
      </c>
    </row>
    <row r="4749" spans="2:17" x14ac:dyDescent="0.3">
      <c r="B4749" s="187">
        <v>41837.458333333336</v>
      </c>
      <c r="D4749" s="202">
        <v>232</v>
      </c>
      <c r="E4749" s="178">
        <v>0</v>
      </c>
      <c r="F4749" s="188">
        <f t="shared" si="296"/>
        <v>0</v>
      </c>
      <c r="G4749" s="200"/>
      <c r="H4749" s="202">
        <v>420</v>
      </c>
      <c r="I4749" s="178">
        <v>11096</v>
      </c>
      <c r="J4749">
        <f t="shared" si="297"/>
        <v>11096</v>
      </c>
      <c r="K4749" s="189">
        <f t="shared" si="298"/>
        <v>0.44384000000000001</v>
      </c>
      <c r="L4749" s="200">
        <v>11387</v>
      </c>
      <c r="N4749" s="184">
        <v>4542.3</v>
      </c>
      <c r="O4749" s="190">
        <f t="shared" si="299"/>
        <v>0.75705</v>
      </c>
      <c r="Q4749" s="1">
        <v>1619.3</v>
      </c>
    </row>
    <row r="4750" spans="2:17" x14ac:dyDescent="0.3">
      <c r="B4750" s="187">
        <v>41837.5</v>
      </c>
      <c r="D4750" s="202">
        <v>109</v>
      </c>
      <c r="E4750" s="178">
        <v>0</v>
      </c>
      <c r="F4750" s="188">
        <f t="shared" si="296"/>
        <v>0</v>
      </c>
      <c r="G4750" s="200"/>
      <c r="H4750" s="202">
        <v>372</v>
      </c>
      <c r="I4750" s="178">
        <v>9597.2000000000007</v>
      </c>
      <c r="J4750">
        <f t="shared" si="297"/>
        <v>9597.2000000000007</v>
      </c>
      <c r="K4750" s="189">
        <f t="shared" si="298"/>
        <v>0.38388800000000001</v>
      </c>
      <c r="L4750" s="200">
        <v>9843.7999999999993</v>
      </c>
      <c r="N4750" s="184">
        <v>5127.2</v>
      </c>
      <c r="O4750" s="190">
        <f t="shared" si="299"/>
        <v>0.85453333333333326</v>
      </c>
      <c r="Q4750" s="1">
        <v>1618</v>
      </c>
    </row>
    <row r="4751" spans="2:17" x14ac:dyDescent="0.3">
      <c r="B4751" s="187">
        <v>41837.541666666664</v>
      </c>
      <c r="D4751" s="202">
        <v>12</v>
      </c>
      <c r="E4751" s="178">
        <v>0</v>
      </c>
      <c r="F4751" s="188">
        <f t="shared" si="296"/>
        <v>0</v>
      </c>
      <c r="G4751" s="200"/>
      <c r="H4751" s="202">
        <v>230</v>
      </c>
      <c r="I4751" s="178">
        <v>5454.1</v>
      </c>
      <c r="J4751">
        <f t="shared" si="297"/>
        <v>5454.1</v>
      </c>
      <c r="K4751" s="189">
        <f t="shared" si="298"/>
        <v>0.21816400000000002</v>
      </c>
      <c r="L4751" s="200">
        <v>5605.6</v>
      </c>
      <c r="N4751" s="184">
        <v>4701.8999999999996</v>
      </c>
      <c r="O4751" s="190">
        <f t="shared" si="299"/>
        <v>0.78364999999999996</v>
      </c>
      <c r="Q4751" s="1">
        <v>1617.2</v>
      </c>
    </row>
    <row r="4752" spans="2:17" x14ac:dyDescent="0.3">
      <c r="B4752" s="187">
        <v>41837.583333333336</v>
      </c>
      <c r="D4752" s="202">
        <v>6</v>
      </c>
      <c r="E4752" s="178">
        <v>0</v>
      </c>
      <c r="F4752" s="188">
        <f t="shared" si="296"/>
        <v>0</v>
      </c>
      <c r="G4752" s="200"/>
      <c r="H4752" s="202">
        <v>161</v>
      </c>
      <c r="I4752" s="178">
        <v>3357.7</v>
      </c>
      <c r="J4752">
        <f t="shared" si="297"/>
        <v>3357.7</v>
      </c>
      <c r="K4752" s="189">
        <f t="shared" si="298"/>
        <v>0.13430799999999998</v>
      </c>
      <c r="L4752" s="200">
        <v>3478.6</v>
      </c>
      <c r="N4752" s="184">
        <v>4351.3</v>
      </c>
      <c r="O4752" s="190">
        <f t="shared" si="299"/>
        <v>0.72521666666666673</v>
      </c>
      <c r="Q4752" s="1">
        <v>1616.2</v>
      </c>
    </row>
    <row r="4753" spans="2:17" x14ac:dyDescent="0.3">
      <c r="B4753" s="187">
        <v>41837.625</v>
      </c>
      <c r="D4753" s="202">
        <v>0</v>
      </c>
      <c r="E4753" s="178">
        <v>0</v>
      </c>
      <c r="F4753" s="188">
        <f t="shared" si="296"/>
        <v>0</v>
      </c>
      <c r="G4753" s="200"/>
      <c r="H4753" s="202">
        <v>57</v>
      </c>
      <c r="I4753" s="178">
        <v>1031.8</v>
      </c>
      <c r="J4753">
        <f t="shared" si="297"/>
        <v>1031.8</v>
      </c>
      <c r="K4753" s="189">
        <f t="shared" si="298"/>
        <v>4.1271999999999996E-2</v>
      </c>
      <c r="L4753" s="200">
        <v>1130.7</v>
      </c>
      <c r="N4753" s="184">
        <v>4429.8999999999996</v>
      </c>
      <c r="O4753" s="190">
        <f t="shared" si="299"/>
        <v>0.73831666666666662</v>
      </c>
      <c r="Q4753" s="1">
        <v>1615.9</v>
      </c>
    </row>
    <row r="4754" spans="2:17" x14ac:dyDescent="0.3">
      <c r="B4754" s="187">
        <v>41837.666666666664</v>
      </c>
      <c r="D4754" s="202">
        <v>0</v>
      </c>
      <c r="E4754" s="178">
        <v>0</v>
      </c>
      <c r="F4754" s="188">
        <f t="shared" si="296"/>
        <v>0</v>
      </c>
      <c r="G4754" s="200"/>
      <c r="H4754" s="202">
        <v>23</v>
      </c>
      <c r="I4754" s="178">
        <v>355.77</v>
      </c>
      <c r="J4754">
        <f t="shared" si="297"/>
        <v>355.77</v>
      </c>
      <c r="K4754" s="189">
        <f t="shared" si="298"/>
        <v>1.42308E-2</v>
      </c>
      <c r="L4754" s="200">
        <v>486.97</v>
      </c>
      <c r="N4754" s="184">
        <v>4931.7</v>
      </c>
      <c r="O4754" s="190">
        <f t="shared" si="299"/>
        <v>0.82194999999999996</v>
      </c>
      <c r="Q4754" s="1">
        <v>1615.3</v>
      </c>
    </row>
    <row r="4755" spans="2:17" x14ac:dyDescent="0.3">
      <c r="B4755" s="187">
        <v>41837.708333333336</v>
      </c>
      <c r="D4755" s="202">
        <v>0</v>
      </c>
      <c r="E4755" s="178">
        <v>0</v>
      </c>
      <c r="F4755" s="188">
        <f t="shared" si="296"/>
        <v>0</v>
      </c>
      <c r="G4755" s="200"/>
      <c r="H4755" s="202">
        <v>2</v>
      </c>
      <c r="I4755" s="178">
        <v>-56.506999999999998</v>
      </c>
      <c r="J4755">
        <f t="shared" si="297"/>
        <v>0</v>
      </c>
      <c r="K4755" s="189">
        <f t="shared" si="298"/>
        <v>0</v>
      </c>
      <c r="L4755" s="200">
        <v>0</v>
      </c>
      <c r="N4755" s="184">
        <v>5093.5</v>
      </c>
      <c r="O4755" s="190">
        <f t="shared" si="299"/>
        <v>0.84891666666666665</v>
      </c>
      <c r="Q4755" s="1">
        <v>1614.6</v>
      </c>
    </row>
    <row r="4756" spans="2:17" x14ac:dyDescent="0.3">
      <c r="B4756" s="187">
        <v>41837.75</v>
      </c>
      <c r="D4756" s="202">
        <v>0</v>
      </c>
      <c r="E4756" s="178">
        <v>0</v>
      </c>
      <c r="F4756" s="188">
        <f t="shared" si="296"/>
        <v>0</v>
      </c>
      <c r="G4756" s="200"/>
      <c r="H4756" s="202">
        <v>0</v>
      </c>
      <c r="I4756" s="178">
        <v>-56.506999999999998</v>
      </c>
      <c r="J4756">
        <f t="shared" si="297"/>
        <v>0</v>
      </c>
      <c r="K4756" s="189">
        <f t="shared" si="298"/>
        <v>0</v>
      </c>
      <c r="L4756" s="200">
        <v>0</v>
      </c>
      <c r="N4756" s="184">
        <v>4321.8</v>
      </c>
      <c r="O4756" s="190">
        <f t="shared" si="299"/>
        <v>0.72030000000000005</v>
      </c>
      <c r="Q4756" s="1">
        <v>1614.6</v>
      </c>
    </row>
    <row r="4757" spans="2:17" x14ac:dyDescent="0.3">
      <c r="B4757" s="187">
        <v>41837.791666666664</v>
      </c>
      <c r="D4757" s="202">
        <v>0</v>
      </c>
      <c r="E4757" s="178">
        <v>0</v>
      </c>
      <c r="F4757" s="188">
        <f t="shared" si="296"/>
        <v>0</v>
      </c>
      <c r="G4757" s="200"/>
      <c r="H4757" s="202">
        <v>0</v>
      </c>
      <c r="I4757" s="178">
        <v>-56.506999999999998</v>
      </c>
      <c r="J4757">
        <f t="shared" si="297"/>
        <v>0</v>
      </c>
      <c r="K4757" s="189">
        <f t="shared" si="298"/>
        <v>0</v>
      </c>
      <c r="L4757" s="200">
        <v>0</v>
      </c>
      <c r="N4757" s="184">
        <v>4527.1000000000004</v>
      </c>
      <c r="O4757" s="190">
        <f t="shared" si="299"/>
        <v>0.75451666666666672</v>
      </c>
      <c r="Q4757" s="1">
        <v>1614</v>
      </c>
    </row>
    <row r="4758" spans="2:17" x14ac:dyDescent="0.3">
      <c r="B4758" s="187">
        <v>41837.833333333336</v>
      </c>
      <c r="D4758" s="202">
        <v>0</v>
      </c>
      <c r="E4758" s="178">
        <v>0</v>
      </c>
      <c r="F4758" s="188">
        <f t="shared" si="296"/>
        <v>0</v>
      </c>
      <c r="G4758" s="200"/>
      <c r="H4758" s="202">
        <v>0</v>
      </c>
      <c r="I4758" s="178">
        <v>-56.506999999999998</v>
      </c>
      <c r="J4758">
        <f t="shared" si="297"/>
        <v>0</v>
      </c>
      <c r="K4758" s="189">
        <f t="shared" si="298"/>
        <v>0</v>
      </c>
      <c r="L4758" s="200">
        <v>0</v>
      </c>
      <c r="N4758" s="184">
        <v>4775.7</v>
      </c>
      <c r="O4758" s="190">
        <f t="shared" si="299"/>
        <v>0.79594999999999994</v>
      </c>
      <c r="Q4758" s="1">
        <v>1614</v>
      </c>
    </row>
    <row r="4759" spans="2:17" x14ac:dyDescent="0.3">
      <c r="B4759" s="187">
        <v>41837.875</v>
      </c>
      <c r="D4759" s="202">
        <v>0</v>
      </c>
      <c r="E4759" s="178">
        <v>0</v>
      </c>
      <c r="F4759" s="188">
        <f t="shared" si="296"/>
        <v>0</v>
      </c>
      <c r="G4759" s="200"/>
      <c r="H4759" s="202">
        <v>0</v>
      </c>
      <c r="I4759" s="178">
        <v>-56.506999999999998</v>
      </c>
      <c r="J4759">
        <f t="shared" si="297"/>
        <v>0</v>
      </c>
      <c r="K4759" s="189">
        <f t="shared" si="298"/>
        <v>0</v>
      </c>
      <c r="L4759" s="200">
        <v>0</v>
      </c>
      <c r="N4759" s="184">
        <v>4874</v>
      </c>
      <c r="O4759" s="190">
        <f t="shared" si="299"/>
        <v>0.81233333333333335</v>
      </c>
      <c r="Q4759" s="1">
        <v>1612.3</v>
      </c>
    </row>
    <row r="4760" spans="2:17" x14ac:dyDescent="0.3">
      <c r="B4760" s="187">
        <v>41837.916666666664</v>
      </c>
      <c r="D4760" s="202">
        <v>0</v>
      </c>
      <c r="E4760" s="178">
        <v>0</v>
      </c>
      <c r="F4760" s="188">
        <f t="shared" si="296"/>
        <v>0</v>
      </c>
      <c r="G4760" s="200"/>
      <c r="H4760" s="202">
        <v>0</v>
      </c>
      <c r="I4760" s="178">
        <v>-56.506999999999998</v>
      </c>
      <c r="J4760">
        <f t="shared" si="297"/>
        <v>0</v>
      </c>
      <c r="K4760" s="189">
        <f t="shared" si="298"/>
        <v>0</v>
      </c>
      <c r="L4760" s="200">
        <v>0</v>
      </c>
      <c r="N4760" s="184">
        <v>4112.8999999999996</v>
      </c>
      <c r="O4760" s="190">
        <f t="shared" si="299"/>
        <v>0.68548333333333322</v>
      </c>
      <c r="Q4760" s="1">
        <v>1611.2</v>
      </c>
    </row>
    <row r="4761" spans="2:17" x14ac:dyDescent="0.3">
      <c r="B4761" s="187">
        <v>41837.958333333336</v>
      </c>
      <c r="D4761" s="202">
        <v>0</v>
      </c>
      <c r="E4761" s="178">
        <v>0</v>
      </c>
      <c r="F4761" s="188">
        <f t="shared" si="296"/>
        <v>0</v>
      </c>
      <c r="G4761" s="200"/>
      <c r="H4761" s="202">
        <v>0</v>
      </c>
      <c r="I4761" s="178">
        <v>-56.506999999999998</v>
      </c>
      <c r="J4761">
        <f t="shared" si="297"/>
        <v>0</v>
      </c>
      <c r="K4761" s="189">
        <f t="shared" si="298"/>
        <v>0</v>
      </c>
      <c r="L4761" s="200">
        <v>0</v>
      </c>
      <c r="N4761" s="184">
        <v>2266</v>
      </c>
      <c r="O4761" s="190">
        <f t="shared" si="299"/>
        <v>0.37766666666666665</v>
      </c>
      <c r="Q4761" s="1">
        <v>1611</v>
      </c>
    </row>
    <row r="4762" spans="2:17" x14ac:dyDescent="0.3">
      <c r="B4762" s="187">
        <v>41838</v>
      </c>
      <c r="D4762" s="202">
        <v>0</v>
      </c>
      <c r="E4762" s="178">
        <v>0</v>
      </c>
      <c r="F4762" s="188">
        <f t="shared" si="296"/>
        <v>0</v>
      </c>
      <c r="G4762" s="200"/>
      <c r="H4762" s="202">
        <v>0</v>
      </c>
      <c r="I4762" s="178">
        <v>-56.506999999999998</v>
      </c>
      <c r="J4762">
        <f t="shared" si="297"/>
        <v>0</v>
      </c>
      <c r="K4762" s="189">
        <f t="shared" si="298"/>
        <v>0</v>
      </c>
      <c r="L4762" s="200">
        <v>0</v>
      </c>
      <c r="N4762" s="184">
        <v>2100.6999999999998</v>
      </c>
      <c r="O4762" s="190">
        <f t="shared" si="299"/>
        <v>0.35011666666666663</v>
      </c>
      <c r="Q4762" s="1">
        <v>1610.7</v>
      </c>
    </row>
    <row r="4763" spans="2:17" x14ac:dyDescent="0.3">
      <c r="B4763" s="187">
        <v>41838.041666666664</v>
      </c>
      <c r="D4763" s="202">
        <v>0</v>
      </c>
      <c r="E4763" s="178">
        <v>0</v>
      </c>
      <c r="F4763" s="188">
        <f t="shared" si="296"/>
        <v>0</v>
      </c>
      <c r="G4763" s="200"/>
      <c r="H4763" s="202">
        <v>0</v>
      </c>
      <c r="I4763" s="178">
        <v>-56.506999999999998</v>
      </c>
      <c r="J4763">
        <f t="shared" si="297"/>
        <v>0</v>
      </c>
      <c r="K4763" s="189">
        <f t="shared" si="298"/>
        <v>0</v>
      </c>
      <c r="L4763" s="200">
        <v>0</v>
      </c>
      <c r="N4763" s="184">
        <v>1664.9</v>
      </c>
      <c r="O4763" s="190">
        <f t="shared" si="299"/>
        <v>0.27748333333333336</v>
      </c>
      <c r="Q4763" s="1">
        <v>1610.2</v>
      </c>
    </row>
    <row r="4764" spans="2:17" x14ac:dyDescent="0.3">
      <c r="B4764" s="187">
        <v>41838.083333333336</v>
      </c>
      <c r="D4764" s="202">
        <v>0</v>
      </c>
      <c r="E4764" s="178">
        <v>0</v>
      </c>
      <c r="F4764" s="188">
        <f t="shared" si="296"/>
        <v>0</v>
      </c>
      <c r="G4764" s="200"/>
      <c r="H4764" s="202">
        <v>0</v>
      </c>
      <c r="I4764" s="178">
        <v>-56.506999999999998</v>
      </c>
      <c r="J4764">
        <f t="shared" si="297"/>
        <v>0</v>
      </c>
      <c r="K4764" s="189">
        <f t="shared" si="298"/>
        <v>0</v>
      </c>
      <c r="L4764" s="200">
        <v>0</v>
      </c>
      <c r="N4764" s="184">
        <v>2222.8000000000002</v>
      </c>
      <c r="O4764" s="190">
        <f t="shared" si="299"/>
        <v>0.37046666666666672</v>
      </c>
      <c r="Q4764" s="1">
        <v>1609.2</v>
      </c>
    </row>
    <row r="4765" spans="2:17" x14ac:dyDescent="0.3">
      <c r="B4765" s="187">
        <v>41838.125</v>
      </c>
      <c r="D4765" s="202">
        <v>0</v>
      </c>
      <c r="E4765" s="178">
        <v>0</v>
      </c>
      <c r="F4765" s="188">
        <f t="shared" si="296"/>
        <v>0</v>
      </c>
      <c r="G4765" s="200"/>
      <c r="H4765" s="202">
        <v>0</v>
      </c>
      <c r="I4765" s="178">
        <v>-56.506999999999998</v>
      </c>
      <c r="J4765">
        <f t="shared" si="297"/>
        <v>0</v>
      </c>
      <c r="K4765" s="189">
        <f t="shared" si="298"/>
        <v>0</v>
      </c>
      <c r="L4765" s="200">
        <v>0</v>
      </c>
      <c r="N4765" s="184">
        <v>3774.7</v>
      </c>
      <c r="O4765" s="190">
        <f t="shared" si="299"/>
        <v>0.62911666666666666</v>
      </c>
      <c r="Q4765" s="1">
        <v>1608.8</v>
      </c>
    </row>
    <row r="4766" spans="2:17" x14ac:dyDescent="0.3">
      <c r="B4766" s="187">
        <v>41838.166666666664</v>
      </c>
      <c r="D4766" s="202">
        <v>0</v>
      </c>
      <c r="E4766" s="178">
        <v>0</v>
      </c>
      <c r="F4766" s="188">
        <f t="shared" si="296"/>
        <v>0</v>
      </c>
      <c r="G4766" s="200"/>
      <c r="H4766" s="202">
        <v>0</v>
      </c>
      <c r="I4766" s="178">
        <v>-56.506999999999998</v>
      </c>
      <c r="J4766">
        <f t="shared" si="297"/>
        <v>0</v>
      </c>
      <c r="K4766" s="189">
        <f t="shared" si="298"/>
        <v>0</v>
      </c>
      <c r="L4766" s="200">
        <v>0</v>
      </c>
      <c r="N4766" s="184">
        <v>4938.1000000000004</v>
      </c>
      <c r="O4766" s="190">
        <f t="shared" si="299"/>
        <v>0.82301666666666673</v>
      </c>
      <c r="Q4766" s="1">
        <v>1606.9</v>
      </c>
    </row>
    <row r="4767" spans="2:17" x14ac:dyDescent="0.3">
      <c r="B4767" s="187">
        <v>41838.208333333336</v>
      </c>
      <c r="D4767" s="202">
        <v>0</v>
      </c>
      <c r="E4767" s="178">
        <v>0</v>
      </c>
      <c r="F4767" s="188">
        <f t="shared" si="296"/>
        <v>0</v>
      </c>
      <c r="G4767" s="200"/>
      <c r="H4767" s="202">
        <v>0</v>
      </c>
      <c r="I4767" s="178">
        <v>-56.506999999999998</v>
      </c>
      <c r="J4767">
        <f t="shared" si="297"/>
        <v>0</v>
      </c>
      <c r="K4767" s="189">
        <f t="shared" si="298"/>
        <v>0</v>
      </c>
      <c r="L4767" s="200">
        <v>0</v>
      </c>
      <c r="N4767" s="184">
        <v>5453.7</v>
      </c>
      <c r="O4767" s="190">
        <f t="shared" si="299"/>
        <v>0.90894999999999992</v>
      </c>
      <c r="Q4767" s="1">
        <v>1606.8</v>
      </c>
    </row>
    <row r="4768" spans="2:17" x14ac:dyDescent="0.3">
      <c r="B4768" s="187">
        <v>41838.25</v>
      </c>
      <c r="D4768" s="202">
        <v>31</v>
      </c>
      <c r="E4768" s="178">
        <v>0</v>
      </c>
      <c r="F4768" s="188">
        <f t="shared" si="296"/>
        <v>0</v>
      </c>
      <c r="G4768" s="200"/>
      <c r="H4768" s="202">
        <v>9</v>
      </c>
      <c r="I4768" s="178">
        <v>-56.506999999999998</v>
      </c>
      <c r="J4768">
        <f t="shared" si="297"/>
        <v>0</v>
      </c>
      <c r="K4768" s="189">
        <f t="shared" si="298"/>
        <v>0</v>
      </c>
      <c r="L4768" s="200">
        <v>135.65</v>
      </c>
      <c r="N4768" s="184">
        <v>4688.2</v>
      </c>
      <c r="O4768" s="190">
        <f t="shared" si="299"/>
        <v>0.78136666666666665</v>
      </c>
      <c r="Q4768" s="1">
        <v>1604.4</v>
      </c>
    </row>
    <row r="4769" spans="2:17" x14ac:dyDescent="0.3">
      <c r="B4769" s="187">
        <v>41838.291666666664</v>
      </c>
      <c r="D4769" s="202">
        <v>198</v>
      </c>
      <c r="E4769" s="178">
        <v>0</v>
      </c>
      <c r="F4769" s="188">
        <f t="shared" si="296"/>
        <v>0</v>
      </c>
      <c r="G4769" s="200"/>
      <c r="H4769" s="202">
        <v>88</v>
      </c>
      <c r="I4769" s="178">
        <v>3063.1</v>
      </c>
      <c r="J4769">
        <f t="shared" si="297"/>
        <v>3063.1</v>
      </c>
      <c r="K4769" s="189">
        <f t="shared" si="298"/>
        <v>0.12252399999999999</v>
      </c>
      <c r="L4769" s="200">
        <v>3180.4</v>
      </c>
      <c r="N4769" s="184">
        <v>4470.7</v>
      </c>
      <c r="O4769" s="190">
        <f t="shared" si="299"/>
        <v>0.74511666666666665</v>
      </c>
      <c r="Q4769" s="1">
        <v>1603.3</v>
      </c>
    </row>
    <row r="4770" spans="2:17" x14ac:dyDescent="0.3">
      <c r="B4770" s="187">
        <v>41838.333333333336</v>
      </c>
      <c r="D4770" s="202">
        <v>14</v>
      </c>
      <c r="E4770" s="178">
        <v>0</v>
      </c>
      <c r="F4770" s="188">
        <f t="shared" si="296"/>
        <v>0</v>
      </c>
      <c r="G4770" s="200"/>
      <c r="H4770" s="202">
        <v>85</v>
      </c>
      <c r="I4770" s="178">
        <v>1939.4</v>
      </c>
      <c r="J4770">
        <f t="shared" si="297"/>
        <v>1939.4</v>
      </c>
      <c r="K4770" s="189">
        <f t="shared" si="298"/>
        <v>7.7576000000000006E-2</v>
      </c>
      <c r="L4770" s="200">
        <v>2045.2</v>
      </c>
      <c r="N4770" s="184">
        <v>4270.6000000000004</v>
      </c>
      <c r="O4770" s="190">
        <f t="shared" si="299"/>
        <v>0.71176666666666677</v>
      </c>
      <c r="Q4770" s="1">
        <v>1600.6</v>
      </c>
    </row>
    <row r="4771" spans="2:17" x14ac:dyDescent="0.3">
      <c r="B4771" s="187">
        <v>41838.375</v>
      </c>
      <c r="D4771" s="202">
        <v>8</v>
      </c>
      <c r="E4771" s="178">
        <v>0</v>
      </c>
      <c r="F4771" s="188">
        <f t="shared" si="296"/>
        <v>0</v>
      </c>
      <c r="G4771" s="200"/>
      <c r="H4771" s="202">
        <v>169</v>
      </c>
      <c r="I4771" s="178">
        <v>3655.3</v>
      </c>
      <c r="J4771">
        <f t="shared" si="297"/>
        <v>3655.3</v>
      </c>
      <c r="K4771" s="189">
        <f t="shared" si="298"/>
        <v>0.14621200000000001</v>
      </c>
      <c r="L4771" s="200">
        <v>3779.9</v>
      </c>
      <c r="N4771" s="184">
        <v>4871.6000000000004</v>
      </c>
      <c r="O4771" s="190">
        <f t="shared" si="299"/>
        <v>0.8119333333333334</v>
      </c>
      <c r="Q4771" s="1">
        <v>1600.1</v>
      </c>
    </row>
    <row r="4772" spans="2:17" x14ac:dyDescent="0.3">
      <c r="B4772" s="187">
        <v>41838.416666666664</v>
      </c>
      <c r="D4772" s="202">
        <v>3</v>
      </c>
      <c r="E4772" s="178">
        <v>0</v>
      </c>
      <c r="F4772" s="188">
        <f t="shared" si="296"/>
        <v>0</v>
      </c>
      <c r="G4772" s="200"/>
      <c r="H4772" s="202">
        <v>172</v>
      </c>
      <c r="I4772" s="178">
        <v>3994.9</v>
      </c>
      <c r="J4772">
        <f t="shared" si="297"/>
        <v>3994.9</v>
      </c>
      <c r="K4772" s="189">
        <f t="shared" si="298"/>
        <v>0.15979599999999999</v>
      </c>
      <c r="L4772" s="200">
        <v>4124</v>
      </c>
      <c r="N4772" s="184">
        <v>5032.8</v>
      </c>
      <c r="O4772" s="190">
        <f t="shared" si="299"/>
        <v>0.83879999999999999</v>
      </c>
      <c r="Q4772" s="1">
        <v>1597.9</v>
      </c>
    </row>
    <row r="4773" spans="2:17" x14ac:dyDescent="0.3">
      <c r="B4773" s="187">
        <v>41838.458333333336</v>
      </c>
      <c r="D4773" s="202">
        <v>6</v>
      </c>
      <c r="E4773" s="178">
        <v>0</v>
      </c>
      <c r="F4773" s="188">
        <f t="shared" si="296"/>
        <v>0</v>
      </c>
      <c r="G4773" s="200"/>
      <c r="H4773" s="202">
        <v>212</v>
      </c>
      <c r="I4773" s="178">
        <v>5383.4</v>
      </c>
      <c r="J4773">
        <f t="shared" si="297"/>
        <v>5383.4</v>
      </c>
      <c r="K4773" s="189">
        <f t="shared" si="298"/>
        <v>0.21533599999999997</v>
      </c>
      <c r="L4773" s="200">
        <v>5533.7</v>
      </c>
      <c r="N4773" s="184">
        <v>5350.8</v>
      </c>
      <c r="O4773" s="190">
        <f t="shared" si="299"/>
        <v>0.89180000000000004</v>
      </c>
      <c r="Q4773" s="1">
        <v>1596.8</v>
      </c>
    </row>
    <row r="4774" spans="2:17" x14ac:dyDescent="0.3">
      <c r="B4774" s="187">
        <v>41838.5</v>
      </c>
      <c r="D4774" s="202">
        <v>8</v>
      </c>
      <c r="E4774" s="178">
        <v>0</v>
      </c>
      <c r="F4774" s="188">
        <f t="shared" si="296"/>
        <v>0</v>
      </c>
      <c r="G4774" s="200"/>
      <c r="H4774" s="202">
        <v>229</v>
      </c>
      <c r="I4774" s="178">
        <v>5866.4</v>
      </c>
      <c r="J4774">
        <f t="shared" si="297"/>
        <v>5866.4</v>
      </c>
      <c r="K4774" s="189">
        <f t="shared" si="298"/>
        <v>0.23465599999999998</v>
      </c>
      <c r="L4774" s="200">
        <v>6025.3</v>
      </c>
      <c r="N4774" s="184">
        <v>4516.7</v>
      </c>
      <c r="O4774" s="190">
        <f t="shared" si="299"/>
        <v>0.75278333333333325</v>
      </c>
      <c r="Q4774" s="1">
        <v>1596.1</v>
      </c>
    </row>
    <row r="4775" spans="2:17" x14ac:dyDescent="0.3">
      <c r="B4775" s="187">
        <v>41838.541666666664</v>
      </c>
      <c r="D4775" s="202">
        <v>23</v>
      </c>
      <c r="E4775" s="178">
        <v>0</v>
      </c>
      <c r="F4775" s="188">
        <f t="shared" si="296"/>
        <v>0</v>
      </c>
      <c r="G4775" s="200"/>
      <c r="H4775" s="202">
        <v>270</v>
      </c>
      <c r="I4775" s="178">
        <v>6543.6</v>
      </c>
      <c r="J4775">
        <f t="shared" si="297"/>
        <v>6543.6</v>
      </c>
      <c r="K4775" s="189">
        <f t="shared" si="298"/>
        <v>0.26174400000000003</v>
      </c>
      <c r="L4775" s="200">
        <v>6715.3</v>
      </c>
      <c r="N4775" s="184">
        <v>3220.6</v>
      </c>
      <c r="O4775" s="190">
        <f t="shared" si="299"/>
        <v>0.53676666666666661</v>
      </c>
      <c r="Q4775" s="1">
        <v>1595.5</v>
      </c>
    </row>
    <row r="4776" spans="2:17" x14ac:dyDescent="0.3">
      <c r="B4776" s="187">
        <v>41838.583333333336</v>
      </c>
      <c r="D4776" s="202">
        <v>18</v>
      </c>
      <c r="E4776" s="178">
        <v>0</v>
      </c>
      <c r="F4776" s="188">
        <f t="shared" si="296"/>
        <v>0</v>
      </c>
      <c r="G4776" s="200"/>
      <c r="H4776" s="202">
        <v>182</v>
      </c>
      <c r="I4776" s="178">
        <v>3994.4</v>
      </c>
      <c r="J4776">
        <f t="shared" si="297"/>
        <v>3994.4</v>
      </c>
      <c r="K4776" s="189">
        <f t="shared" si="298"/>
        <v>0.159776</v>
      </c>
      <c r="L4776" s="200">
        <v>4123.5</v>
      </c>
      <c r="N4776" s="184">
        <v>1595.5</v>
      </c>
      <c r="O4776" s="190">
        <f t="shared" si="299"/>
        <v>0.26591666666666669</v>
      </c>
      <c r="Q4776" s="1">
        <v>1595.3</v>
      </c>
    </row>
    <row r="4777" spans="2:17" x14ac:dyDescent="0.3">
      <c r="B4777" s="187">
        <v>41838.625</v>
      </c>
      <c r="D4777" s="202">
        <v>2</v>
      </c>
      <c r="E4777" s="178">
        <v>0</v>
      </c>
      <c r="F4777" s="188">
        <f t="shared" si="296"/>
        <v>0</v>
      </c>
      <c r="G4777" s="200"/>
      <c r="H4777" s="202">
        <v>73</v>
      </c>
      <c r="I4777" s="178">
        <v>1440.9</v>
      </c>
      <c r="J4777">
        <f t="shared" si="297"/>
        <v>1440.9</v>
      </c>
      <c r="K4777" s="189">
        <f t="shared" si="298"/>
        <v>5.7636000000000007E-2</v>
      </c>
      <c r="L4777" s="200">
        <v>1542.7</v>
      </c>
      <c r="N4777" s="184">
        <v>1081.3</v>
      </c>
      <c r="O4777" s="190">
        <f t="shared" si="299"/>
        <v>0.18021666666666666</v>
      </c>
      <c r="Q4777" s="1">
        <v>1594.8</v>
      </c>
    </row>
    <row r="4778" spans="2:17" x14ac:dyDescent="0.3">
      <c r="B4778" s="187">
        <v>41838.666666666664</v>
      </c>
      <c r="D4778" s="202">
        <v>95</v>
      </c>
      <c r="E4778" s="178">
        <v>0</v>
      </c>
      <c r="F4778" s="188">
        <f t="shared" si="296"/>
        <v>0</v>
      </c>
      <c r="G4778" s="200"/>
      <c r="H4778" s="202">
        <v>86</v>
      </c>
      <c r="I4778" s="178">
        <v>2656.4</v>
      </c>
      <c r="J4778">
        <f t="shared" si="297"/>
        <v>2656.4</v>
      </c>
      <c r="K4778" s="189">
        <f t="shared" si="298"/>
        <v>0.106256</v>
      </c>
      <c r="L4778" s="200">
        <v>2769.2</v>
      </c>
      <c r="N4778" s="184">
        <v>1035.7</v>
      </c>
      <c r="O4778" s="190">
        <f t="shared" si="299"/>
        <v>0.17261666666666667</v>
      </c>
      <c r="Q4778" s="1">
        <v>1594.5</v>
      </c>
    </row>
    <row r="4779" spans="2:17" x14ac:dyDescent="0.3">
      <c r="B4779" s="187">
        <v>41838.708333333336</v>
      </c>
      <c r="D4779" s="202">
        <v>33</v>
      </c>
      <c r="E4779" s="178">
        <v>0</v>
      </c>
      <c r="F4779" s="188">
        <f t="shared" si="296"/>
        <v>0</v>
      </c>
      <c r="G4779" s="200"/>
      <c r="H4779" s="202">
        <v>13</v>
      </c>
      <c r="I4779" s="178">
        <v>131.61000000000001</v>
      </c>
      <c r="J4779">
        <f t="shared" si="297"/>
        <v>131.61000000000001</v>
      </c>
      <c r="K4779" s="189">
        <f t="shared" si="298"/>
        <v>5.2644000000000007E-3</v>
      </c>
      <c r="L4779" s="200">
        <v>288.97000000000003</v>
      </c>
      <c r="N4779" s="184">
        <v>677.2</v>
      </c>
      <c r="O4779" s="190">
        <f t="shared" si="299"/>
        <v>0.11286666666666667</v>
      </c>
      <c r="Q4779" s="1">
        <v>1593.1</v>
      </c>
    </row>
    <row r="4780" spans="2:17" x14ac:dyDescent="0.3">
      <c r="B4780" s="187">
        <v>41838.75</v>
      </c>
      <c r="D4780" s="202">
        <v>0</v>
      </c>
      <c r="E4780" s="178">
        <v>0</v>
      </c>
      <c r="F4780" s="188">
        <f t="shared" si="296"/>
        <v>0</v>
      </c>
      <c r="G4780" s="200"/>
      <c r="H4780" s="202">
        <v>0</v>
      </c>
      <c r="I4780" s="178">
        <v>-56.506999999999998</v>
      </c>
      <c r="J4780">
        <f t="shared" si="297"/>
        <v>0</v>
      </c>
      <c r="K4780" s="189">
        <f t="shared" si="298"/>
        <v>0</v>
      </c>
      <c r="L4780" s="200">
        <v>0</v>
      </c>
      <c r="N4780" s="184">
        <v>229.6</v>
      </c>
      <c r="O4780" s="190">
        <f t="shared" si="299"/>
        <v>3.8266666666666664E-2</v>
      </c>
      <c r="Q4780" s="1">
        <v>1593</v>
      </c>
    </row>
    <row r="4781" spans="2:17" x14ac:dyDescent="0.3">
      <c r="B4781" s="187">
        <v>41838.791666666664</v>
      </c>
      <c r="D4781" s="202">
        <v>0</v>
      </c>
      <c r="E4781" s="178">
        <v>0</v>
      </c>
      <c r="F4781" s="188">
        <f t="shared" si="296"/>
        <v>0</v>
      </c>
      <c r="G4781" s="200"/>
      <c r="H4781" s="202">
        <v>0</v>
      </c>
      <c r="I4781" s="178">
        <v>-56.506999999999998</v>
      </c>
      <c r="J4781">
        <f t="shared" si="297"/>
        <v>0</v>
      </c>
      <c r="K4781" s="189">
        <f t="shared" si="298"/>
        <v>0</v>
      </c>
      <c r="L4781" s="200">
        <v>0</v>
      </c>
      <c r="N4781" s="184">
        <v>390.6</v>
      </c>
      <c r="O4781" s="190">
        <f t="shared" si="299"/>
        <v>6.5100000000000005E-2</v>
      </c>
      <c r="Q4781" s="1">
        <v>1591.5</v>
      </c>
    </row>
    <row r="4782" spans="2:17" x14ac:dyDescent="0.3">
      <c r="B4782" s="187">
        <v>41838.833333333336</v>
      </c>
      <c r="D4782" s="202">
        <v>0</v>
      </c>
      <c r="E4782" s="178">
        <v>0</v>
      </c>
      <c r="F4782" s="188">
        <f t="shared" si="296"/>
        <v>0</v>
      </c>
      <c r="G4782" s="200"/>
      <c r="H4782" s="202">
        <v>0</v>
      </c>
      <c r="I4782" s="178">
        <v>-56.506999999999998</v>
      </c>
      <c r="J4782">
        <f t="shared" si="297"/>
        <v>0</v>
      </c>
      <c r="K4782" s="189">
        <f t="shared" si="298"/>
        <v>0</v>
      </c>
      <c r="L4782" s="200">
        <v>0</v>
      </c>
      <c r="N4782" s="184">
        <v>825.6</v>
      </c>
      <c r="O4782" s="190">
        <f t="shared" si="299"/>
        <v>0.1376</v>
      </c>
      <c r="Q4782" s="1">
        <v>1591.4</v>
      </c>
    </row>
    <row r="4783" spans="2:17" x14ac:dyDescent="0.3">
      <c r="B4783" s="187">
        <v>41838.875</v>
      </c>
      <c r="D4783" s="202">
        <v>0</v>
      </c>
      <c r="E4783" s="178">
        <v>0</v>
      </c>
      <c r="F4783" s="188">
        <f t="shared" si="296"/>
        <v>0</v>
      </c>
      <c r="G4783" s="200"/>
      <c r="H4783" s="202">
        <v>0</v>
      </c>
      <c r="I4783" s="178">
        <v>-56.506999999999998</v>
      </c>
      <c r="J4783">
        <f t="shared" si="297"/>
        <v>0</v>
      </c>
      <c r="K4783" s="189">
        <f t="shared" si="298"/>
        <v>0</v>
      </c>
      <c r="L4783" s="200">
        <v>0</v>
      </c>
      <c r="N4783" s="184">
        <v>1317.1</v>
      </c>
      <c r="O4783" s="190">
        <f t="shared" si="299"/>
        <v>0.21951666666666664</v>
      </c>
      <c r="Q4783" s="1">
        <v>1591</v>
      </c>
    </row>
    <row r="4784" spans="2:17" x14ac:dyDescent="0.3">
      <c r="B4784" s="187">
        <v>41838.916666666664</v>
      </c>
      <c r="D4784" s="202">
        <v>0</v>
      </c>
      <c r="E4784" s="178">
        <v>0</v>
      </c>
      <c r="F4784" s="188">
        <f t="shared" si="296"/>
        <v>0</v>
      </c>
      <c r="G4784" s="200"/>
      <c r="H4784" s="202">
        <v>0</v>
      </c>
      <c r="I4784" s="178">
        <v>-56.506999999999998</v>
      </c>
      <c r="J4784">
        <f t="shared" si="297"/>
        <v>0</v>
      </c>
      <c r="K4784" s="189">
        <f t="shared" si="298"/>
        <v>0</v>
      </c>
      <c r="L4784" s="200">
        <v>0</v>
      </c>
      <c r="N4784" s="184">
        <v>1437.9</v>
      </c>
      <c r="O4784" s="190">
        <f t="shared" si="299"/>
        <v>0.23965</v>
      </c>
      <c r="Q4784" s="1">
        <v>1590.7</v>
      </c>
    </row>
    <row r="4785" spans="2:17" x14ac:dyDescent="0.3">
      <c r="B4785" s="187">
        <v>41838.958333333336</v>
      </c>
      <c r="D4785" s="202">
        <v>0</v>
      </c>
      <c r="E4785" s="178">
        <v>0</v>
      </c>
      <c r="F4785" s="188">
        <f t="shared" si="296"/>
        <v>0</v>
      </c>
      <c r="G4785" s="200"/>
      <c r="H4785" s="202">
        <v>0</v>
      </c>
      <c r="I4785" s="178">
        <v>-56.506999999999998</v>
      </c>
      <c r="J4785">
        <f t="shared" si="297"/>
        <v>0</v>
      </c>
      <c r="K4785" s="189">
        <f t="shared" si="298"/>
        <v>0</v>
      </c>
      <c r="L4785" s="200">
        <v>0</v>
      </c>
      <c r="N4785" s="184">
        <v>1373.7</v>
      </c>
      <c r="O4785" s="190">
        <f t="shared" si="299"/>
        <v>0.22895000000000001</v>
      </c>
      <c r="Q4785" s="1">
        <v>1590.5</v>
      </c>
    </row>
    <row r="4786" spans="2:17" x14ac:dyDescent="0.3">
      <c r="B4786" s="187">
        <v>41839</v>
      </c>
      <c r="D4786" s="202">
        <v>0</v>
      </c>
      <c r="E4786" s="178">
        <v>0</v>
      </c>
      <c r="F4786" s="188">
        <f t="shared" si="296"/>
        <v>0</v>
      </c>
      <c r="G4786" s="200"/>
      <c r="H4786" s="202">
        <v>0</v>
      </c>
      <c r="I4786" s="178">
        <v>-56.506999999999998</v>
      </c>
      <c r="J4786">
        <f t="shared" si="297"/>
        <v>0</v>
      </c>
      <c r="K4786" s="189">
        <f t="shared" si="298"/>
        <v>0</v>
      </c>
      <c r="L4786" s="200">
        <v>0</v>
      </c>
      <c r="N4786" s="184">
        <v>1119.5999999999999</v>
      </c>
      <c r="O4786" s="190">
        <f t="shared" si="299"/>
        <v>0.18659999999999999</v>
      </c>
      <c r="Q4786" s="1">
        <v>1589.6</v>
      </c>
    </row>
    <row r="4787" spans="2:17" x14ac:dyDescent="0.3">
      <c r="B4787" s="187">
        <v>41839.041666666664</v>
      </c>
      <c r="D4787" s="202">
        <v>0</v>
      </c>
      <c r="E4787" s="178">
        <v>0</v>
      </c>
      <c r="F4787" s="188">
        <f t="shared" si="296"/>
        <v>0</v>
      </c>
      <c r="G4787" s="200"/>
      <c r="H4787" s="202">
        <v>0</v>
      </c>
      <c r="I4787" s="178">
        <v>-56.506999999999998</v>
      </c>
      <c r="J4787">
        <f t="shared" si="297"/>
        <v>0</v>
      </c>
      <c r="K4787" s="189">
        <f t="shared" si="298"/>
        <v>0</v>
      </c>
      <c r="L4787" s="200">
        <v>0</v>
      </c>
      <c r="N4787" s="184">
        <v>1065.4000000000001</v>
      </c>
      <c r="O4787" s="190">
        <f t="shared" si="299"/>
        <v>0.17756666666666668</v>
      </c>
      <c r="Q4787" s="1">
        <v>1589.3</v>
      </c>
    </row>
    <row r="4788" spans="2:17" x14ac:dyDescent="0.3">
      <c r="B4788" s="187">
        <v>41839.083333333336</v>
      </c>
      <c r="D4788" s="202">
        <v>0</v>
      </c>
      <c r="E4788" s="178">
        <v>0</v>
      </c>
      <c r="F4788" s="188">
        <f t="shared" si="296"/>
        <v>0</v>
      </c>
      <c r="G4788" s="200"/>
      <c r="H4788" s="202">
        <v>0</v>
      </c>
      <c r="I4788" s="178">
        <v>-56.506999999999998</v>
      </c>
      <c r="J4788">
        <f t="shared" si="297"/>
        <v>0</v>
      </c>
      <c r="K4788" s="189">
        <f t="shared" si="298"/>
        <v>0</v>
      </c>
      <c r="L4788" s="200">
        <v>0</v>
      </c>
      <c r="N4788" s="184">
        <v>922.9</v>
      </c>
      <c r="O4788" s="190">
        <f t="shared" si="299"/>
        <v>0.15381666666666666</v>
      </c>
      <c r="Q4788" s="1">
        <v>1589.3</v>
      </c>
    </row>
    <row r="4789" spans="2:17" x14ac:dyDescent="0.3">
      <c r="B4789" s="187">
        <v>41839.125</v>
      </c>
      <c r="D4789" s="202">
        <v>0</v>
      </c>
      <c r="E4789" s="178">
        <v>0</v>
      </c>
      <c r="F4789" s="188">
        <f t="shared" si="296"/>
        <v>0</v>
      </c>
      <c r="G4789" s="200"/>
      <c r="H4789" s="202">
        <v>0</v>
      </c>
      <c r="I4789" s="178">
        <v>-56.506999999999998</v>
      </c>
      <c r="J4789">
        <f t="shared" si="297"/>
        <v>0</v>
      </c>
      <c r="K4789" s="189">
        <f t="shared" si="298"/>
        <v>0</v>
      </c>
      <c r="L4789" s="200">
        <v>0</v>
      </c>
      <c r="N4789" s="184">
        <v>871</v>
      </c>
      <c r="O4789" s="190">
        <f t="shared" si="299"/>
        <v>0.14516666666666667</v>
      </c>
      <c r="Q4789" s="1">
        <v>1588.6</v>
      </c>
    </row>
    <row r="4790" spans="2:17" x14ac:dyDescent="0.3">
      <c r="B4790" s="187">
        <v>41839.166666666664</v>
      </c>
      <c r="D4790" s="202">
        <v>0</v>
      </c>
      <c r="E4790" s="178">
        <v>0</v>
      </c>
      <c r="F4790" s="188">
        <f t="shared" si="296"/>
        <v>0</v>
      </c>
      <c r="G4790" s="200"/>
      <c r="H4790" s="202">
        <v>0</v>
      </c>
      <c r="I4790" s="178">
        <v>-56.506999999999998</v>
      </c>
      <c r="J4790">
        <f t="shared" si="297"/>
        <v>0</v>
      </c>
      <c r="K4790" s="189">
        <f t="shared" si="298"/>
        <v>0</v>
      </c>
      <c r="L4790" s="200">
        <v>0</v>
      </c>
      <c r="N4790" s="184">
        <v>746.6</v>
      </c>
      <c r="O4790" s="190">
        <f t="shared" si="299"/>
        <v>0.12443333333333334</v>
      </c>
      <c r="Q4790" s="1">
        <v>1588.2</v>
      </c>
    </row>
    <row r="4791" spans="2:17" x14ac:dyDescent="0.3">
      <c r="B4791" s="187">
        <v>41839.208333333336</v>
      </c>
      <c r="D4791" s="202">
        <v>0</v>
      </c>
      <c r="E4791" s="178">
        <v>0</v>
      </c>
      <c r="F4791" s="188">
        <f t="shared" si="296"/>
        <v>0</v>
      </c>
      <c r="G4791" s="200"/>
      <c r="H4791" s="202">
        <v>0</v>
      </c>
      <c r="I4791" s="178">
        <v>-56.506999999999998</v>
      </c>
      <c r="J4791">
        <f t="shared" si="297"/>
        <v>0</v>
      </c>
      <c r="K4791" s="189">
        <f t="shared" si="298"/>
        <v>0</v>
      </c>
      <c r="L4791" s="200">
        <v>0</v>
      </c>
      <c r="N4791" s="184">
        <v>613.1</v>
      </c>
      <c r="O4791" s="190">
        <f t="shared" si="299"/>
        <v>0.10218333333333333</v>
      </c>
      <c r="Q4791" s="1">
        <v>1588</v>
      </c>
    </row>
    <row r="4792" spans="2:17" x14ac:dyDescent="0.3">
      <c r="B4792" s="187">
        <v>41839.25</v>
      </c>
      <c r="D4792" s="202">
        <v>0</v>
      </c>
      <c r="E4792" s="178">
        <v>0</v>
      </c>
      <c r="F4792" s="188">
        <f t="shared" si="296"/>
        <v>0</v>
      </c>
      <c r="G4792" s="200"/>
      <c r="H4792" s="202">
        <v>4</v>
      </c>
      <c r="I4792" s="178">
        <v>-56.506999999999998</v>
      </c>
      <c r="J4792">
        <f t="shared" si="297"/>
        <v>0</v>
      </c>
      <c r="K4792" s="189">
        <f t="shared" si="298"/>
        <v>0</v>
      </c>
      <c r="L4792" s="200">
        <v>0</v>
      </c>
      <c r="N4792" s="184">
        <v>145.1</v>
      </c>
      <c r="O4792" s="190">
        <f t="shared" si="299"/>
        <v>2.4183333333333331E-2</v>
      </c>
      <c r="Q4792" s="1">
        <v>1586.5</v>
      </c>
    </row>
    <row r="4793" spans="2:17" x14ac:dyDescent="0.3">
      <c r="B4793" s="187">
        <v>41839.291666666664</v>
      </c>
      <c r="D4793" s="202">
        <v>0</v>
      </c>
      <c r="E4793" s="178">
        <v>0</v>
      </c>
      <c r="F4793" s="188">
        <f t="shared" si="296"/>
        <v>0</v>
      </c>
      <c r="G4793" s="200"/>
      <c r="H4793" s="202">
        <v>39</v>
      </c>
      <c r="I4793" s="178">
        <v>852.84</v>
      </c>
      <c r="J4793">
        <f t="shared" si="297"/>
        <v>852.84</v>
      </c>
      <c r="K4793" s="189">
        <f t="shared" si="298"/>
        <v>3.4113600000000001E-2</v>
      </c>
      <c r="L4793" s="200">
        <v>950.62</v>
      </c>
      <c r="N4793" s="184">
        <v>80.5</v>
      </c>
      <c r="O4793" s="190">
        <f t="shared" si="299"/>
        <v>1.3416666666666667E-2</v>
      </c>
      <c r="Q4793" s="1">
        <v>1585.5</v>
      </c>
    </row>
    <row r="4794" spans="2:17" x14ac:dyDescent="0.3">
      <c r="B4794" s="187">
        <v>41839.333333333336</v>
      </c>
      <c r="D4794" s="202">
        <v>2</v>
      </c>
      <c r="E4794" s="178">
        <v>0</v>
      </c>
      <c r="F4794" s="188">
        <f t="shared" si="296"/>
        <v>0</v>
      </c>
      <c r="G4794" s="200"/>
      <c r="H4794" s="202">
        <v>103</v>
      </c>
      <c r="I4794" s="178">
        <v>2381.8000000000002</v>
      </c>
      <c r="J4794">
        <f t="shared" si="297"/>
        <v>2381.8000000000002</v>
      </c>
      <c r="K4794" s="189">
        <f t="shared" si="298"/>
        <v>9.5272000000000009E-2</v>
      </c>
      <c r="L4794" s="200">
        <v>2491.6</v>
      </c>
      <c r="N4794" s="184">
        <v>100.5</v>
      </c>
      <c r="O4794" s="190">
        <f t="shared" si="299"/>
        <v>1.6750000000000001E-2</v>
      </c>
      <c r="Q4794" s="1">
        <v>1585.4</v>
      </c>
    </row>
    <row r="4795" spans="2:17" x14ac:dyDescent="0.3">
      <c r="B4795" s="187">
        <v>41839.375</v>
      </c>
      <c r="D4795" s="202">
        <v>6</v>
      </c>
      <c r="E4795" s="178">
        <v>0</v>
      </c>
      <c r="F4795" s="188">
        <f t="shared" si="296"/>
        <v>0</v>
      </c>
      <c r="G4795" s="200"/>
      <c r="H4795" s="202">
        <v>172</v>
      </c>
      <c r="I4795" s="178">
        <v>3698.8</v>
      </c>
      <c r="J4795">
        <f t="shared" si="297"/>
        <v>3698.8</v>
      </c>
      <c r="K4795" s="189">
        <f t="shared" si="298"/>
        <v>0.147952</v>
      </c>
      <c r="L4795" s="200">
        <v>3824</v>
      </c>
      <c r="N4795" s="184">
        <v>108.3</v>
      </c>
      <c r="O4795" s="190">
        <f t="shared" si="299"/>
        <v>1.805E-2</v>
      </c>
      <c r="Q4795" s="1">
        <v>1585.2</v>
      </c>
    </row>
    <row r="4796" spans="2:17" x14ac:dyDescent="0.3">
      <c r="B4796" s="187">
        <v>41839.416666666664</v>
      </c>
      <c r="D4796" s="202">
        <v>2</v>
      </c>
      <c r="E4796" s="178">
        <v>0</v>
      </c>
      <c r="F4796" s="188">
        <f t="shared" si="296"/>
        <v>0</v>
      </c>
      <c r="G4796" s="200"/>
      <c r="H4796" s="202">
        <v>168</v>
      </c>
      <c r="I4796" s="178">
        <v>3893.8</v>
      </c>
      <c r="J4796">
        <f t="shared" si="297"/>
        <v>3893.8</v>
      </c>
      <c r="K4796" s="189">
        <f t="shared" si="298"/>
        <v>0.155752</v>
      </c>
      <c r="L4796" s="200">
        <v>4021.5</v>
      </c>
      <c r="N4796" s="184">
        <v>325.5</v>
      </c>
      <c r="O4796" s="190">
        <f t="shared" si="299"/>
        <v>5.425E-2</v>
      </c>
      <c r="Q4796" s="1">
        <v>1582.2</v>
      </c>
    </row>
    <row r="4797" spans="2:17" x14ac:dyDescent="0.3">
      <c r="B4797" s="187">
        <v>41839.458333333336</v>
      </c>
      <c r="D4797" s="202">
        <v>1</v>
      </c>
      <c r="E4797" s="178">
        <v>0</v>
      </c>
      <c r="F4797" s="188">
        <f t="shared" si="296"/>
        <v>0</v>
      </c>
      <c r="G4797" s="200"/>
      <c r="H4797" s="202">
        <v>161</v>
      </c>
      <c r="I4797" s="178">
        <v>4041.9</v>
      </c>
      <c r="J4797">
        <f t="shared" si="297"/>
        <v>4041.9</v>
      </c>
      <c r="K4797" s="189">
        <f t="shared" si="298"/>
        <v>0.16167600000000001</v>
      </c>
      <c r="L4797" s="200">
        <v>4171.6000000000004</v>
      </c>
      <c r="N4797" s="184">
        <v>457.6</v>
      </c>
      <c r="O4797" s="190">
        <f t="shared" si="299"/>
        <v>7.6266666666666677E-2</v>
      </c>
      <c r="Q4797" s="1">
        <v>1580.9</v>
      </c>
    </row>
    <row r="4798" spans="2:17" x14ac:dyDescent="0.3">
      <c r="B4798" s="187">
        <v>41839.5</v>
      </c>
      <c r="D4798" s="202">
        <v>2</v>
      </c>
      <c r="E4798" s="178">
        <v>0</v>
      </c>
      <c r="F4798" s="188">
        <f t="shared" si="296"/>
        <v>0</v>
      </c>
      <c r="G4798" s="200"/>
      <c r="H4798" s="202">
        <v>173</v>
      </c>
      <c r="I4798" s="178">
        <v>4378.1000000000004</v>
      </c>
      <c r="J4798">
        <f t="shared" si="297"/>
        <v>4378.1000000000004</v>
      </c>
      <c r="K4798" s="189">
        <f t="shared" si="298"/>
        <v>0.175124</v>
      </c>
      <c r="L4798" s="200">
        <v>4512.3999999999996</v>
      </c>
      <c r="N4798" s="184">
        <v>284.10000000000002</v>
      </c>
      <c r="O4798" s="190">
        <f t="shared" si="299"/>
        <v>4.7350000000000003E-2</v>
      </c>
      <c r="Q4798" s="1">
        <v>1580.1</v>
      </c>
    </row>
    <row r="4799" spans="2:17" x14ac:dyDescent="0.3">
      <c r="B4799" s="187">
        <v>41839.541666666664</v>
      </c>
      <c r="D4799" s="202">
        <v>70</v>
      </c>
      <c r="E4799" s="178">
        <v>0</v>
      </c>
      <c r="F4799" s="188">
        <f t="shared" si="296"/>
        <v>0</v>
      </c>
      <c r="G4799" s="200"/>
      <c r="H4799" s="202">
        <v>270</v>
      </c>
      <c r="I4799" s="178">
        <v>6834.6</v>
      </c>
      <c r="J4799">
        <f t="shared" si="297"/>
        <v>6834.6</v>
      </c>
      <c r="K4799" s="189">
        <f t="shared" si="298"/>
        <v>0.27338400000000002</v>
      </c>
      <c r="L4799" s="200">
        <v>7012.1</v>
      </c>
      <c r="N4799" s="184">
        <v>129.6</v>
      </c>
      <c r="O4799" s="190">
        <f t="shared" si="299"/>
        <v>2.1599999999999998E-2</v>
      </c>
      <c r="Q4799" s="1">
        <v>1578.3</v>
      </c>
    </row>
    <row r="4800" spans="2:17" x14ac:dyDescent="0.3">
      <c r="B4800" s="187">
        <v>41839.583333333336</v>
      </c>
      <c r="D4800" s="202">
        <v>715</v>
      </c>
      <c r="E4800" s="178">
        <v>343.90300000000002</v>
      </c>
      <c r="F4800" s="188">
        <f t="shared" si="296"/>
        <v>0.46540988598301591</v>
      </c>
      <c r="G4800" s="200"/>
      <c r="H4800" s="202">
        <v>510</v>
      </c>
      <c r="I4800" s="178">
        <v>17657</v>
      </c>
      <c r="J4800">
        <f t="shared" si="297"/>
        <v>17657</v>
      </c>
      <c r="K4800" s="189">
        <f t="shared" si="298"/>
        <v>0.70628000000000002</v>
      </c>
      <c r="L4800" s="200">
        <v>18210</v>
      </c>
      <c r="N4800" s="184">
        <v>101.3</v>
      </c>
      <c r="O4800" s="190">
        <f t="shared" si="299"/>
        <v>1.6883333333333334E-2</v>
      </c>
      <c r="Q4800" s="1">
        <v>1577.6</v>
      </c>
    </row>
    <row r="4801" spans="2:17" x14ac:dyDescent="0.3">
      <c r="B4801" s="187">
        <v>41839.625</v>
      </c>
      <c r="D4801" s="202">
        <v>833</v>
      </c>
      <c r="E4801" s="178">
        <v>536.82500000000005</v>
      </c>
      <c r="F4801" s="188">
        <f t="shared" si="296"/>
        <v>0.72649456981425731</v>
      </c>
      <c r="G4801" s="200"/>
      <c r="H4801" s="202">
        <v>379</v>
      </c>
      <c r="I4801" s="178">
        <v>17751</v>
      </c>
      <c r="J4801">
        <f t="shared" si="297"/>
        <v>17751</v>
      </c>
      <c r="K4801" s="189">
        <f t="shared" si="298"/>
        <v>0.71004</v>
      </c>
      <c r="L4801" s="200">
        <v>18309</v>
      </c>
      <c r="N4801" s="184">
        <v>105.1</v>
      </c>
      <c r="O4801" s="190">
        <f t="shared" si="299"/>
        <v>1.7516666666666666E-2</v>
      </c>
      <c r="Q4801" s="1">
        <v>1576.6</v>
      </c>
    </row>
    <row r="4802" spans="2:17" x14ac:dyDescent="0.3">
      <c r="B4802" s="187">
        <v>41839.666666666664</v>
      </c>
      <c r="D4802" s="202">
        <v>673</v>
      </c>
      <c r="E4802" s="178">
        <v>325.041</v>
      </c>
      <c r="F4802" s="188">
        <f t="shared" si="296"/>
        <v>0.43988361471055926</v>
      </c>
      <c r="G4802" s="200"/>
      <c r="H4802" s="202">
        <v>178</v>
      </c>
      <c r="I4802" s="178">
        <v>7886.9</v>
      </c>
      <c r="J4802">
        <f t="shared" si="297"/>
        <v>7886.9</v>
      </c>
      <c r="K4802" s="189">
        <f t="shared" si="298"/>
        <v>0.31547599999999998</v>
      </c>
      <c r="L4802" s="200">
        <v>8088.2</v>
      </c>
      <c r="N4802" s="184">
        <v>35.700000000000003</v>
      </c>
      <c r="O4802" s="190">
        <f t="shared" si="299"/>
        <v>5.9500000000000004E-3</v>
      </c>
      <c r="Q4802" s="1">
        <v>1575.9</v>
      </c>
    </row>
    <row r="4803" spans="2:17" x14ac:dyDescent="0.3">
      <c r="B4803" s="187">
        <v>41839.708333333336</v>
      </c>
      <c r="D4803" s="202">
        <v>166</v>
      </c>
      <c r="E4803" s="178">
        <v>0</v>
      </c>
      <c r="F4803" s="188">
        <f t="shared" si="296"/>
        <v>0</v>
      </c>
      <c r="G4803" s="200"/>
      <c r="H4803" s="202">
        <v>19</v>
      </c>
      <c r="I4803" s="178">
        <v>316.43</v>
      </c>
      <c r="J4803">
        <f t="shared" si="297"/>
        <v>316.43</v>
      </c>
      <c r="K4803" s="189">
        <f t="shared" si="298"/>
        <v>1.26572E-2</v>
      </c>
      <c r="L4803" s="200">
        <v>452.21</v>
      </c>
      <c r="N4803" s="184">
        <v>0</v>
      </c>
      <c r="O4803" s="190">
        <f t="shared" si="299"/>
        <v>0</v>
      </c>
      <c r="Q4803" s="1">
        <v>1575.5</v>
      </c>
    </row>
    <row r="4804" spans="2:17" x14ac:dyDescent="0.3">
      <c r="B4804" s="187">
        <v>41839.75</v>
      </c>
      <c r="D4804" s="202">
        <v>0</v>
      </c>
      <c r="E4804" s="178">
        <v>0</v>
      </c>
      <c r="F4804" s="188">
        <f t="shared" si="296"/>
        <v>0</v>
      </c>
      <c r="G4804" s="200"/>
      <c r="H4804" s="202">
        <v>0</v>
      </c>
      <c r="I4804" s="178">
        <v>-56.506999999999998</v>
      </c>
      <c r="J4804">
        <f t="shared" si="297"/>
        <v>0</v>
      </c>
      <c r="K4804" s="189">
        <f t="shared" si="298"/>
        <v>0</v>
      </c>
      <c r="L4804" s="200">
        <v>0</v>
      </c>
      <c r="N4804" s="184">
        <v>0</v>
      </c>
      <c r="O4804" s="190">
        <f t="shared" si="299"/>
        <v>0</v>
      </c>
      <c r="Q4804" s="1">
        <v>1574.2</v>
      </c>
    </row>
    <row r="4805" spans="2:17" x14ac:dyDescent="0.3">
      <c r="B4805" s="187">
        <v>41839.791666666664</v>
      </c>
      <c r="D4805" s="202">
        <v>0</v>
      </c>
      <c r="E4805" s="178">
        <v>0</v>
      </c>
      <c r="F4805" s="188">
        <f t="shared" si="296"/>
        <v>0</v>
      </c>
      <c r="G4805" s="200"/>
      <c r="H4805" s="202">
        <v>0</v>
      </c>
      <c r="I4805" s="178">
        <v>-56.506999999999998</v>
      </c>
      <c r="J4805">
        <f t="shared" si="297"/>
        <v>0</v>
      </c>
      <c r="K4805" s="189">
        <f t="shared" si="298"/>
        <v>0</v>
      </c>
      <c r="L4805" s="200">
        <v>0</v>
      </c>
      <c r="N4805" s="184">
        <v>0</v>
      </c>
      <c r="O4805" s="190">
        <f t="shared" si="299"/>
        <v>0</v>
      </c>
      <c r="Q4805" s="1">
        <v>1574</v>
      </c>
    </row>
    <row r="4806" spans="2:17" x14ac:dyDescent="0.3">
      <c r="B4806" s="187">
        <v>41839.833333333336</v>
      </c>
      <c r="D4806" s="202">
        <v>0</v>
      </c>
      <c r="E4806" s="178">
        <v>0</v>
      </c>
      <c r="F4806" s="188">
        <f t="shared" si="296"/>
        <v>0</v>
      </c>
      <c r="G4806" s="200"/>
      <c r="H4806" s="202">
        <v>0</v>
      </c>
      <c r="I4806" s="178">
        <v>-56.506999999999998</v>
      </c>
      <c r="J4806">
        <f t="shared" si="297"/>
        <v>0</v>
      </c>
      <c r="K4806" s="189">
        <f t="shared" si="298"/>
        <v>0</v>
      </c>
      <c r="L4806" s="200">
        <v>0</v>
      </c>
      <c r="N4806" s="184">
        <v>0</v>
      </c>
      <c r="O4806" s="190">
        <f t="shared" si="299"/>
        <v>0</v>
      </c>
      <c r="Q4806" s="1">
        <v>1573.7</v>
      </c>
    </row>
    <row r="4807" spans="2:17" x14ac:dyDescent="0.3">
      <c r="B4807" s="187">
        <v>41839.875</v>
      </c>
      <c r="D4807" s="202">
        <v>0</v>
      </c>
      <c r="E4807" s="178">
        <v>0</v>
      </c>
      <c r="F4807" s="188">
        <f t="shared" si="296"/>
        <v>0</v>
      </c>
      <c r="G4807" s="200"/>
      <c r="H4807" s="202">
        <v>0</v>
      </c>
      <c r="I4807" s="178">
        <v>-56.506999999999998</v>
      </c>
      <c r="J4807">
        <f t="shared" si="297"/>
        <v>0</v>
      </c>
      <c r="K4807" s="189">
        <f t="shared" si="298"/>
        <v>0</v>
      </c>
      <c r="L4807" s="200">
        <v>0</v>
      </c>
      <c r="N4807" s="184">
        <v>0</v>
      </c>
      <c r="O4807" s="190">
        <f t="shared" si="299"/>
        <v>0</v>
      </c>
      <c r="Q4807" s="1">
        <v>1573.1</v>
      </c>
    </row>
    <row r="4808" spans="2:17" x14ac:dyDescent="0.3">
      <c r="B4808" s="187">
        <v>41839.916666666664</v>
      </c>
      <c r="D4808" s="202">
        <v>0</v>
      </c>
      <c r="E4808" s="178">
        <v>0</v>
      </c>
      <c r="F4808" s="188">
        <f t="shared" si="296"/>
        <v>0</v>
      </c>
      <c r="G4808" s="200"/>
      <c r="H4808" s="202">
        <v>0</v>
      </c>
      <c r="I4808" s="178">
        <v>-56.506999999999998</v>
      </c>
      <c r="J4808">
        <f t="shared" si="297"/>
        <v>0</v>
      </c>
      <c r="K4808" s="189">
        <f t="shared" si="298"/>
        <v>0</v>
      </c>
      <c r="L4808" s="200">
        <v>0</v>
      </c>
      <c r="N4808" s="184">
        <v>0</v>
      </c>
      <c r="O4808" s="190">
        <f t="shared" si="299"/>
        <v>0</v>
      </c>
      <c r="Q4808" s="1">
        <v>1572.9</v>
      </c>
    </row>
    <row r="4809" spans="2:17" x14ac:dyDescent="0.3">
      <c r="B4809" s="187">
        <v>41839.958333333336</v>
      </c>
      <c r="D4809" s="202">
        <v>0</v>
      </c>
      <c r="E4809" s="178">
        <v>0</v>
      </c>
      <c r="F4809" s="188">
        <f t="shared" si="296"/>
        <v>0</v>
      </c>
      <c r="G4809" s="200"/>
      <c r="H4809" s="202">
        <v>0</v>
      </c>
      <c r="I4809" s="178">
        <v>-56.506999999999998</v>
      </c>
      <c r="J4809">
        <f t="shared" si="297"/>
        <v>0</v>
      </c>
      <c r="K4809" s="189">
        <f t="shared" si="298"/>
        <v>0</v>
      </c>
      <c r="L4809" s="200">
        <v>0</v>
      </c>
      <c r="N4809" s="184">
        <v>0</v>
      </c>
      <c r="O4809" s="190">
        <f t="shared" si="299"/>
        <v>0</v>
      </c>
      <c r="Q4809" s="1">
        <v>1572.6</v>
      </c>
    </row>
    <row r="4810" spans="2:17" x14ac:dyDescent="0.3">
      <c r="B4810" s="187">
        <v>41840</v>
      </c>
      <c r="D4810" s="202">
        <v>0</v>
      </c>
      <c r="E4810" s="178">
        <v>0</v>
      </c>
      <c r="F4810" s="188">
        <f t="shared" si="296"/>
        <v>0</v>
      </c>
      <c r="G4810" s="200"/>
      <c r="H4810" s="202">
        <v>0</v>
      </c>
      <c r="I4810" s="178">
        <v>-56.506999999999998</v>
      </c>
      <c r="J4810">
        <f t="shared" si="297"/>
        <v>0</v>
      </c>
      <c r="K4810" s="189">
        <f t="shared" si="298"/>
        <v>0</v>
      </c>
      <c r="L4810" s="200">
        <v>0</v>
      </c>
      <c r="N4810" s="184">
        <v>0</v>
      </c>
      <c r="O4810" s="190">
        <f t="shared" si="299"/>
        <v>0</v>
      </c>
      <c r="Q4810" s="1">
        <v>1572.4</v>
      </c>
    </row>
    <row r="4811" spans="2:17" x14ac:dyDescent="0.3">
      <c r="B4811" s="187">
        <v>41840.041666666664</v>
      </c>
      <c r="D4811" s="202">
        <v>0</v>
      </c>
      <c r="E4811" s="178">
        <v>0</v>
      </c>
      <c r="F4811" s="188">
        <f t="shared" ref="F4811:F4874" si="300">E4811/$F$8</f>
        <v>0</v>
      </c>
      <c r="G4811" s="200"/>
      <c r="H4811" s="202">
        <v>0</v>
      </c>
      <c r="I4811" s="178">
        <v>-56.506999999999998</v>
      </c>
      <c r="J4811">
        <f t="shared" ref="J4811:J4874" si="301">IF(I4811&lt;0,0,I4811)</f>
        <v>0</v>
      </c>
      <c r="K4811" s="189">
        <f t="shared" ref="K4811:K4874" si="302">J4811/(1000*$K$8)</f>
        <v>0</v>
      </c>
      <c r="L4811" s="200">
        <v>0</v>
      </c>
      <c r="N4811" s="184">
        <v>0</v>
      </c>
      <c r="O4811" s="190">
        <f t="shared" ref="O4811:O4874" si="303">N4811/$O$8</f>
        <v>0</v>
      </c>
      <c r="Q4811" s="1">
        <v>1572.3</v>
      </c>
    </row>
    <row r="4812" spans="2:17" x14ac:dyDescent="0.3">
      <c r="B4812" s="187">
        <v>41840.083333333336</v>
      </c>
      <c r="D4812" s="202">
        <v>0</v>
      </c>
      <c r="E4812" s="178">
        <v>0</v>
      </c>
      <c r="F4812" s="188">
        <f t="shared" si="300"/>
        <v>0</v>
      </c>
      <c r="G4812" s="200"/>
      <c r="H4812" s="202">
        <v>0</v>
      </c>
      <c r="I4812" s="178">
        <v>-56.506999999999998</v>
      </c>
      <c r="J4812">
        <f t="shared" si="301"/>
        <v>0</v>
      </c>
      <c r="K4812" s="189">
        <f t="shared" si="302"/>
        <v>0</v>
      </c>
      <c r="L4812" s="200">
        <v>0</v>
      </c>
      <c r="N4812" s="184">
        <v>0</v>
      </c>
      <c r="O4812" s="190">
        <f t="shared" si="303"/>
        <v>0</v>
      </c>
      <c r="Q4812" s="1">
        <v>1570.5</v>
      </c>
    </row>
    <row r="4813" spans="2:17" x14ac:dyDescent="0.3">
      <c r="B4813" s="187">
        <v>41840.125</v>
      </c>
      <c r="D4813" s="202">
        <v>0</v>
      </c>
      <c r="E4813" s="178">
        <v>0</v>
      </c>
      <c r="F4813" s="188">
        <f t="shared" si="300"/>
        <v>0</v>
      </c>
      <c r="G4813" s="200"/>
      <c r="H4813" s="202">
        <v>0</v>
      </c>
      <c r="I4813" s="178">
        <v>-56.506999999999998</v>
      </c>
      <c r="J4813">
        <f t="shared" si="301"/>
        <v>0</v>
      </c>
      <c r="K4813" s="189">
        <f t="shared" si="302"/>
        <v>0</v>
      </c>
      <c r="L4813" s="200">
        <v>0</v>
      </c>
      <c r="N4813" s="184">
        <v>0</v>
      </c>
      <c r="O4813" s="190">
        <f t="shared" si="303"/>
        <v>0</v>
      </c>
      <c r="Q4813" s="1">
        <v>1569.5</v>
      </c>
    </row>
    <row r="4814" spans="2:17" x14ac:dyDescent="0.3">
      <c r="B4814" s="187">
        <v>41840.166666666664</v>
      </c>
      <c r="D4814" s="202">
        <v>0</v>
      </c>
      <c r="E4814" s="178">
        <v>0</v>
      </c>
      <c r="F4814" s="188">
        <f t="shared" si="300"/>
        <v>0</v>
      </c>
      <c r="G4814" s="200"/>
      <c r="H4814" s="202">
        <v>0</v>
      </c>
      <c r="I4814" s="178">
        <v>-56.506999999999998</v>
      </c>
      <c r="J4814">
        <f t="shared" si="301"/>
        <v>0</v>
      </c>
      <c r="K4814" s="189">
        <f t="shared" si="302"/>
        <v>0</v>
      </c>
      <c r="L4814" s="200">
        <v>0</v>
      </c>
      <c r="N4814" s="184">
        <v>0</v>
      </c>
      <c r="O4814" s="190">
        <f t="shared" si="303"/>
        <v>0</v>
      </c>
      <c r="Q4814" s="1">
        <v>1569.2</v>
      </c>
    </row>
    <row r="4815" spans="2:17" x14ac:dyDescent="0.3">
      <c r="B4815" s="187">
        <v>41840.208333333336</v>
      </c>
      <c r="D4815" s="202">
        <v>0</v>
      </c>
      <c r="E4815" s="178">
        <v>0</v>
      </c>
      <c r="F4815" s="188">
        <f t="shared" si="300"/>
        <v>0</v>
      </c>
      <c r="G4815" s="200"/>
      <c r="H4815" s="202">
        <v>0</v>
      </c>
      <c r="I4815" s="178">
        <v>-56.506999999999998</v>
      </c>
      <c r="J4815">
        <f t="shared" si="301"/>
        <v>0</v>
      </c>
      <c r="K4815" s="189">
        <f t="shared" si="302"/>
        <v>0</v>
      </c>
      <c r="L4815" s="200">
        <v>0</v>
      </c>
      <c r="N4815" s="184">
        <v>64.7</v>
      </c>
      <c r="O4815" s="190">
        <f t="shared" si="303"/>
        <v>1.0783333333333334E-2</v>
      </c>
      <c r="Q4815" s="1">
        <v>1568.6</v>
      </c>
    </row>
    <row r="4816" spans="2:17" x14ac:dyDescent="0.3">
      <c r="B4816" s="187">
        <v>41840.25</v>
      </c>
      <c r="D4816" s="202">
        <v>68</v>
      </c>
      <c r="E4816" s="178">
        <v>0</v>
      </c>
      <c r="F4816" s="188">
        <f t="shared" si="300"/>
        <v>0</v>
      </c>
      <c r="G4816" s="200"/>
      <c r="H4816" s="202">
        <v>11</v>
      </c>
      <c r="I4816" s="178">
        <v>-56.506999999999998</v>
      </c>
      <c r="J4816">
        <f t="shared" si="301"/>
        <v>0</v>
      </c>
      <c r="K4816" s="189">
        <f t="shared" si="302"/>
        <v>0</v>
      </c>
      <c r="L4816" s="200">
        <v>136.36000000000001</v>
      </c>
      <c r="N4816" s="184">
        <v>0</v>
      </c>
      <c r="O4816" s="190">
        <f t="shared" si="303"/>
        <v>0</v>
      </c>
      <c r="Q4816" s="1">
        <v>1566.9</v>
      </c>
    </row>
    <row r="4817" spans="2:17" x14ac:dyDescent="0.3">
      <c r="B4817" s="187">
        <v>41840.291666666664</v>
      </c>
      <c r="D4817" s="202">
        <v>575</v>
      </c>
      <c r="E4817" s="178">
        <v>70.641099999999994</v>
      </c>
      <c r="F4817" s="188">
        <f t="shared" si="300"/>
        <v>9.5599824068748521E-2</v>
      </c>
      <c r="G4817" s="200"/>
      <c r="H4817" s="202">
        <v>133</v>
      </c>
      <c r="I4817" s="178">
        <v>5754.9</v>
      </c>
      <c r="J4817">
        <f t="shared" si="301"/>
        <v>5754.9</v>
      </c>
      <c r="K4817" s="189">
        <f t="shared" si="302"/>
        <v>0.23019599999999998</v>
      </c>
      <c r="L4817" s="200">
        <v>5911.7</v>
      </c>
      <c r="N4817" s="184">
        <v>0</v>
      </c>
      <c r="O4817" s="190">
        <f t="shared" si="303"/>
        <v>0</v>
      </c>
      <c r="Q4817" s="1">
        <v>1565.9</v>
      </c>
    </row>
    <row r="4818" spans="2:17" x14ac:dyDescent="0.3">
      <c r="B4818" s="187">
        <v>41840.333333333336</v>
      </c>
      <c r="D4818" s="202">
        <v>813</v>
      </c>
      <c r="E4818" s="178">
        <v>507.32600000000002</v>
      </c>
      <c r="F4818" s="188">
        <f t="shared" si="300"/>
        <v>0.6865730622187638</v>
      </c>
      <c r="G4818" s="200"/>
      <c r="H4818" s="202">
        <v>339</v>
      </c>
      <c r="I4818" s="178">
        <v>16265</v>
      </c>
      <c r="J4818">
        <f t="shared" si="301"/>
        <v>16265</v>
      </c>
      <c r="K4818" s="189">
        <f t="shared" si="302"/>
        <v>0.65059999999999996</v>
      </c>
      <c r="L4818" s="200">
        <v>16751</v>
      </c>
      <c r="N4818" s="184">
        <v>0</v>
      </c>
      <c r="O4818" s="190">
        <f t="shared" si="303"/>
        <v>0</v>
      </c>
      <c r="Q4818" s="1">
        <v>1565.8</v>
      </c>
    </row>
    <row r="4819" spans="2:17" x14ac:dyDescent="0.3">
      <c r="B4819" s="187">
        <v>41840.375</v>
      </c>
      <c r="D4819" s="202">
        <v>892</v>
      </c>
      <c r="E4819" s="178">
        <v>623.25699999999995</v>
      </c>
      <c r="F4819" s="188">
        <f t="shared" si="300"/>
        <v>0.84346449233684062</v>
      </c>
      <c r="G4819" s="200"/>
      <c r="H4819" s="202">
        <v>520</v>
      </c>
      <c r="I4819" s="178">
        <v>19590</v>
      </c>
      <c r="J4819">
        <f t="shared" si="301"/>
        <v>19590</v>
      </c>
      <c r="K4819" s="189">
        <f t="shared" si="302"/>
        <v>0.78359999999999996</v>
      </c>
      <c r="L4819" s="200">
        <v>20242</v>
      </c>
      <c r="N4819" s="184">
        <v>355.2</v>
      </c>
      <c r="O4819" s="190">
        <f t="shared" si="303"/>
        <v>5.9199999999999996E-2</v>
      </c>
      <c r="Q4819" s="1">
        <v>1565.7</v>
      </c>
    </row>
    <row r="4820" spans="2:17" x14ac:dyDescent="0.3">
      <c r="B4820" s="187">
        <v>41840.416666666664</v>
      </c>
      <c r="D4820" s="202">
        <v>931</v>
      </c>
      <c r="E4820" s="178">
        <v>672.61900000000003</v>
      </c>
      <c r="F4820" s="188">
        <f t="shared" si="300"/>
        <v>0.91026694184118828</v>
      </c>
      <c r="G4820" s="200"/>
      <c r="H4820" s="202">
        <v>655</v>
      </c>
      <c r="I4820" s="178">
        <v>19346</v>
      </c>
      <c r="J4820">
        <f t="shared" si="301"/>
        <v>19346</v>
      </c>
      <c r="K4820" s="189">
        <f t="shared" si="302"/>
        <v>0.77383999999999997</v>
      </c>
      <c r="L4820" s="200">
        <v>19986</v>
      </c>
      <c r="N4820" s="184">
        <v>651.5</v>
      </c>
      <c r="O4820" s="190">
        <f t="shared" si="303"/>
        <v>0.10858333333333334</v>
      </c>
      <c r="Q4820" s="1">
        <v>1565.2</v>
      </c>
    </row>
    <row r="4821" spans="2:17" x14ac:dyDescent="0.3">
      <c r="B4821" s="187">
        <v>41840.458333333336</v>
      </c>
      <c r="D4821" s="202">
        <v>950</v>
      </c>
      <c r="E4821" s="178">
        <v>697.77300000000002</v>
      </c>
      <c r="F4821" s="188">
        <f t="shared" si="300"/>
        <v>0.94430828568528613</v>
      </c>
      <c r="G4821" s="200"/>
      <c r="H4821" s="202">
        <v>730</v>
      </c>
      <c r="I4821" s="178">
        <v>19047</v>
      </c>
      <c r="J4821">
        <f t="shared" si="301"/>
        <v>19047</v>
      </c>
      <c r="K4821" s="189">
        <f t="shared" si="302"/>
        <v>0.76188</v>
      </c>
      <c r="L4821" s="200">
        <v>19671</v>
      </c>
      <c r="N4821" s="184">
        <v>771.6</v>
      </c>
      <c r="O4821" s="190">
        <f t="shared" si="303"/>
        <v>0.12859999999999999</v>
      </c>
      <c r="Q4821" s="1">
        <v>1564.8</v>
      </c>
    </row>
    <row r="4822" spans="2:17" x14ac:dyDescent="0.3">
      <c r="B4822" s="187">
        <v>41840.5</v>
      </c>
      <c r="D4822" s="202">
        <v>953</v>
      </c>
      <c r="E4822" s="178">
        <v>699.43100000000004</v>
      </c>
      <c r="F4822" s="188">
        <f t="shared" si="300"/>
        <v>0.94655208580031813</v>
      </c>
      <c r="G4822" s="200"/>
      <c r="H4822" s="202">
        <v>739</v>
      </c>
      <c r="I4822" s="178">
        <v>18905</v>
      </c>
      <c r="J4822">
        <f t="shared" si="301"/>
        <v>18905</v>
      </c>
      <c r="K4822" s="189">
        <f t="shared" si="302"/>
        <v>0.75619999999999998</v>
      </c>
      <c r="L4822" s="200">
        <v>19522</v>
      </c>
      <c r="N4822" s="184">
        <v>519.9</v>
      </c>
      <c r="O4822" s="190">
        <f t="shared" si="303"/>
        <v>8.6649999999999991E-2</v>
      </c>
      <c r="Q4822" s="1">
        <v>1561.6</v>
      </c>
    </row>
    <row r="4823" spans="2:17" x14ac:dyDescent="0.3">
      <c r="B4823" s="187">
        <v>41840.541666666664</v>
      </c>
      <c r="D4823" s="202">
        <v>938</v>
      </c>
      <c r="E4823" s="178">
        <v>680.11699999999996</v>
      </c>
      <c r="F4823" s="188">
        <f t="shared" si="300"/>
        <v>0.920414115099638</v>
      </c>
      <c r="G4823" s="200"/>
      <c r="H4823" s="202">
        <v>679</v>
      </c>
      <c r="I4823" s="178">
        <v>19087</v>
      </c>
      <c r="J4823">
        <f t="shared" si="301"/>
        <v>19087</v>
      </c>
      <c r="K4823" s="189">
        <f t="shared" si="302"/>
        <v>0.76348000000000005</v>
      </c>
      <c r="L4823" s="200">
        <v>19713</v>
      </c>
      <c r="N4823" s="184">
        <v>244.3</v>
      </c>
      <c r="O4823" s="190">
        <f t="shared" si="303"/>
        <v>4.0716666666666672E-2</v>
      </c>
      <c r="Q4823" s="1">
        <v>1559.5</v>
      </c>
    </row>
    <row r="4824" spans="2:17" x14ac:dyDescent="0.3">
      <c r="B4824" s="187">
        <v>41840.583333333336</v>
      </c>
      <c r="D4824" s="202">
        <v>905</v>
      </c>
      <c r="E4824" s="178">
        <v>638.29999999999995</v>
      </c>
      <c r="F4824" s="188">
        <f t="shared" si="300"/>
        <v>0.86382244476773695</v>
      </c>
      <c r="G4824" s="200"/>
      <c r="H4824" s="202">
        <v>557</v>
      </c>
      <c r="I4824" s="178">
        <v>19237</v>
      </c>
      <c r="J4824">
        <f t="shared" si="301"/>
        <v>19237</v>
      </c>
      <c r="K4824" s="189">
        <f t="shared" si="302"/>
        <v>0.76948000000000005</v>
      </c>
      <c r="L4824" s="200">
        <v>19870</v>
      </c>
      <c r="N4824" s="184">
        <v>115.1</v>
      </c>
      <c r="O4824" s="190">
        <f t="shared" si="303"/>
        <v>1.9183333333333333E-2</v>
      </c>
      <c r="Q4824" s="1">
        <v>1557.6</v>
      </c>
    </row>
    <row r="4825" spans="2:17" x14ac:dyDescent="0.3">
      <c r="B4825" s="187">
        <v>41840.625</v>
      </c>
      <c r="D4825" s="202">
        <v>836</v>
      </c>
      <c r="E4825" s="178">
        <v>540.06200000000001</v>
      </c>
      <c r="F4825" s="188">
        <f t="shared" si="300"/>
        <v>0.73087525797611397</v>
      </c>
      <c r="G4825" s="200"/>
      <c r="H4825" s="202">
        <v>384</v>
      </c>
      <c r="I4825" s="178">
        <v>17815</v>
      </c>
      <c r="J4825">
        <f t="shared" si="301"/>
        <v>17815</v>
      </c>
      <c r="K4825" s="189">
        <f t="shared" si="302"/>
        <v>0.71260000000000001</v>
      </c>
      <c r="L4825" s="200">
        <v>18376</v>
      </c>
      <c r="N4825" s="184">
        <v>39</v>
      </c>
      <c r="O4825" s="190">
        <f t="shared" si="303"/>
        <v>6.4999999999999997E-3</v>
      </c>
      <c r="Q4825" s="1">
        <v>1557.4</v>
      </c>
    </row>
    <row r="4826" spans="2:17" x14ac:dyDescent="0.3">
      <c r="B4826" s="187">
        <v>41840.666666666664</v>
      </c>
      <c r="D4826" s="202">
        <v>678</v>
      </c>
      <c r="E4826" s="178">
        <v>328.93700000000001</v>
      </c>
      <c r="F4826" s="188">
        <f t="shared" si="300"/>
        <v>0.44515613898568873</v>
      </c>
      <c r="G4826" s="200"/>
      <c r="H4826" s="202">
        <v>182</v>
      </c>
      <c r="I4826" s="178">
        <v>8009.8</v>
      </c>
      <c r="J4826">
        <f t="shared" si="301"/>
        <v>8009.8</v>
      </c>
      <c r="K4826" s="189">
        <f t="shared" si="302"/>
        <v>0.32039200000000001</v>
      </c>
      <c r="L4826" s="200">
        <v>8214.1</v>
      </c>
      <c r="N4826" s="184">
        <v>0</v>
      </c>
      <c r="O4826" s="190">
        <f t="shared" si="303"/>
        <v>0</v>
      </c>
      <c r="Q4826" s="1">
        <v>1555.9</v>
      </c>
    </row>
    <row r="4827" spans="2:17" x14ac:dyDescent="0.3">
      <c r="B4827" s="187">
        <v>41840.708333333336</v>
      </c>
      <c r="D4827" s="202">
        <v>172</v>
      </c>
      <c r="E4827" s="178">
        <v>0</v>
      </c>
      <c r="F4827" s="188">
        <f t="shared" si="300"/>
        <v>0</v>
      </c>
      <c r="G4827" s="200"/>
      <c r="H4827" s="202">
        <v>20</v>
      </c>
      <c r="I4827" s="178">
        <v>352.97</v>
      </c>
      <c r="J4827">
        <f t="shared" si="301"/>
        <v>352.97</v>
      </c>
      <c r="K4827" s="189">
        <f t="shared" si="302"/>
        <v>1.4118800000000001E-2</v>
      </c>
      <c r="L4827" s="200">
        <v>484.49</v>
      </c>
      <c r="N4827" s="184">
        <v>0</v>
      </c>
      <c r="O4827" s="190">
        <f t="shared" si="303"/>
        <v>0</v>
      </c>
      <c r="Q4827" s="1">
        <v>1555.1</v>
      </c>
    </row>
    <row r="4828" spans="2:17" x14ac:dyDescent="0.3">
      <c r="B4828" s="187">
        <v>41840.75</v>
      </c>
      <c r="D4828" s="202">
        <v>0</v>
      </c>
      <c r="E4828" s="178">
        <v>0</v>
      </c>
      <c r="F4828" s="188">
        <f t="shared" si="300"/>
        <v>0</v>
      </c>
      <c r="G4828" s="200"/>
      <c r="H4828" s="202">
        <v>0</v>
      </c>
      <c r="I4828" s="178">
        <v>-56.506999999999998</v>
      </c>
      <c r="J4828">
        <f t="shared" si="301"/>
        <v>0</v>
      </c>
      <c r="K4828" s="189">
        <f t="shared" si="302"/>
        <v>0</v>
      </c>
      <c r="L4828" s="200">
        <v>0</v>
      </c>
      <c r="N4828" s="184">
        <v>39.200000000000003</v>
      </c>
      <c r="O4828" s="190">
        <f t="shared" si="303"/>
        <v>6.5333333333333337E-3</v>
      </c>
      <c r="Q4828" s="1">
        <v>1553.2</v>
      </c>
    </row>
    <row r="4829" spans="2:17" x14ac:dyDescent="0.3">
      <c r="B4829" s="187">
        <v>41840.791666666664</v>
      </c>
      <c r="D4829" s="202">
        <v>0</v>
      </c>
      <c r="E4829" s="178">
        <v>0</v>
      </c>
      <c r="F4829" s="188">
        <f t="shared" si="300"/>
        <v>0</v>
      </c>
      <c r="G4829" s="200"/>
      <c r="H4829" s="202">
        <v>0</v>
      </c>
      <c r="I4829" s="178">
        <v>-56.506999999999998</v>
      </c>
      <c r="J4829">
        <f t="shared" si="301"/>
        <v>0</v>
      </c>
      <c r="K4829" s="189">
        <f t="shared" si="302"/>
        <v>0</v>
      </c>
      <c r="L4829" s="200">
        <v>0</v>
      </c>
      <c r="N4829" s="184">
        <v>4.4000000000000004</v>
      </c>
      <c r="O4829" s="190">
        <f t="shared" si="303"/>
        <v>7.3333333333333334E-4</v>
      </c>
      <c r="Q4829" s="1">
        <v>1552.8</v>
      </c>
    </row>
    <row r="4830" spans="2:17" x14ac:dyDescent="0.3">
      <c r="B4830" s="187">
        <v>41840.833333333336</v>
      </c>
      <c r="D4830" s="202">
        <v>0</v>
      </c>
      <c r="E4830" s="178">
        <v>0</v>
      </c>
      <c r="F4830" s="188">
        <f t="shared" si="300"/>
        <v>0</v>
      </c>
      <c r="G4830" s="200"/>
      <c r="H4830" s="202">
        <v>0</v>
      </c>
      <c r="I4830" s="178">
        <v>-56.506999999999998</v>
      </c>
      <c r="J4830">
        <f t="shared" si="301"/>
        <v>0</v>
      </c>
      <c r="K4830" s="189">
        <f t="shared" si="302"/>
        <v>0</v>
      </c>
      <c r="L4830" s="200">
        <v>0</v>
      </c>
      <c r="N4830" s="184">
        <v>0</v>
      </c>
      <c r="O4830" s="190">
        <f t="shared" si="303"/>
        <v>0</v>
      </c>
      <c r="Q4830" s="1">
        <v>1552.3</v>
      </c>
    </row>
    <row r="4831" spans="2:17" x14ac:dyDescent="0.3">
      <c r="B4831" s="187">
        <v>41840.875</v>
      </c>
      <c r="D4831" s="202">
        <v>0</v>
      </c>
      <c r="E4831" s="178">
        <v>0</v>
      </c>
      <c r="F4831" s="188">
        <f t="shared" si="300"/>
        <v>0</v>
      </c>
      <c r="G4831" s="200"/>
      <c r="H4831" s="202">
        <v>0</v>
      </c>
      <c r="I4831" s="178">
        <v>-56.506999999999998</v>
      </c>
      <c r="J4831">
        <f t="shared" si="301"/>
        <v>0</v>
      </c>
      <c r="K4831" s="189">
        <f t="shared" si="302"/>
        <v>0</v>
      </c>
      <c r="L4831" s="200">
        <v>0</v>
      </c>
      <c r="N4831" s="184">
        <v>0</v>
      </c>
      <c r="O4831" s="190">
        <f t="shared" si="303"/>
        <v>0</v>
      </c>
      <c r="Q4831" s="1">
        <v>1549.8</v>
      </c>
    </row>
    <row r="4832" spans="2:17" x14ac:dyDescent="0.3">
      <c r="B4832" s="187">
        <v>41840.916666666664</v>
      </c>
      <c r="D4832" s="202">
        <v>0</v>
      </c>
      <c r="E4832" s="178">
        <v>0</v>
      </c>
      <c r="F4832" s="188">
        <f t="shared" si="300"/>
        <v>0</v>
      </c>
      <c r="G4832" s="200"/>
      <c r="H4832" s="202">
        <v>0</v>
      </c>
      <c r="I4832" s="178">
        <v>-56.506999999999998</v>
      </c>
      <c r="J4832">
        <f t="shared" si="301"/>
        <v>0</v>
      </c>
      <c r="K4832" s="189">
        <f t="shared" si="302"/>
        <v>0</v>
      </c>
      <c r="L4832" s="200">
        <v>0</v>
      </c>
      <c r="N4832" s="184">
        <v>98.2</v>
      </c>
      <c r="O4832" s="190">
        <f t="shared" si="303"/>
        <v>1.6366666666666668E-2</v>
      </c>
      <c r="Q4832" s="1">
        <v>1549.7</v>
      </c>
    </row>
    <row r="4833" spans="2:17" x14ac:dyDescent="0.3">
      <c r="B4833" s="187">
        <v>41840.958333333336</v>
      </c>
      <c r="D4833" s="202">
        <v>0</v>
      </c>
      <c r="E4833" s="178">
        <v>0</v>
      </c>
      <c r="F4833" s="188">
        <f t="shared" si="300"/>
        <v>0</v>
      </c>
      <c r="G4833" s="200"/>
      <c r="H4833" s="202">
        <v>0</v>
      </c>
      <c r="I4833" s="178">
        <v>-56.506999999999998</v>
      </c>
      <c r="J4833">
        <f t="shared" si="301"/>
        <v>0</v>
      </c>
      <c r="K4833" s="189">
        <f t="shared" si="302"/>
        <v>0</v>
      </c>
      <c r="L4833" s="200">
        <v>0</v>
      </c>
      <c r="N4833" s="184">
        <v>618.5</v>
      </c>
      <c r="O4833" s="190">
        <f t="shared" si="303"/>
        <v>0.10308333333333333</v>
      </c>
      <c r="Q4833" s="1">
        <v>1548.7</v>
      </c>
    </row>
    <row r="4834" spans="2:17" x14ac:dyDescent="0.3">
      <c r="B4834" s="187">
        <v>41841</v>
      </c>
      <c r="D4834" s="202">
        <v>0</v>
      </c>
      <c r="E4834" s="178">
        <v>0</v>
      </c>
      <c r="F4834" s="188">
        <f t="shared" si="300"/>
        <v>0</v>
      </c>
      <c r="G4834" s="200"/>
      <c r="H4834" s="202">
        <v>0</v>
      </c>
      <c r="I4834" s="178">
        <v>-56.506999999999998</v>
      </c>
      <c r="J4834">
        <f t="shared" si="301"/>
        <v>0</v>
      </c>
      <c r="K4834" s="189">
        <f t="shared" si="302"/>
        <v>0</v>
      </c>
      <c r="L4834" s="200">
        <v>0</v>
      </c>
      <c r="N4834" s="184">
        <v>1765</v>
      </c>
      <c r="O4834" s="190">
        <f t="shared" si="303"/>
        <v>0.29416666666666669</v>
      </c>
      <c r="Q4834" s="1">
        <v>1547.8</v>
      </c>
    </row>
    <row r="4835" spans="2:17" x14ac:dyDescent="0.3">
      <c r="B4835" s="187">
        <v>41841.041666666664</v>
      </c>
      <c r="D4835" s="202">
        <v>0</v>
      </c>
      <c r="E4835" s="178">
        <v>0</v>
      </c>
      <c r="F4835" s="188">
        <f t="shared" si="300"/>
        <v>0</v>
      </c>
      <c r="G4835" s="200"/>
      <c r="H4835" s="202">
        <v>0</v>
      </c>
      <c r="I4835" s="178">
        <v>-56.506999999999998</v>
      </c>
      <c r="J4835">
        <f t="shared" si="301"/>
        <v>0</v>
      </c>
      <c r="K4835" s="189">
        <f t="shared" si="302"/>
        <v>0</v>
      </c>
      <c r="L4835" s="200">
        <v>0</v>
      </c>
      <c r="N4835" s="184">
        <v>3331.2</v>
      </c>
      <c r="O4835" s="190">
        <f t="shared" si="303"/>
        <v>0.55519999999999992</v>
      </c>
      <c r="Q4835" s="1">
        <v>1547.8</v>
      </c>
    </row>
    <row r="4836" spans="2:17" x14ac:dyDescent="0.3">
      <c r="B4836" s="187">
        <v>41841.083333333336</v>
      </c>
      <c r="D4836" s="202">
        <v>0</v>
      </c>
      <c r="E4836" s="178">
        <v>0</v>
      </c>
      <c r="F4836" s="188">
        <f t="shared" si="300"/>
        <v>0</v>
      </c>
      <c r="G4836" s="200"/>
      <c r="H4836" s="202">
        <v>0</v>
      </c>
      <c r="I4836" s="178">
        <v>-56.506999999999998</v>
      </c>
      <c r="J4836">
        <f t="shared" si="301"/>
        <v>0</v>
      </c>
      <c r="K4836" s="189">
        <f t="shared" si="302"/>
        <v>0</v>
      </c>
      <c r="L4836" s="200">
        <v>0</v>
      </c>
      <c r="N4836" s="184">
        <v>4170.3999999999996</v>
      </c>
      <c r="O4836" s="190">
        <f t="shared" si="303"/>
        <v>0.69506666666666661</v>
      </c>
      <c r="Q4836" s="1">
        <v>1543.9</v>
      </c>
    </row>
    <row r="4837" spans="2:17" x14ac:dyDescent="0.3">
      <c r="B4837" s="187">
        <v>41841.125</v>
      </c>
      <c r="D4837" s="202">
        <v>0</v>
      </c>
      <c r="E4837" s="178">
        <v>0</v>
      </c>
      <c r="F4837" s="188">
        <f t="shared" si="300"/>
        <v>0</v>
      </c>
      <c r="G4837" s="200"/>
      <c r="H4837" s="202">
        <v>0</v>
      </c>
      <c r="I4837" s="178">
        <v>-56.506999999999998</v>
      </c>
      <c r="J4837">
        <f t="shared" si="301"/>
        <v>0</v>
      </c>
      <c r="K4837" s="189">
        <f t="shared" si="302"/>
        <v>0</v>
      </c>
      <c r="L4837" s="200">
        <v>0</v>
      </c>
      <c r="N4837" s="184">
        <v>3744.7</v>
      </c>
      <c r="O4837" s="190">
        <f t="shared" si="303"/>
        <v>0.62411666666666665</v>
      </c>
      <c r="Q4837" s="1">
        <v>1542.2</v>
      </c>
    </row>
    <row r="4838" spans="2:17" x14ac:dyDescent="0.3">
      <c r="B4838" s="187">
        <v>41841.166666666664</v>
      </c>
      <c r="D4838" s="202">
        <v>0</v>
      </c>
      <c r="E4838" s="178">
        <v>0</v>
      </c>
      <c r="F4838" s="188">
        <f t="shared" si="300"/>
        <v>0</v>
      </c>
      <c r="G4838" s="200"/>
      <c r="H4838" s="202">
        <v>0</v>
      </c>
      <c r="I4838" s="178">
        <v>-56.506999999999998</v>
      </c>
      <c r="J4838">
        <f t="shared" si="301"/>
        <v>0</v>
      </c>
      <c r="K4838" s="189">
        <f t="shared" si="302"/>
        <v>0</v>
      </c>
      <c r="L4838" s="200">
        <v>0</v>
      </c>
      <c r="N4838" s="184">
        <v>2940.2</v>
      </c>
      <c r="O4838" s="190">
        <f t="shared" si="303"/>
        <v>0.49003333333333332</v>
      </c>
      <c r="Q4838" s="1">
        <v>1542.1</v>
      </c>
    </row>
    <row r="4839" spans="2:17" x14ac:dyDescent="0.3">
      <c r="B4839" s="187">
        <v>41841.208333333336</v>
      </c>
      <c r="D4839" s="202">
        <v>0</v>
      </c>
      <c r="E4839" s="178">
        <v>0</v>
      </c>
      <c r="F4839" s="188">
        <f t="shared" si="300"/>
        <v>0</v>
      </c>
      <c r="G4839" s="200"/>
      <c r="H4839" s="202">
        <v>0</v>
      </c>
      <c r="I4839" s="178">
        <v>-56.506999999999998</v>
      </c>
      <c r="J4839">
        <f t="shared" si="301"/>
        <v>0</v>
      </c>
      <c r="K4839" s="189">
        <f t="shared" si="302"/>
        <v>0</v>
      </c>
      <c r="L4839" s="200">
        <v>0</v>
      </c>
      <c r="N4839" s="184">
        <v>2629.9</v>
      </c>
      <c r="O4839" s="190">
        <f t="shared" si="303"/>
        <v>0.43831666666666669</v>
      </c>
      <c r="Q4839" s="1">
        <v>1541.7</v>
      </c>
    </row>
    <row r="4840" spans="2:17" x14ac:dyDescent="0.3">
      <c r="B4840" s="187">
        <v>41841.25</v>
      </c>
      <c r="D4840" s="202">
        <v>32</v>
      </c>
      <c r="E4840" s="178">
        <v>0</v>
      </c>
      <c r="F4840" s="188">
        <f t="shared" si="300"/>
        <v>0</v>
      </c>
      <c r="G4840" s="200"/>
      <c r="H4840" s="202">
        <v>5</v>
      </c>
      <c r="I4840" s="178">
        <v>-56.506999999999998</v>
      </c>
      <c r="J4840">
        <f t="shared" si="301"/>
        <v>0</v>
      </c>
      <c r="K4840" s="189">
        <f t="shared" si="302"/>
        <v>0</v>
      </c>
      <c r="L4840" s="200">
        <v>0</v>
      </c>
      <c r="N4840" s="184">
        <v>2508.5</v>
      </c>
      <c r="O4840" s="190">
        <f t="shared" si="303"/>
        <v>0.41808333333333331</v>
      </c>
      <c r="Q4840" s="1">
        <v>1540.5</v>
      </c>
    </row>
    <row r="4841" spans="2:17" x14ac:dyDescent="0.3">
      <c r="B4841" s="187">
        <v>41841.291666666664</v>
      </c>
      <c r="D4841" s="202">
        <v>533</v>
      </c>
      <c r="E4841" s="178">
        <v>50.098999999999997</v>
      </c>
      <c r="F4841" s="188">
        <f t="shared" si="300"/>
        <v>6.7799844368508305E-2</v>
      </c>
      <c r="G4841" s="200"/>
      <c r="H4841" s="202">
        <v>127</v>
      </c>
      <c r="I4841" s="178">
        <v>5423.3</v>
      </c>
      <c r="J4841">
        <f t="shared" si="301"/>
        <v>5423.3</v>
      </c>
      <c r="K4841" s="189">
        <f t="shared" si="302"/>
        <v>0.21693200000000001</v>
      </c>
      <c r="L4841" s="200">
        <v>5574.3</v>
      </c>
      <c r="N4841" s="184">
        <v>2532</v>
      </c>
      <c r="O4841" s="190">
        <f t="shared" si="303"/>
        <v>0.42199999999999999</v>
      </c>
      <c r="Q4841" s="1">
        <v>1539.6</v>
      </c>
    </row>
    <row r="4842" spans="2:17" x14ac:dyDescent="0.3">
      <c r="B4842" s="187">
        <v>41841.333333333336</v>
      </c>
      <c r="D4842" s="202">
        <v>85</v>
      </c>
      <c r="E4842" s="178">
        <v>0</v>
      </c>
      <c r="F4842" s="188">
        <f t="shared" si="300"/>
        <v>0</v>
      </c>
      <c r="G4842" s="200"/>
      <c r="H4842" s="202">
        <v>168</v>
      </c>
      <c r="I4842" s="178">
        <v>5104.8999999999996</v>
      </c>
      <c r="J4842">
        <f t="shared" si="301"/>
        <v>5104.8999999999996</v>
      </c>
      <c r="K4842" s="189">
        <f t="shared" si="302"/>
        <v>0.20419599999999999</v>
      </c>
      <c r="L4842" s="200">
        <v>5250.4</v>
      </c>
      <c r="N4842" s="184">
        <v>2114.6</v>
      </c>
      <c r="O4842" s="190">
        <f t="shared" si="303"/>
        <v>0.35243333333333332</v>
      </c>
      <c r="Q4842" s="1">
        <v>1539.2</v>
      </c>
    </row>
    <row r="4843" spans="2:17" x14ac:dyDescent="0.3">
      <c r="B4843" s="187">
        <v>41841.375</v>
      </c>
      <c r="D4843" s="202">
        <v>34</v>
      </c>
      <c r="E4843" s="178">
        <v>0</v>
      </c>
      <c r="F4843" s="188">
        <f t="shared" si="300"/>
        <v>0</v>
      </c>
      <c r="G4843" s="200"/>
      <c r="H4843" s="202">
        <v>237</v>
      </c>
      <c r="I4843" s="178">
        <v>5516.3</v>
      </c>
      <c r="J4843">
        <f t="shared" si="301"/>
        <v>5516.3</v>
      </c>
      <c r="K4843" s="189">
        <f t="shared" si="302"/>
        <v>0.22065200000000001</v>
      </c>
      <c r="L4843" s="200">
        <v>5668.9</v>
      </c>
      <c r="N4843" s="184">
        <v>906.5</v>
      </c>
      <c r="O4843" s="190">
        <f t="shared" si="303"/>
        <v>0.15108333333333332</v>
      </c>
      <c r="Q4843" s="1">
        <v>1539</v>
      </c>
    </row>
    <row r="4844" spans="2:17" x14ac:dyDescent="0.3">
      <c r="B4844" s="187">
        <v>41841.416666666664</v>
      </c>
      <c r="D4844" s="202">
        <v>7</v>
      </c>
      <c r="E4844" s="178">
        <v>0</v>
      </c>
      <c r="F4844" s="188">
        <f t="shared" si="300"/>
        <v>0</v>
      </c>
      <c r="G4844" s="200"/>
      <c r="H4844" s="202">
        <v>200</v>
      </c>
      <c r="I4844" s="178">
        <v>4645</v>
      </c>
      <c r="J4844">
        <f t="shared" si="301"/>
        <v>4645</v>
      </c>
      <c r="K4844" s="189">
        <f t="shared" si="302"/>
        <v>0.18579999999999999</v>
      </c>
      <c r="L4844" s="200">
        <v>4783.2</v>
      </c>
      <c r="N4844" s="184">
        <v>811.1</v>
      </c>
      <c r="O4844" s="190">
        <f t="shared" si="303"/>
        <v>0.13518333333333335</v>
      </c>
      <c r="Q4844" s="1">
        <v>1538.3</v>
      </c>
    </row>
    <row r="4845" spans="2:17" x14ac:dyDescent="0.3">
      <c r="B4845" s="187">
        <v>41841.458333333336</v>
      </c>
      <c r="D4845" s="202">
        <v>9</v>
      </c>
      <c r="E4845" s="178">
        <v>0</v>
      </c>
      <c r="F4845" s="188">
        <f t="shared" si="300"/>
        <v>0</v>
      </c>
      <c r="G4845" s="200"/>
      <c r="H4845" s="202">
        <v>200</v>
      </c>
      <c r="I4845" s="178">
        <v>4994.5</v>
      </c>
      <c r="J4845">
        <f t="shared" si="301"/>
        <v>4994.5</v>
      </c>
      <c r="K4845" s="189">
        <f t="shared" si="302"/>
        <v>0.19978000000000001</v>
      </c>
      <c r="L4845" s="200">
        <v>5138.1000000000004</v>
      </c>
      <c r="N4845" s="184">
        <v>1164.4000000000001</v>
      </c>
      <c r="O4845" s="190">
        <f t="shared" si="303"/>
        <v>0.19406666666666669</v>
      </c>
      <c r="Q4845" s="1">
        <v>1538</v>
      </c>
    </row>
    <row r="4846" spans="2:17" x14ac:dyDescent="0.3">
      <c r="B4846" s="187">
        <v>41841.5</v>
      </c>
      <c r="D4846" s="202">
        <v>192</v>
      </c>
      <c r="E4846" s="178">
        <v>0</v>
      </c>
      <c r="F4846" s="188">
        <f t="shared" si="300"/>
        <v>0</v>
      </c>
      <c r="G4846" s="200"/>
      <c r="H4846" s="202">
        <v>429</v>
      </c>
      <c r="I4846" s="178">
        <v>11064</v>
      </c>
      <c r="J4846">
        <f t="shared" si="301"/>
        <v>11064</v>
      </c>
      <c r="K4846" s="189">
        <f t="shared" si="302"/>
        <v>0.44256000000000001</v>
      </c>
      <c r="L4846" s="200">
        <v>11354</v>
      </c>
      <c r="N4846" s="184">
        <v>1758.9</v>
      </c>
      <c r="O4846" s="190">
        <f t="shared" si="303"/>
        <v>0.29315000000000002</v>
      </c>
      <c r="Q4846" s="1">
        <v>1538</v>
      </c>
    </row>
    <row r="4847" spans="2:17" x14ac:dyDescent="0.3">
      <c r="B4847" s="187">
        <v>41841.541666666664</v>
      </c>
      <c r="D4847" s="202">
        <v>128</v>
      </c>
      <c r="E4847" s="178">
        <v>0</v>
      </c>
      <c r="F4847" s="188">
        <f t="shared" si="300"/>
        <v>0</v>
      </c>
      <c r="G4847" s="200"/>
      <c r="H4847" s="202">
        <v>364</v>
      </c>
      <c r="I4847" s="178">
        <v>9506.2000000000007</v>
      </c>
      <c r="J4847">
        <f t="shared" si="301"/>
        <v>9506.2000000000007</v>
      </c>
      <c r="K4847" s="189">
        <f t="shared" si="302"/>
        <v>0.38024800000000003</v>
      </c>
      <c r="L4847" s="200">
        <v>9750.2000000000007</v>
      </c>
      <c r="N4847" s="184">
        <v>1979.4</v>
      </c>
      <c r="O4847" s="190">
        <f t="shared" si="303"/>
        <v>0.32990000000000003</v>
      </c>
      <c r="Q4847" s="1">
        <v>1535.8</v>
      </c>
    </row>
    <row r="4848" spans="2:17" x14ac:dyDescent="0.3">
      <c r="B4848" s="187">
        <v>41841.583333333336</v>
      </c>
      <c r="D4848" s="202">
        <v>6</v>
      </c>
      <c r="E4848" s="178">
        <v>0</v>
      </c>
      <c r="F4848" s="188">
        <f t="shared" si="300"/>
        <v>0</v>
      </c>
      <c r="G4848" s="200"/>
      <c r="H4848" s="202">
        <v>82</v>
      </c>
      <c r="I4848" s="178">
        <v>1554.7</v>
      </c>
      <c r="J4848">
        <f t="shared" si="301"/>
        <v>1554.7</v>
      </c>
      <c r="K4848" s="189">
        <f t="shared" si="302"/>
        <v>6.2188E-2</v>
      </c>
      <c r="L4848" s="200">
        <v>1657.4</v>
      </c>
      <c r="N4848" s="184">
        <v>1903.4</v>
      </c>
      <c r="O4848" s="190">
        <f t="shared" si="303"/>
        <v>0.31723333333333337</v>
      </c>
      <c r="Q4848" s="1">
        <v>1534.6</v>
      </c>
    </row>
    <row r="4849" spans="2:17" x14ac:dyDescent="0.3">
      <c r="B4849" s="187">
        <v>41841.625</v>
      </c>
      <c r="D4849" s="202">
        <v>19</v>
      </c>
      <c r="E4849" s="178">
        <v>0</v>
      </c>
      <c r="F4849" s="188">
        <f t="shared" si="300"/>
        <v>0</v>
      </c>
      <c r="G4849" s="200"/>
      <c r="H4849" s="202">
        <v>85</v>
      </c>
      <c r="I4849" s="178">
        <v>1964.4</v>
      </c>
      <c r="J4849">
        <f t="shared" si="301"/>
        <v>1964.4</v>
      </c>
      <c r="K4849" s="189">
        <f t="shared" si="302"/>
        <v>7.8576000000000007E-2</v>
      </c>
      <c r="L4849" s="200">
        <v>2070.5</v>
      </c>
      <c r="N4849" s="184">
        <v>1149.2</v>
      </c>
      <c r="O4849" s="190">
        <f t="shared" si="303"/>
        <v>0.19153333333333333</v>
      </c>
      <c r="Q4849" s="1">
        <v>1534.4</v>
      </c>
    </row>
    <row r="4850" spans="2:17" x14ac:dyDescent="0.3">
      <c r="B4850" s="187">
        <v>41841.666666666664</v>
      </c>
      <c r="D4850" s="202">
        <v>3</v>
      </c>
      <c r="E4850" s="178">
        <v>0</v>
      </c>
      <c r="F4850" s="188">
        <f t="shared" si="300"/>
        <v>0</v>
      </c>
      <c r="G4850" s="200"/>
      <c r="H4850" s="202">
        <v>17</v>
      </c>
      <c r="I4850" s="178">
        <v>228.75</v>
      </c>
      <c r="J4850">
        <f t="shared" si="301"/>
        <v>228.75</v>
      </c>
      <c r="K4850" s="189">
        <f t="shared" si="302"/>
        <v>9.1500000000000001E-3</v>
      </c>
      <c r="L4850" s="200">
        <v>374.76</v>
      </c>
      <c r="N4850" s="184">
        <v>877.2</v>
      </c>
      <c r="O4850" s="190">
        <f t="shared" si="303"/>
        <v>0.1462</v>
      </c>
      <c r="Q4850" s="1">
        <v>1533.2</v>
      </c>
    </row>
    <row r="4851" spans="2:17" x14ac:dyDescent="0.3">
      <c r="B4851" s="187">
        <v>41841.708333333336</v>
      </c>
      <c r="D4851" s="202">
        <v>0</v>
      </c>
      <c r="E4851" s="178">
        <v>0</v>
      </c>
      <c r="F4851" s="188">
        <f t="shared" si="300"/>
        <v>0</v>
      </c>
      <c r="G4851" s="200"/>
      <c r="H4851" s="202">
        <v>0</v>
      </c>
      <c r="I4851" s="178">
        <v>-56.506999999999998</v>
      </c>
      <c r="J4851">
        <f t="shared" si="301"/>
        <v>0</v>
      </c>
      <c r="K4851" s="189">
        <f t="shared" si="302"/>
        <v>0</v>
      </c>
      <c r="L4851" s="200">
        <v>0</v>
      </c>
      <c r="N4851" s="184">
        <v>367.2</v>
      </c>
      <c r="O4851" s="190">
        <f t="shared" si="303"/>
        <v>6.1199999999999997E-2</v>
      </c>
      <c r="Q4851" s="1">
        <v>1532.3</v>
      </c>
    </row>
    <row r="4852" spans="2:17" x14ac:dyDescent="0.3">
      <c r="B4852" s="187">
        <v>41841.75</v>
      </c>
      <c r="D4852" s="202">
        <v>0</v>
      </c>
      <c r="E4852" s="178">
        <v>0</v>
      </c>
      <c r="F4852" s="188">
        <f t="shared" si="300"/>
        <v>0</v>
      </c>
      <c r="G4852" s="200"/>
      <c r="H4852" s="202">
        <v>0</v>
      </c>
      <c r="I4852" s="178">
        <v>-56.506999999999998</v>
      </c>
      <c r="J4852">
        <f t="shared" si="301"/>
        <v>0</v>
      </c>
      <c r="K4852" s="189">
        <f t="shared" si="302"/>
        <v>0</v>
      </c>
      <c r="L4852" s="200">
        <v>0</v>
      </c>
      <c r="N4852" s="184">
        <v>166.5</v>
      </c>
      <c r="O4852" s="190">
        <f t="shared" si="303"/>
        <v>2.775E-2</v>
      </c>
      <c r="Q4852" s="1">
        <v>1531.7</v>
      </c>
    </row>
    <row r="4853" spans="2:17" x14ac:dyDescent="0.3">
      <c r="B4853" s="187">
        <v>41841.791666666664</v>
      </c>
      <c r="D4853" s="202">
        <v>0</v>
      </c>
      <c r="E4853" s="178">
        <v>0</v>
      </c>
      <c r="F4853" s="188">
        <f t="shared" si="300"/>
        <v>0</v>
      </c>
      <c r="G4853" s="200"/>
      <c r="H4853" s="202">
        <v>0</v>
      </c>
      <c r="I4853" s="178">
        <v>-56.506999999999998</v>
      </c>
      <c r="J4853">
        <f t="shared" si="301"/>
        <v>0</v>
      </c>
      <c r="K4853" s="189">
        <f t="shared" si="302"/>
        <v>0</v>
      </c>
      <c r="L4853" s="200">
        <v>0</v>
      </c>
      <c r="N4853" s="184">
        <v>0</v>
      </c>
      <c r="O4853" s="190">
        <f t="shared" si="303"/>
        <v>0</v>
      </c>
      <c r="Q4853" s="1">
        <v>1531.2</v>
      </c>
    </row>
    <row r="4854" spans="2:17" x14ac:dyDescent="0.3">
      <c r="B4854" s="187">
        <v>41841.833333333336</v>
      </c>
      <c r="D4854" s="202">
        <v>0</v>
      </c>
      <c r="E4854" s="178">
        <v>0</v>
      </c>
      <c r="F4854" s="188">
        <f t="shared" si="300"/>
        <v>0</v>
      </c>
      <c r="G4854" s="200"/>
      <c r="H4854" s="202">
        <v>0</v>
      </c>
      <c r="I4854" s="178">
        <v>-56.506999999999998</v>
      </c>
      <c r="J4854">
        <f t="shared" si="301"/>
        <v>0</v>
      </c>
      <c r="K4854" s="189">
        <f t="shared" si="302"/>
        <v>0</v>
      </c>
      <c r="L4854" s="200">
        <v>0</v>
      </c>
      <c r="N4854" s="184">
        <v>0</v>
      </c>
      <c r="O4854" s="190">
        <f t="shared" si="303"/>
        <v>0</v>
      </c>
      <c r="Q4854" s="1">
        <v>1531.2</v>
      </c>
    </row>
    <row r="4855" spans="2:17" x14ac:dyDescent="0.3">
      <c r="B4855" s="187">
        <v>41841.875</v>
      </c>
      <c r="D4855" s="202">
        <v>0</v>
      </c>
      <c r="E4855" s="178">
        <v>0</v>
      </c>
      <c r="F4855" s="188">
        <f t="shared" si="300"/>
        <v>0</v>
      </c>
      <c r="G4855" s="200"/>
      <c r="H4855" s="202">
        <v>0</v>
      </c>
      <c r="I4855" s="178">
        <v>-56.506999999999998</v>
      </c>
      <c r="J4855">
        <f t="shared" si="301"/>
        <v>0</v>
      </c>
      <c r="K4855" s="189">
        <f t="shared" si="302"/>
        <v>0</v>
      </c>
      <c r="L4855" s="200">
        <v>0</v>
      </c>
      <c r="N4855" s="184">
        <v>46.2</v>
      </c>
      <c r="O4855" s="190">
        <f t="shared" si="303"/>
        <v>7.7000000000000002E-3</v>
      </c>
      <c r="Q4855" s="1">
        <v>1530.7</v>
      </c>
    </row>
    <row r="4856" spans="2:17" x14ac:dyDescent="0.3">
      <c r="B4856" s="187">
        <v>41841.916666666664</v>
      </c>
      <c r="D4856" s="202">
        <v>0</v>
      </c>
      <c r="E4856" s="178">
        <v>0</v>
      </c>
      <c r="F4856" s="188">
        <f t="shared" si="300"/>
        <v>0</v>
      </c>
      <c r="G4856" s="200"/>
      <c r="H4856" s="202">
        <v>0</v>
      </c>
      <c r="I4856" s="178">
        <v>-56.506999999999998</v>
      </c>
      <c r="J4856">
        <f t="shared" si="301"/>
        <v>0</v>
      </c>
      <c r="K4856" s="189">
        <f t="shared" si="302"/>
        <v>0</v>
      </c>
      <c r="L4856" s="200">
        <v>0</v>
      </c>
      <c r="N4856" s="184">
        <v>181.5</v>
      </c>
      <c r="O4856" s="190">
        <f t="shared" si="303"/>
        <v>3.0249999999999999E-2</v>
      </c>
      <c r="Q4856" s="1">
        <v>1530.3</v>
      </c>
    </row>
    <row r="4857" spans="2:17" x14ac:dyDescent="0.3">
      <c r="B4857" s="187">
        <v>41841.958333333336</v>
      </c>
      <c r="D4857" s="202">
        <v>0</v>
      </c>
      <c r="E4857" s="178">
        <v>0</v>
      </c>
      <c r="F4857" s="188">
        <f t="shared" si="300"/>
        <v>0</v>
      </c>
      <c r="G4857" s="200"/>
      <c r="H4857" s="202">
        <v>0</v>
      </c>
      <c r="I4857" s="178">
        <v>-56.506999999999998</v>
      </c>
      <c r="J4857">
        <f t="shared" si="301"/>
        <v>0</v>
      </c>
      <c r="K4857" s="189">
        <f t="shared" si="302"/>
        <v>0</v>
      </c>
      <c r="L4857" s="200">
        <v>0</v>
      </c>
      <c r="N4857" s="184">
        <v>418.9</v>
      </c>
      <c r="O4857" s="190">
        <f t="shared" si="303"/>
        <v>6.9816666666666666E-2</v>
      </c>
      <c r="Q4857" s="1">
        <v>1530.2</v>
      </c>
    </row>
    <row r="4858" spans="2:17" x14ac:dyDescent="0.3">
      <c r="B4858" s="187">
        <v>41842</v>
      </c>
      <c r="D4858" s="202">
        <v>0</v>
      </c>
      <c r="E4858" s="178">
        <v>0</v>
      </c>
      <c r="F4858" s="188">
        <f t="shared" si="300"/>
        <v>0</v>
      </c>
      <c r="G4858" s="200"/>
      <c r="H4858" s="202">
        <v>0</v>
      </c>
      <c r="I4858" s="178">
        <v>-56.506999999999998</v>
      </c>
      <c r="J4858">
        <f t="shared" si="301"/>
        <v>0</v>
      </c>
      <c r="K4858" s="189">
        <f t="shared" si="302"/>
        <v>0</v>
      </c>
      <c r="L4858" s="200">
        <v>0</v>
      </c>
      <c r="N4858" s="184">
        <v>666.1</v>
      </c>
      <c r="O4858" s="190">
        <f t="shared" si="303"/>
        <v>0.11101666666666667</v>
      </c>
      <c r="Q4858" s="1">
        <v>1529.7</v>
      </c>
    </row>
    <row r="4859" spans="2:17" x14ac:dyDescent="0.3">
      <c r="B4859" s="187">
        <v>41842.041666666664</v>
      </c>
      <c r="D4859" s="202">
        <v>0</v>
      </c>
      <c r="E4859" s="178">
        <v>0</v>
      </c>
      <c r="F4859" s="188">
        <f t="shared" si="300"/>
        <v>0</v>
      </c>
      <c r="G4859" s="200"/>
      <c r="H4859" s="202">
        <v>0</v>
      </c>
      <c r="I4859" s="178">
        <v>-56.506999999999998</v>
      </c>
      <c r="J4859">
        <f t="shared" si="301"/>
        <v>0</v>
      </c>
      <c r="K4859" s="189">
        <f t="shared" si="302"/>
        <v>0</v>
      </c>
      <c r="L4859" s="200">
        <v>0</v>
      </c>
      <c r="N4859" s="184">
        <v>1007.4</v>
      </c>
      <c r="O4859" s="190">
        <f t="shared" si="303"/>
        <v>0.16789999999999999</v>
      </c>
      <c r="Q4859" s="1">
        <v>1529.7</v>
      </c>
    </row>
    <row r="4860" spans="2:17" x14ac:dyDescent="0.3">
      <c r="B4860" s="187">
        <v>41842.083333333336</v>
      </c>
      <c r="D4860" s="202">
        <v>0</v>
      </c>
      <c r="E4860" s="178">
        <v>0</v>
      </c>
      <c r="F4860" s="188">
        <f t="shared" si="300"/>
        <v>0</v>
      </c>
      <c r="G4860" s="200"/>
      <c r="H4860" s="202">
        <v>0</v>
      </c>
      <c r="I4860" s="178">
        <v>-56.506999999999998</v>
      </c>
      <c r="J4860">
        <f t="shared" si="301"/>
        <v>0</v>
      </c>
      <c r="K4860" s="189">
        <f t="shared" si="302"/>
        <v>0</v>
      </c>
      <c r="L4860" s="200">
        <v>0</v>
      </c>
      <c r="N4860" s="184">
        <v>1361.2</v>
      </c>
      <c r="O4860" s="190">
        <f t="shared" si="303"/>
        <v>0.22686666666666666</v>
      </c>
      <c r="Q4860" s="1">
        <v>1528.3</v>
      </c>
    </row>
    <row r="4861" spans="2:17" x14ac:dyDescent="0.3">
      <c r="B4861" s="187">
        <v>41842.125</v>
      </c>
      <c r="D4861" s="202">
        <v>0</v>
      </c>
      <c r="E4861" s="178">
        <v>0</v>
      </c>
      <c r="F4861" s="188">
        <f t="shared" si="300"/>
        <v>0</v>
      </c>
      <c r="G4861" s="200"/>
      <c r="H4861" s="202">
        <v>0</v>
      </c>
      <c r="I4861" s="178">
        <v>-56.506999999999998</v>
      </c>
      <c r="J4861">
        <f t="shared" si="301"/>
        <v>0</v>
      </c>
      <c r="K4861" s="189">
        <f t="shared" si="302"/>
        <v>0</v>
      </c>
      <c r="L4861" s="200">
        <v>0</v>
      </c>
      <c r="N4861" s="184">
        <v>1634.5</v>
      </c>
      <c r="O4861" s="190">
        <f t="shared" si="303"/>
        <v>0.27241666666666664</v>
      </c>
      <c r="Q4861" s="1">
        <v>1528.3</v>
      </c>
    </row>
    <row r="4862" spans="2:17" x14ac:dyDescent="0.3">
      <c r="B4862" s="187">
        <v>41842.166666666664</v>
      </c>
      <c r="D4862" s="202">
        <v>0</v>
      </c>
      <c r="E4862" s="178">
        <v>0</v>
      </c>
      <c r="F4862" s="188">
        <f t="shared" si="300"/>
        <v>0</v>
      </c>
      <c r="G4862" s="200"/>
      <c r="H4862" s="202">
        <v>0</v>
      </c>
      <c r="I4862" s="178">
        <v>-56.506999999999998</v>
      </c>
      <c r="J4862">
        <f t="shared" si="301"/>
        <v>0</v>
      </c>
      <c r="K4862" s="189">
        <f t="shared" si="302"/>
        <v>0</v>
      </c>
      <c r="L4862" s="200">
        <v>0</v>
      </c>
      <c r="N4862" s="184">
        <v>1780.2</v>
      </c>
      <c r="O4862" s="190">
        <f t="shared" si="303"/>
        <v>0.29670000000000002</v>
      </c>
      <c r="Q4862" s="1">
        <v>1527.1</v>
      </c>
    </row>
    <row r="4863" spans="2:17" x14ac:dyDescent="0.3">
      <c r="B4863" s="187">
        <v>41842.208333333336</v>
      </c>
      <c r="D4863" s="202">
        <v>0</v>
      </c>
      <c r="E4863" s="178">
        <v>0</v>
      </c>
      <c r="F4863" s="188">
        <f t="shared" si="300"/>
        <v>0</v>
      </c>
      <c r="G4863" s="200"/>
      <c r="H4863" s="202">
        <v>0</v>
      </c>
      <c r="I4863" s="178">
        <v>-56.506999999999998</v>
      </c>
      <c r="J4863">
        <f t="shared" si="301"/>
        <v>0</v>
      </c>
      <c r="K4863" s="189">
        <f t="shared" si="302"/>
        <v>0</v>
      </c>
      <c r="L4863" s="200">
        <v>0</v>
      </c>
      <c r="N4863" s="184">
        <v>1819.2</v>
      </c>
      <c r="O4863" s="190">
        <f t="shared" si="303"/>
        <v>0.30320000000000003</v>
      </c>
      <c r="Q4863" s="1">
        <v>1527</v>
      </c>
    </row>
    <row r="4864" spans="2:17" x14ac:dyDescent="0.3">
      <c r="B4864" s="187">
        <v>41842.25</v>
      </c>
      <c r="D4864" s="202">
        <v>21</v>
      </c>
      <c r="E4864" s="178">
        <v>0</v>
      </c>
      <c r="F4864" s="188">
        <f t="shared" si="300"/>
        <v>0</v>
      </c>
      <c r="G4864" s="200"/>
      <c r="H4864" s="202">
        <v>4</v>
      </c>
      <c r="I4864" s="178">
        <v>-56.506999999999998</v>
      </c>
      <c r="J4864">
        <f t="shared" si="301"/>
        <v>0</v>
      </c>
      <c r="K4864" s="189">
        <f t="shared" si="302"/>
        <v>0</v>
      </c>
      <c r="L4864" s="200">
        <v>0</v>
      </c>
      <c r="N4864" s="184">
        <v>846.2</v>
      </c>
      <c r="O4864" s="190">
        <f t="shared" si="303"/>
        <v>0.14103333333333334</v>
      </c>
      <c r="Q4864" s="1">
        <v>1526.8</v>
      </c>
    </row>
    <row r="4865" spans="2:17" x14ac:dyDescent="0.3">
      <c r="B4865" s="187">
        <v>41842.291666666664</v>
      </c>
      <c r="D4865" s="202">
        <v>424</v>
      </c>
      <c r="E4865" s="178">
        <v>0</v>
      </c>
      <c r="F4865" s="188">
        <f t="shared" si="300"/>
        <v>0</v>
      </c>
      <c r="G4865" s="200"/>
      <c r="H4865" s="202">
        <v>122</v>
      </c>
      <c r="I4865" s="178">
        <v>5070.2</v>
      </c>
      <c r="J4865">
        <f t="shared" si="301"/>
        <v>5070.2</v>
      </c>
      <c r="K4865" s="189">
        <f t="shared" si="302"/>
        <v>0.20280799999999999</v>
      </c>
      <c r="L4865" s="200">
        <v>5215.1000000000004</v>
      </c>
      <c r="N4865" s="184">
        <v>1726.3</v>
      </c>
      <c r="O4865" s="190">
        <f t="shared" si="303"/>
        <v>0.28771666666666668</v>
      </c>
      <c r="Q4865" s="1">
        <v>1525.7</v>
      </c>
    </row>
    <row r="4866" spans="2:17" x14ac:dyDescent="0.3">
      <c r="B4866" s="187">
        <v>41842.333333333336</v>
      </c>
      <c r="D4866" s="202">
        <v>713</v>
      </c>
      <c r="E4866" s="178">
        <v>437.53300000000002</v>
      </c>
      <c r="F4866" s="188">
        <f t="shared" si="300"/>
        <v>0.59212098656832568</v>
      </c>
      <c r="G4866" s="200"/>
      <c r="H4866" s="202">
        <v>331</v>
      </c>
      <c r="I4866" s="178">
        <v>15600</v>
      </c>
      <c r="J4866">
        <f t="shared" si="301"/>
        <v>15600</v>
      </c>
      <c r="K4866" s="189">
        <f t="shared" si="302"/>
        <v>0.624</v>
      </c>
      <c r="L4866" s="200">
        <v>16057</v>
      </c>
      <c r="N4866" s="184">
        <v>2079.6</v>
      </c>
      <c r="O4866" s="190">
        <f t="shared" si="303"/>
        <v>0.34659999999999996</v>
      </c>
      <c r="Q4866" s="1">
        <v>1524.9</v>
      </c>
    </row>
    <row r="4867" spans="2:17" x14ac:dyDescent="0.3">
      <c r="B4867" s="187">
        <v>41842.375</v>
      </c>
      <c r="D4867" s="202">
        <v>880</v>
      </c>
      <c r="E4867" s="178">
        <v>613.22500000000002</v>
      </c>
      <c r="F4867" s="188">
        <f t="shared" si="300"/>
        <v>0.82988801299184634</v>
      </c>
      <c r="G4867" s="200"/>
      <c r="H4867" s="202">
        <v>521</v>
      </c>
      <c r="I4867" s="178">
        <v>19558</v>
      </c>
      <c r="J4867">
        <f t="shared" si="301"/>
        <v>19558</v>
      </c>
      <c r="K4867" s="189">
        <f t="shared" si="302"/>
        <v>0.78232000000000002</v>
      </c>
      <c r="L4867" s="200">
        <v>20208</v>
      </c>
      <c r="N4867" s="184">
        <v>1627.1</v>
      </c>
      <c r="O4867" s="190">
        <f t="shared" si="303"/>
        <v>0.27118333333333333</v>
      </c>
      <c r="Q4867" s="1">
        <v>1524.2</v>
      </c>
    </row>
    <row r="4868" spans="2:17" x14ac:dyDescent="0.3">
      <c r="B4868" s="187">
        <v>41842.416666666664</v>
      </c>
      <c r="D4868" s="202">
        <v>924</v>
      </c>
      <c r="E4868" s="178">
        <v>666.80899999999997</v>
      </c>
      <c r="F4868" s="188">
        <f t="shared" si="300"/>
        <v>0.90240416821734282</v>
      </c>
      <c r="G4868" s="200"/>
      <c r="H4868" s="202">
        <v>656</v>
      </c>
      <c r="I4868" s="178">
        <v>19393</v>
      </c>
      <c r="J4868">
        <f t="shared" si="301"/>
        <v>19393</v>
      </c>
      <c r="K4868" s="189">
        <f t="shared" si="302"/>
        <v>0.77571999999999997</v>
      </c>
      <c r="L4868" s="200">
        <v>20034</v>
      </c>
      <c r="N4868" s="184">
        <v>1523.9</v>
      </c>
      <c r="O4868" s="190">
        <f t="shared" si="303"/>
        <v>0.25398333333333334</v>
      </c>
      <c r="Q4868" s="1">
        <v>1523.9</v>
      </c>
    </row>
    <row r="4869" spans="2:17" x14ac:dyDescent="0.3">
      <c r="B4869" s="187">
        <v>41842.458333333336</v>
      </c>
      <c r="D4869" s="202">
        <v>943</v>
      </c>
      <c r="E4869" s="178">
        <v>691.64</v>
      </c>
      <c r="F4869" s="188">
        <f t="shared" si="300"/>
        <v>0.93600839056737828</v>
      </c>
      <c r="G4869" s="200"/>
      <c r="H4869" s="202">
        <v>731</v>
      </c>
      <c r="I4869" s="178">
        <v>19085</v>
      </c>
      <c r="J4869">
        <f t="shared" si="301"/>
        <v>19085</v>
      </c>
      <c r="K4869" s="189">
        <f t="shared" si="302"/>
        <v>0.76339999999999997</v>
      </c>
      <c r="L4869" s="200">
        <v>19711</v>
      </c>
      <c r="N4869" s="184">
        <v>1423</v>
      </c>
      <c r="O4869" s="190">
        <f t="shared" si="303"/>
        <v>0.23716666666666666</v>
      </c>
      <c r="Q4869" s="1">
        <v>1523.7</v>
      </c>
    </row>
    <row r="4870" spans="2:17" x14ac:dyDescent="0.3">
      <c r="B4870" s="187">
        <v>41842.5</v>
      </c>
      <c r="D4870" s="202">
        <v>942</v>
      </c>
      <c r="E4870" s="178">
        <v>689.00800000000004</v>
      </c>
      <c r="F4870" s="188">
        <f t="shared" si="300"/>
        <v>0.93244645938356407</v>
      </c>
      <c r="G4870" s="200"/>
      <c r="H4870" s="202">
        <v>737</v>
      </c>
      <c r="I4870" s="178">
        <v>18877</v>
      </c>
      <c r="J4870">
        <f t="shared" si="301"/>
        <v>18877</v>
      </c>
      <c r="K4870" s="189">
        <f t="shared" si="302"/>
        <v>0.75507999999999997</v>
      </c>
      <c r="L4870" s="200">
        <v>19492</v>
      </c>
      <c r="N4870" s="184">
        <v>1482.9</v>
      </c>
      <c r="O4870" s="190">
        <f t="shared" si="303"/>
        <v>0.24715000000000001</v>
      </c>
      <c r="Q4870" s="1">
        <v>1523.7</v>
      </c>
    </row>
    <row r="4871" spans="2:17" x14ac:dyDescent="0.3">
      <c r="B4871" s="187">
        <v>41842.541666666664</v>
      </c>
      <c r="D4871" s="202">
        <v>928</v>
      </c>
      <c r="E4871" s="178">
        <v>668.74900000000002</v>
      </c>
      <c r="F4871" s="188">
        <f t="shared" si="300"/>
        <v>0.90502960381635489</v>
      </c>
      <c r="G4871" s="200"/>
      <c r="H4871" s="202">
        <v>679</v>
      </c>
      <c r="I4871" s="178">
        <v>19122</v>
      </c>
      <c r="J4871">
        <f t="shared" si="301"/>
        <v>19122</v>
      </c>
      <c r="K4871" s="189">
        <f t="shared" si="302"/>
        <v>0.76488</v>
      </c>
      <c r="L4871" s="200">
        <v>19750</v>
      </c>
      <c r="N4871" s="184">
        <v>2008.1</v>
      </c>
      <c r="O4871" s="190">
        <f t="shared" si="303"/>
        <v>0.33468333333333333</v>
      </c>
      <c r="Q4871" s="1">
        <v>1521.8</v>
      </c>
    </row>
    <row r="4872" spans="2:17" x14ac:dyDescent="0.3">
      <c r="B4872" s="187">
        <v>41842.583333333336</v>
      </c>
      <c r="D4872" s="202">
        <v>895</v>
      </c>
      <c r="E4872" s="178">
        <v>626.47299999999996</v>
      </c>
      <c r="F4872" s="188">
        <f t="shared" si="300"/>
        <v>0.8478167608349968</v>
      </c>
      <c r="G4872" s="200"/>
      <c r="H4872" s="202">
        <v>557</v>
      </c>
      <c r="I4872" s="178">
        <v>19238</v>
      </c>
      <c r="J4872">
        <f t="shared" si="301"/>
        <v>19238</v>
      </c>
      <c r="K4872" s="189">
        <f t="shared" si="302"/>
        <v>0.76951999999999998</v>
      </c>
      <c r="L4872" s="200">
        <v>19872</v>
      </c>
      <c r="N4872" s="184">
        <v>2332.4</v>
      </c>
      <c r="O4872" s="190">
        <f t="shared" si="303"/>
        <v>0.38873333333333338</v>
      </c>
      <c r="Q4872" s="1">
        <v>1521.4</v>
      </c>
    </row>
    <row r="4873" spans="2:17" x14ac:dyDescent="0.3">
      <c r="B4873" s="187">
        <v>41842.625</v>
      </c>
      <c r="D4873" s="202">
        <v>828</v>
      </c>
      <c r="E4873" s="178">
        <v>530.70799999999997</v>
      </c>
      <c r="F4873" s="188">
        <f t="shared" si="300"/>
        <v>0.71821632777345468</v>
      </c>
      <c r="G4873" s="200"/>
      <c r="H4873" s="202">
        <v>386</v>
      </c>
      <c r="I4873" s="178">
        <v>17931</v>
      </c>
      <c r="J4873">
        <f t="shared" si="301"/>
        <v>17931</v>
      </c>
      <c r="K4873" s="189">
        <f t="shared" si="302"/>
        <v>0.71723999999999999</v>
      </c>
      <c r="L4873" s="200">
        <v>18498</v>
      </c>
      <c r="N4873" s="184">
        <v>2389.1</v>
      </c>
      <c r="O4873" s="190">
        <f t="shared" si="303"/>
        <v>0.39818333333333333</v>
      </c>
      <c r="Q4873" s="1">
        <v>1520.4</v>
      </c>
    </row>
    <row r="4874" spans="2:17" x14ac:dyDescent="0.3">
      <c r="B4874" s="187">
        <v>41842.666666666664</v>
      </c>
      <c r="D4874" s="202">
        <v>670</v>
      </c>
      <c r="E4874" s="178">
        <v>321.49099999999999</v>
      </c>
      <c r="F4874" s="188">
        <f t="shared" si="300"/>
        <v>0.43507933822783096</v>
      </c>
      <c r="G4874" s="200"/>
      <c r="H4874" s="202">
        <v>184</v>
      </c>
      <c r="I4874" s="178">
        <v>8144.3</v>
      </c>
      <c r="J4874">
        <f t="shared" si="301"/>
        <v>8144.3</v>
      </c>
      <c r="K4874" s="189">
        <f t="shared" si="302"/>
        <v>0.32577200000000001</v>
      </c>
      <c r="L4874" s="200">
        <v>8352</v>
      </c>
      <c r="N4874" s="184">
        <v>2622.8</v>
      </c>
      <c r="O4874" s="190">
        <f t="shared" si="303"/>
        <v>0.43713333333333337</v>
      </c>
      <c r="Q4874" s="1">
        <v>1520.4</v>
      </c>
    </row>
    <row r="4875" spans="2:17" x14ac:dyDescent="0.3">
      <c r="B4875" s="187">
        <v>41842.708333333336</v>
      </c>
      <c r="D4875" s="202">
        <v>171</v>
      </c>
      <c r="E4875" s="178">
        <v>0</v>
      </c>
      <c r="F4875" s="188">
        <f t="shared" ref="F4875:F4938" si="304">E4875/$F$8</f>
        <v>0</v>
      </c>
      <c r="G4875" s="200"/>
      <c r="H4875" s="202">
        <v>21</v>
      </c>
      <c r="I4875" s="178">
        <v>384.34</v>
      </c>
      <c r="J4875">
        <f t="shared" ref="J4875:J4938" si="305">IF(I4875&lt;0,0,I4875)</f>
        <v>384.34</v>
      </c>
      <c r="K4875" s="189">
        <f t="shared" ref="K4875:K4938" si="306">J4875/(1000*$K$8)</f>
        <v>1.5373599999999999E-2</v>
      </c>
      <c r="L4875" s="200">
        <v>512.21</v>
      </c>
      <c r="N4875" s="184">
        <v>2475.9</v>
      </c>
      <c r="O4875" s="190">
        <f t="shared" ref="O4875:O4938" si="307">N4875/$O$8</f>
        <v>0.41265000000000002</v>
      </c>
      <c r="Q4875" s="1">
        <v>1519.3</v>
      </c>
    </row>
    <row r="4876" spans="2:17" x14ac:dyDescent="0.3">
      <c r="B4876" s="187">
        <v>41842.75</v>
      </c>
      <c r="D4876" s="202">
        <v>0</v>
      </c>
      <c r="E4876" s="178">
        <v>0</v>
      </c>
      <c r="F4876" s="188">
        <f t="shared" si="304"/>
        <v>0</v>
      </c>
      <c r="G4876" s="200"/>
      <c r="H4876" s="202">
        <v>0</v>
      </c>
      <c r="I4876" s="178">
        <v>-56.506999999999998</v>
      </c>
      <c r="J4876">
        <f t="shared" si="305"/>
        <v>0</v>
      </c>
      <c r="K4876" s="189">
        <f t="shared" si="306"/>
        <v>0</v>
      </c>
      <c r="L4876" s="200">
        <v>0</v>
      </c>
      <c r="N4876" s="184">
        <v>2579.6</v>
      </c>
      <c r="O4876" s="190">
        <f t="shared" si="307"/>
        <v>0.42993333333333333</v>
      </c>
      <c r="Q4876" s="1">
        <v>1518.2</v>
      </c>
    </row>
    <row r="4877" spans="2:17" x14ac:dyDescent="0.3">
      <c r="B4877" s="187">
        <v>41842.791666666664</v>
      </c>
      <c r="D4877" s="202">
        <v>0</v>
      </c>
      <c r="E4877" s="178">
        <v>0</v>
      </c>
      <c r="F4877" s="188">
        <f t="shared" si="304"/>
        <v>0</v>
      </c>
      <c r="G4877" s="200"/>
      <c r="H4877" s="202">
        <v>0</v>
      </c>
      <c r="I4877" s="178">
        <v>-56.506999999999998</v>
      </c>
      <c r="J4877">
        <f t="shared" si="305"/>
        <v>0</v>
      </c>
      <c r="K4877" s="189">
        <f t="shared" si="306"/>
        <v>0</v>
      </c>
      <c r="L4877" s="200">
        <v>0</v>
      </c>
      <c r="N4877" s="184">
        <v>3729.6</v>
      </c>
      <c r="O4877" s="190">
        <f t="shared" si="307"/>
        <v>0.62159999999999993</v>
      </c>
      <c r="Q4877" s="1">
        <v>1517.9</v>
      </c>
    </row>
    <row r="4878" spans="2:17" x14ac:dyDescent="0.3">
      <c r="B4878" s="187">
        <v>41842.833333333336</v>
      </c>
      <c r="D4878" s="202">
        <v>0</v>
      </c>
      <c r="E4878" s="178">
        <v>0</v>
      </c>
      <c r="F4878" s="188">
        <f t="shared" si="304"/>
        <v>0</v>
      </c>
      <c r="G4878" s="200"/>
      <c r="H4878" s="202">
        <v>0</v>
      </c>
      <c r="I4878" s="178">
        <v>-56.506999999999998</v>
      </c>
      <c r="J4878">
        <f t="shared" si="305"/>
        <v>0</v>
      </c>
      <c r="K4878" s="189">
        <f t="shared" si="306"/>
        <v>0</v>
      </c>
      <c r="L4878" s="200">
        <v>0</v>
      </c>
      <c r="N4878" s="184">
        <v>4593.8999999999996</v>
      </c>
      <c r="O4878" s="190">
        <f t="shared" si="307"/>
        <v>0.76564999999999994</v>
      </c>
      <c r="Q4878" s="1">
        <v>1517.8</v>
      </c>
    </row>
    <row r="4879" spans="2:17" x14ac:dyDescent="0.3">
      <c r="B4879" s="187">
        <v>41842.875</v>
      </c>
      <c r="D4879" s="202">
        <v>0</v>
      </c>
      <c r="E4879" s="178">
        <v>0</v>
      </c>
      <c r="F4879" s="188">
        <f t="shared" si="304"/>
        <v>0</v>
      </c>
      <c r="G4879" s="200"/>
      <c r="H4879" s="202">
        <v>0</v>
      </c>
      <c r="I4879" s="178">
        <v>-56.506999999999998</v>
      </c>
      <c r="J4879">
        <f t="shared" si="305"/>
        <v>0</v>
      </c>
      <c r="K4879" s="189">
        <f t="shared" si="306"/>
        <v>0</v>
      </c>
      <c r="L4879" s="200">
        <v>0</v>
      </c>
      <c r="N4879" s="184">
        <v>5013</v>
      </c>
      <c r="O4879" s="190">
        <f t="shared" si="307"/>
        <v>0.83550000000000002</v>
      </c>
      <c r="Q4879" s="1">
        <v>1516.8</v>
      </c>
    </row>
    <row r="4880" spans="2:17" x14ac:dyDescent="0.3">
      <c r="B4880" s="187">
        <v>41842.916666666664</v>
      </c>
      <c r="D4880" s="202">
        <v>0</v>
      </c>
      <c r="E4880" s="178">
        <v>0</v>
      </c>
      <c r="F4880" s="188">
        <f t="shared" si="304"/>
        <v>0</v>
      </c>
      <c r="G4880" s="200"/>
      <c r="H4880" s="202">
        <v>0</v>
      </c>
      <c r="I4880" s="178">
        <v>-56.506999999999998</v>
      </c>
      <c r="J4880">
        <f t="shared" si="305"/>
        <v>0</v>
      </c>
      <c r="K4880" s="189">
        <f t="shared" si="306"/>
        <v>0</v>
      </c>
      <c r="L4880" s="200">
        <v>0</v>
      </c>
      <c r="N4880" s="184">
        <v>4882.6000000000004</v>
      </c>
      <c r="O4880" s="190">
        <f t="shared" si="307"/>
        <v>0.81376666666666675</v>
      </c>
      <c r="Q4880" s="1">
        <v>1516.5</v>
      </c>
    </row>
    <row r="4881" spans="2:17" x14ac:dyDescent="0.3">
      <c r="B4881" s="187">
        <v>41842.958333333336</v>
      </c>
      <c r="D4881" s="202">
        <v>0</v>
      </c>
      <c r="E4881" s="178">
        <v>0</v>
      </c>
      <c r="F4881" s="188">
        <f t="shared" si="304"/>
        <v>0</v>
      </c>
      <c r="G4881" s="200"/>
      <c r="H4881" s="202">
        <v>0</v>
      </c>
      <c r="I4881" s="178">
        <v>-56.506999999999998</v>
      </c>
      <c r="J4881">
        <f t="shared" si="305"/>
        <v>0</v>
      </c>
      <c r="K4881" s="189">
        <f t="shared" si="306"/>
        <v>0</v>
      </c>
      <c r="L4881" s="200">
        <v>0</v>
      </c>
      <c r="N4881" s="184">
        <v>4915.2</v>
      </c>
      <c r="O4881" s="190">
        <f t="shared" si="307"/>
        <v>0.81919999999999993</v>
      </c>
      <c r="Q4881" s="1">
        <v>1516.3</v>
      </c>
    </row>
    <row r="4882" spans="2:17" x14ac:dyDescent="0.3">
      <c r="B4882" s="187">
        <v>41843</v>
      </c>
      <c r="D4882" s="202">
        <v>0</v>
      </c>
      <c r="E4882" s="178">
        <v>0</v>
      </c>
      <c r="F4882" s="188">
        <f t="shared" si="304"/>
        <v>0</v>
      </c>
      <c r="G4882" s="200"/>
      <c r="H4882" s="202">
        <v>0</v>
      </c>
      <c r="I4882" s="178">
        <v>-56.506999999999998</v>
      </c>
      <c r="J4882">
        <f t="shared" si="305"/>
        <v>0</v>
      </c>
      <c r="K4882" s="189">
        <f t="shared" si="306"/>
        <v>0</v>
      </c>
      <c r="L4882" s="200">
        <v>0</v>
      </c>
      <c r="N4882" s="184">
        <v>4952.5</v>
      </c>
      <c r="O4882" s="190">
        <f t="shared" si="307"/>
        <v>0.82541666666666669</v>
      </c>
      <c r="Q4882" s="1">
        <v>1516.2</v>
      </c>
    </row>
    <row r="4883" spans="2:17" x14ac:dyDescent="0.3">
      <c r="B4883" s="187">
        <v>41843.041666666664</v>
      </c>
      <c r="D4883" s="202">
        <v>0</v>
      </c>
      <c r="E4883" s="178">
        <v>0</v>
      </c>
      <c r="F4883" s="188">
        <f t="shared" si="304"/>
        <v>0</v>
      </c>
      <c r="G4883" s="200"/>
      <c r="H4883" s="202">
        <v>0</v>
      </c>
      <c r="I4883" s="178">
        <v>-56.506999999999998</v>
      </c>
      <c r="J4883">
        <f t="shared" si="305"/>
        <v>0</v>
      </c>
      <c r="K4883" s="189">
        <f t="shared" si="306"/>
        <v>0</v>
      </c>
      <c r="L4883" s="200">
        <v>0</v>
      </c>
      <c r="N4883" s="184">
        <v>5011.8999999999996</v>
      </c>
      <c r="O4883" s="190">
        <f t="shared" si="307"/>
        <v>0.8353166666666666</v>
      </c>
      <c r="Q4883" s="1">
        <v>1515.4</v>
      </c>
    </row>
    <row r="4884" spans="2:17" x14ac:dyDescent="0.3">
      <c r="B4884" s="187">
        <v>41843.083333333336</v>
      </c>
      <c r="D4884" s="202">
        <v>0</v>
      </c>
      <c r="E4884" s="178">
        <v>0</v>
      </c>
      <c r="F4884" s="188">
        <f t="shared" si="304"/>
        <v>0</v>
      </c>
      <c r="G4884" s="200"/>
      <c r="H4884" s="202">
        <v>0</v>
      </c>
      <c r="I4884" s="178">
        <v>-56.506999999999998</v>
      </c>
      <c r="J4884">
        <f t="shared" si="305"/>
        <v>0</v>
      </c>
      <c r="K4884" s="189">
        <f t="shared" si="306"/>
        <v>0</v>
      </c>
      <c r="L4884" s="200">
        <v>0</v>
      </c>
      <c r="N4884" s="184">
        <v>4891.2</v>
      </c>
      <c r="O4884" s="190">
        <f t="shared" si="307"/>
        <v>0.81519999999999992</v>
      </c>
      <c r="Q4884" s="1">
        <v>1515</v>
      </c>
    </row>
    <row r="4885" spans="2:17" x14ac:dyDescent="0.3">
      <c r="B4885" s="187">
        <v>41843.125</v>
      </c>
      <c r="D4885" s="202">
        <v>0</v>
      </c>
      <c r="E4885" s="178">
        <v>0</v>
      </c>
      <c r="F4885" s="188">
        <f t="shared" si="304"/>
        <v>0</v>
      </c>
      <c r="G4885" s="200"/>
      <c r="H4885" s="202">
        <v>0</v>
      </c>
      <c r="I4885" s="178">
        <v>-56.506999999999998</v>
      </c>
      <c r="J4885">
        <f t="shared" si="305"/>
        <v>0</v>
      </c>
      <c r="K4885" s="189">
        <f t="shared" si="306"/>
        <v>0</v>
      </c>
      <c r="L4885" s="200">
        <v>0</v>
      </c>
      <c r="N4885" s="184">
        <v>4523.8</v>
      </c>
      <c r="O4885" s="190">
        <f t="shared" si="307"/>
        <v>0.75396666666666667</v>
      </c>
      <c r="Q4885" s="1">
        <v>1514.8</v>
      </c>
    </row>
    <row r="4886" spans="2:17" x14ac:dyDescent="0.3">
      <c r="B4886" s="187">
        <v>41843.166666666664</v>
      </c>
      <c r="D4886" s="202">
        <v>0</v>
      </c>
      <c r="E4886" s="178">
        <v>0</v>
      </c>
      <c r="F4886" s="188">
        <f t="shared" si="304"/>
        <v>0</v>
      </c>
      <c r="G4886" s="200"/>
      <c r="H4886" s="202">
        <v>0</v>
      </c>
      <c r="I4886" s="178">
        <v>-56.506999999999998</v>
      </c>
      <c r="J4886">
        <f t="shared" si="305"/>
        <v>0</v>
      </c>
      <c r="K4886" s="189">
        <f t="shared" si="306"/>
        <v>0</v>
      </c>
      <c r="L4886" s="200">
        <v>0</v>
      </c>
      <c r="N4886" s="184">
        <v>4347.5</v>
      </c>
      <c r="O4886" s="190">
        <f t="shared" si="307"/>
        <v>0.72458333333333336</v>
      </c>
      <c r="Q4886" s="1">
        <v>1514.7</v>
      </c>
    </row>
    <row r="4887" spans="2:17" x14ac:dyDescent="0.3">
      <c r="B4887" s="187">
        <v>41843.208333333336</v>
      </c>
      <c r="D4887" s="202">
        <v>0</v>
      </c>
      <c r="E4887" s="178">
        <v>0</v>
      </c>
      <c r="F4887" s="188">
        <f t="shared" si="304"/>
        <v>0</v>
      </c>
      <c r="G4887" s="200"/>
      <c r="H4887" s="202">
        <v>0</v>
      </c>
      <c r="I4887" s="178">
        <v>-56.506999999999998</v>
      </c>
      <c r="J4887">
        <f t="shared" si="305"/>
        <v>0</v>
      </c>
      <c r="K4887" s="189">
        <f t="shared" si="306"/>
        <v>0</v>
      </c>
      <c r="L4887" s="200">
        <v>0</v>
      </c>
      <c r="N4887" s="184">
        <v>4579</v>
      </c>
      <c r="O4887" s="190">
        <f t="shared" si="307"/>
        <v>0.76316666666666666</v>
      </c>
      <c r="Q4887" s="1">
        <v>1513.9</v>
      </c>
    </row>
    <row r="4888" spans="2:17" x14ac:dyDescent="0.3">
      <c r="B4888" s="187">
        <v>41843.25</v>
      </c>
      <c r="D4888" s="202">
        <v>28</v>
      </c>
      <c r="E4888" s="178">
        <v>0</v>
      </c>
      <c r="F4888" s="188">
        <f t="shared" si="304"/>
        <v>0</v>
      </c>
      <c r="G4888" s="200"/>
      <c r="H4888" s="202">
        <v>5</v>
      </c>
      <c r="I4888" s="178">
        <v>-56.506999999999998</v>
      </c>
      <c r="J4888">
        <f t="shared" si="305"/>
        <v>0</v>
      </c>
      <c r="K4888" s="189">
        <f t="shared" si="306"/>
        <v>0</v>
      </c>
      <c r="L4888" s="200">
        <v>0</v>
      </c>
      <c r="N4888" s="184">
        <v>3815.7</v>
      </c>
      <c r="O4888" s="190">
        <f t="shared" si="307"/>
        <v>0.63595000000000002</v>
      </c>
      <c r="Q4888" s="1">
        <v>1513.7</v>
      </c>
    </row>
    <row r="4889" spans="2:17" x14ac:dyDescent="0.3">
      <c r="B4889" s="187">
        <v>41843.291666666664</v>
      </c>
      <c r="D4889" s="202">
        <v>544</v>
      </c>
      <c r="E4889" s="178">
        <v>55.053100000000001</v>
      </c>
      <c r="F4889" s="188">
        <f t="shared" si="304"/>
        <v>7.4504313698954563E-2</v>
      </c>
      <c r="G4889" s="200"/>
      <c r="H4889" s="202">
        <v>134</v>
      </c>
      <c r="I4889" s="178">
        <v>5794</v>
      </c>
      <c r="J4889">
        <f t="shared" si="305"/>
        <v>5794</v>
      </c>
      <c r="K4889" s="189">
        <f t="shared" si="306"/>
        <v>0.23175999999999999</v>
      </c>
      <c r="L4889" s="200">
        <v>5951.6</v>
      </c>
      <c r="N4889" s="184">
        <v>3442.6</v>
      </c>
      <c r="O4889" s="190">
        <f t="shared" si="307"/>
        <v>0.57376666666666665</v>
      </c>
      <c r="Q4889" s="1">
        <v>1513.7</v>
      </c>
    </row>
    <row r="4890" spans="2:17" x14ac:dyDescent="0.3">
      <c r="B4890" s="187">
        <v>41843.333333333336</v>
      </c>
      <c r="D4890" s="202">
        <v>847</v>
      </c>
      <c r="E4890" s="178">
        <v>530.36699999999996</v>
      </c>
      <c r="F4890" s="188">
        <f t="shared" si="304"/>
        <v>0.71775484656764899</v>
      </c>
      <c r="G4890" s="200"/>
      <c r="H4890" s="202">
        <v>353</v>
      </c>
      <c r="I4890" s="178">
        <v>17053</v>
      </c>
      <c r="J4890">
        <f t="shared" si="305"/>
        <v>17053</v>
      </c>
      <c r="K4890" s="189">
        <f t="shared" si="306"/>
        <v>0.68211999999999995</v>
      </c>
      <c r="L4890" s="200">
        <v>17577</v>
      </c>
      <c r="N4890" s="184">
        <v>2611.8000000000002</v>
      </c>
      <c r="O4890" s="190">
        <f t="shared" si="307"/>
        <v>0.43530000000000002</v>
      </c>
      <c r="Q4890" s="1">
        <v>1513.4</v>
      </c>
    </row>
    <row r="4891" spans="2:17" x14ac:dyDescent="0.3">
      <c r="B4891" s="187">
        <v>41843.375</v>
      </c>
      <c r="D4891" s="202">
        <v>927</v>
      </c>
      <c r="E4891" s="178">
        <v>648.37300000000005</v>
      </c>
      <c r="F4891" s="188">
        <f t="shared" si="304"/>
        <v>0.87745441012281367</v>
      </c>
      <c r="G4891" s="200"/>
      <c r="H4891" s="202">
        <v>540</v>
      </c>
      <c r="I4891" s="178">
        <v>20433</v>
      </c>
      <c r="J4891">
        <f t="shared" si="305"/>
        <v>20433</v>
      </c>
      <c r="K4891" s="189">
        <f t="shared" si="306"/>
        <v>0.81732000000000005</v>
      </c>
      <c r="L4891" s="200">
        <v>21131</v>
      </c>
      <c r="N4891" s="184">
        <v>1508.9</v>
      </c>
      <c r="O4891" s="190">
        <f t="shared" si="307"/>
        <v>0.25148333333333334</v>
      </c>
      <c r="Q4891" s="1">
        <v>1513.2</v>
      </c>
    </row>
    <row r="4892" spans="2:17" x14ac:dyDescent="0.3">
      <c r="B4892" s="187">
        <v>41843.416666666664</v>
      </c>
      <c r="D4892" s="202">
        <v>964</v>
      </c>
      <c r="E4892" s="178">
        <v>697.21400000000006</v>
      </c>
      <c r="F4892" s="188">
        <f t="shared" si="304"/>
        <v>0.94355178130392137</v>
      </c>
      <c r="G4892" s="200"/>
      <c r="H4892" s="202">
        <v>678</v>
      </c>
      <c r="I4892" s="178">
        <v>20210</v>
      </c>
      <c r="J4892">
        <f t="shared" si="305"/>
        <v>20210</v>
      </c>
      <c r="K4892" s="189">
        <f t="shared" si="306"/>
        <v>0.80840000000000001</v>
      </c>
      <c r="L4892" s="200">
        <v>20895</v>
      </c>
      <c r="N4892" s="184">
        <v>1869.9</v>
      </c>
      <c r="O4892" s="190">
        <f t="shared" si="307"/>
        <v>0.31165000000000004</v>
      </c>
      <c r="Q4892" s="1">
        <v>1512.9</v>
      </c>
    </row>
    <row r="4893" spans="2:17" x14ac:dyDescent="0.3">
      <c r="B4893" s="187">
        <v>41843.458333333336</v>
      </c>
      <c r="D4893" s="202">
        <v>982</v>
      </c>
      <c r="E4893" s="178">
        <v>722.80399999999997</v>
      </c>
      <c r="F4893" s="188">
        <f t="shared" si="304"/>
        <v>0.97818317149913725</v>
      </c>
      <c r="G4893" s="200"/>
      <c r="H4893" s="202">
        <v>755</v>
      </c>
      <c r="I4893" s="178">
        <v>19910</v>
      </c>
      <c r="J4893">
        <f t="shared" si="305"/>
        <v>19910</v>
      </c>
      <c r="K4893" s="189">
        <f t="shared" si="306"/>
        <v>0.7964</v>
      </c>
      <c r="L4893" s="200">
        <v>20579</v>
      </c>
      <c r="N4893" s="184">
        <v>1149.5</v>
      </c>
      <c r="O4893" s="190">
        <f t="shared" si="307"/>
        <v>0.19158333333333333</v>
      </c>
      <c r="Q4893" s="1">
        <v>1511.4</v>
      </c>
    </row>
    <row r="4894" spans="2:17" x14ac:dyDescent="0.3">
      <c r="B4894" s="187">
        <v>41843.5</v>
      </c>
      <c r="D4894" s="202">
        <v>983</v>
      </c>
      <c r="E4894" s="178">
        <v>723.22799999999995</v>
      </c>
      <c r="F4894" s="188">
        <f t="shared" si="304"/>
        <v>0.97875697804242645</v>
      </c>
      <c r="G4894" s="200"/>
      <c r="H4894" s="202">
        <v>763</v>
      </c>
      <c r="I4894" s="178">
        <v>19738</v>
      </c>
      <c r="J4894">
        <f t="shared" si="305"/>
        <v>19738</v>
      </c>
      <c r="K4894" s="189">
        <f t="shared" si="306"/>
        <v>0.78952</v>
      </c>
      <c r="L4894" s="200">
        <v>20398</v>
      </c>
      <c r="N4894" s="184">
        <v>632.20000000000005</v>
      </c>
      <c r="O4894" s="190">
        <f t="shared" si="307"/>
        <v>0.10536666666666668</v>
      </c>
      <c r="Q4894" s="1">
        <v>1510.6</v>
      </c>
    </row>
    <row r="4895" spans="2:17" x14ac:dyDescent="0.3">
      <c r="B4895" s="187">
        <v>41843.541666666664</v>
      </c>
      <c r="D4895" s="202">
        <v>968</v>
      </c>
      <c r="E4895" s="178">
        <v>703.53599999999994</v>
      </c>
      <c r="F4895" s="188">
        <f t="shared" si="304"/>
        <v>0.95210745339513481</v>
      </c>
      <c r="G4895" s="200"/>
      <c r="H4895" s="202">
        <v>701</v>
      </c>
      <c r="I4895" s="178">
        <v>19915</v>
      </c>
      <c r="J4895">
        <f t="shared" si="305"/>
        <v>19915</v>
      </c>
      <c r="K4895" s="189">
        <f t="shared" si="306"/>
        <v>0.79659999999999997</v>
      </c>
      <c r="L4895" s="200">
        <v>20584</v>
      </c>
      <c r="N4895" s="184">
        <v>322.89999999999998</v>
      </c>
      <c r="O4895" s="190">
        <f t="shared" si="307"/>
        <v>5.3816666666666665E-2</v>
      </c>
      <c r="Q4895" s="1">
        <v>1509.3</v>
      </c>
    </row>
    <row r="4896" spans="2:17" x14ac:dyDescent="0.3">
      <c r="B4896" s="187">
        <v>41843.583333333336</v>
      </c>
      <c r="D4896" s="202">
        <v>937</v>
      </c>
      <c r="E4896" s="178">
        <v>662.98099999999999</v>
      </c>
      <c r="F4896" s="188">
        <f t="shared" si="304"/>
        <v>0.89722366951991073</v>
      </c>
      <c r="G4896" s="200"/>
      <c r="H4896" s="202">
        <v>575</v>
      </c>
      <c r="I4896" s="178">
        <v>20047</v>
      </c>
      <c r="J4896">
        <f t="shared" si="305"/>
        <v>20047</v>
      </c>
      <c r="K4896" s="189">
        <f t="shared" si="306"/>
        <v>0.80188000000000004</v>
      </c>
      <c r="L4896" s="200">
        <v>20724</v>
      </c>
      <c r="N4896" s="184">
        <v>140.9</v>
      </c>
      <c r="O4896" s="190">
        <f t="shared" si="307"/>
        <v>2.3483333333333335E-2</v>
      </c>
      <c r="Q4896" s="1">
        <v>1509.1</v>
      </c>
    </row>
    <row r="4897" spans="2:17" x14ac:dyDescent="0.3">
      <c r="B4897" s="187">
        <v>41843.625</v>
      </c>
      <c r="D4897" s="202">
        <v>874</v>
      </c>
      <c r="E4897" s="178">
        <v>567.94200000000001</v>
      </c>
      <c r="F4897" s="188">
        <f t="shared" si="304"/>
        <v>0.7686057448320196</v>
      </c>
      <c r="G4897" s="200"/>
      <c r="H4897" s="202">
        <v>400</v>
      </c>
      <c r="I4897" s="178">
        <v>18838</v>
      </c>
      <c r="J4897">
        <f t="shared" si="305"/>
        <v>18838</v>
      </c>
      <c r="K4897" s="189">
        <f t="shared" si="306"/>
        <v>0.75351999999999997</v>
      </c>
      <c r="L4897" s="200">
        <v>19451</v>
      </c>
      <c r="N4897" s="184">
        <v>101.5</v>
      </c>
      <c r="O4897" s="190">
        <f t="shared" si="307"/>
        <v>1.6916666666666667E-2</v>
      </c>
      <c r="Q4897" s="1">
        <v>1508.9</v>
      </c>
    </row>
    <row r="4898" spans="2:17" x14ac:dyDescent="0.3">
      <c r="B4898" s="187">
        <v>41843.666666666664</v>
      </c>
      <c r="D4898" s="202">
        <v>724</v>
      </c>
      <c r="E4898" s="178">
        <v>355.10300000000001</v>
      </c>
      <c r="F4898" s="188">
        <f t="shared" si="304"/>
        <v>0.48056703995669386</v>
      </c>
      <c r="G4898" s="200"/>
      <c r="H4898" s="202">
        <v>194</v>
      </c>
      <c r="I4898" s="178">
        <v>8729.9</v>
      </c>
      <c r="J4898">
        <f t="shared" si="305"/>
        <v>8729.9</v>
      </c>
      <c r="K4898" s="189">
        <f t="shared" si="306"/>
        <v>0.34919600000000001</v>
      </c>
      <c r="L4898" s="200">
        <v>8952.7999999999993</v>
      </c>
      <c r="N4898" s="184">
        <v>168.9</v>
      </c>
      <c r="O4898" s="190">
        <f t="shared" si="307"/>
        <v>2.8150000000000001E-2</v>
      </c>
      <c r="Q4898" s="1">
        <v>1508.6</v>
      </c>
    </row>
    <row r="4899" spans="2:17" x14ac:dyDescent="0.3">
      <c r="B4899" s="187">
        <v>41843.708333333336</v>
      </c>
      <c r="D4899" s="202">
        <v>196</v>
      </c>
      <c r="E4899" s="178">
        <v>0</v>
      </c>
      <c r="F4899" s="188">
        <f t="shared" si="304"/>
        <v>0</v>
      </c>
      <c r="G4899" s="200"/>
      <c r="H4899" s="202">
        <v>23</v>
      </c>
      <c r="I4899" s="178">
        <v>464.8</v>
      </c>
      <c r="J4899">
        <f t="shared" si="305"/>
        <v>464.8</v>
      </c>
      <c r="K4899" s="189">
        <f t="shared" si="306"/>
        <v>1.8592000000000001E-2</v>
      </c>
      <c r="L4899" s="200">
        <v>583.30999999999995</v>
      </c>
      <c r="N4899" s="184">
        <v>251.9</v>
      </c>
      <c r="O4899" s="190">
        <f t="shared" si="307"/>
        <v>4.1983333333333331E-2</v>
      </c>
      <c r="Q4899" s="1">
        <v>1507.4</v>
      </c>
    </row>
    <row r="4900" spans="2:17" x14ac:dyDescent="0.3">
      <c r="B4900" s="187">
        <v>41843.75</v>
      </c>
      <c r="D4900" s="202">
        <v>0</v>
      </c>
      <c r="E4900" s="178">
        <v>0</v>
      </c>
      <c r="F4900" s="188">
        <f t="shared" si="304"/>
        <v>0</v>
      </c>
      <c r="G4900" s="200"/>
      <c r="H4900" s="202">
        <v>0</v>
      </c>
      <c r="I4900" s="178">
        <v>-56.506999999999998</v>
      </c>
      <c r="J4900">
        <f t="shared" si="305"/>
        <v>0</v>
      </c>
      <c r="K4900" s="189">
        <f t="shared" si="306"/>
        <v>0</v>
      </c>
      <c r="L4900" s="200">
        <v>0</v>
      </c>
      <c r="N4900" s="184">
        <v>126</v>
      </c>
      <c r="O4900" s="190">
        <f t="shared" si="307"/>
        <v>2.1000000000000001E-2</v>
      </c>
      <c r="Q4900" s="1">
        <v>1506.3</v>
      </c>
    </row>
    <row r="4901" spans="2:17" x14ac:dyDescent="0.3">
      <c r="B4901" s="187">
        <v>41843.791666666664</v>
      </c>
      <c r="D4901" s="202">
        <v>0</v>
      </c>
      <c r="E4901" s="178">
        <v>0</v>
      </c>
      <c r="F4901" s="188">
        <f t="shared" si="304"/>
        <v>0</v>
      </c>
      <c r="G4901" s="200"/>
      <c r="H4901" s="202">
        <v>0</v>
      </c>
      <c r="I4901" s="178">
        <v>-56.506999999999998</v>
      </c>
      <c r="J4901">
        <f t="shared" si="305"/>
        <v>0</v>
      </c>
      <c r="K4901" s="189">
        <f t="shared" si="306"/>
        <v>0</v>
      </c>
      <c r="L4901" s="200">
        <v>0</v>
      </c>
      <c r="N4901" s="184">
        <v>156.19999999999999</v>
      </c>
      <c r="O4901" s="190">
        <f t="shared" si="307"/>
        <v>2.6033333333333332E-2</v>
      </c>
      <c r="Q4901" s="1">
        <v>1504.7</v>
      </c>
    </row>
    <row r="4902" spans="2:17" x14ac:dyDescent="0.3">
      <c r="B4902" s="187">
        <v>41843.833333333336</v>
      </c>
      <c r="D4902" s="202">
        <v>0</v>
      </c>
      <c r="E4902" s="178">
        <v>0</v>
      </c>
      <c r="F4902" s="188">
        <f t="shared" si="304"/>
        <v>0</v>
      </c>
      <c r="G4902" s="200"/>
      <c r="H4902" s="202">
        <v>0</v>
      </c>
      <c r="I4902" s="178">
        <v>-56.506999999999998</v>
      </c>
      <c r="J4902">
        <f t="shared" si="305"/>
        <v>0</v>
      </c>
      <c r="K4902" s="189">
        <f t="shared" si="306"/>
        <v>0</v>
      </c>
      <c r="L4902" s="200">
        <v>0</v>
      </c>
      <c r="N4902" s="184">
        <v>240.8</v>
      </c>
      <c r="O4902" s="190">
        <f t="shared" si="307"/>
        <v>4.0133333333333333E-2</v>
      </c>
      <c r="Q4902" s="1">
        <v>1503.9</v>
      </c>
    </row>
    <row r="4903" spans="2:17" x14ac:dyDescent="0.3">
      <c r="B4903" s="187">
        <v>41843.875</v>
      </c>
      <c r="D4903" s="202">
        <v>0</v>
      </c>
      <c r="E4903" s="178">
        <v>0</v>
      </c>
      <c r="F4903" s="188">
        <f t="shared" si="304"/>
        <v>0</v>
      </c>
      <c r="G4903" s="200"/>
      <c r="H4903" s="202">
        <v>0</v>
      </c>
      <c r="I4903" s="178">
        <v>-56.506999999999998</v>
      </c>
      <c r="J4903">
        <f t="shared" si="305"/>
        <v>0</v>
      </c>
      <c r="K4903" s="189">
        <f t="shared" si="306"/>
        <v>0</v>
      </c>
      <c r="L4903" s="200">
        <v>0</v>
      </c>
      <c r="N4903" s="184">
        <v>241.6</v>
      </c>
      <c r="O4903" s="190">
        <f t="shared" si="307"/>
        <v>4.0266666666666666E-2</v>
      </c>
      <c r="Q4903" s="1">
        <v>1502.3</v>
      </c>
    </row>
    <row r="4904" spans="2:17" x14ac:dyDescent="0.3">
      <c r="B4904" s="187">
        <v>41843.916666666664</v>
      </c>
      <c r="D4904" s="202">
        <v>0</v>
      </c>
      <c r="E4904" s="178">
        <v>0</v>
      </c>
      <c r="F4904" s="188">
        <f t="shared" si="304"/>
        <v>0</v>
      </c>
      <c r="G4904" s="200"/>
      <c r="H4904" s="202">
        <v>0</v>
      </c>
      <c r="I4904" s="178">
        <v>-56.506999999999998</v>
      </c>
      <c r="J4904">
        <f t="shared" si="305"/>
        <v>0</v>
      </c>
      <c r="K4904" s="189">
        <f t="shared" si="306"/>
        <v>0</v>
      </c>
      <c r="L4904" s="200">
        <v>0</v>
      </c>
      <c r="N4904" s="184">
        <v>195.4</v>
      </c>
      <c r="O4904" s="190">
        <f t="shared" si="307"/>
        <v>3.2566666666666667E-2</v>
      </c>
      <c r="Q4904" s="1">
        <v>1501.9</v>
      </c>
    </row>
    <row r="4905" spans="2:17" x14ac:dyDescent="0.3">
      <c r="B4905" s="187">
        <v>41843.958333333336</v>
      </c>
      <c r="D4905" s="202">
        <v>0</v>
      </c>
      <c r="E4905" s="178">
        <v>0</v>
      </c>
      <c r="F4905" s="188">
        <f t="shared" si="304"/>
        <v>0</v>
      </c>
      <c r="G4905" s="200"/>
      <c r="H4905" s="202">
        <v>0</v>
      </c>
      <c r="I4905" s="178">
        <v>-56.506999999999998</v>
      </c>
      <c r="J4905">
        <f t="shared" si="305"/>
        <v>0</v>
      </c>
      <c r="K4905" s="189">
        <f t="shared" si="306"/>
        <v>0</v>
      </c>
      <c r="L4905" s="200">
        <v>0</v>
      </c>
      <c r="N4905" s="184">
        <v>205</v>
      </c>
      <c r="O4905" s="190">
        <f t="shared" si="307"/>
        <v>3.4166666666666665E-2</v>
      </c>
      <c r="Q4905" s="1">
        <v>1501.6</v>
      </c>
    </row>
    <row r="4906" spans="2:17" x14ac:dyDescent="0.3">
      <c r="B4906" s="187">
        <v>41844</v>
      </c>
      <c r="D4906" s="202">
        <v>0</v>
      </c>
      <c r="E4906" s="178">
        <v>0</v>
      </c>
      <c r="F4906" s="188">
        <f t="shared" si="304"/>
        <v>0</v>
      </c>
      <c r="G4906" s="200"/>
      <c r="H4906" s="202">
        <v>0</v>
      </c>
      <c r="I4906" s="178">
        <v>-56.506999999999998</v>
      </c>
      <c r="J4906">
        <f t="shared" si="305"/>
        <v>0</v>
      </c>
      <c r="K4906" s="189">
        <f t="shared" si="306"/>
        <v>0</v>
      </c>
      <c r="L4906" s="200">
        <v>0</v>
      </c>
      <c r="N4906" s="184">
        <v>710.6</v>
      </c>
      <c r="O4906" s="190">
        <f t="shared" si="307"/>
        <v>0.11843333333333333</v>
      </c>
      <c r="Q4906" s="1">
        <v>1500.7</v>
      </c>
    </row>
    <row r="4907" spans="2:17" x14ac:dyDescent="0.3">
      <c r="B4907" s="187">
        <v>41844.041666666664</v>
      </c>
      <c r="D4907" s="202">
        <v>0</v>
      </c>
      <c r="E4907" s="178">
        <v>0</v>
      </c>
      <c r="F4907" s="188">
        <f t="shared" si="304"/>
        <v>0</v>
      </c>
      <c r="G4907" s="200"/>
      <c r="H4907" s="202">
        <v>0</v>
      </c>
      <c r="I4907" s="178">
        <v>-56.506999999999998</v>
      </c>
      <c r="J4907">
        <f t="shared" si="305"/>
        <v>0</v>
      </c>
      <c r="K4907" s="189">
        <f t="shared" si="306"/>
        <v>0</v>
      </c>
      <c r="L4907" s="200">
        <v>0</v>
      </c>
      <c r="N4907" s="184">
        <v>2664.1</v>
      </c>
      <c r="O4907" s="190">
        <f t="shared" si="307"/>
        <v>0.44401666666666667</v>
      </c>
      <c r="Q4907" s="1">
        <v>1500.4</v>
      </c>
    </row>
    <row r="4908" spans="2:17" x14ac:dyDescent="0.3">
      <c r="B4908" s="187">
        <v>41844.083333333336</v>
      </c>
      <c r="D4908" s="202">
        <v>0</v>
      </c>
      <c r="E4908" s="178">
        <v>0</v>
      </c>
      <c r="F4908" s="188">
        <f t="shared" si="304"/>
        <v>0</v>
      </c>
      <c r="G4908" s="200"/>
      <c r="H4908" s="202">
        <v>0</v>
      </c>
      <c r="I4908" s="178">
        <v>-56.506999999999998</v>
      </c>
      <c r="J4908">
        <f t="shared" si="305"/>
        <v>0</v>
      </c>
      <c r="K4908" s="189">
        <f t="shared" si="306"/>
        <v>0</v>
      </c>
      <c r="L4908" s="200">
        <v>0</v>
      </c>
      <c r="N4908" s="184">
        <v>4897.8999999999996</v>
      </c>
      <c r="O4908" s="190">
        <f t="shared" si="307"/>
        <v>0.81631666666666658</v>
      </c>
      <c r="Q4908" s="1">
        <v>1499.6</v>
      </c>
    </row>
    <row r="4909" spans="2:17" x14ac:dyDescent="0.3">
      <c r="B4909" s="187">
        <v>41844.125</v>
      </c>
      <c r="D4909" s="202">
        <v>0</v>
      </c>
      <c r="E4909" s="178">
        <v>0</v>
      </c>
      <c r="F4909" s="188">
        <f t="shared" si="304"/>
        <v>0</v>
      </c>
      <c r="G4909" s="200"/>
      <c r="H4909" s="202">
        <v>0</v>
      </c>
      <c r="I4909" s="178">
        <v>-56.506999999999998</v>
      </c>
      <c r="J4909">
        <f t="shared" si="305"/>
        <v>0</v>
      </c>
      <c r="K4909" s="189">
        <f t="shared" si="306"/>
        <v>0</v>
      </c>
      <c r="L4909" s="200">
        <v>0</v>
      </c>
      <c r="N4909" s="184">
        <v>5617.7</v>
      </c>
      <c r="O4909" s="190">
        <f t="shared" si="307"/>
        <v>0.93628333333333336</v>
      </c>
      <c r="Q4909" s="1">
        <v>1499.3</v>
      </c>
    </row>
    <row r="4910" spans="2:17" x14ac:dyDescent="0.3">
      <c r="B4910" s="187">
        <v>41844.166666666664</v>
      </c>
      <c r="D4910" s="202">
        <v>0</v>
      </c>
      <c r="E4910" s="178">
        <v>0</v>
      </c>
      <c r="F4910" s="188">
        <f t="shared" si="304"/>
        <v>0</v>
      </c>
      <c r="G4910" s="200"/>
      <c r="H4910" s="202">
        <v>0</v>
      </c>
      <c r="I4910" s="178">
        <v>-56.506999999999998</v>
      </c>
      <c r="J4910">
        <f t="shared" si="305"/>
        <v>0</v>
      </c>
      <c r="K4910" s="189">
        <f t="shared" si="306"/>
        <v>0</v>
      </c>
      <c r="L4910" s="200">
        <v>0</v>
      </c>
      <c r="N4910" s="184">
        <v>5762.6</v>
      </c>
      <c r="O4910" s="190">
        <f t="shared" si="307"/>
        <v>0.96043333333333336</v>
      </c>
      <c r="Q4910" s="1">
        <v>1498.8</v>
      </c>
    </row>
    <row r="4911" spans="2:17" x14ac:dyDescent="0.3">
      <c r="B4911" s="187">
        <v>41844.208333333336</v>
      </c>
      <c r="D4911" s="202">
        <v>0</v>
      </c>
      <c r="E4911" s="178">
        <v>0</v>
      </c>
      <c r="F4911" s="188">
        <f t="shared" si="304"/>
        <v>0</v>
      </c>
      <c r="G4911" s="200"/>
      <c r="H4911" s="202">
        <v>0</v>
      </c>
      <c r="I4911" s="178">
        <v>-56.506999999999998</v>
      </c>
      <c r="J4911">
        <f t="shared" si="305"/>
        <v>0</v>
      </c>
      <c r="K4911" s="189">
        <f t="shared" si="306"/>
        <v>0</v>
      </c>
      <c r="L4911" s="200">
        <v>0</v>
      </c>
      <c r="N4911" s="184">
        <v>5741.6</v>
      </c>
      <c r="O4911" s="190">
        <f t="shared" si="307"/>
        <v>0.95693333333333341</v>
      </c>
      <c r="Q4911" s="1">
        <v>1498.7</v>
      </c>
    </row>
    <row r="4912" spans="2:17" x14ac:dyDescent="0.3">
      <c r="B4912" s="187">
        <v>41844.25</v>
      </c>
      <c r="D4912" s="202">
        <v>27</v>
      </c>
      <c r="E4912" s="178">
        <v>0</v>
      </c>
      <c r="F4912" s="188">
        <f t="shared" si="304"/>
        <v>0</v>
      </c>
      <c r="G4912" s="200"/>
      <c r="H4912" s="202">
        <v>5</v>
      </c>
      <c r="I4912" s="178">
        <v>-56.506999999999998</v>
      </c>
      <c r="J4912">
        <f t="shared" si="305"/>
        <v>0</v>
      </c>
      <c r="K4912" s="189">
        <f t="shared" si="306"/>
        <v>0</v>
      </c>
      <c r="L4912" s="200">
        <v>0</v>
      </c>
      <c r="N4912" s="184">
        <v>5550.8</v>
      </c>
      <c r="O4912" s="190">
        <f t="shared" si="307"/>
        <v>0.92513333333333336</v>
      </c>
      <c r="Q4912" s="1">
        <v>1498.5</v>
      </c>
    </row>
    <row r="4913" spans="2:17" x14ac:dyDescent="0.3">
      <c r="B4913" s="187">
        <v>41844.291666666664</v>
      </c>
      <c r="D4913" s="202">
        <v>566</v>
      </c>
      <c r="E4913" s="178">
        <v>64.780299999999997</v>
      </c>
      <c r="F4913" s="188">
        <f t="shared" si="304"/>
        <v>8.7668301925093894E-2</v>
      </c>
      <c r="G4913" s="200"/>
      <c r="H4913" s="202">
        <v>139</v>
      </c>
      <c r="I4913" s="178">
        <v>6094.1</v>
      </c>
      <c r="J4913">
        <f t="shared" si="305"/>
        <v>6094.1</v>
      </c>
      <c r="K4913" s="189">
        <f t="shared" si="306"/>
        <v>0.24376400000000001</v>
      </c>
      <c r="L4913" s="200">
        <v>6257.2</v>
      </c>
      <c r="N4913" s="184">
        <v>5130.1000000000004</v>
      </c>
      <c r="O4913" s="190">
        <f t="shared" si="307"/>
        <v>0.85501666666666676</v>
      </c>
      <c r="Q4913" s="1">
        <v>1498.5</v>
      </c>
    </row>
    <row r="4914" spans="2:17" x14ac:dyDescent="0.3">
      <c r="B4914" s="187">
        <v>41844.333333333336</v>
      </c>
      <c r="D4914" s="202">
        <v>862</v>
      </c>
      <c r="E4914" s="178">
        <v>539.58900000000006</v>
      </c>
      <c r="F4914" s="188">
        <f t="shared" si="304"/>
        <v>0.73023513888419</v>
      </c>
      <c r="G4914" s="200"/>
      <c r="H4914" s="202">
        <v>359</v>
      </c>
      <c r="I4914" s="178">
        <v>17420</v>
      </c>
      <c r="J4914">
        <f t="shared" si="305"/>
        <v>17420</v>
      </c>
      <c r="K4914" s="189">
        <f t="shared" si="306"/>
        <v>0.69679999999999997</v>
      </c>
      <c r="L4914" s="200">
        <v>17961</v>
      </c>
      <c r="N4914" s="184">
        <v>4169.8999999999996</v>
      </c>
      <c r="O4914" s="190">
        <f t="shared" si="307"/>
        <v>0.69498333333333329</v>
      </c>
      <c r="Q4914" s="1">
        <v>1497.4</v>
      </c>
    </row>
    <row r="4915" spans="2:17" x14ac:dyDescent="0.3">
      <c r="B4915" s="187">
        <v>41844.375</v>
      </c>
      <c r="D4915" s="202">
        <v>937</v>
      </c>
      <c r="E4915" s="178">
        <v>654.89599999999996</v>
      </c>
      <c r="F4915" s="188">
        <f t="shared" si="304"/>
        <v>0.88628209899516186</v>
      </c>
      <c r="G4915" s="200"/>
      <c r="H4915" s="202">
        <v>547</v>
      </c>
      <c r="I4915" s="178">
        <v>20733</v>
      </c>
      <c r="J4915">
        <f t="shared" si="305"/>
        <v>20733</v>
      </c>
      <c r="K4915" s="189">
        <f t="shared" si="306"/>
        <v>0.82931999999999995</v>
      </c>
      <c r="L4915" s="200">
        <v>21447</v>
      </c>
      <c r="N4915" s="184">
        <v>2554.4</v>
      </c>
      <c r="O4915" s="190">
        <f t="shared" si="307"/>
        <v>0.42573333333333335</v>
      </c>
      <c r="Q4915" s="1">
        <v>1497.4</v>
      </c>
    </row>
    <row r="4916" spans="2:17" x14ac:dyDescent="0.3">
      <c r="B4916" s="187">
        <v>41844.416666666664</v>
      </c>
      <c r="D4916" s="202">
        <v>973</v>
      </c>
      <c r="E4916" s="178">
        <v>703.05200000000002</v>
      </c>
      <c r="F4916" s="188">
        <f t="shared" si="304"/>
        <v>0.951452447812701</v>
      </c>
      <c r="G4916" s="200"/>
      <c r="H4916" s="202">
        <v>685</v>
      </c>
      <c r="I4916" s="178">
        <v>20437</v>
      </c>
      <c r="J4916">
        <f t="shared" si="305"/>
        <v>20437</v>
      </c>
      <c r="K4916" s="189">
        <f t="shared" si="306"/>
        <v>0.81747999999999998</v>
      </c>
      <c r="L4916" s="200">
        <v>21135</v>
      </c>
      <c r="N4916" s="184">
        <v>2254.4</v>
      </c>
      <c r="O4916" s="190">
        <f t="shared" si="307"/>
        <v>0.37573333333333336</v>
      </c>
      <c r="Q4916" s="1">
        <v>1496</v>
      </c>
    </row>
    <row r="4917" spans="2:17" x14ac:dyDescent="0.3">
      <c r="B4917" s="187">
        <v>41844.458333333336</v>
      </c>
      <c r="D4917" s="202">
        <v>989</v>
      </c>
      <c r="E4917" s="178">
        <v>725.61599999999999</v>
      </c>
      <c r="F4917" s="188">
        <f t="shared" si="304"/>
        <v>0.98198869980038572</v>
      </c>
      <c r="G4917" s="200"/>
      <c r="H4917" s="202">
        <v>761</v>
      </c>
      <c r="I4917" s="178">
        <v>20047</v>
      </c>
      <c r="J4917">
        <f t="shared" si="305"/>
        <v>20047</v>
      </c>
      <c r="K4917" s="189">
        <f t="shared" si="306"/>
        <v>0.80188000000000004</v>
      </c>
      <c r="L4917" s="200">
        <v>20723</v>
      </c>
      <c r="N4917" s="184">
        <v>2307.6999999999998</v>
      </c>
      <c r="O4917" s="190">
        <f t="shared" si="307"/>
        <v>0.38461666666666666</v>
      </c>
      <c r="Q4917" s="1">
        <v>1495.8</v>
      </c>
    </row>
    <row r="4918" spans="2:17" x14ac:dyDescent="0.3">
      <c r="B4918" s="187">
        <v>41844.5</v>
      </c>
      <c r="D4918" s="202">
        <v>992</v>
      </c>
      <c r="E4918" s="178">
        <v>726.81899999999996</v>
      </c>
      <c r="F4918" s="188">
        <f t="shared" si="304"/>
        <v>0.98361674053523696</v>
      </c>
      <c r="G4918" s="200"/>
      <c r="H4918" s="202">
        <v>770</v>
      </c>
      <c r="I4918" s="178">
        <v>19888</v>
      </c>
      <c r="J4918">
        <f t="shared" si="305"/>
        <v>19888</v>
      </c>
      <c r="K4918" s="189">
        <f t="shared" si="306"/>
        <v>0.79552</v>
      </c>
      <c r="L4918" s="200">
        <v>20556</v>
      </c>
      <c r="N4918" s="184">
        <v>2071.6999999999998</v>
      </c>
      <c r="O4918" s="190">
        <f t="shared" si="307"/>
        <v>0.34528333333333328</v>
      </c>
      <c r="Q4918" s="1">
        <v>1495.3</v>
      </c>
    </row>
    <row r="4919" spans="2:17" x14ac:dyDescent="0.3">
      <c r="B4919" s="187">
        <v>41844.541666666664</v>
      </c>
      <c r="D4919" s="202">
        <v>978</v>
      </c>
      <c r="E4919" s="178">
        <v>707.26400000000001</v>
      </c>
      <c r="F4919" s="188">
        <f t="shared" si="304"/>
        <v>0.95715262036065918</v>
      </c>
      <c r="G4919" s="200"/>
      <c r="H4919" s="202">
        <v>709</v>
      </c>
      <c r="I4919" s="178">
        <v>20098</v>
      </c>
      <c r="J4919">
        <f t="shared" si="305"/>
        <v>20098</v>
      </c>
      <c r="K4919" s="189">
        <f t="shared" si="306"/>
        <v>0.80391999999999997</v>
      </c>
      <c r="L4919" s="200">
        <v>20778</v>
      </c>
      <c r="N4919" s="184">
        <v>1953.1</v>
      </c>
      <c r="O4919" s="190">
        <f t="shared" si="307"/>
        <v>0.32551666666666668</v>
      </c>
      <c r="Q4919" s="1">
        <v>1494.9</v>
      </c>
    </row>
    <row r="4920" spans="2:17" x14ac:dyDescent="0.3">
      <c r="B4920" s="187">
        <v>41844.583333333336</v>
      </c>
      <c r="D4920" s="202">
        <v>948</v>
      </c>
      <c r="E4920" s="178">
        <v>667.27099999999996</v>
      </c>
      <c r="F4920" s="188">
        <f t="shared" si="304"/>
        <v>0.90302940081875693</v>
      </c>
      <c r="G4920" s="200"/>
      <c r="H4920" s="202">
        <v>583</v>
      </c>
      <c r="I4920" s="178">
        <v>20284</v>
      </c>
      <c r="J4920">
        <f t="shared" si="305"/>
        <v>20284</v>
      </c>
      <c r="K4920" s="189">
        <f t="shared" si="306"/>
        <v>0.81135999999999997</v>
      </c>
      <c r="L4920" s="200">
        <v>20974</v>
      </c>
      <c r="N4920" s="184">
        <v>1752.8</v>
      </c>
      <c r="O4920" s="190">
        <f t="shared" si="307"/>
        <v>0.2921333333333333</v>
      </c>
      <c r="Q4920" s="1">
        <v>1494.7</v>
      </c>
    </row>
    <row r="4921" spans="2:17" x14ac:dyDescent="0.3">
      <c r="B4921" s="187">
        <v>41844.625</v>
      </c>
      <c r="D4921" s="202">
        <v>886</v>
      </c>
      <c r="E4921" s="178">
        <v>573.16099999999994</v>
      </c>
      <c r="F4921" s="188">
        <f t="shared" si="304"/>
        <v>0.77566870792028964</v>
      </c>
      <c r="G4921" s="200"/>
      <c r="H4921" s="202">
        <v>407</v>
      </c>
      <c r="I4921" s="178">
        <v>19178</v>
      </c>
      <c r="J4921">
        <f t="shared" si="305"/>
        <v>19178</v>
      </c>
      <c r="K4921" s="189">
        <f t="shared" si="306"/>
        <v>0.76712000000000002</v>
      </c>
      <c r="L4921" s="200">
        <v>19809</v>
      </c>
      <c r="N4921" s="184">
        <v>1572.9</v>
      </c>
      <c r="O4921" s="190">
        <f t="shared" si="307"/>
        <v>0.26214999999999999</v>
      </c>
      <c r="Q4921" s="1">
        <v>1493.9</v>
      </c>
    </row>
    <row r="4922" spans="2:17" x14ac:dyDescent="0.3">
      <c r="B4922" s="187">
        <v>41844.666666666664</v>
      </c>
      <c r="D4922" s="202">
        <v>737</v>
      </c>
      <c r="E4922" s="178">
        <v>360.17700000000002</v>
      </c>
      <c r="F4922" s="188">
        <f t="shared" si="304"/>
        <v>0.48743377203369764</v>
      </c>
      <c r="G4922" s="200"/>
      <c r="H4922" s="202">
        <v>197</v>
      </c>
      <c r="I4922" s="178">
        <v>8913.7999999999993</v>
      </c>
      <c r="J4922">
        <f t="shared" si="305"/>
        <v>8913.7999999999993</v>
      </c>
      <c r="K4922" s="189">
        <f t="shared" si="306"/>
        <v>0.35655199999999998</v>
      </c>
      <c r="L4922" s="200">
        <v>9141.6</v>
      </c>
      <c r="N4922" s="184">
        <v>1418.6</v>
      </c>
      <c r="O4922" s="190">
        <f t="shared" si="307"/>
        <v>0.23643333333333333</v>
      </c>
      <c r="Q4922" s="1">
        <v>1493.2</v>
      </c>
    </row>
    <row r="4923" spans="2:17" x14ac:dyDescent="0.3">
      <c r="B4923" s="187">
        <v>41844.708333333336</v>
      </c>
      <c r="D4923" s="202">
        <v>202</v>
      </c>
      <c r="E4923" s="178">
        <v>0</v>
      </c>
      <c r="F4923" s="188">
        <f t="shared" si="304"/>
        <v>0</v>
      </c>
      <c r="G4923" s="200"/>
      <c r="H4923" s="202">
        <v>24</v>
      </c>
      <c r="I4923" s="178">
        <v>513.32000000000005</v>
      </c>
      <c r="J4923">
        <f t="shared" si="305"/>
        <v>513.32000000000005</v>
      </c>
      <c r="K4923" s="189">
        <f t="shared" si="306"/>
        <v>2.05328E-2</v>
      </c>
      <c r="L4923" s="200">
        <v>626.17999999999995</v>
      </c>
      <c r="N4923" s="184">
        <v>1270.0999999999999</v>
      </c>
      <c r="O4923" s="190">
        <f t="shared" si="307"/>
        <v>0.21168333333333331</v>
      </c>
      <c r="Q4923" s="1">
        <v>1493.2</v>
      </c>
    </row>
    <row r="4924" spans="2:17" x14ac:dyDescent="0.3">
      <c r="B4924" s="187">
        <v>41844.75</v>
      </c>
      <c r="D4924" s="202">
        <v>0</v>
      </c>
      <c r="E4924" s="178">
        <v>0</v>
      </c>
      <c r="F4924" s="188">
        <f t="shared" si="304"/>
        <v>0</v>
      </c>
      <c r="G4924" s="200"/>
      <c r="H4924" s="202">
        <v>0</v>
      </c>
      <c r="I4924" s="178">
        <v>-56.506999999999998</v>
      </c>
      <c r="J4924">
        <f t="shared" si="305"/>
        <v>0</v>
      </c>
      <c r="K4924" s="189">
        <f t="shared" si="306"/>
        <v>0</v>
      </c>
      <c r="L4924" s="200">
        <v>0</v>
      </c>
      <c r="N4924" s="184">
        <v>917.2</v>
      </c>
      <c r="O4924" s="190">
        <f t="shared" si="307"/>
        <v>0.15286666666666668</v>
      </c>
      <c r="Q4924" s="1">
        <v>1492</v>
      </c>
    </row>
    <row r="4925" spans="2:17" x14ac:dyDescent="0.3">
      <c r="B4925" s="187">
        <v>41844.791666666664</v>
      </c>
      <c r="D4925" s="202">
        <v>0</v>
      </c>
      <c r="E4925" s="178">
        <v>0</v>
      </c>
      <c r="F4925" s="188">
        <f t="shared" si="304"/>
        <v>0</v>
      </c>
      <c r="G4925" s="200"/>
      <c r="H4925" s="202">
        <v>0</v>
      </c>
      <c r="I4925" s="178">
        <v>-56.506999999999998</v>
      </c>
      <c r="J4925">
        <f t="shared" si="305"/>
        <v>0</v>
      </c>
      <c r="K4925" s="189">
        <f t="shared" si="306"/>
        <v>0</v>
      </c>
      <c r="L4925" s="200">
        <v>0</v>
      </c>
      <c r="N4925" s="184">
        <v>882.7</v>
      </c>
      <c r="O4925" s="190">
        <f t="shared" si="307"/>
        <v>0.14711666666666667</v>
      </c>
      <c r="Q4925" s="1">
        <v>1491.4</v>
      </c>
    </row>
    <row r="4926" spans="2:17" x14ac:dyDescent="0.3">
      <c r="B4926" s="187">
        <v>41844.833333333336</v>
      </c>
      <c r="D4926" s="202">
        <v>0</v>
      </c>
      <c r="E4926" s="178">
        <v>0</v>
      </c>
      <c r="F4926" s="188">
        <f t="shared" si="304"/>
        <v>0</v>
      </c>
      <c r="G4926" s="200"/>
      <c r="H4926" s="202">
        <v>0</v>
      </c>
      <c r="I4926" s="178">
        <v>-56.506999999999998</v>
      </c>
      <c r="J4926">
        <f t="shared" si="305"/>
        <v>0</v>
      </c>
      <c r="K4926" s="189">
        <f t="shared" si="306"/>
        <v>0</v>
      </c>
      <c r="L4926" s="200">
        <v>0</v>
      </c>
      <c r="N4926" s="184">
        <v>927.9</v>
      </c>
      <c r="O4926" s="190">
        <f t="shared" si="307"/>
        <v>0.15465000000000001</v>
      </c>
      <c r="Q4926" s="1">
        <v>1490</v>
      </c>
    </row>
    <row r="4927" spans="2:17" x14ac:dyDescent="0.3">
      <c r="B4927" s="187">
        <v>41844.875</v>
      </c>
      <c r="D4927" s="202">
        <v>0</v>
      </c>
      <c r="E4927" s="178">
        <v>0</v>
      </c>
      <c r="F4927" s="188">
        <f t="shared" si="304"/>
        <v>0</v>
      </c>
      <c r="G4927" s="200"/>
      <c r="H4927" s="202">
        <v>0</v>
      </c>
      <c r="I4927" s="178">
        <v>-56.506999999999998</v>
      </c>
      <c r="J4927">
        <f t="shared" si="305"/>
        <v>0</v>
      </c>
      <c r="K4927" s="189">
        <f t="shared" si="306"/>
        <v>0</v>
      </c>
      <c r="L4927" s="200">
        <v>0</v>
      </c>
      <c r="N4927" s="184">
        <v>1018.3</v>
      </c>
      <c r="O4927" s="190">
        <f t="shared" si="307"/>
        <v>0.16971666666666665</v>
      </c>
      <c r="Q4927" s="1">
        <v>1489.9</v>
      </c>
    </row>
    <row r="4928" spans="2:17" x14ac:dyDescent="0.3">
      <c r="B4928" s="187">
        <v>41844.916666666664</v>
      </c>
      <c r="D4928" s="202">
        <v>0</v>
      </c>
      <c r="E4928" s="178">
        <v>0</v>
      </c>
      <c r="F4928" s="188">
        <f t="shared" si="304"/>
        <v>0</v>
      </c>
      <c r="G4928" s="200"/>
      <c r="H4928" s="202">
        <v>0</v>
      </c>
      <c r="I4928" s="178">
        <v>-56.506999999999998</v>
      </c>
      <c r="J4928">
        <f t="shared" si="305"/>
        <v>0</v>
      </c>
      <c r="K4928" s="189">
        <f t="shared" si="306"/>
        <v>0</v>
      </c>
      <c r="L4928" s="200">
        <v>0</v>
      </c>
      <c r="N4928" s="184">
        <v>1123.8</v>
      </c>
      <c r="O4928" s="190">
        <f t="shared" si="307"/>
        <v>0.18729999999999999</v>
      </c>
      <c r="Q4928" s="1">
        <v>1488.7</v>
      </c>
    </row>
    <row r="4929" spans="2:17" x14ac:dyDescent="0.3">
      <c r="B4929" s="187">
        <v>41844.958333333336</v>
      </c>
      <c r="D4929" s="202">
        <v>0</v>
      </c>
      <c r="E4929" s="178">
        <v>0</v>
      </c>
      <c r="F4929" s="188">
        <f t="shared" si="304"/>
        <v>0</v>
      </c>
      <c r="G4929" s="200"/>
      <c r="H4929" s="202">
        <v>0</v>
      </c>
      <c r="I4929" s="178">
        <v>-56.506999999999998</v>
      </c>
      <c r="J4929">
        <f t="shared" si="305"/>
        <v>0</v>
      </c>
      <c r="K4929" s="189">
        <f t="shared" si="306"/>
        <v>0</v>
      </c>
      <c r="L4929" s="200">
        <v>0</v>
      </c>
      <c r="N4929" s="184">
        <v>1234.5</v>
      </c>
      <c r="O4929" s="190">
        <f t="shared" si="307"/>
        <v>0.20574999999999999</v>
      </c>
      <c r="Q4929" s="1">
        <v>1488.5</v>
      </c>
    </row>
    <row r="4930" spans="2:17" x14ac:dyDescent="0.3">
      <c r="B4930" s="187">
        <v>41845</v>
      </c>
      <c r="D4930" s="202">
        <v>0</v>
      </c>
      <c r="E4930" s="178">
        <v>0</v>
      </c>
      <c r="F4930" s="188">
        <f t="shared" si="304"/>
        <v>0</v>
      </c>
      <c r="G4930" s="200"/>
      <c r="H4930" s="202">
        <v>0</v>
      </c>
      <c r="I4930" s="178">
        <v>-56.506999999999998</v>
      </c>
      <c r="J4930">
        <f t="shared" si="305"/>
        <v>0</v>
      </c>
      <c r="K4930" s="189">
        <f t="shared" si="306"/>
        <v>0</v>
      </c>
      <c r="L4930" s="200">
        <v>0</v>
      </c>
      <c r="N4930" s="184">
        <v>1402.2</v>
      </c>
      <c r="O4930" s="190">
        <f t="shared" si="307"/>
        <v>0.23370000000000002</v>
      </c>
      <c r="Q4930" s="1">
        <v>1488.1</v>
      </c>
    </row>
    <row r="4931" spans="2:17" x14ac:dyDescent="0.3">
      <c r="B4931" s="187">
        <v>41845.041666666664</v>
      </c>
      <c r="D4931" s="202">
        <v>0</v>
      </c>
      <c r="E4931" s="178">
        <v>0</v>
      </c>
      <c r="F4931" s="188">
        <f t="shared" si="304"/>
        <v>0</v>
      </c>
      <c r="G4931" s="200"/>
      <c r="H4931" s="202">
        <v>0</v>
      </c>
      <c r="I4931" s="178">
        <v>-56.506999999999998</v>
      </c>
      <c r="J4931">
        <f t="shared" si="305"/>
        <v>0</v>
      </c>
      <c r="K4931" s="189">
        <f t="shared" si="306"/>
        <v>0</v>
      </c>
      <c r="L4931" s="200">
        <v>0</v>
      </c>
      <c r="N4931" s="184">
        <v>1728.6</v>
      </c>
      <c r="O4931" s="190">
        <f t="shared" si="307"/>
        <v>0.28809999999999997</v>
      </c>
      <c r="Q4931" s="1">
        <v>1488.1</v>
      </c>
    </row>
    <row r="4932" spans="2:17" x14ac:dyDescent="0.3">
      <c r="B4932" s="187">
        <v>41845.083333333336</v>
      </c>
      <c r="D4932" s="202">
        <v>0</v>
      </c>
      <c r="E4932" s="178">
        <v>0</v>
      </c>
      <c r="F4932" s="188">
        <f t="shared" si="304"/>
        <v>0</v>
      </c>
      <c r="G4932" s="200"/>
      <c r="H4932" s="202">
        <v>0</v>
      </c>
      <c r="I4932" s="178">
        <v>-56.506999999999998</v>
      </c>
      <c r="J4932">
        <f t="shared" si="305"/>
        <v>0</v>
      </c>
      <c r="K4932" s="189">
        <f t="shared" si="306"/>
        <v>0</v>
      </c>
      <c r="L4932" s="200">
        <v>0</v>
      </c>
      <c r="N4932" s="184">
        <v>2164.3000000000002</v>
      </c>
      <c r="O4932" s="190">
        <f t="shared" si="307"/>
        <v>0.36071666666666669</v>
      </c>
      <c r="Q4932" s="1">
        <v>1488.1</v>
      </c>
    </row>
    <row r="4933" spans="2:17" x14ac:dyDescent="0.3">
      <c r="B4933" s="187">
        <v>41845.125</v>
      </c>
      <c r="D4933" s="202">
        <v>0</v>
      </c>
      <c r="E4933" s="178">
        <v>0</v>
      </c>
      <c r="F4933" s="188">
        <f t="shared" si="304"/>
        <v>0</v>
      </c>
      <c r="G4933" s="200"/>
      <c r="H4933" s="202">
        <v>0</v>
      </c>
      <c r="I4933" s="178">
        <v>-56.506999999999998</v>
      </c>
      <c r="J4933">
        <f t="shared" si="305"/>
        <v>0</v>
      </c>
      <c r="K4933" s="189">
        <f t="shared" si="306"/>
        <v>0</v>
      </c>
      <c r="L4933" s="200">
        <v>0</v>
      </c>
      <c r="N4933" s="184">
        <v>2436.6</v>
      </c>
      <c r="O4933" s="190">
        <f t="shared" si="307"/>
        <v>0.40609999999999996</v>
      </c>
      <c r="Q4933" s="1">
        <v>1487.7</v>
      </c>
    </row>
    <row r="4934" spans="2:17" x14ac:dyDescent="0.3">
      <c r="B4934" s="187">
        <v>41845.166666666664</v>
      </c>
      <c r="D4934" s="202">
        <v>0</v>
      </c>
      <c r="E4934" s="178">
        <v>0</v>
      </c>
      <c r="F4934" s="188">
        <f t="shared" si="304"/>
        <v>0</v>
      </c>
      <c r="G4934" s="200"/>
      <c r="H4934" s="202">
        <v>0</v>
      </c>
      <c r="I4934" s="178">
        <v>-56.506999999999998</v>
      </c>
      <c r="J4934">
        <f t="shared" si="305"/>
        <v>0</v>
      </c>
      <c r="K4934" s="189">
        <f t="shared" si="306"/>
        <v>0</v>
      </c>
      <c r="L4934" s="200">
        <v>0</v>
      </c>
      <c r="N4934" s="184">
        <v>2759</v>
      </c>
      <c r="O4934" s="190">
        <f t="shared" si="307"/>
        <v>0.45983333333333332</v>
      </c>
      <c r="Q4934" s="1">
        <v>1486.2</v>
      </c>
    </row>
    <row r="4935" spans="2:17" x14ac:dyDescent="0.3">
      <c r="B4935" s="187">
        <v>41845.208333333336</v>
      </c>
      <c r="D4935" s="202">
        <v>0</v>
      </c>
      <c r="E4935" s="178">
        <v>0</v>
      </c>
      <c r="F4935" s="188">
        <f t="shared" si="304"/>
        <v>0</v>
      </c>
      <c r="G4935" s="200"/>
      <c r="H4935" s="202">
        <v>0</v>
      </c>
      <c r="I4935" s="178">
        <v>-56.506999999999998</v>
      </c>
      <c r="J4935">
        <f t="shared" si="305"/>
        <v>0</v>
      </c>
      <c r="K4935" s="189">
        <f t="shared" si="306"/>
        <v>0</v>
      </c>
      <c r="L4935" s="200">
        <v>0</v>
      </c>
      <c r="N4935" s="184">
        <v>3209.4</v>
      </c>
      <c r="O4935" s="190">
        <f t="shared" si="307"/>
        <v>0.53490000000000004</v>
      </c>
      <c r="Q4935" s="1">
        <v>1485.6</v>
      </c>
    </row>
    <row r="4936" spans="2:17" x14ac:dyDescent="0.3">
      <c r="B4936" s="187">
        <v>41845.25</v>
      </c>
      <c r="D4936" s="202">
        <v>29</v>
      </c>
      <c r="E4936" s="178">
        <v>0</v>
      </c>
      <c r="F4936" s="188">
        <f t="shared" si="304"/>
        <v>0</v>
      </c>
      <c r="G4936" s="200"/>
      <c r="H4936" s="202">
        <v>5</v>
      </c>
      <c r="I4936" s="178">
        <v>-56.506999999999998</v>
      </c>
      <c r="J4936">
        <f t="shared" si="305"/>
        <v>0</v>
      </c>
      <c r="K4936" s="189">
        <f t="shared" si="306"/>
        <v>0</v>
      </c>
      <c r="L4936" s="200">
        <v>0</v>
      </c>
      <c r="N4936" s="184">
        <v>3235.8</v>
      </c>
      <c r="O4936" s="190">
        <f t="shared" si="307"/>
        <v>0.5393</v>
      </c>
      <c r="Q4936" s="1">
        <v>1484.7</v>
      </c>
    </row>
    <row r="4937" spans="2:17" x14ac:dyDescent="0.3">
      <c r="B4937" s="187">
        <v>41845.291666666664</v>
      </c>
      <c r="D4937" s="202">
        <v>587</v>
      </c>
      <c r="E4937" s="178">
        <v>77.540700000000001</v>
      </c>
      <c r="F4937" s="188">
        <f t="shared" si="304"/>
        <v>0.10493717224346179</v>
      </c>
      <c r="G4937" s="200"/>
      <c r="H4937" s="202">
        <v>142</v>
      </c>
      <c r="I4937" s="178">
        <v>6239.4</v>
      </c>
      <c r="J4937">
        <f t="shared" si="305"/>
        <v>6239.4</v>
      </c>
      <c r="K4937" s="189">
        <f t="shared" si="306"/>
        <v>0.24957599999999999</v>
      </c>
      <c r="L4937" s="200">
        <v>6405.3</v>
      </c>
      <c r="N4937" s="184">
        <v>3396.5</v>
      </c>
      <c r="O4937" s="190">
        <f t="shared" si="307"/>
        <v>0.56608333333333338</v>
      </c>
      <c r="Q4937" s="1">
        <v>1484</v>
      </c>
    </row>
    <row r="4938" spans="2:17" x14ac:dyDescent="0.3">
      <c r="B4938" s="187">
        <v>41845.333333333336</v>
      </c>
      <c r="D4938" s="202">
        <v>864</v>
      </c>
      <c r="E4938" s="178">
        <v>543.44899999999996</v>
      </c>
      <c r="F4938" s="188">
        <f t="shared" si="304"/>
        <v>0.73545894373583243</v>
      </c>
      <c r="G4938" s="200"/>
      <c r="H4938" s="202">
        <v>361</v>
      </c>
      <c r="I4938" s="178">
        <v>17455</v>
      </c>
      <c r="J4938">
        <f t="shared" si="305"/>
        <v>17455</v>
      </c>
      <c r="K4938" s="189">
        <f t="shared" si="306"/>
        <v>0.69820000000000004</v>
      </c>
      <c r="L4938" s="200">
        <v>17998</v>
      </c>
      <c r="N4938" s="184">
        <v>3109.1</v>
      </c>
      <c r="O4938" s="190">
        <f t="shared" si="307"/>
        <v>0.51818333333333333</v>
      </c>
      <c r="Q4938" s="1">
        <v>1484</v>
      </c>
    </row>
    <row r="4939" spans="2:17" x14ac:dyDescent="0.3">
      <c r="B4939" s="187">
        <v>41845.375</v>
      </c>
      <c r="D4939" s="202">
        <v>938</v>
      </c>
      <c r="E4939" s="178">
        <v>656.02599999999995</v>
      </c>
      <c r="F4939" s="188">
        <f t="shared" ref="F4939:F5002" si="308">E4939/$F$8</f>
        <v>0.88781134756572044</v>
      </c>
      <c r="G4939" s="200"/>
      <c r="H4939" s="202">
        <v>548</v>
      </c>
      <c r="I4939" s="178">
        <v>20621</v>
      </c>
      <c r="J4939">
        <f t="shared" ref="J4939:J5002" si="309">IF(I4939&lt;0,0,I4939)</f>
        <v>20621</v>
      </c>
      <c r="K4939" s="189">
        <f t="shared" ref="K4939:K5002" si="310">J4939/(1000*$K$8)</f>
        <v>0.82484000000000002</v>
      </c>
      <c r="L4939" s="200">
        <v>21329</v>
      </c>
      <c r="N4939" s="184">
        <v>1979.5</v>
      </c>
      <c r="O4939" s="190">
        <f t="shared" ref="O4939:O5002" si="311">N4939/$O$8</f>
        <v>0.32991666666666669</v>
      </c>
      <c r="Q4939" s="1">
        <v>1482.9</v>
      </c>
    </row>
    <row r="4940" spans="2:17" x14ac:dyDescent="0.3">
      <c r="B4940" s="187">
        <v>41845.416666666664</v>
      </c>
      <c r="D4940" s="202">
        <v>974</v>
      </c>
      <c r="E4940" s="178">
        <v>701.23</v>
      </c>
      <c r="F4940" s="188">
        <f t="shared" si="308"/>
        <v>0.94898670365734017</v>
      </c>
      <c r="G4940" s="200"/>
      <c r="H4940" s="202">
        <v>688</v>
      </c>
      <c r="I4940" s="178">
        <v>20366</v>
      </c>
      <c r="J4940">
        <f t="shared" si="309"/>
        <v>20366</v>
      </c>
      <c r="K4940" s="189">
        <f t="shared" si="310"/>
        <v>0.81464000000000003</v>
      </c>
      <c r="L4940" s="200">
        <v>21060</v>
      </c>
      <c r="N4940" s="184">
        <v>3523.3</v>
      </c>
      <c r="O4940" s="190">
        <f t="shared" si="311"/>
        <v>0.58721666666666672</v>
      </c>
      <c r="Q4940" s="1">
        <v>1482</v>
      </c>
    </row>
    <row r="4941" spans="2:17" x14ac:dyDescent="0.3">
      <c r="B4941" s="187">
        <v>41845.458333333336</v>
      </c>
      <c r="D4941" s="202">
        <v>993</v>
      </c>
      <c r="E4941" s="178">
        <v>725.13400000000001</v>
      </c>
      <c r="F4941" s="188">
        <f t="shared" si="308"/>
        <v>0.98133640085259</v>
      </c>
      <c r="G4941" s="200"/>
      <c r="H4941" s="202">
        <v>767</v>
      </c>
      <c r="I4941" s="178">
        <v>20054</v>
      </c>
      <c r="J4941">
        <f t="shared" si="309"/>
        <v>20054</v>
      </c>
      <c r="K4941" s="189">
        <f t="shared" si="310"/>
        <v>0.80215999999999998</v>
      </c>
      <c r="L4941" s="200">
        <v>20731</v>
      </c>
      <c r="N4941" s="184">
        <v>4979.3999999999996</v>
      </c>
      <c r="O4941" s="190">
        <f t="shared" si="311"/>
        <v>0.82989999999999997</v>
      </c>
      <c r="Q4941" s="1">
        <v>1481.9</v>
      </c>
    </row>
    <row r="4942" spans="2:17" x14ac:dyDescent="0.3">
      <c r="B4942" s="187">
        <v>41845.5</v>
      </c>
      <c r="D4942" s="202">
        <v>995</v>
      </c>
      <c r="E4942" s="178">
        <v>726.14499999999998</v>
      </c>
      <c r="F4942" s="188">
        <f t="shared" si="308"/>
        <v>0.98270460466217824</v>
      </c>
      <c r="G4942" s="200"/>
      <c r="H4942" s="202">
        <v>776</v>
      </c>
      <c r="I4942" s="178">
        <v>19885</v>
      </c>
      <c r="J4942">
        <f t="shared" si="309"/>
        <v>19885</v>
      </c>
      <c r="K4942" s="189">
        <f t="shared" si="310"/>
        <v>0.7954</v>
      </c>
      <c r="L4942" s="200">
        <v>20553</v>
      </c>
      <c r="N4942" s="184">
        <v>4564</v>
      </c>
      <c r="O4942" s="190">
        <f t="shared" si="311"/>
        <v>0.76066666666666671</v>
      </c>
      <c r="Q4942" s="1">
        <v>1481.4</v>
      </c>
    </row>
    <row r="4943" spans="2:17" x14ac:dyDescent="0.3">
      <c r="B4943" s="187">
        <v>41845.541666666664</v>
      </c>
      <c r="D4943" s="202">
        <v>981</v>
      </c>
      <c r="E4943" s="178">
        <v>707</v>
      </c>
      <c r="F4943" s="188">
        <f t="shared" si="308"/>
        <v>0.95679534458842241</v>
      </c>
      <c r="G4943" s="200"/>
      <c r="H4943" s="202">
        <v>713</v>
      </c>
      <c r="I4943" s="178">
        <v>20061</v>
      </c>
      <c r="J4943">
        <f t="shared" si="309"/>
        <v>20061</v>
      </c>
      <c r="K4943" s="189">
        <f t="shared" si="310"/>
        <v>0.80244000000000004</v>
      </c>
      <c r="L4943" s="200">
        <v>20738</v>
      </c>
      <c r="N4943" s="184">
        <v>3844.3</v>
      </c>
      <c r="O4943" s="190">
        <f t="shared" si="311"/>
        <v>0.64071666666666671</v>
      </c>
      <c r="Q4943" s="1">
        <v>1480.2</v>
      </c>
    </row>
    <row r="4944" spans="2:17" x14ac:dyDescent="0.3">
      <c r="B4944" s="187">
        <v>41845.583333333336</v>
      </c>
      <c r="D4944" s="202">
        <v>950</v>
      </c>
      <c r="E4944" s="178">
        <v>666.80100000000004</v>
      </c>
      <c r="F4944" s="188">
        <f t="shared" si="308"/>
        <v>0.90239334167879026</v>
      </c>
      <c r="G4944" s="200"/>
      <c r="H4944" s="202">
        <v>586</v>
      </c>
      <c r="I4944" s="178">
        <v>20208</v>
      </c>
      <c r="J4944">
        <f t="shared" si="309"/>
        <v>20208</v>
      </c>
      <c r="K4944" s="189">
        <f t="shared" si="310"/>
        <v>0.80832000000000004</v>
      </c>
      <c r="L4944" s="200">
        <v>20894</v>
      </c>
      <c r="N4944" s="184">
        <v>3082.1</v>
      </c>
      <c r="O4944" s="190">
        <f t="shared" si="311"/>
        <v>0.51368333333333327</v>
      </c>
      <c r="Q4944" s="1">
        <v>1478.4</v>
      </c>
    </row>
    <row r="4945" spans="2:17" x14ac:dyDescent="0.3">
      <c r="B4945" s="187">
        <v>41845.625</v>
      </c>
      <c r="D4945" s="202">
        <v>888</v>
      </c>
      <c r="E4945" s="178">
        <v>573.07899999999995</v>
      </c>
      <c r="F4945" s="188">
        <f t="shared" si="308"/>
        <v>0.77555773590012511</v>
      </c>
      <c r="G4945" s="200"/>
      <c r="H4945" s="202">
        <v>410</v>
      </c>
      <c r="I4945" s="178">
        <v>19168</v>
      </c>
      <c r="J4945">
        <f t="shared" si="309"/>
        <v>19168</v>
      </c>
      <c r="K4945" s="189">
        <f t="shared" si="310"/>
        <v>0.76671999999999996</v>
      </c>
      <c r="L4945" s="200">
        <v>19798</v>
      </c>
      <c r="N4945" s="184">
        <v>2794.7</v>
      </c>
      <c r="O4945" s="190">
        <f t="shared" si="311"/>
        <v>0.46578333333333333</v>
      </c>
      <c r="Q4945" s="1">
        <v>1477.5</v>
      </c>
    </row>
    <row r="4946" spans="2:17" x14ac:dyDescent="0.3">
      <c r="B4946" s="187">
        <v>41845.666666666664</v>
      </c>
      <c r="D4946" s="202">
        <v>741</v>
      </c>
      <c r="E4946" s="178">
        <v>361.53699999999998</v>
      </c>
      <c r="F4946" s="188">
        <f t="shared" si="308"/>
        <v>0.48927428358764419</v>
      </c>
      <c r="G4946" s="200"/>
      <c r="H4946" s="202">
        <v>200</v>
      </c>
      <c r="I4946" s="178">
        <v>8992.2999999999993</v>
      </c>
      <c r="J4946">
        <f t="shared" si="309"/>
        <v>8992.2999999999993</v>
      </c>
      <c r="K4946" s="189">
        <f t="shared" si="310"/>
        <v>0.35969199999999996</v>
      </c>
      <c r="L4946" s="200">
        <v>9222.1</v>
      </c>
      <c r="N4946" s="184">
        <v>2549.6</v>
      </c>
      <c r="O4946" s="190">
        <f t="shared" si="311"/>
        <v>0.42493333333333333</v>
      </c>
      <c r="Q4946" s="1">
        <v>1477.2</v>
      </c>
    </row>
    <row r="4947" spans="2:17" x14ac:dyDescent="0.3">
      <c r="B4947" s="187">
        <v>41845.708333333336</v>
      </c>
      <c r="D4947" s="202">
        <v>207</v>
      </c>
      <c r="E4947" s="178">
        <v>0</v>
      </c>
      <c r="F4947" s="188">
        <f t="shared" si="308"/>
        <v>0</v>
      </c>
      <c r="G4947" s="200"/>
      <c r="H4947" s="202">
        <v>25</v>
      </c>
      <c r="I4947" s="178">
        <v>556.12</v>
      </c>
      <c r="J4947">
        <f t="shared" si="309"/>
        <v>556.12</v>
      </c>
      <c r="K4947" s="189">
        <f t="shared" si="310"/>
        <v>2.2244799999999999E-2</v>
      </c>
      <c r="L4947" s="200">
        <v>664.01</v>
      </c>
      <c r="N4947" s="184">
        <v>2086</v>
      </c>
      <c r="O4947" s="190">
        <f t="shared" si="311"/>
        <v>0.34766666666666668</v>
      </c>
      <c r="Q4947" s="1">
        <v>1476.9</v>
      </c>
    </row>
    <row r="4948" spans="2:17" x14ac:dyDescent="0.3">
      <c r="B4948" s="187">
        <v>41845.75</v>
      </c>
      <c r="D4948" s="202">
        <v>0</v>
      </c>
      <c r="E4948" s="178">
        <v>0</v>
      </c>
      <c r="F4948" s="188">
        <f t="shared" si="308"/>
        <v>0</v>
      </c>
      <c r="G4948" s="200"/>
      <c r="H4948" s="202">
        <v>0</v>
      </c>
      <c r="I4948" s="178">
        <v>-56.506999999999998</v>
      </c>
      <c r="J4948">
        <f t="shared" si="309"/>
        <v>0</v>
      </c>
      <c r="K4948" s="189">
        <f t="shared" si="310"/>
        <v>0</v>
      </c>
      <c r="L4948" s="200">
        <v>0</v>
      </c>
      <c r="N4948" s="184">
        <v>1615.9</v>
      </c>
      <c r="O4948" s="190">
        <f t="shared" si="311"/>
        <v>0.2693166666666667</v>
      </c>
      <c r="Q4948" s="1">
        <v>1476.6</v>
      </c>
    </row>
    <row r="4949" spans="2:17" x14ac:dyDescent="0.3">
      <c r="B4949" s="187">
        <v>41845.791666666664</v>
      </c>
      <c r="D4949" s="202">
        <v>0</v>
      </c>
      <c r="E4949" s="178">
        <v>0</v>
      </c>
      <c r="F4949" s="188">
        <f t="shared" si="308"/>
        <v>0</v>
      </c>
      <c r="G4949" s="200"/>
      <c r="H4949" s="202">
        <v>0</v>
      </c>
      <c r="I4949" s="178">
        <v>-56.506999999999998</v>
      </c>
      <c r="J4949">
        <f t="shared" si="309"/>
        <v>0</v>
      </c>
      <c r="K4949" s="189">
        <f t="shared" si="310"/>
        <v>0</v>
      </c>
      <c r="L4949" s="200">
        <v>0</v>
      </c>
      <c r="N4949" s="184">
        <v>1466.9</v>
      </c>
      <c r="O4949" s="190">
        <f t="shared" si="311"/>
        <v>0.24448333333333336</v>
      </c>
      <c r="Q4949" s="1">
        <v>1476.2</v>
      </c>
    </row>
    <row r="4950" spans="2:17" x14ac:dyDescent="0.3">
      <c r="B4950" s="187">
        <v>41845.833333333336</v>
      </c>
      <c r="D4950" s="202">
        <v>0</v>
      </c>
      <c r="E4950" s="178">
        <v>0</v>
      </c>
      <c r="F4950" s="188">
        <f t="shared" si="308"/>
        <v>0</v>
      </c>
      <c r="G4950" s="200"/>
      <c r="H4950" s="202">
        <v>0</v>
      </c>
      <c r="I4950" s="178">
        <v>-56.506999999999998</v>
      </c>
      <c r="J4950">
        <f t="shared" si="309"/>
        <v>0</v>
      </c>
      <c r="K4950" s="189">
        <f t="shared" si="310"/>
        <v>0</v>
      </c>
      <c r="L4950" s="200">
        <v>0</v>
      </c>
      <c r="N4950" s="184">
        <v>1390.3</v>
      </c>
      <c r="O4950" s="190">
        <f t="shared" si="311"/>
        <v>0.23171666666666665</v>
      </c>
      <c r="Q4950" s="1">
        <v>1476.2</v>
      </c>
    </row>
    <row r="4951" spans="2:17" x14ac:dyDescent="0.3">
      <c r="B4951" s="187">
        <v>41845.875</v>
      </c>
      <c r="D4951" s="202">
        <v>0</v>
      </c>
      <c r="E4951" s="178">
        <v>0</v>
      </c>
      <c r="F4951" s="188">
        <f t="shared" si="308"/>
        <v>0</v>
      </c>
      <c r="G4951" s="200"/>
      <c r="H4951" s="202">
        <v>0</v>
      </c>
      <c r="I4951" s="178">
        <v>-56.506999999999998</v>
      </c>
      <c r="J4951">
        <f t="shared" si="309"/>
        <v>0</v>
      </c>
      <c r="K4951" s="189">
        <f t="shared" si="310"/>
        <v>0</v>
      </c>
      <c r="L4951" s="200">
        <v>0</v>
      </c>
      <c r="N4951" s="184">
        <v>1354</v>
      </c>
      <c r="O4951" s="190">
        <f t="shared" si="311"/>
        <v>0.22566666666666665</v>
      </c>
      <c r="Q4951" s="1">
        <v>1475.1</v>
      </c>
    </row>
    <row r="4952" spans="2:17" x14ac:dyDescent="0.3">
      <c r="B4952" s="187">
        <v>41845.916666666664</v>
      </c>
      <c r="D4952" s="202">
        <v>0</v>
      </c>
      <c r="E4952" s="178">
        <v>0</v>
      </c>
      <c r="F4952" s="188">
        <f t="shared" si="308"/>
        <v>0</v>
      </c>
      <c r="G4952" s="200"/>
      <c r="H4952" s="202">
        <v>0</v>
      </c>
      <c r="I4952" s="178">
        <v>-56.506999999999998</v>
      </c>
      <c r="J4952">
        <f t="shared" si="309"/>
        <v>0</v>
      </c>
      <c r="K4952" s="189">
        <f t="shared" si="310"/>
        <v>0</v>
      </c>
      <c r="L4952" s="200">
        <v>0</v>
      </c>
      <c r="N4952" s="184">
        <v>1427.4</v>
      </c>
      <c r="O4952" s="190">
        <f t="shared" si="311"/>
        <v>0.23790000000000003</v>
      </c>
      <c r="Q4952" s="1">
        <v>1474.8</v>
      </c>
    </row>
    <row r="4953" spans="2:17" x14ac:dyDescent="0.3">
      <c r="B4953" s="187">
        <v>41845.958333333336</v>
      </c>
      <c r="D4953" s="202">
        <v>0</v>
      </c>
      <c r="E4953" s="178">
        <v>0</v>
      </c>
      <c r="F4953" s="188">
        <f t="shared" si="308"/>
        <v>0</v>
      </c>
      <c r="G4953" s="200"/>
      <c r="H4953" s="202">
        <v>0</v>
      </c>
      <c r="I4953" s="178">
        <v>-56.506999999999998</v>
      </c>
      <c r="J4953">
        <f t="shared" si="309"/>
        <v>0</v>
      </c>
      <c r="K4953" s="189">
        <f t="shared" si="310"/>
        <v>0</v>
      </c>
      <c r="L4953" s="200">
        <v>0</v>
      </c>
      <c r="N4953" s="184">
        <v>1565.9</v>
      </c>
      <c r="O4953" s="190">
        <f t="shared" si="311"/>
        <v>0.26098333333333334</v>
      </c>
      <c r="Q4953" s="1">
        <v>1473.6</v>
      </c>
    </row>
    <row r="4954" spans="2:17" x14ac:dyDescent="0.3">
      <c r="B4954" s="187">
        <v>41846</v>
      </c>
      <c r="D4954" s="202">
        <v>0</v>
      </c>
      <c r="E4954" s="178">
        <v>0</v>
      </c>
      <c r="F4954" s="188">
        <f t="shared" si="308"/>
        <v>0</v>
      </c>
      <c r="G4954" s="200"/>
      <c r="H4954" s="202">
        <v>0</v>
      </c>
      <c r="I4954" s="178">
        <v>-56.506999999999998</v>
      </c>
      <c r="J4954">
        <f t="shared" si="309"/>
        <v>0</v>
      </c>
      <c r="K4954" s="189">
        <f t="shared" si="310"/>
        <v>0</v>
      </c>
      <c r="L4954" s="200">
        <v>0</v>
      </c>
      <c r="N4954" s="184">
        <v>1478.4</v>
      </c>
      <c r="O4954" s="190">
        <f t="shared" si="311"/>
        <v>0.24640000000000001</v>
      </c>
      <c r="Q4954" s="1">
        <v>1473.4</v>
      </c>
    </row>
    <row r="4955" spans="2:17" x14ac:dyDescent="0.3">
      <c r="B4955" s="187">
        <v>41846.041666666664</v>
      </c>
      <c r="D4955" s="202">
        <v>0</v>
      </c>
      <c r="E4955" s="178">
        <v>0</v>
      </c>
      <c r="F4955" s="188">
        <f t="shared" si="308"/>
        <v>0</v>
      </c>
      <c r="G4955" s="200"/>
      <c r="H4955" s="202">
        <v>0</v>
      </c>
      <c r="I4955" s="178">
        <v>-56.506999999999998</v>
      </c>
      <c r="J4955">
        <f t="shared" si="309"/>
        <v>0</v>
      </c>
      <c r="K4955" s="189">
        <f t="shared" si="310"/>
        <v>0</v>
      </c>
      <c r="L4955" s="200">
        <v>0</v>
      </c>
      <c r="N4955" s="184">
        <v>1222.2</v>
      </c>
      <c r="O4955" s="190">
        <f t="shared" si="311"/>
        <v>0.20370000000000002</v>
      </c>
      <c r="Q4955" s="1">
        <v>1472.8</v>
      </c>
    </row>
    <row r="4956" spans="2:17" x14ac:dyDescent="0.3">
      <c r="B4956" s="187">
        <v>41846.083333333336</v>
      </c>
      <c r="D4956" s="202">
        <v>0</v>
      </c>
      <c r="E4956" s="178">
        <v>0</v>
      </c>
      <c r="F4956" s="188">
        <f t="shared" si="308"/>
        <v>0</v>
      </c>
      <c r="G4956" s="200"/>
      <c r="H4956" s="202">
        <v>0</v>
      </c>
      <c r="I4956" s="178">
        <v>-56.506999999999998</v>
      </c>
      <c r="J4956">
        <f t="shared" si="309"/>
        <v>0</v>
      </c>
      <c r="K4956" s="189">
        <f t="shared" si="310"/>
        <v>0</v>
      </c>
      <c r="L4956" s="200">
        <v>0</v>
      </c>
      <c r="N4956" s="184">
        <v>1014.5</v>
      </c>
      <c r="O4956" s="190">
        <f t="shared" si="311"/>
        <v>0.16908333333333334</v>
      </c>
      <c r="Q4956" s="1">
        <v>1471.8</v>
      </c>
    </row>
    <row r="4957" spans="2:17" x14ac:dyDescent="0.3">
      <c r="B4957" s="187">
        <v>41846.125</v>
      </c>
      <c r="D4957" s="202">
        <v>0</v>
      </c>
      <c r="E4957" s="178">
        <v>0</v>
      </c>
      <c r="F4957" s="188">
        <f t="shared" si="308"/>
        <v>0</v>
      </c>
      <c r="G4957" s="200"/>
      <c r="H4957" s="202">
        <v>0</v>
      </c>
      <c r="I4957" s="178">
        <v>-56.506999999999998</v>
      </c>
      <c r="J4957">
        <f t="shared" si="309"/>
        <v>0</v>
      </c>
      <c r="K4957" s="189">
        <f t="shared" si="310"/>
        <v>0</v>
      </c>
      <c r="L4957" s="200">
        <v>0</v>
      </c>
      <c r="N4957" s="184">
        <v>1003.1</v>
      </c>
      <c r="O4957" s="190">
        <f t="shared" si="311"/>
        <v>0.16718333333333335</v>
      </c>
      <c r="Q4957" s="1">
        <v>1471.1</v>
      </c>
    </row>
    <row r="4958" spans="2:17" x14ac:dyDescent="0.3">
      <c r="B4958" s="187">
        <v>41846.166666666664</v>
      </c>
      <c r="D4958" s="202">
        <v>0</v>
      </c>
      <c r="E4958" s="178">
        <v>0</v>
      </c>
      <c r="F4958" s="188">
        <f t="shared" si="308"/>
        <v>0</v>
      </c>
      <c r="G4958" s="200"/>
      <c r="H4958" s="202">
        <v>0</v>
      </c>
      <c r="I4958" s="178">
        <v>-56.506999999999998</v>
      </c>
      <c r="J4958">
        <f t="shared" si="309"/>
        <v>0</v>
      </c>
      <c r="K4958" s="189">
        <f t="shared" si="310"/>
        <v>0</v>
      </c>
      <c r="L4958" s="200">
        <v>0</v>
      </c>
      <c r="N4958" s="184">
        <v>1018.1</v>
      </c>
      <c r="O4958" s="190">
        <f t="shared" si="311"/>
        <v>0.16968333333333332</v>
      </c>
      <c r="Q4958" s="1">
        <v>1470.9</v>
      </c>
    </row>
    <row r="4959" spans="2:17" x14ac:dyDescent="0.3">
      <c r="B4959" s="187">
        <v>41846.208333333336</v>
      </c>
      <c r="D4959" s="202">
        <v>0</v>
      </c>
      <c r="E4959" s="178">
        <v>0</v>
      </c>
      <c r="F4959" s="188">
        <f t="shared" si="308"/>
        <v>0</v>
      </c>
      <c r="G4959" s="200"/>
      <c r="H4959" s="202">
        <v>0</v>
      </c>
      <c r="I4959" s="178">
        <v>-56.506999999999998</v>
      </c>
      <c r="J4959">
        <f t="shared" si="309"/>
        <v>0</v>
      </c>
      <c r="K4959" s="189">
        <f t="shared" si="310"/>
        <v>0</v>
      </c>
      <c r="L4959" s="200">
        <v>0</v>
      </c>
      <c r="N4959" s="184">
        <v>1257.4000000000001</v>
      </c>
      <c r="O4959" s="190">
        <f t="shared" si="311"/>
        <v>0.20956666666666668</v>
      </c>
      <c r="Q4959" s="1">
        <v>1470.4</v>
      </c>
    </row>
    <row r="4960" spans="2:17" x14ac:dyDescent="0.3">
      <c r="B4960" s="187">
        <v>41846.25</v>
      </c>
      <c r="D4960" s="202">
        <v>34</v>
      </c>
      <c r="E4960" s="178">
        <v>0</v>
      </c>
      <c r="F4960" s="188">
        <f t="shared" si="308"/>
        <v>0</v>
      </c>
      <c r="G4960" s="200"/>
      <c r="H4960" s="202">
        <v>6</v>
      </c>
      <c r="I4960" s="178">
        <v>-56.506999999999998</v>
      </c>
      <c r="J4960">
        <f t="shared" si="309"/>
        <v>0</v>
      </c>
      <c r="K4960" s="189">
        <f t="shared" si="310"/>
        <v>0</v>
      </c>
      <c r="L4960" s="200">
        <v>0</v>
      </c>
      <c r="N4960" s="184">
        <v>1312.4</v>
      </c>
      <c r="O4960" s="190">
        <f t="shared" si="311"/>
        <v>0.21873333333333334</v>
      </c>
      <c r="Q4960" s="1">
        <v>1469.6</v>
      </c>
    </row>
    <row r="4961" spans="2:17" x14ac:dyDescent="0.3">
      <c r="B4961" s="187">
        <v>41846.291666666664</v>
      </c>
      <c r="D4961" s="202">
        <v>622</v>
      </c>
      <c r="E4961" s="178">
        <v>96.334699999999998</v>
      </c>
      <c r="F4961" s="188">
        <f t="shared" si="308"/>
        <v>0.13037141793822107</v>
      </c>
      <c r="G4961" s="200"/>
      <c r="H4961" s="202">
        <v>146</v>
      </c>
      <c r="I4961" s="178">
        <v>6487.8</v>
      </c>
      <c r="J4961">
        <f t="shared" si="309"/>
        <v>6487.8</v>
      </c>
      <c r="K4961" s="189">
        <f t="shared" si="310"/>
        <v>0.25951200000000002</v>
      </c>
      <c r="L4961" s="200">
        <v>6658.4</v>
      </c>
      <c r="N4961" s="184">
        <v>1672</v>
      </c>
      <c r="O4961" s="190">
        <f t="shared" si="311"/>
        <v>0.27866666666666667</v>
      </c>
      <c r="Q4961" s="1">
        <v>1469</v>
      </c>
    </row>
    <row r="4962" spans="2:17" x14ac:dyDescent="0.3">
      <c r="B4962" s="187">
        <v>41846.333333333336</v>
      </c>
      <c r="D4962" s="202">
        <v>872</v>
      </c>
      <c r="E4962" s="178">
        <v>552.03</v>
      </c>
      <c r="F4962" s="188">
        <f t="shared" si="308"/>
        <v>0.74707175965084416</v>
      </c>
      <c r="G4962" s="200"/>
      <c r="H4962" s="202">
        <v>366</v>
      </c>
      <c r="I4962" s="178">
        <v>17648</v>
      </c>
      <c r="J4962">
        <f t="shared" si="309"/>
        <v>17648</v>
      </c>
      <c r="K4962" s="189">
        <f t="shared" si="310"/>
        <v>0.70591999999999999</v>
      </c>
      <c r="L4962" s="200">
        <v>18201</v>
      </c>
      <c r="N4962" s="184">
        <v>1664.7</v>
      </c>
      <c r="O4962" s="190">
        <f t="shared" si="311"/>
        <v>0.27745000000000003</v>
      </c>
      <c r="Q4962" s="1">
        <v>1468.5</v>
      </c>
    </row>
    <row r="4963" spans="2:17" x14ac:dyDescent="0.3">
      <c r="B4963" s="187">
        <v>41846.375</v>
      </c>
      <c r="D4963" s="202">
        <v>946</v>
      </c>
      <c r="E4963" s="178">
        <v>666.53</v>
      </c>
      <c r="F4963" s="188">
        <f t="shared" si="308"/>
        <v>0.90202659268531993</v>
      </c>
      <c r="G4963" s="200"/>
      <c r="H4963" s="202">
        <v>554</v>
      </c>
      <c r="I4963" s="178">
        <v>20684</v>
      </c>
      <c r="J4963">
        <f t="shared" si="309"/>
        <v>20684</v>
      </c>
      <c r="K4963" s="189">
        <f t="shared" si="310"/>
        <v>0.82735999999999998</v>
      </c>
      <c r="L4963" s="200">
        <v>21395</v>
      </c>
      <c r="N4963" s="184">
        <v>780.6</v>
      </c>
      <c r="O4963" s="190">
        <f t="shared" si="311"/>
        <v>0.13009999999999999</v>
      </c>
      <c r="Q4963" s="1">
        <v>1467.2</v>
      </c>
    </row>
    <row r="4964" spans="2:17" x14ac:dyDescent="0.3">
      <c r="B4964" s="187">
        <v>41846.416666666664</v>
      </c>
      <c r="D4964" s="202">
        <v>980</v>
      </c>
      <c r="E4964" s="178">
        <v>711.41899999999998</v>
      </c>
      <c r="F4964" s="188">
        <f t="shared" si="308"/>
        <v>0.96277565382142982</v>
      </c>
      <c r="G4964" s="200"/>
      <c r="H4964" s="202">
        <v>693</v>
      </c>
      <c r="I4964" s="178">
        <v>20347</v>
      </c>
      <c r="J4964">
        <f t="shared" si="309"/>
        <v>20347</v>
      </c>
      <c r="K4964" s="189">
        <f t="shared" si="310"/>
        <v>0.81388000000000005</v>
      </c>
      <c r="L4964" s="200">
        <v>21040</v>
      </c>
      <c r="N4964" s="184">
        <v>857.4</v>
      </c>
      <c r="O4964" s="190">
        <f t="shared" si="311"/>
        <v>0.1429</v>
      </c>
      <c r="Q4964" s="1">
        <v>1466.9</v>
      </c>
    </row>
    <row r="4965" spans="2:17" x14ac:dyDescent="0.3">
      <c r="B4965" s="187">
        <v>41846.458333333336</v>
      </c>
      <c r="D4965" s="202">
        <v>997</v>
      </c>
      <c r="E4965" s="178">
        <v>733.52800000000002</v>
      </c>
      <c r="F4965" s="188">
        <f t="shared" si="308"/>
        <v>0.992696146428934</v>
      </c>
      <c r="G4965" s="200"/>
      <c r="H4965" s="202">
        <v>771</v>
      </c>
      <c r="I4965" s="178">
        <v>19990</v>
      </c>
      <c r="J4965">
        <f t="shared" si="309"/>
        <v>19990</v>
      </c>
      <c r="K4965" s="189">
        <f t="shared" si="310"/>
        <v>0.79959999999999998</v>
      </c>
      <c r="L4965" s="200">
        <v>20664</v>
      </c>
      <c r="N4965" s="184">
        <v>1590.5</v>
      </c>
      <c r="O4965" s="190">
        <f t="shared" si="311"/>
        <v>0.26508333333333334</v>
      </c>
      <c r="Q4965" s="1">
        <v>1466.6</v>
      </c>
    </row>
    <row r="4966" spans="2:17" x14ac:dyDescent="0.3">
      <c r="B4966" s="187">
        <v>41846.5</v>
      </c>
      <c r="D4966" s="202">
        <v>1000</v>
      </c>
      <c r="E4966" s="178">
        <v>734.78200000000004</v>
      </c>
      <c r="F4966" s="188">
        <f t="shared" si="308"/>
        <v>0.9943932063470583</v>
      </c>
      <c r="G4966" s="200"/>
      <c r="H4966" s="202">
        <v>781</v>
      </c>
      <c r="I4966" s="178">
        <v>19821</v>
      </c>
      <c r="J4966">
        <f t="shared" si="309"/>
        <v>19821</v>
      </c>
      <c r="K4966" s="189">
        <f t="shared" si="310"/>
        <v>0.79283999999999999</v>
      </c>
      <c r="L4966" s="200">
        <v>20485</v>
      </c>
      <c r="N4966" s="184">
        <v>1541.7</v>
      </c>
      <c r="O4966" s="190">
        <f t="shared" si="311"/>
        <v>0.25695000000000001</v>
      </c>
      <c r="Q4966" s="1">
        <v>1466.6</v>
      </c>
    </row>
    <row r="4967" spans="2:17" x14ac:dyDescent="0.3">
      <c r="B4967" s="187">
        <v>41846.541666666664</v>
      </c>
      <c r="D4967" s="202">
        <v>987</v>
      </c>
      <c r="E4967" s="178">
        <v>716.18399999999997</v>
      </c>
      <c r="F4967" s="188">
        <f t="shared" si="308"/>
        <v>0.9692242108468383</v>
      </c>
      <c r="G4967" s="200"/>
      <c r="H4967" s="202">
        <v>718</v>
      </c>
      <c r="I4967" s="178">
        <v>20006</v>
      </c>
      <c r="J4967">
        <f t="shared" si="309"/>
        <v>20006</v>
      </c>
      <c r="K4967" s="189">
        <f t="shared" si="310"/>
        <v>0.80023999999999995</v>
      </c>
      <c r="L4967" s="200">
        <v>20681</v>
      </c>
      <c r="N4967" s="184">
        <v>1281.2</v>
      </c>
      <c r="O4967" s="190">
        <f t="shared" si="311"/>
        <v>0.21353333333333335</v>
      </c>
      <c r="Q4967" s="1">
        <v>1464.9</v>
      </c>
    </row>
    <row r="4968" spans="2:17" x14ac:dyDescent="0.3">
      <c r="B4968" s="187">
        <v>41846.583333333336</v>
      </c>
      <c r="D4968" s="202">
        <v>956</v>
      </c>
      <c r="E4968" s="178">
        <v>675.86900000000003</v>
      </c>
      <c r="F4968" s="188">
        <f t="shared" si="308"/>
        <v>0.91466522312819309</v>
      </c>
      <c r="G4968" s="200"/>
      <c r="H4968" s="202">
        <v>592</v>
      </c>
      <c r="I4968" s="178">
        <v>20172</v>
      </c>
      <c r="J4968">
        <f t="shared" si="309"/>
        <v>20172</v>
      </c>
      <c r="K4968" s="189">
        <f t="shared" si="310"/>
        <v>0.80688000000000004</v>
      </c>
      <c r="L4968" s="200">
        <v>20856</v>
      </c>
      <c r="N4968" s="184">
        <v>951.5</v>
      </c>
      <c r="O4968" s="190">
        <f t="shared" si="311"/>
        <v>0.15858333333333333</v>
      </c>
      <c r="Q4968" s="1">
        <v>1464.9</v>
      </c>
    </row>
    <row r="4969" spans="2:17" x14ac:dyDescent="0.3">
      <c r="B4969" s="187">
        <v>41846.625</v>
      </c>
      <c r="D4969" s="202">
        <v>895</v>
      </c>
      <c r="E4969" s="178">
        <v>583.37099999999998</v>
      </c>
      <c r="F4969" s="188">
        <f t="shared" si="308"/>
        <v>0.78948607774808</v>
      </c>
      <c r="G4969" s="200"/>
      <c r="H4969" s="202">
        <v>413</v>
      </c>
      <c r="I4969" s="178">
        <v>19120</v>
      </c>
      <c r="J4969">
        <f t="shared" si="309"/>
        <v>19120</v>
      </c>
      <c r="K4969" s="189">
        <f t="shared" si="310"/>
        <v>0.76480000000000004</v>
      </c>
      <c r="L4969" s="200">
        <v>19747</v>
      </c>
      <c r="N4969" s="184">
        <v>685.5</v>
      </c>
      <c r="O4969" s="190">
        <f t="shared" si="311"/>
        <v>0.11425</v>
      </c>
      <c r="Q4969" s="1">
        <v>1464.7</v>
      </c>
    </row>
    <row r="4970" spans="2:17" x14ac:dyDescent="0.3">
      <c r="B4970" s="187">
        <v>41846.666666666664</v>
      </c>
      <c r="D4970" s="202">
        <v>750</v>
      </c>
      <c r="E4970" s="178">
        <v>371.452</v>
      </c>
      <c r="F4970" s="188">
        <f t="shared" si="308"/>
        <v>0.50269242480630649</v>
      </c>
      <c r="G4970" s="200"/>
      <c r="H4970" s="202">
        <v>203</v>
      </c>
      <c r="I4970" s="178">
        <v>9051.4</v>
      </c>
      <c r="J4970">
        <f t="shared" si="309"/>
        <v>9051.4</v>
      </c>
      <c r="K4970" s="189">
        <f t="shared" si="310"/>
        <v>0.36205599999999999</v>
      </c>
      <c r="L4970" s="200">
        <v>9282.7999999999993</v>
      </c>
      <c r="N4970" s="184">
        <v>467.6</v>
      </c>
      <c r="O4970" s="190">
        <f t="shared" si="311"/>
        <v>7.7933333333333341E-2</v>
      </c>
      <c r="Q4970" s="1">
        <v>1464.6</v>
      </c>
    </row>
    <row r="4971" spans="2:17" x14ac:dyDescent="0.3">
      <c r="B4971" s="187">
        <v>41846.708333333336</v>
      </c>
      <c r="D4971" s="202">
        <v>211</v>
      </c>
      <c r="E4971" s="178">
        <v>0</v>
      </c>
      <c r="F4971" s="188">
        <f t="shared" si="308"/>
        <v>0</v>
      </c>
      <c r="G4971" s="200"/>
      <c r="H4971" s="202">
        <v>26</v>
      </c>
      <c r="I4971" s="178">
        <v>596.99</v>
      </c>
      <c r="J4971">
        <f t="shared" si="309"/>
        <v>596.99</v>
      </c>
      <c r="K4971" s="189">
        <f t="shared" si="310"/>
        <v>2.3879600000000001E-2</v>
      </c>
      <c r="L4971" s="200">
        <v>700.14</v>
      </c>
      <c r="N4971" s="184">
        <v>373</v>
      </c>
      <c r="O4971" s="190">
        <f t="shared" si="311"/>
        <v>6.2166666666666669E-2</v>
      </c>
      <c r="Q4971" s="1">
        <v>1462.8</v>
      </c>
    </row>
    <row r="4972" spans="2:17" x14ac:dyDescent="0.3">
      <c r="B4972" s="187">
        <v>41846.75</v>
      </c>
      <c r="D4972" s="202">
        <v>0</v>
      </c>
      <c r="E4972" s="178">
        <v>0</v>
      </c>
      <c r="F4972" s="188">
        <f t="shared" si="308"/>
        <v>0</v>
      </c>
      <c r="G4972" s="200"/>
      <c r="H4972" s="202">
        <v>0</v>
      </c>
      <c r="I4972" s="178">
        <v>-56.506999999999998</v>
      </c>
      <c r="J4972">
        <f t="shared" si="309"/>
        <v>0</v>
      </c>
      <c r="K4972" s="189">
        <f t="shared" si="310"/>
        <v>0</v>
      </c>
      <c r="L4972" s="200">
        <v>0</v>
      </c>
      <c r="N4972" s="184">
        <v>340.4</v>
      </c>
      <c r="O4972" s="190">
        <f t="shared" si="311"/>
        <v>5.673333333333333E-2</v>
      </c>
      <c r="Q4972" s="1">
        <v>1462.6</v>
      </c>
    </row>
    <row r="4973" spans="2:17" x14ac:dyDescent="0.3">
      <c r="B4973" s="187">
        <v>41846.791666666664</v>
      </c>
      <c r="D4973" s="202">
        <v>0</v>
      </c>
      <c r="E4973" s="178">
        <v>0</v>
      </c>
      <c r="F4973" s="188">
        <f t="shared" si="308"/>
        <v>0</v>
      </c>
      <c r="G4973" s="200"/>
      <c r="H4973" s="202">
        <v>0</v>
      </c>
      <c r="I4973" s="178">
        <v>-56.506999999999998</v>
      </c>
      <c r="J4973">
        <f t="shared" si="309"/>
        <v>0</v>
      </c>
      <c r="K4973" s="189">
        <f t="shared" si="310"/>
        <v>0</v>
      </c>
      <c r="L4973" s="200">
        <v>0</v>
      </c>
      <c r="N4973" s="184">
        <v>192.7</v>
      </c>
      <c r="O4973" s="190">
        <f t="shared" si="311"/>
        <v>3.2116666666666661E-2</v>
      </c>
      <c r="Q4973" s="1">
        <v>1462.5</v>
      </c>
    </row>
    <row r="4974" spans="2:17" x14ac:dyDescent="0.3">
      <c r="B4974" s="187">
        <v>41846.833333333336</v>
      </c>
      <c r="D4974" s="202">
        <v>0</v>
      </c>
      <c r="E4974" s="178">
        <v>0</v>
      </c>
      <c r="F4974" s="188">
        <f t="shared" si="308"/>
        <v>0</v>
      </c>
      <c r="G4974" s="200"/>
      <c r="H4974" s="202">
        <v>0</v>
      </c>
      <c r="I4974" s="178">
        <v>-56.506999999999998</v>
      </c>
      <c r="J4974">
        <f t="shared" si="309"/>
        <v>0</v>
      </c>
      <c r="K4974" s="189">
        <f t="shared" si="310"/>
        <v>0</v>
      </c>
      <c r="L4974" s="200">
        <v>0</v>
      </c>
      <c r="N4974" s="184">
        <v>70.3</v>
      </c>
      <c r="O4974" s="190">
        <f t="shared" si="311"/>
        <v>1.1716666666666667E-2</v>
      </c>
      <c r="Q4974" s="1">
        <v>1462.3</v>
      </c>
    </row>
    <row r="4975" spans="2:17" x14ac:dyDescent="0.3">
      <c r="B4975" s="187">
        <v>41846.875</v>
      </c>
      <c r="D4975" s="202">
        <v>0</v>
      </c>
      <c r="E4975" s="178">
        <v>0</v>
      </c>
      <c r="F4975" s="188">
        <f t="shared" si="308"/>
        <v>0</v>
      </c>
      <c r="G4975" s="200"/>
      <c r="H4975" s="202">
        <v>0</v>
      </c>
      <c r="I4975" s="178">
        <v>-56.506999999999998</v>
      </c>
      <c r="J4975">
        <f t="shared" si="309"/>
        <v>0</v>
      </c>
      <c r="K4975" s="189">
        <f t="shared" si="310"/>
        <v>0</v>
      </c>
      <c r="L4975" s="200">
        <v>0</v>
      </c>
      <c r="N4975" s="184">
        <v>17</v>
      </c>
      <c r="O4975" s="190">
        <f t="shared" si="311"/>
        <v>2.8333333333333335E-3</v>
      </c>
      <c r="Q4975" s="1">
        <v>1460.3</v>
      </c>
    </row>
    <row r="4976" spans="2:17" x14ac:dyDescent="0.3">
      <c r="B4976" s="187">
        <v>41846.916666666664</v>
      </c>
      <c r="D4976" s="202">
        <v>0</v>
      </c>
      <c r="E4976" s="178">
        <v>0</v>
      </c>
      <c r="F4976" s="188">
        <f t="shared" si="308"/>
        <v>0</v>
      </c>
      <c r="G4976" s="200"/>
      <c r="H4976" s="202">
        <v>0</v>
      </c>
      <c r="I4976" s="178">
        <v>-56.506999999999998</v>
      </c>
      <c r="J4976">
        <f t="shared" si="309"/>
        <v>0</v>
      </c>
      <c r="K4976" s="189">
        <f t="shared" si="310"/>
        <v>0</v>
      </c>
      <c r="L4976" s="200">
        <v>0</v>
      </c>
      <c r="N4976" s="184">
        <v>93</v>
      </c>
      <c r="O4976" s="190">
        <f t="shared" si="311"/>
        <v>1.55E-2</v>
      </c>
      <c r="Q4976" s="1">
        <v>1459.8</v>
      </c>
    </row>
    <row r="4977" spans="2:17" x14ac:dyDescent="0.3">
      <c r="B4977" s="187">
        <v>41846.958333333336</v>
      </c>
      <c r="D4977" s="202">
        <v>0</v>
      </c>
      <c r="E4977" s="178">
        <v>0</v>
      </c>
      <c r="F4977" s="188">
        <f t="shared" si="308"/>
        <v>0</v>
      </c>
      <c r="G4977" s="200"/>
      <c r="H4977" s="202">
        <v>0</v>
      </c>
      <c r="I4977" s="178">
        <v>-56.506999999999998</v>
      </c>
      <c r="J4977">
        <f t="shared" si="309"/>
        <v>0</v>
      </c>
      <c r="K4977" s="189">
        <f t="shared" si="310"/>
        <v>0</v>
      </c>
      <c r="L4977" s="200">
        <v>0</v>
      </c>
      <c r="N4977" s="184">
        <v>221.7</v>
      </c>
      <c r="O4977" s="190">
        <f t="shared" si="311"/>
        <v>3.6949999999999997E-2</v>
      </c>
      <c r="Q4977" s="1">
        <v>1458.8</v>
      </c>
    </row>
    <row r="4978" spans="2:17" x14ac:dyDescent="0.3">
      <c r="B4978" s="187">
        <v>41847</v>
      </c>
      <c r="D4978" s="202">
        <v>0</v>
      </c>
      <c r="E4978" s="178">
        <v>0</v>
      </c>
      <c r="F4978" s="188">
        <f t="shared" si="308"/>
        <v>0</v>
      </c>
      <c r="G4978" s="200"/>
      <c r="H4978" s="202">
        <v>0</v>
      </c>
      <c r="I4978" s="178">
        <v>-56.506999999999998</v>
      </c>
      <c r="J4978">
        <f t="shared" si="309"/>
        <v>0</v>
      </c>
      <c r="K4978" s="189">
        <f t="shared" si="310"/>
        <v>0</v>
      </c>
      <c r="L4978" s="200">
        <v>0</v>
      </c>
      <c r="N4978" s="184">
        <v>380.7</v>
      </c>
      <c r="O4978" s="190">
        <f t="shared" si="311"/>
        <v>6.3449999999999993E-2</v>
      </c>
      <c r="Q4978" s="1">
        <v>1458.2</v>
      </c>
    </row>
    <row r="4979" spans="2:17" x14ac:dyDescent="0.3">
      <c r="B4979" s="187">
        <v>41847.041666666664</v>
      </c>
      <c r="D4979" s="202">
        <v>0</v>
      </c>
      <c r="E4979" s="178">
        <v>0</v>
      </c>
      <c r="F4979" s="188">
        <f t="shared" si="308"/>
        <v>0</v>
      </c>
      <c r="G4979" s="200"/>
      <c r="H4979" s="202">
        <v>0</v>
      </c>
      <c r="I4979" s="178">
        <v>-56.506999999999998</v>
      </c>
      <c r="J4979">
        <f t="shared" si="309"/>
        <v>0</v>
      </c>
      <c r="K4979" s="189">
        <f t="shared" si="310"/>
        <v>0</v>
      </c>
      <c r="L4979" s="200">
        <v>0</v>
      </c>
      <c r="N4979" s="184">
        <v>466.5</v>
      </c>
      <c r="O4979" s="190">
        <f t="shared" si="311"/>
        <v>7.775E-2</v>
      </c>
      <c r="Q4979" s="1">
        <v>1457.5</v>
      </c>
    </row>
    <row r="4980" spans="2:17" x14ac:dyDescent="0.3">
      <c r="B4980" s="187">
        <v>41847.083333333336</v>
      </c>
      <c r="D4980" s="202">
        <v>0</v>
      </c>
      <c r="E4980" s="178">
        <v>0</v>
      </c>
      <c r="F4980" s="188">
        <f t="shared" si="308"/>
        <v>0</v>
      </c>
      <c r="G4980" s="200"/>
      <c r="H4980" s="202">
        <v>0</v>
      </c>
      <c r="I4980" s="178">
        <v>-56.506999999999998</v>
      </c>
      <c r="J4980">
        <f t="shared" si="309"/>
        <v>0</v>
      </c>
      <c r="K4980" s="189">
        <f t="shared" si="310"/>
        <v>0</v>
      </c>
      <c r="L4980" s="200">
        <v>0</v>
      </c>
      <c r="N4980" s="184">
        <v>441.6</v>
      </c>
      <c r="O4980" s="190">
        <f t="shared" si="311"/>
        <v>7.3599999999999999E-2</v>
      </c>
      <c r="Q4980" s="1">
        <v>1457.1</v>
      </c>
    </row>
    <row r="4981" spans="2:17" x14ac:dyDescent="0.3">
      <c r="B4981" s="187">
        <v>41847.125</v>
      </c>
      <c r="D4981" s="202">
        <v>0</v>
      </c>
      <c r="E4981" s="178">
        <v>0</v>
      </c>
      <c r="F4981" s="188">
        <f t="shared" si="308"/>
        <v>0</v>
      </c>
      <c r="G4981" s="200"/>
      <c r="H4981" s="202">
        <v>0</v>
      </c>
      <c r="I4981" s="178">
        <v>-56.506999999999998</v>
      </c>
      <c r="J4981">
        <f t="shared" si="309"/>
        <v>0</v>
      </c>
      <c r="K4981" s="189">
        <f t="shared" si="310"/>
        <v>0</v>
      </c>
      <c r="L4981" s="200">
        <v>0</v>
      </c>
      <c r="N4981" s="184">
        <v>315.8</v>
      </c>
      <c r="O4981" s="190">
        <f t="shared" si="311"/>
        <v>5.2633333333333338E-2</v>
      </c>
      <c r="Q4981" s="1">
        <v>1456.9</v>
      </c>
    </row>
    <row r="4982" spans="2:17" x14ac:dyDescent="0.3">
      <c r="B4982" s="187">
        <v>41847.166666666664</v>
      </c>
      <c r="D4982" s="202">
        <v>0</v>
      </c>
      <c r="E4982" s="178">
        <v>0</v>
      </c>
      <c r="F4982" s="188">
        <f t="shared" si="308"/>
        <v>0</v>
      </c>
      <c r="G4982" s="200"/>
      <c r="H4982" s="202">
        <v>0</v>
      </c>
      <c r="I4982" s="178">
        <v>-56.506999999999998</v>
      </c>
      <c r="J4982">
        <f t="shared" si="309"/>
        <v>0</v>
      </c>
      <c r="K4982" s="189">
        <f t="shared" si="310"/>
        <v>0</v>
      </c>
      <c r="L4982" s="200">
        <v>0</v>
      </c>
      <c r="N4982" s="184">
        <v>130.5</v>
      </c>
      <c r="O4982" s="190">
        <f t="shared" si="311"/>
        <v>2.1749999999999999E-2</v>
      </c>
      <c r="Q4982" s="1">
        <v>1456.8</v>
      </c>
    </row>
    <row r="4983" spans="2:17" x14ac:dyDescent="0.3">
      <c r="B4983" s="187">
        <v>41847.208333333336</v>
      </c>
      <c r="D4983" s="202">
        <v>0</v>
      </c>
      <c r="E4983" s="178">
        <v>0</v>
      </c>
      <c r="F4983" s="188">
        <f t="shared" si="308"/>
        <v>0</v>
      </c>
      <c r="G4983" s="200"/>
      <c r="H4983" s="202">
        <v>0</v>
      </c>
      <c r="I4983" s="178">
        <v>-56.506999999999998</v>
      </c>
      <c r="J4983">
        <f t="shared" si="309"/>
        <v>0</v>
      </c>
      <c r="K4983" s="189">
        <f t="shared" si="310"/>
        <v>0</v>
      </c>
      <c r="L4983" s="200">
        <v>0</v>
      </c>
      <c r="N4983" s="184">
        <v>0</v>
      </c>
      <c r="O4983" s="190">
        <f t="shared" si="311"/>
        <v>0</v>
      </c>
      <c r="Q4983" s="1">
        <v>1456.5</v>
      </c>
    </row>
    <row r="4984" spans="2:17" x14ac:dyDescent="0.3">
      <c r="B4984" s="187">
        <v>41847.25</v>
      </c>
      <c r="D4984" s="202">
        <v>30</v>
      </c>
      <c r="E4984" s="178">
        <v>0</v>
      </c>
      <c r="F4984" s="188">
        <f t="shared" si="308"/>
        <v>0</v>
      </c>
      <c r="G4984" s="200"/>
      <c r="H4984" s="202">
        <v>6</v>
      </c>
      <c r="I4984" s="178">
        <v>-56.506999999999998</v>
      </c>
      <c r="J4984">
        <f t="shared" si="309"/>
        <v>0</v>
      </c>
      <c r="K4984" s="189">
        <f t="shared" si="310"/>
        <v>0</v>
      </c>
      <c r="L4984" s="200">
        <v>0</v>
      </c>
      <c r="N4984" s="184">
        <v>0</v>
      </c>
      <c r="O4984" s="190">
        <f t="shared" si="311"/>
        <v>0</v>
      </c>
      <c r="Q4984" s="1">
        <v>1456.1</v>
      </c>
    </row>
    <row r="4985" spans="2:17" x14ac:dyDescent="0.3">
      <c r="B4985" s="187">
        <v>41847.291666666664</v>
      </c>
      <c r="D4985" s="202">
        <v>602</v>
      </c>
      <c r="E4985" s="178">
        <v>88.8429</v>
      </c>
      <c r="F4985" s="188">
        <f t="shared" si="308"/>
        <v>0.12023263524714958</v>
      </c>
      <c r="G4985" s="200"/>
      <c r="H4985" s="202">
        <v>146</v>
      </c>
      <c r="I4985" s="178">
        <v>6431.5</v>
      </c>
      <c r="J4985">
        <f t="shared" si="309"/>
        <v>6431.5</v>
      </c>
      <c r="K4985" s="189">
        <f t="shared" si="310"/>
        <v>0.25725999999999999</v>
      </c>
      <c r="L4985" s="200">
        <v>6601</v>
      </c>
      <c r="N4985" s="184">
        <v>0</v>
      </c>
      <c r="O4985" s="190">
        <f t="shared" si="311"/>
        <v>0</v>
      </c>
      <c r="Q4985" s="1">
        <v>1453.4</v>
      </c>
    </row>
    <row r="4986" spans="2:17" x14ac:dyDescent="0.3">
      <c r="B4986" s="187">
        <v>41847.333333333336</v>
      </c>
      <c r="D4986" s="202">
        <v>863</v>
      </c>
      <c r="E4986" s="178">
        <v>548.22500000000002</v>
      </c>
      <c r="F4986" s="188">
        <f t="shared" si="308"/>
        <v>0.74192238725175097</v>
      </c>
      <c r="G4986" s="200"/>
      <c r="H4986" s="202">
        <v>365</v>
      </c>
      <c r="I4986" s="178">
        <v>17560</v>
      </c>
      <c r="J4986">
        <f t="shared" si="309"/>
        <v>17560</v>
      </c>
      <c r="K4986" s="189">
        <f t="shared" si="310"/>
        <v>0.70240000000000002</v>
      </c>
      <c r="L4986" s="200">
        <v>18109</v>
      </c>
      <c r="N4986" s="184">
        <v>0</v>
      </c>
      <c r="O4986" s="190">
        <f t="shared" si="311"/>
        <v>0</v>
      </c>
      <c r="Q4986" s="1">
        <v>1452.8</v>
      </c>
    </row>
    <row r="4987" spans="2:17" x14ac:dyDescent="0.3">
      <c r="B4987" s="187">
        <v>41847.375</v>
      </c>
      <c r="D4987" s="202">
        <v>936</v>
      </c>
      <c r="E4987" s="178">
        <v>661.81399999999996</v>
      </c>
      <c r="F4987" s="188">
        <f t="shared" si="308"/>
        <v>0.89564434820854621</v>
      </c>
      <c r="G4987" s="200"/>
      <c r="H4987" s="202">
        <v>553</v>
      </c>
      <c r="I4987" s="178">
        <v>20549</v>
      </c>
      <c r="J4987">
        <f t="shared" si="309"/>
        <v>20549</v>
      </c>
      <c r="K4987" s="189">
        <f t="shared" si="310"/>
        <v>0.82196000000000002</v>
      </c>
      <c r="L4987" s="200">
        <v>21253</v>
      </c>
      <c r="N4987" s="184">
        <v>0</v>
      </c>
      <c r="O4987" s="190">
        <f t="shared" si="311"/>
        <v>0</v>
      </c>
      <c r="Q4987" s="1">
        <v>1452.4</v>
      </c>
    </row>
    <row r="4988" spans="2:17" x14ac:dyDescent="0.3">
      <c r="B4988" s="187">
        <v>41847.416666666664</v>
      </c>
      <c r="D4988" s="202">
        <v>972</v>
      </c>
      <c r="E4988" s="178">
        <v>709.90899999999999</v>
      </c>
      <c r="F4988" s="188">
        <f t="shared" si="308"/>
        <v>0.96073214466962142</v>
      </c>
      <c r="G4988" s="200"/>
      <c r="H4988" s="202">
        <v>695</v>
      </c>
      <c r="I4988" s="178">
        <v>20263</v>
      </c>
      <c r="J4988">
        <f t="shared" si="309"/>
        <v>20263</v>
      </c>
      <c r="K4988" s="189">
        <f t="shared" si="310"/>
        <v>0.81052000000000002</v>
      </c>
      <c r="L4988" s="200">
        <v>20951</v>
      </c>
      <c r="N4988" s="184">
        <v>0</v>
      </c>
      <c r="O4988" s="190">
        <f t="shared" si="311"/>
        <v>0</v>
      </c>
      <c r="Q4988" s="1">
        <v>1452.3</v>
      </c>
    </row>
    <row r="4989" spans="2:17" x14ac:dyDescent="0.3">
      <c r="B4989" s="187">
        <v>41847.458333333336</v>
      </c>
      <c r="D4989" s="202">
        <v>988</v>
      </c>
      <c r="E4989" s="178">
        <v>732.47500000000002</v>
      </c>
      <c r="F4989" s="188">
        <f t="shared" si="308"/>
        <v>0.99127110329194446</v>
      </c>
      <c r="G4989" s="200"/>
      <c r="H4989" s="202">
        <v>770</v>
      </c>
      <c r="I4989" s="178">
        <v>19800</v>
      </c>
      <c r="J4989">
        <f t="shared" si="309"/>
        <v>19800</v>
      </c>
      <c r="K4989" s="189">
        <f t="shared" si="310"/>
        <v>0.79200000000000004</v>
      </c>
      <c r="L4989" s="200">
        <v>20463</v>
      </c>
      <c r="N4989" s="184">
        <v>0</v>
      </c>
      <c r="O4989" s="190">
        <f t="shared" si="311"/>
        <v>0</v>
      </c>
      <c r="Q4989" s="1">
        <v>1452</v>
      </c>
    </row>
    <row r="4990" spans="2:17" x14ac:dyDescent="0.3">
      <c r="B4990" s="187">
        <v>41847.5</v>
      </c>
      <c r="D4990" s="202">
        <v>989</v>
      </c>
      <c r="E4990" s="178">
        <v>732.13599999999997</v>
      </c>
      <c r="F4990" s="188">
        <f t="shared" si="308"/>
        <v>0.99081232872077685</v>
      </c>
      <c r="G4990" s="200"/>
      <c r="H4990" s="202">
        <v>778</v>
      </c>
      <c r="I4990" s="178">
        <v>19550</v>
      </c>
      <c r="J4990">
        <f t="shared" si="309"/>
        <v>19550</v>
      </c>
      <c r="K4990" s="189">
        <f t="shared" si="310"/>
        <v>0.78200000000000003</v>
      </c>
      <c r="L4990" s="200">
        <v>20200</v>
      </c>
      <c r="N4990" s="184">
        <v>0</v>
      </c>
      <c r="O4990" s="190">
        <f t="shared" si="311"/>
        <v>0</v>
      </c>
      <c r="Q4990" s="1">
        <v>1451.2</v>
      </c>
    </row>
    <row r="4991" spans="2:17" x14ac:dyDescent="0.3">
      <c r="B4991" s="187">
        <v>41847.541666666664</v>
      </c>
      <c r="D4991" s="202">
        <v>977</v>
      </c>
      <c r="E4991" s="178">
        <v>712.84299999999996</v>
      </c>
      <c r="F4991" s="188">
        <f t="shared" si="308"/>
        <v>0.96470277768379742</v>
      </c>
      <c r="G4991" s="200"/>
      <c r="H4991" s="202">
        <v>717</v>
      </c>
      <c r="I4991" s="178">
        <v>19730</v>
      </c>
      <c r="J4991">
        <f t="shared" si="309"/>
        <v>19730</v>
      </c>
      <c r="K4991" s="189">
        <f t="shared" si="310"/>
        <v>0.78920000000000001</v>
      </c>
      <c r="L4991" s="200">
        <v>20390</v>
      </c>
      <c r="N4991" s="184">
        <v>0</v>
      </c>
      <c r="O4991" s="190">
        <f t="shared" si="311"/>
        <v>0</v>
      </c>
      <c r="Q4991" s="1">
        <v>1450.8</v>
      </c>
    </row>
    <row r="4992" spans="2:17" x14ac:dyDescent="0.3">
      <c r="B4992" s="187">
        <v>41847.583333333336</v>
      </c>
      <c r="D4992" s="202">
        <v>947</v>
      </c>
      <c r="E4992" s="178">
        <v>671.75</v>
      </c>
      <c r="F4992" s="188">
        <f t="shared" si="308"/>
        <v>0.90909090909090917</v>
      </c>
      <c r="G4992" s="200"/>
      <c r="H4992" s="202">
        <v>591</v>
      </c>
      <c r="I4992" s="178">
        <v>19853</v>
      </c>
      <c r="J4992">
        <f t="shared" si="309"/>
        <v>19853</v>
      </c>
      <c r="K4992" s="189">
        <f t="shared" si="310"/>
        <v>0.79412000000000005</v>
      </c>
      <c r="L4992" s="200">
        <v>20519</v>
      </c>
      <c r="N4992" s="184">
        <v>123.2</v>
      </c>
      <c r="O4992" s="190">
        <f t="shared" si="311"/>
        <v>2.0533333333333334E-2</v>
      </c>
      <c r="Q4992" s="1">
        <v>1450.1</v>
      </c>
    </row>
    <row r="4993" spans="2:17" x14ac:dyDescent="0.3">
      <c r="B4993" s="187">
        <v>41847.625</v>
      </c>
      <c r="D4993" s="202">
        <v>886</v>
      </c>
      <c r="E4993" s="178">
        <v>578.97900000000004</v>
      </c>
      <c r="F4993" s="188">
        <f t="shared" si="308"/>
        <v>0.78354230808268777</v>
      </c>
      <c r="G4993" s="200"/>
      <c r="H4993" s="202">
        <v>413</v>
      </c>
      <c r="I4993" s="178">
        <v>18862</v>
      </c>
      <c r="J4993">
        <f t="shared" si="309"/>
        <v>18862</v>
      </c>
      <c r="K4993" s="189">
        <f t="shared" si="310"/>
        <v>0.75448000000000004</v>
      </c>
      <c r="L4993" s="200">
        <v>19476</v>
      </c>
      <c r="N4993" s="184">
        <v>351.1</v>
      </c>
      <c r="O4993" s="190">
        <f t="shared" si="311"/>
        <v>5.8516666666666668E-2</v>
      </c>
      <c r="Q4993" s="1">
        <v>1449.7</v>
      </c>
    </row>
    <row r="4994" spans="2:17" x14ac:dyDescent="0.3">
      <c r="B4994" s="187">
        <v>41847.666666666664</v>
      </c>
      <c r="D4994" s="202">
        <v>741</v>
      </c>
      <c r="E4994" s="178">
        <v>368.096</v>
      </c>
      <c r="F4994" s="188">
        <f t="shared" si="308"/>
        <v>0.49815069188347944</v>
      </c>
      <c r="G4994" s="200"/>
      <c r="H4994" s="202">
        <v>204</v>
      </c>
      <c r="I4994" s="178">
        <v>8988.4</v>
      </c>
      <c r="J4994">
        <f t="shared" si="309"/>
        <v>8988.4</v>
      </c>
      <c r="K4994" s="189">
        <f t="shared" si="310"/>
        <v>0.35953599999999997</v>
      </c>
      <c r="L4994" s="200">
        <v>9218.2000000000007</v>
      </c>
      <c r="N4994" s="184">
        <v>366.3</v>
      </c>
      <c r="O4994" s="190">
        <f t="shared" si="311"/>
        <v>6.105E-2</v>
      </c>
      <c r="Q4994" s="1">
        <v>1448.9</v>
      </c>
    </row>
    <row r="4995" spans="2:17" x14ac:dyDescent="0.3">
      <c r="B4995" s="187">
        <v>41847.708333333336</v>
      </c>
      <c r="D4995" s="202">
        <v>211</v>
      </c>
      <c r="E4995" s="178">
        <v>0</v>
      </c>
      <c r="F4995" s="188">
        <f t="shared" si="308"/>
        <v>0</v>
      </c>
      <c r="G4995" s="200"/>
      <c r="H4995" s="202">
        <v>26</v>
      </c>
      <c r="I4995" s="178">
        <v>568.54</v>
      </c>
      <c r="J4995">
        <f t="shared" si="309"/>
        <v>568.54</v>
      </c>
      <c r="K4995" s="189">
        <f t="shared" si="310"/>
        <v>2.2741599999999997E-2</v>
      </c>
      <c r="L4995" s="200">
        <v>674.99</v>
      </c>
      <c r="N4995" s="184">
        <v>369.9</v>
      </c>
      <c r="O4995" s="190">
        <f t="shared" si="311"/>
        <v>6.1649999999999996E-2</v>
      </c>
      <c r="Q4995" s="1">
        <v>1448.8</v>
      </c>
    </row>
    <row r="4996" spans="2:17" x14ac:dyDescent="0.3">
      <c r="B4996" s="187">
        <v>41847.75</v>
      </c>
      <c r="D4996" s="202">
        <v>0</v>
      </c>
      <c r="E4996" s="178">
        <v>0</v>
      </c>
      <c r="F4996" s="188">
        <f t="shared" si="308"/>
        <v>0</v>
      </c>
      <c r="G4996" s="200"/>
      <c r="H4996" s="202">
        <v>0</v>
      </c>
      <c r="I4996" s="178">
        <v>-56.506999999999998</v>
      </c>
      <c r="J4996">
        <f t="shared" si="309"/>
        <v>0</v>
      </c>
      <c r="K4996" s="189">
        <f t="shared" si="310"/>
        <v>0</v>
      </c>
      <c r="L4996" s="200">
        <v>0</v>
      </c>
      <c r="N4996" s="184">
        <v>690.2</v>
      </c>
      <c r="O4996" s="190">
        <f t="shared" si="311"/>
        <v>0.11503333333333333</v>
      </c>
      <c r="Q4996" s="1">
        <v>1448.4</v>
      </c>
    </row>
    <row r="4997" spans="2:17" x14ac:dyDescent="0.3">
      <c r="B4997" s="187">
        <v>41847.791666666664</v>
      </c>
      <c r="D4997" s="202">
        <v>0</v>
      </c>
      <c r="E4997" s="178">
        <v>0</v>
      </c>
      <c r="F4997" s="188">
        <f t="shared" si="308"/>
        <v>0</v>
      </c>
      <c r="G4997" s="200"/>
      <c r="H4997" s="202">
        <v>0</v>
      </c>
      <c r="I4997" s="178">
        <v>-56.506999999999998</v>
      </c>
      <c r="J4997">
        <f t="shared" si="309"/>
        <v>0</v>
      </c>
      <c r="K4997" s="189">
        <f t="shared" si="310"/>
        <v>0</v>
      </c>
      <c r="L4997" s="200">
        <v>0</v>
      </c>
      <c r="N4997" s="184">
        <v>1503.9</v>
      </c>
      <c r="O4997" s="190">
        <f t="shared" si="311"/>
        <v>0.25065000000000004</v>
      </c>
      <c r="Q4997" s="1">
        <v>1447.8</v>
      </c>
    </row>
    <row r="4998" spans="2:17" x14ac:dyDescent="0.3">
      <c r="B4998" s="187">
        <v>41847.833333333336</v>
      </c>
      <c r="D4998" s="202">
        <v>0</v>
      </c>
      <c r="E4998" s="178">
        <v>0</v>
      </c>
      <c r="F4998" s="188">
        <f t="shared" si="308"/>
        <v>0</v>
      </c>
      <c r="G4998" s="200"/>
      <c r="H4998" s="202">
        <v>0</v>
      </c>
      <c r="I4998" s="178">
        <v>-56.506999999999998</v>
      </c>
      <c r="J4998">
        <f t="shared" si="309"/>
        <v>0</v>
      </c>
      <c r="K4998" s="189">
        <f t="shared" si="310"/>
        <v>0</v>
      </c>
      <c r="L4998" s="200">
        <v>0</v>
      </c>
      <c r="N4998" s="184">
        <v>2202.1</v>
      </c>
      <c r="O4998" s="190">
        <f t="shared" si="311"/>
        <v>0.36701666666666666</v>
      </c>
      <c r="Q4998" s="1">
        <v>1446.3</v>
      </c>
    </row>
    <row r="4999" spans="2:17" x14ac:dyDescent="0.3">
      <c r="B4999" s="187">
        <v>41847.875</v>
      </c>
      <c r="D4999" s="202">
        <v>0</v>
      </c>
      <c r="E4999" s="178">
        <v>0</v>
      </c>
      <c r="F4999" s="188">
        <f t="shared" si="308"/>
        <v>0</v>
      </c>
      <c r="G4999" s="200"/>
      <c r="H4999" s="202">
        <v>0</v>
      </c>
      <c r="I4999" s="178">
        <v>-56.506999999999998</v>
      </c>
      <c r="J4999">
        <f t="shared" si="309"/>
        <v>0</v>
      </c>
      <c r="K4999" s="189">
        <f t="shared" si="310"/>
        <v>0</v>
      </c>
      <c r="L4999" s="200">
        <v>0</v>
      </c>
      <c r="N4999" s="184">
        <v>1661.5</v>
      </c>
      <c r="O4999" s="190">
        <f t="shared" si="311"/>
        <v>0.27691666666666664</v>
      </c>
      <c r="Q4999" s="1">
        <v>1446.1</v>
      </c>
    </row>
    <row r="5000" spans="2:17" x14ac:dyDescent="0.3">
      <c r="B5000" s="187">
        <v>41847.916666666664</v>
      </c>
      <c r="D5000" s="202">
        <v>0</v>
      </c>
      <c r="E5000" s="178">
        <v>0</v>
      </c>
      <c r="F5000" s="188">
        <f t="shared" si="308"/>
        <v>0</v>
      </c>
      <c r="G5000" s="200"/>
      <c r="H5000" s="202">
        <v>0</v>
      </c>
      <c r="I5000" s="178">
        <v>-56.506999999999998</v>
      </c>
      <c r="J5000">
        <f t="shared" si="309"/>
        <v>0</v>
      </c>
      <c r="K5000" s="189">
        <f t="shared" si="310"/>
        <v>0</v>
      </c>
      <c r="L5000" s="200">
        <v>0</v>
      </c>
      <c r="N5000" s="184">
        <v>661</v>
      </c>
      <c r="O5000" s="190">
        <f t="shared" si="311"/>
        <v>0.11016666666666666</v>
      </c>
      <c r="Q5000" s="1">
        <v>1445.3</v>
      </c>
    </row>
    <row r="5001" spans="2:17" x14ac:dyDescent="0.3">
      <c r="B5001" s="187">
        <v>41847.958333333336</v>
      </c>
      <c r="D5001" s="202">
        <v>0</v>
      </c>
      <c r="E5001" s="178">
        <v>0</v>
      </c>
      <c r="F5001" s="188">
        <f t="shared" si="308"/>
        <v>0</v>
      </c>
      <c r="G5001" s="200"/>
      <c r="H5001" s="202">
        <v>0</v>
      </c>
      <c r="I5001" s="178">
        <v>-56.506999999999998</v>
      </c>
      <c r="J5001">
        <f t="shared" si="309"/>
        <v>0</v>
      </c>
      <c r="K5001" s="189">
        <f t="shared" si="310"/>
        <v>0</v>
      </c>
      <c r="L5001" s="200">
        <v>0</v>
      </c>
      <c r="N5001" s="184">
        <v>40.5</v>
      </c>
      <c r="O5001" s="190">
        <f t="shared" si="311"/>
        <v>6.7499999999999999E-3</v>
      </c>
      <c r="Q5001" s="1">
        <v>1444.7</v>
      </c>
    </row>
    <row r="5002" spans="2:17" x14ac:dyDescent="0.3">
      <c r="B5002" s="187">
        <v>41848</v>
      </c>
      <c r="D5002" s="202">
        <v>0</v>
      </c>
      <c r="E5002" s="178">
        <v>0</v>
      </c>
      <c r="F5002" s="188">
        <f t="shared" si="308"/>
        <v>0</v>
      </c>
      <c r="G5002" s="200"/>
      <c r="H5002" s="202">
        <v>0</v>
      </c>
      <c r="I5002" s="178">
        <v>-56.506999999999998</v>
      </c>
      <c r="J5002">
        <f t="shared" si="309"/>
        <v>0</v>
      </c>
      <c r="K5002" s="189">
        <f t="shared" si="310"/>
        <v>0</v>
      </c>
      <c r="L5002" s="200">
        <v>0</v>
      </c>
      <c r="N5002" s="184">
        <v>0</v>
      </c>
      <c r="O5002" s="190">
        <f t="shared" si="311"/>
        <v>0</v>
      </c>
      <c r="Q5002" s="1">
        <v>1444.1</v>
      </c>
    </row>
    <row r="5003" spans="2:17" x14ac:dyDescent="0.3">
      <c r="B5003" s="187">
        <v>41848.041666666664</v>
      </c>
      <c r="D5003" s="202">
        <v>0</v>
      </c>
      <c r="E5003" s="178">
        <v>0</v>
      </c>
      <c r="F5003" s="188">
        <f t="shared" ref="F5003:F5066" si="312">E5003/$F$8</f>
        <v>0</v>
      </c>
      <c r="G5003" s="200"/>
      <c r="H5003" s="202">
        <v>0</v>
      </c>
      <c r="I5003" s="178">
        <v>-56.506999999999998</v>
      </c>
      <c r="J5003">
        <f t="shared" ref="J5003:J5066" si="313">IF(I5003&lt;0,0,I5003)</f>
        <v>0</v>
      </c>
      <c r="K5003" s="189">
        <f t="shared" ref="K5003:K5066" si="314">J5003/(1000*$K$8)</f>
        <v>0</v>
      </c>
      <c r="L5003" s="200">
        <v>0</v>
      </c>
      <c r="N5003" s="184">
        <v>0</v>
      </c>
      <c r="O5003" s="190">
        <f t="shared" ref="O5003:O5066" si="315">N5003/$O$8</f>
        <v>0</v>
      </c>
      <c r="Q5003" s="1">
        <v>1442.4</v>
      </c>
    </row>
    <row r="5004" spans="2:17" x14ac:dyDescent="0.3">
      <c r="B5004" s="187">
        <v>41848.083333333336</v>
      </c>
      <c r="D5004" s="202">
        <v>0</v>
      </c>
      <c r="E5004" s="178">
        <v>0</v>
      </c>
      <c r="F5004" s="188">
        <f t="shared" si="312"/>
        <v>0</v>
      </c>
      <c r="G5004" s="200"/>
      <c r="H5004" s="202">
        <v>0</v>
      </c>
      <c r="I5004" s="178">
        <v>-56.506999999999998</v>
      </c>
      <c r="J5004">
        <f t="shared" si="313"/>
        <v>0</v>
      </c>
      <c r="K5004" s="189">
        <f t="shared" si="314"/>
        <v>0</v>
      </c>
      <c r="L5004" s="200">
        <v>0</v>
      </c>
      <c r="N5004" s="184">
        <v>504.8</v>
      </c>
      <c r="O5004" s="190">
        <f t="shared" si="315"/>
        <v>8.4133333333333338E-2</v>
      </c>
      <c r="Q5004" s="1">
        <v>1441.4</v>
      </c>
    </row>
    <row r="5005" spans="2:17" x14ac:dyDescent="0.3">
      <c r="B5005" s="187">
        <v>41848.125</v>
      </c>
      <c r="D5005" s="202">
        <v>0</v>
      </c>
      <c r="E5005" s="178">
        <v>0</v>
      </c>
      <c r="F5005" s="188">
        <f t="shared" si="312"/>
        <v>0</v>
      </c>
      <c r="G5005" s="200"/>
      <c r="H5005" s="202">
        <v>0</v>
      </c>
      <c r="I5005" s="178">
        <v>-56.506999999999998</v>
      </c>
      <c r="J5005">
        <f t="shared" si="313"/>
        <v>0</v>
      </c>
      <c r="K5005" s="189">
        <f t="shared" si="314"/>
        <v>0</v>
      </c>
      <c r="L5005" s="200">
        <v>0</v>
      </c>
      <c r="N5005" s="184">
        <v>1364.7</v>
      </c>
      <c r="O5005" s="190">
        <f t="shared" si="315"/>
        <v>0.22745000000000001</v>
      </c>
      <c r="Q5005" s="1">
        <v>1440.9</v>
      </c>
    </row>
    <row r="5006" spans="2:17" x14ac:dyDescent="0.3">
      <c r="B5006" s="187">
        <v>41848.166666666664</v>
      </c>
      <c r="D5006" s="202">
        <v>0</v>
      </c>
      <c r="E5006" s="178">
        <v>0</v>
      </c>
      <c r="F5006" s="188">
        <f t="shared" si="312"/>
        <v>0</v>
      </c>
      <c r="G5006" s="200"/>
      <c r="H5006" s="202">
        <v>0</v>
      </c>
      <c r="I5006" s="178">
        <v>-56.506999999999998</v>
      </c>
      <c r="J5006">
        <f t="shared" si="313"/>
        <v>0</v>
      </c>
      <c r="K5006" s="189">
        <f t="shared" si="314"/>
        <v>0</v>
      </c>
      <c r="L5006" s="200">
        <v>0</v>
      </c>
      <c r="N5006" s="184">
        <v>1516.8</v>
      </c>
      <c r="O5006" s="190">
        <f t="shared" si="315"/>
        <v>0.25279999999999997</v>
      </c>
      <c r="Q5006" s="1">
        <v>1440.4</v>
      </c>
    </row>
    <row r="5007" spans="2:17" x14ac:dyDescent="0.3">
      <c r="B5007" s="187">
        <v>41848.208333333336</v>
      </c>
      <c r="D5007" s="202">
        <v>0</v>
      </c>
      <c r="E5007" s="178">
        <v>0</v>
      </c>
      <c r="F5007" s="188">
        <f t="shared" si="312"/>
        <v>0</v>
      </c>
      <c r="G5007" s="200"/>
      <c r="H5007" s="202">
        <v>0</v>
      </c>
      <c r="I5007" s="178">
        <v>-56.506999999999998</v>
      </c>
      <c r="J5007">
        <f t="shared" si="313"/>
        <v>0</v>
      </c>
      <c r="K5007" s="189">
        <f t="shared" si="314"/>
        <v>0</v>
      </c>
      <c r="L5007" s="200">
        <v>0</v>
      </c>
      <c r="N5007" s="184">
        <v>1227.3</v>
      </c>
      <c r="O5007" s="190">
        <f t="shared" si="315"/>
        <v>0.20454999999999998</v>
      </c>
      <c r="Q5007" s="1">
        <v>1439.8</v>
      </c>
    </row>
    <row r="5008" spans="2:17" x14ac:dyDescent="0.3">
      <c r="B5008" s="187">
        <v>41848.25</v>
      </c>
      <c r="D5008" s="202">
        <v>31</v>
      </c>
      <c r="E5008" s="178">
        <v>0</v>
      </c>
      <c r="F5008" s="188">
        <f t="shared" si="312"/>
        <v>0</v>
      </c>
      <c r="G5008" s="200"/>
      <c r="H5008" s="202">
        <v>6</v>
      </c>
      <c r="I5008" s="178">
        <v>-56.506999999999998</v>
      </c>
      <c r="J5008">
        <f t="shared" si="313"/>
        <v>0</v>
      </c>
      <c r="K5008" s="189">
        <f t="shared" si="314"/>
        <v>0</v>
      </c>
      <c r="L5008" s="200">
        <v>0</v>
      </c>
      <c r="N5008" s="184">
        <v>355.5</v>
      </c>
      <c r="O5008" s="190">
        <f t="shared" si="315"/>
        <v>5.9249999999999997E-2</v>
      </c>
      <c r="Q5008" s="1">
        <v>1438.9</v>
      </c>
    </row>
    <row r="5009" spans="2:17" x14ac:dyDescent="0.3">
      <c r="B5009" s="187">
        <v>41848.291666666664</v>
      </c>
      <c r="D5009" s="202">
        <v>598</v>
      </c>
      <c r="E5009" s="178">
        <v>87.049800000000005</v>
      </c>
      <c r="F5009" s="188">
        <f t="shared" si="312"/>
        <v>0.11780600196231013</v>
      </c>
      <c r="G5009" s="200"/>
      <c r="H5009" s="202">
        <v>147</v>
      </c>
      <c r="I5009" s="178">
        <v>6463.8</v>
      </c>
      <c r="J5009">
        <f t="shared" si="313"/>
        <v>6463.8</v>
      </c>
      <c r="K5009" s="189">
        <f t="shared" si="314"/>
        <v>0.258552</v>
      </c>
      <c r="L5009" s="200">
        <v>6633.9</v>
      </c>
      <c r="N5009" s="184">
        <v>463.2</v>
      </c>
      <c r="O5009" s="190">
        <f t="shared" si="315"/>
        <v>7.7200000000000005E-2</v>
      </c>
      <c r="Q5009" s="1">
        <v>1437.9</v>
      </c>
    </row>
    <row r="5010" spans="2:17" x14ac:dyDescent="0.3">
      <c r="B5010" s="187">
        <v>41848.333333333336</v>
      </c>
      <c r="D5010" s="202">
        <v>839</v>
      </c>
      <c r="E5010" s="178">
        <v>532.9</v>
      </c>
      <c r="F5010" s="188">
        <f t="shared" si="312"/>
        <v>0.72118279933687457</v>
      </c>
      <c r="G5010" s="200"/>
      <c r="H5010" s="202">
        <v>361</v>
      </c>
      <c r="I5010" s="178">
        <v>17194</v>
      </c>
      <c r="J5010">
        <f t="shared" si="313"/>
        <v>17194</v>
      </c>
      <c r="K5010" s="189">
        <f t="shared" si="314"/>
        <v>0.68776000000000004</v>
      </c>
      <c r="L5010" s="200">
        <v>17724</v>
      </c>
      <c r="N5010" s="184">
        <v>551.9</v>
      </c>
      <c r="O5010" s="190">
        <f t="shared" si="315"/>
        <v>9.1983333333333334E-2</v>
      </c>
      <c r="Q5010" s="1">
        <v>1437.6</v>
      </c>
    </row>
    <row r="5011" spans="2:17" x14ac:dyDescent="0.3">
      <c r="B5011" s="187">
        <v>41848.375</v>
      </c>
      <c r="D5011" s="202">
        <v>913</v>
      </c>
      <c r="E5011" s="178">
        <v>645.01499999999999</v>
      </c>
      <c r="F5011" s="188">
        <f t="shared" si="312"/>
        <v>0.87290997056534836</v>
      </c>
      <c r="G5011" s="200"/>
      <c r="H5011" s="202">
        <v>547</v>
      </c>
      <c r="I5011" s="178">
        <v>20165</v>
      </c>
      <c r="J5011">
        <f t="shared" si="313"/>
        <v>20165</v>
      </c>
      <c r="K5011" s="189">
        <f t="shared" si="314"/>
        <v>0.80659999999999998</v>
      </c>
      <c r="L5011" s="200">
        <v>20848</v>
      </c>
      <c r="N5011" s="184">
        <v>221.6</v>
      </c>
      <c r="O5011" s="190">
        <f t="shared" si="315"/>
        <v>3.6933333333333332E-2</v>
      </c>
      <c r="Q5011" s="1">
        <v>1436.5</v>
      </c>
    </row>
    <row r="5012" spans="2:17" x14ac:dyDescent="0.3">
      <c r="B5012" s="187">
        <v>41848.416666666664</v>
      </c>
      <c r="D5012" s="202">
        <v>951</v>
      </c>
      <c r="E5012" s="178">
        <v>693.74099999999999</v>
      </c>
      <c r="F5012" s="188">
        <f t="shared" si="312"/>
        <v>0.938851710254762</v>
      </c>
      <c r="G5012" s="200"/>
      <c r="H5012" s="202">
        <v>685</v>
      </c>
      <c r="I5012" s="178">
        <v>19882</v>
      </c>
      <c r="J5012">
        <f t="shared" si="313"/>
        <v>19882</v>
      </c>
      <c r="K5012" s="189">
        <f t="shared" si="314"/>
        <v>0.79527999999999999</v>
      </c>
      <c r="L5012" s="200">
        <v>20549</v>
      </c>
      <c r="N5012" s="184">
        <v>54.2</v>
      </c>
      <c r="O5012" s="190">
        <f t="shared" si="315"/>
        <v>9.0333333333333342E-3</v>
      </c>
      <c r="Q5012" s="1">
        <v>1436.2</v>
      </c>
    </row>
    <row r="5013" spans="2:17" x14ac:dyDescent="0.3">
      <c r="B5013" s="187">
        <v>41848.458333333336</v>
      </c>
      <c r="D5013" s="202">
        <v>966</v>
      </c>
      <c r="E5013" s="178">
        <v>715.17499999999995</v>
      </c>
      <c r="F5013" s="188">
        <f t="shared" si="312"/>
        <v>0.96785871367188825</v>
      </c>
      <c r="G5013" s="200"/>
      <c r="H5013" s="202">
        <v>760</v>
      </c>
      <c r="I5013" s="178">
        <v>19465</v>
      </c>
      <c r="J5013">
        <f t="shared" si="313"/>
        <v>19465</v>
      </c>
      <c r="K5013" s="189">
        <f t="shared" si="314"/>
        <v>0.77859999999999996</v>
      </c>
      <c r="L5013" s="200">
        <v>20111</v>
      </c>
      <c r="N5013" s="184">
        <v>115.6</v>
      </c>
      <c r="O5013" s="190">
        <f t="shared" si="315"/>
        <v>1.9266666666666665E-2</v>
      </c>
      <c r="Q5013" s="1">
        <v>1435.8</v>
      </c>
    </row>
    <row r="5014" spans="2:17" x14ac:dyDescent="0.3">
      <c r="B5014" s="187">
        <v>41848.5</v>
      </c>
      <c r="D5014" s="202">
        <v>969</v>
      </c>
      <c r="E5014" s="178">
        <v>717.01099999999997</v>
      </c>
      <c r="F5014" s="188">
        <f t="shared" si="312"/>
        <v>0.9703434042697161</v>
      </c>
      <c r="G5014" s="200"/>
      <c r="H5014" s="202">
        <v>770</v>
      </c>
      <c r="I5014" s="178">
        <v>19274</v>
      </c>
      <c r="J5014">
        <f t="shared" si="313"/>
        <v>19274</v>
      </c>
      <c r="K5014" s="189">
        <f t="shared" si="314"/>
        <v>0.77095999999999998</v>
      </c>
      <c r="L5014" s="200">
        <v>19909</v>
      </c>
      <c r="N5014" s="184">
        <v>42.6</v>
      </c>
      <c r="O5014" s="190">
        <f t="shared" si="315"/>
        <v>7.1000000000000004E-3</v>
      </c>
      <c r="Q5014" s="1">
        <v>1435.1</v>
      </c>
    </row>
    <row r="5015" spans="2:17" x14ac:dyDescent="0.3">
      <c r="B5015" s="187">
        <v>41848.541666666664</v>
      </c>
      <c r="D5015" s="202">
        <v>956</v>
      </c>
      <c r="E5015" s="178">
        <v>698.01300000000003</v>
      </c>
      <c r="F5015" s="188">
        <f t="shared" si="312"/>
        <v>0.94463308184186501</v>
      </c>
      <c r="G5015" s="200"/>
      <c r="H5015" s="202">
        <v>709</v>
      </c>
      <c r="I5015" s="178">
        <v>19461</v>
      </c>
      <c r="J5015">
        <f t="shared" si="313"/>
        <v>19461</v>
      </c>
      <c r="K5015" s="189">
        <f t="shared" si="314"/>
        <v>0.77844000000000002</v>
      </c>
      <c r="L5015" s="200">
        <v>20107</v>
      </c>
      <c r="N5015" s="184">
        <v>0</v>
      </c>
      <c r="O5015" s="190">
        <f t="shared" si="315"/>
        <v>0</v>
      </c>
      <c r="Q5015" s="1">
        <v>1435.1</v>
      </c>
    </row>
    <row r="5016" spans="2:17" x14ac:dyDescent="0.3">
      <c r="B5016" s="187">
        <v>41848.583333333336</v>
      </c>
      <c r="D5016" s="202">
        <v>924</v>
      </c>
      <c r="E5016" s="178">
        <v>656.99699999999996</v>
      </c>
      <c r="F5016" s="188">
        <f t="shared" si="312"/>
        <v>0.88912541868254558</v>
      </c>
      <c r="G5016" s="200"/>
      <c r="H5016" s="202">
        <v>584</v>
      </c>
      <c r="I5016" s="178">
        <v>19571</v>
      </c>
      <c r="J5016">
        <f t="shared" si="313"/>
        <v>19571</v>
      </c>
      <c r="K5016" s="189">
        <f t="shared" si="314"/>
        <v>0.78283999999999998</v>
      </c>
      <c r="L5016" s="200">
        <v>20222</v>
      </c>
      <c r="N5016" s="184">
        <v>0</v>
      </c>
      <c r="O5016" s="190">
        <f t="shared" si="315"/>
        <v>0</v>
      </c>
      <c r="Q5016" s="1">
        <v>1433.8</v>
      </c>
    </row>
    <row r="5017" spans="2:17" x14ac:dyDescent="0.3">
      <c r="B5017" s="187">
        <v>41848.625</v>
      </c>
      <c r="D5017" s="202">
        <v>860</v>
      </c>
      <c r="E5017" s="178">
        <v>564.38400000000001</v>
      </c>
      <c r="F5017" s="188">
        <f t="shared" si="312"/>
        <v>0.76379064181073864</v>
      </c>
      <c r="G5017" s="200"/>
      <c r="H5017" s="202">
        <v>407</v>
      </c>
      <c r="I5017" s="178">
        <v>18553</v>
      </c>
      <c r="J5017">
        <f t="shared" si="313"/>
        <v>18553</v>
      </c>
      <c r="K5017" s="189">
        <f t="shared" si="314"/>
        <v>0.74212</v>
      </c>
      <c r="L5017" s="200">
        <v>19151</v>
      </c>
      <c r="N5017" s="184">
        <v>0</v>
      </c>
      <c r="O5017" s="190">
        <f t="shared" si="315"/>
        <v>0</v>
      </c>
      <c r="Q5017" s="1">
        <v>1433.6</v>
      </c>
    </row>
    <row r="5018" spans="2:17" x14ac:dyDescent="0.3">
      <c r="B5018" s="187">
        <v>41848.666666666664</v>
      </c>
      <c r="D5018" s="202">
        <v>712</v>
      </c>
      <c r="E5018" s="178">
        <v>355.60899999999998</v>
      </c>
      <c r="F5018" s="188">
        <f t="shared" si="312"/>
        <v>0.48125181852014753</v>
      </c>
      <c r="G5018" s="200"/>
      <c r="H5018" s="202">
        <v>199</v>
      </c>
      <c r="I5018" s="178">
        <v>8747</v>
      </c>
      <c r="J5018">
        <f t="shared" si="313"/>
        <v>8747</v>
      </c>
      <c r="K5018" s="189">
        <f t="shared" si="314"/>
        <v>0.34988000000000002</v>
      </c>
      <c r="L5018" s="200">
        <v>8970.4</v>
      </c>
      <c r="N5018" s="184">
        <v>0</v>
      </c>
      <c r="O5018" s="190">
        <f t="shared" si="315"/>
        <v>0</v>
      </c>
      <c r="Q5018" s="1">
        <v>1433.1</v>
      </c>
    </row>
    <row r="5019" spans="2:17" x14ac:dyDescent="0.3">
      <c r="B5019" s="187">
        <v>41848.708333333336</v>
      </c>
      <c r="D5019" s="202">
        <v>196</v>
      </c>
      <c r="E5019" s="178">
        <v>0</v>
      </c>
      <c r="F5019" s="188">
        <f t="shared" si="312"/>
        <v>0</v>
      </c>
      <c r="G5019" s="200"/>
      <c r="H5019" s="202">
        <v>25</v>
      </c>
      <c r="I5019" s="178">
        <v>549.57000000000005</v>
      </c>
      <c r="J5019">
        <f t="shared" si="313"/>
        <v>549.57000000000005</v>
      </c>
      <c r="K5019" s="189">
        <f t="shared" si="314"/>
        <v>2.1982800000000004E-2</v>
      </c>
      <c r="L5019" s="200">
        <v>658.22</v>
      </c>
      <c r="N5019" s="184">
        <v>0</v>
      </c>
      <c r="O5019" s="190">
        <f t="shared" si="315"/>
        <v>0</v>
      </c>
      <c r="Q5019" s="1">
        <v>1432.5</v>
      </c>
    </row>
    <row r="5020" spans="2:17" x14ac:dyDescent="0.3">
      <c r="B5020" s="187">
        <v>41848.75</v>
      </c>
      <c r="D5020" s="202">
        <v>0</v>
      </c>
      <c r="E5020" s="178">
        <v>0</v>
      </c>
      <c r="F5020" s="188">
        <f t="shared" si="312"/>
        <v>0</v>
      </c>
      <c r="G5020" s="200"/>
      <c r="H5020" s="202">
        <v>0</v>
      </c>
      <c r="I5020" s="178">
        <v>-56.506999999999998</v>
      </c>
      <c r="J5020">
        <f t="shared" si="313"/>
        <v>0</v>
      </c>
      <c r="K5020" s="189">
        <f t="shared" si="314"/>
        <v>0</v>
      </c>
      <c r="L5020" s="200">
        <v>0</v>
      </c>
      <c r="N5020" s="184">
        <v>0</v>
      </c>
      <c r="O5020" s="190">
        <f t="shared" si="315"/>
        <v>0</v>
      </c>
      <c r="Q5020" s="1">
        <v>1432.2</v>
      </c>
    </row>
    <row r="5021" spans="2:17" x14ac:dyDescent="0.3">
      <c r="B5021" s="187">
        <v>41848.791666666664</v>
      </c>
      <c r="D5021" s="202">
        <v>0</v>
      </c>
      <c r="E5021" s="178">
        <v>0</v>
      </c>
      <c r="F5021" s="188">
        <f t="shared" si="312"/>
        <v>0</v>
      </c>
      <c r="G5021" s="200"/>
      <c r="H5021" s="202">
        <v>0</v>
      </c>
      <c r="I5021" s="178">
        <v>-56.506999999999998</v>
      </c>
      <c r="J5021">
        <f t="shared" si="313"/>
        <v>0</v>
      </c>
      <c r="K5021" s="189">
        <f t="shared" si="314"/>
        <v>0</v>
      </c>
      <c r="L5021" s="200">
        <v>0</v>
      </c>
      <c r="N5021" s="184">
        <v>63.1</v>
      </c>
      <c r="O5021" s="190">
        <f t="shared" si="315"/>
        <v>1.0516666666666667E-2</v>
      </c>
      <c r="Q5021" s="1">
        <v>1432</v>
      </c>
    </row>
    <row r="5022" spans="2:17" x14ac:dyDescent="0.3">
      <c r="B5022" s="187">
        <v>41848.833333333336</v>
      </c>
      <c r="D5022" s="202">
        <v>0</v>
      </c>
      <c r="E5022" s="178">
        <v>0</v>
      </c>
      <c r="F5022" s="188">
        <f t="shared" si="312"/>
        <v>0</v>
      </c>
      <c r="G5022" s="200"/>
      <c r="H5022" s="202">
        <v>0</v>
      </c>
      <c r="I5022" s="178">
        <v>-56.506999999999998</v>
      </c>
      <c r="J5022">
        <f t="shared" si="313"/>
        <v>0</v>
      </c>
      <c r="K5022" s="189">
        <f t="shared" si="314"/>
        <v>0</v>
      </c>
      <c r="L5022" s="200">
        <v>0</v>
      </c>
      <c r="N5022" s="184">
        <v>736.8</v>
      </c>
      <c r="O5022" s="190">
        <f t="shared" si="315"/>
        <v>0.12279999999999999</v>
      </c>
      <c r="Q5022" s="1">
        <v>1431.9</v>
      </c>
    </row>
    <row r="5023" spans="2:17" x14ac:dyDescent="0.3">
      <c r="B5023" s="187">
        <v>41848.875</v>
      </c>
      <c r="D5023" s="202">
        <v>0</v>
      </c>
      <c r="E5023" s="178">
        <v>0</v>
      </c>
      <c r="F5023" s="188">
        <f t="shared" si="312"/>
        <v>0</v>
      </c>
      <c r="G5023" s="200"/>
      <c r="H5023" s="202">
        <v>0</v>
      </c>
      <c r="I5023" s="178">
        <v>-56.506999999999998</v>
      </c>
      <c r="J5023">
        <f t="shared" si="313"/>
        <v>0</v>
      </c>
      <c r="K5023" s="189">
        <f t="shared" si="314"/>
        <v>0</v>
      </c>
      <c r="L5023" s="200">
        <v>0</v>
      </c>
      <c r="N5023" s="184">
        <v>2451.3000000000002</v>
      </c>
      <c r="O5023" s="190">
        <f t="shared" si="315"/>
        <v>0.40855000000000002</v>
      </c>
      <c r="Q5023" s="1">
        <v>1431.4</v>
      </c>
    </row>
    <row r="5024" spans="2:17" x14ac:dyDescent="0.3">
      <c r="B5024" s="187">
        <v>41848.916666666664</v>
      </c>
      <c r="D5024" s="202">
        <v>0</v>
      </c>
      <c r="E5024" s="178">
        <v>0</v>
      </c>
      <c r="F5024" s="188">
        <f t="shared" si="312"/>
        <v>0</v>
      </c>
      <c r="G5024" s="200"/>
      <c r="H5024" s="202">
        <v>0</v>
      </c>
      <c r="I5024" s="178">
        <v>-56.506999999999998</v>
      </c>
      <c r="J5024">
        <f t="shared" si="313"/>
        <v>0</v>
      </c>
      <c r="K5024" s="189">
        <f t="shared" si="314"/>
        <v>0</v>
      </c>
      <c r="L5024" s="200">
        <v>0</v>
      </c>
      <c r="N5024" s="184">
        <v>4265</v>
      </c>
      <c r="O5024" s="190">
        <f t="shared" si="315"/>
        <v>0.71083333333333332</v>
      </c>
      <c r="Q5024" s="1">
        <v>1431.2</v>
      </c>
    </row>
    <row r="5025" spans="2:17" x14ac:dyDescent="0.3">
      <c r="B5025" s="187">
        <v>41848.958333333336</v>
      </c>
      <c r="D5025" s="202">
        <v>0</v>
      </c>
      <c r="E5025" s="178">
        <v>0</v>
      </c>
      <c r="F5025" s="188">
        <f t="shared" si="312"/>
        <v>0</v>
      </c>
      <c r="G5025" s="200"/>
      <c r="H5025" s="202">
        <v>0</v>
      </c>
      <c r="I5025" s="178">
        <v>-56.506999999999998</v>
      </c>
      <c r="J5025">
        <f t="shared" si="313"/>
        <v>0</v>
      </c>
      <c r="K5025" s="189">
        <f t="shared" si="314"/>
        <v>0</v>
      </c>
      <c r="L5025" s="200">
        <v>0</v>
      </c>
      <c r="N5025" s="184">
        <v>4637.1000000000004</v>
      </c>
      <c r="O5025" s="190">
        <f t="shared" si="315"/>
        <v>0.77285000000000004</v>
      </c>
      <c r="Q5025" s="1">
        <v>1431.2</v>
      </c>
    </row>
    <row r="5026" spans="2:17" x14ac:dyDescent="0.3">
      <c r="B5026" s="187">
        <v>41849</v>
      </c>
      <c r="D5026" s="202">
        <v>0</v>
      </c>
      <c r="E5026" s="178">
        <v>0</v>
      </c>
      <c r="F5026" s="188">
        <f t="shared" si="312"/>
        <v>0</v>
      </c>
      <c r="G5026" s="200"/>
      <c r="H5026" s="202">
        <v>0</v>
      </c>
      <c r="I5026" s="178">
        <v>-56.506999999999998</v>
      </c>
      <c r="J5026">
        <f t="shared" si="313"/>
        <v>0</v>
      </c>
      <c r="K5026" s="189">
        <f t="shared" si="314"/>
        <v>0</v>
      </c>
      <c r="L5026" s="200">
        <v>0</v>
      </c>
      <c r="N5026" s="184">
        <v>3921.4</v>
      </c>
      <c r="O5026" s="190">
        <f t="shared" si="315"/>
        <v>0.65356666666666663</v>
      </c>
      <c r="Q5026" s="1">
        <v>1430.5</v>
      </c>
    </row>
    <row r="5027" spans="2:17" x14ac:dyDescent="0.3">
      <c r="B5027" s="187">
        <v>41849.041666666664</v>
      </c>
      <c r="D5027" s="202">
        <v>0</v>
      </c>
      <c r="E5027" s="178">
        <v>0</v>
      </c>
      <c r="F5027" s="188">
        <f t="shared" si="312"/>
        <v>0</v>
      </c>
      <c r="G5027" s="200"/>
      <c r="H5027" s="202">
        <v>0</v>
      </c>
      <c r="I5027" s="178">
        <v>-56.506999999999998</v>
      </c>
      <c r="J5027">
        <f t="shared" si="313"/>
        <v>0</v>
      </c>
      <c r="K5027" s="189">
        <f t="shared" si="314"/>
        <v>0</v>
      </c>
      <c r="L5027" s="200">
        <v>0</v>
      </c>
      <c r="N5027" s="184">
        <v>3065.1</v>
      </c>
      <c r="O5027" s="190">
        <f t="shared" si="315"/>
        <v>0.51085000000000003</v>
      </c>
      <c r="Q5027" s="1">
        <v>1429.9</v>
      </c>
    </row>
    <row r="5028" spans="2:17" x14ac:dyDescent="0.3">
      <c r="B5028" s="187">
        <v>41849.083333333336</v>
      </c>
      <c r="D5028" s="202">
        <v>0</v>
      </c>
      <c r="E5028" s="178">
        <v>0</v>
      </c>
      <c r="F5028" s="188">
        <f t="shared" si="312"/>
        <v>0</v>
      </c>
      <c r="G5028" s="200"/>
      <c r="H5028" s="202">
        <v>0</v>
      </c>
      <c r="I5028" s="178">
        <v>-56.506999999999998</v>
      </c>
      <c r="J5028">
        <f t="shared" si="313"/>
        <v>0</v>
      </c>
      <c r="K5028" s="189">
        <f t="shared" si="314"/>
        <v>0</v>
      </c>
      <c r="L5028" s="200">
        <v>0</v>
      </c>
      <c r="N5028" s="184">
        <v>2347.1999999999998</v>
      </c>
      <c r="O5028" s="190">
        <f t="shared" si="315"/>
        <v>0.39119999999999999</v>
      </c>
      <c r="Q5028" s="1">
        <v>1429.6</v>
      </c>
    </row>
    <row r="5029" spans="2:17" x14ac:dyDescent="0.3">
      <c r="B5029" s="187">
        <v>41849.125</v>
      </c>
      <c r="D5029" s="202">
        <v>0</v>
      </c>
      <c r="E5029" s="178">
        <v>0</v>
      </c>
      <c r="F5029" s="188">
        <f t="shared" si="312"/>
        <v>0</v>
      </c>
      <c r="G5029" s="200"/>
      <c r="H5029" s="202">
        <v>0</v>
      </c>
      <c r="I5029" s="178">
        <v>-56.506999999999998</v>
      </c>
      <c r="J5029">
        <f t="shared" si="313"/>
        <v>0</v>
      </c>
      <c r="K5029" s="189">
        <f t="shared" si="314"/>
        <v>0</v>
      </c>
      <c r="L5029" s="200">
        <v>0</v>
      </c>
      <c r="N5029" s="184">
        <v>2068.1</v>
      </c>
      <c r="O5029" s="190">
        <f t="shared" si="315"/>
        <v>0.34468333333333334</v>
      </c>
      <c r="Q5029" s="1">
        <v>1429.1</v>
      </c>
    </row>
    <row r="5030" spans="2:17" x14ac:dyDescent="0.3">
      <c r="B5030" s="187">
        <v>41849.166666666664</v>
      </c>
      <c r="D5030" s="202">
        <v>0</v>
      </c>
      <c r="E5030" s="178">
        <v>0</v>
      </c>
      <c r="F5030" s="188">
        <f t="shared" si="312"/>
        <v>0</v>
      </c>
      <c r="G5030" s="200"/>
      <c r="H5030" s="202">
        <v>0</v>
      </c>
      <c r="I5030" s="178">
        <v>-56.506999999999998</v>
      </c>
      <c r="J5030">
        <f t="shared" si="313"/>
        <v>0</v>
      </c>
      <c r="K5030" s="189">
        <f t="shared" si="314"/>
        <v>0</v>
      </c>
      <c r="L5030" s="200">
        <v>0</v>
      </c>
      <c r="N5030" s="184">
        <v>2597.1</v>
      </c>
      <c r="O5030" s="190">
        <f t="shared" si="315"/>
        <v>0.43285000000000001</v>
      </c>
      <c r="Q5030" s="1">
        <v>1428.6</v>
      </c>
    </row>
    <row r="5031" spans="2:17" x14ac:dyDescent="0.3">
      <c r="B5031" s="187">
        <v>41849.208333333336</v>
      </c>
      <c r="D5031" s="202">
        <v>0</v>
      </c>
      <c r="E5031" s="178">
        <v>0</v>
      </c>
      <c r="F5031" s="188">
        <f t="shared" si="312"/>
        <v>0</v>
      </c>
      <c r="G5031" s="200"/>
      <c r="H5031" s="202">
        <v>0</v>
      </c>
      <c r="I5031" s="178">
        <v>-56.506999999999998</v>
      </c>
      <c r="J5031">
        <f t="shared" si="313"/>
        <v>0</v>
      </c>
      <c r="K5031" s="189">
        <f t="shared" si="314"/>
        <v>0</v>
      </c>
      <c r="L5031" s="200">
        <v>0</v>
      </c>
      <c r="N5031" s="184">
        <v>3128</v>
      </c>
      <c r="O5031" s="190">
        <f t="shared" si="315"/>
        <v>0.52133333333333332</v>
      </c>
      <c r="Q5031" s="1">
        <v>1428.3</v>
      </c>
    </row>
    <row r="5032" spans="2:17" x14ac:dyDescent="0.3">
      <c r="B5032" s="187">
        <v>41849.25</v>
      </c>
      <c r="D5032" s="202">
        <v>30</v>
      </c>
      <c r="E5032" s="178">
        <v>0</v>
      </c>
      <c r="F5032" s="188">
        <f t="shared" si="312"/>
        <v>0</v>
      </c>
      <c r="G5032" s="200"/>
      <c r="H5032" s="202">
        <v>6</v>
      </c>
      <c r="I5032" s="178">
        <v>-56.506999999999998</v>
      </c>
      <c r="J5032">
        <f t="shared" si="313"/>
        <v>0</v>
      </c>
      <c r="K5032" s="189">
        <f t="shared" si="314"/>
        <v>0</v>
      </c>
      <c r="L5032" s="200">
        <v>90.445999999999998</v>
      </c>
      <c r="N5032" s="184">
        <v>3009</v>
      </c>
      <c r="O5032" s="190">
        <f t="shared" si="315"/>
        <v>0.50149999999999995</v>
      </c>
      <c r="Q5032" s="1">
        <v>1427.7</v>
      </c>
    </row>
    <row r="5033" spans="2:17" x14ac:dyDescent="0.3">
      <c r="B5033" s="187">
        <v>41849.291666666664</v>
      </c>
      <c r="D5033" s="202">
        <v>577</v>
      </c>
      <c r="E5033" s="178">
        <v>76.5364</v>
      </c>
      <c r="F5033" s="188">
        <f t="shared" si="312"/>
        <v>0.10357803565991136</v>
      </c>
      <c r="G5033" s="200"/>
      <c r="H5033" s="202">
        <v>145</v>
      </c>
      <c r="I5033" s="178">
        <v>6323.4</v>
      </c>
      <c r="J5033">
        <f t="shared" si="313"/>
        <v>6323.4</v>
      </c>
      <c r="K5033" s="189">
        <f t="shared" si="314"/>
        <v>0.25293599999999999</v>
      </c>
      <c r="L5033" s="200">
        <v>6490.8</v>
      </c>
      <c r="N5033" s="184">
        <v>3040.4</v>
      </c>
      <c r="O5033" s="190">
        <f t="shared" si="315"/>
        <v>0.50673333333333337</v>
      </c>
      <c r="Q5033" s="1">
        <v>1427.7</v>
      </c>
    </row>
    <row r="5034" spans="2:17" x14ac:dyDescent="0.3">
      <c r="B5034" s="187">
        <v>41849.333333333336</v>
      </c>
      <c r="D5034" s="202">
        <v>817</v>
      </c>
      <c r="E5034" s="178">
        <v>517.54100000000005</v>
      </c>
      <c r="F5034" s="188">
        <f t="shared" si="312"/>
        <v>0.70039719863314964</v>
      </c>
      <c r="G5034" s="200"/>
      <c r="H5034" s="202">
        <v>357</v>
      </c>
      <c r="I5034" s="178">
        <v>16898</v>
      </c>
      <c r="J5034">
        <f t="shared" si="313"/>
        <v>16898</v>
      </c>
      <c r="K5034" s="189">
        <f t="shared" si="314"/>
        <v>0.67591999999999997</v>
      </c>
      <c r="L5034" s="200">
        <v>17415</v>
      </c>
      <c r="N5034" s="184">
        <v>2569</v>
      </c>
      <c r="O5034" s="190">
        <f t="shared" si="315"/>
        <v>0.42816666666666664</v>
      </c>
      <c r="Q5034" s="1">
        <v>1427.6</v>
      </c>
    </row>
    <row r="5035" spans="2:17" x14ac:dyDescent="0.3">
      <c r="B5035" s="187">
        <v>41849.375</v>
      </c>
      <c r="D5035" s="202">
        <v>893</v>
      </c>
      <c r="E5035" s="178">
        <v>628.08199999999999</v>
      </c>
      <c r="F5035" s="188">
        <f t="shared" si="312"/>
        <v>0.84999424840139393</v>
      </c>
      <c r="G5035" s="200"/>
      <c r="H5035" s="202">
        <v>543</v>
      </c>
      <c r="I5035" s="178">
        <v>19864</v>
      </c>
      <c r="J5035">
        <f t="shared" si="313"/>
        <v>19864</v>
      </c>
      <c r="K5035" s="189">
        <f t="shared" si="314"/>
        <v>0.79456000000000004</v>
      </c>
      <c r="L5035" s="200">
        <v>20531</v>
      </c>
      <c r="N5035" s="184">
        <v>1322.6</v>
      </c>
      <c r="O5035" s="190">
        <f t="shared" si="315"/>
        <v>0.22043333333333331</v>
      </c>
      <c r="Q5035" s="1">
        <v>1427.4</v>
      </c>
    </row>
    <row r="5036" spans="2:17" x14ac:dyDescent="0.3">
      <c r="B5036" s="187">
        <v>41849.416666666664</v>
      </c>
      <c r="D5036" s="202">
        <v>934</v>
      </c>
      <c r="E5036" s="178">
        <v>677.49300000000005</v>
      </c>
      <c r="F5036" s="188">
        <f t="shared" si="312"/>
        <v>0.91686301045437646</v>
      </c>
      <c r="G5036" s="200"/>
      <c r="H5036" s="202">
        <v>682</v>
      </c>
      <c r="I5036" s="178">
        <v>19675</v>
      </c>
      <c r="J5036">
        <f t="shared" si="313"/>
        <v>19675</v>
      </c>
      <c r="K5036" s="189">
        <f t="shared" si="314"/>
        <v>0.78700000000000003</v>
      </c>
      <c r="L5036" s="200">
        <v>20332</v>
      </c>
      <c r="N5036" s="184">
        <v>1409</v>
      </c>
      <c r="O5036" s="190">
        <f t="shared" si="315"/>
        <v>0.23483333333333334</v>
      </c>
      <c r="Q5036" s="1">
        <v>1426.7</v>
      </c>
    </row>
    <row r="5037" spans="2:17" x14ac:dyDescent="0.3">
      <c r="B5037" s="187">
        <v>41849.458333333336</v>
      </c>
      <c r="D5037" s="202">
        <v>950</v>
      </c>
      <c r="E5037" s="178">
        <v>698.93200000000002</v>
      </c>
      <c r="F5037" s="188">
        <f t="shared" si="312"/>
        <v>0.94587678045809798</v>
      </c>
      <c r="G5037" s="200"/>
      <c r="H5037" s="202">
        <v>756</v>
      </c>
      <c r="I5037" s="178">
        <v>19278</v>
      </c>
      <c r="J5037">
        <f t="shared" si="313"/>
        <v>19278</v>
      </c>
      <c r="K5037" s="189">
        <f t="shared" si="314"/>
        <v>0.77112000000000003</v>
      </c>
      <c r="L5037" s="200">
        <v>19913</v>
      </c>
      <c r="N5037" s="184">
        <v>1644.5</v>
      </c>
      <c r="O5037" s="190">
        <f t="shared" si="315"/>
        <v>0.27408333333333335</v>
      </c>
      <c r="Q5037" s="1">
        <v>1426.4</v>
      </c>
    </row>
    <row r="5038" spans="2:17" x14ac:dyDescent="0.3">
      <c r="B5038" s="187">
        <v>41849.5</v>
      </c>
      <c r="D5038" s="202">
        <v>952</v>
      </c>
      <c r="E5038" s="178">
        <v>700.80899999999997</v>
      </c>
      <c r="F5038" s="188">
        <f t="shared" si="312"/>
        <v>0.94841695706600804</v>
      </c>
      <c r="G5038" s="200"/>
      <c r="H5038" s="202">
        <v>764</v>
      </c>
      <c r="I5038" s="178">
        <v>19086</v>
      </c>
      <c r="J5038">
        <f t="shared" si="313"/>
        <v>19086</v>
      </c>
      <c r="K5038" s="189">
        <f t="shared" si="314"/>
        <v>0.76344000000000001</v>
      </c>
      <c r="L5038" s="200">
        <v>19712</v>
      </c>
      <c r="N5038" s="184">
        <v>1323.1</v>
      </c>
      <c r="O5038" s="190">
        <f t="shared" si="315"/>
        <v>0.22051666666666664</v>
      </c>
      <c r="Q5038" s="1">
        <v>1426</v>
      </c>
    </row>
    <row r="5039" spans="2:17" x14ac:dyDescent="0.3">
      <c r="B5039" s="187">
        <v>41849.541666666664</v>
      </c>
      <c r="D5039" s="202">
        <v>940</v>
      </c>
      <c r="E5039" s="178">
        <v>684.07500000000005</v>
      </c>
      <c r="F5039" s="188">
        <f t="shared" si="312"/>
        <v>0.92577054504855039</v>
      </c>
      <c r="G5039" s="200"/>
      <c r="H5039" s="202">
        <v>706</v>
      </c>
      <c r="I5039" s="178">
        <v>19301</v>
      </c>
      <c r="J5039">
        <f t="shared" si="313"/>
        <v>19301</v>
      </c>
      <c r="K5039" s="189">
        <f t="shared" si="314"/>
        <v>0.77203999999999995</v>
      </c>
      <c r="L5039" s="200">
        <v>19938</v>
      </c>
      <c r="N5039" s="184">
        <v>549.5</v>
      </c>
      <c r="O5039" s="190">
        <f t="shared" si="315"/>
        <v>9.1583333333333336E-2</v>
      </c>
      <c r="Q5039" s="1">
        <v>1425.9</v>
      </c>
    </row>
    <row r="5040" spans="2:17" x14ac:dyDescent="0.3">
      <c r="B5040" s="187">
        <v>41849.583333333336</v>
      </c>
      <c r="D5040" s="202">
        <v>907</v>
      </c>
      <c r="E5040" s="178">
        <v>643.70000000000005</v>
      </c>
      <c r="F5040" s="188">
        <f t="shared" si="312"/>
        <v>0.87113035829076035</v>
      </c>
      <c r="G5040" s="200"/>
      <c r="H5040" s="202">
        <v>581</v>
      </c>
      <c r="I5040" s="178">
        <v>19393</v>
      </c>
      <c r="J5040">
        <f t="shared" si="313"/>
        <v>19393</v>
      </c>
      <c r="K5040" s="189">
        <f t="shared" si="314"/>
        <v>0.77571999999999997</v>
      </c>
      <c r="L5040" s="200">
        <v>20035</v>
      </c>
      <c r="N5040" s="184">
        <v>206.4</v>
      </c>
      <c r="O5040" s="190">
        <f t="shared" si="315"/>
        <v>3.44E-2</v>
      </c>
      <c r="Q5040" s="1">
        <v>1423</v>
      </c>
    </row>
    <row r="5041" spans="2:17" x14ac:dyDescent="0.3">
      <c r="B5041" s="187">
        <v>41849.625</v>
      </c>
      <c r="D5041" s="202">
        <v>841</v>
      </c>
      <c r="E5041" s="178">
        <v>551.274</v>
      </c>
      <c r="F5041" s="188">
        <f t="shared" si="312"/>
        <v>0.74604865175762092</v>
      </c>
      <c r="G5041" s="200"/>
      <c r="H5041" s="202">
        <v>405</v>
      </c>
      <c r="I5041" s="178">
        <v>18379</v>
      </c>
      <c r="J5041">
        <f t="shared" si="313"/>
        <v>18379</v>
      </c>
      <c r="K5041" s="189">
        <f t="shared" si="314"/>
        <v>0.73516000000000004</v>
      </c>
      <c r="L5041" s="200">
        <v>18968</v>
      </c>
      <c r="N5041" s="184">
        <v>75.400000000000006</v>
      </c>
      <c r="O5041" s="190">
        <f t="shared" si="315"/>
        <v>1.2566666666666667E-2</v>
      </c>
      <c r="Q5041" s="1">
        <v>1423</v>
      </c>
    </row>
    <row r="5042" spans="2:17" x14ac:dyDescent="0.3">
      <c r="B5042" s="187">
        <v>41849.666666666664</v>
      </c>
      <c r="D5042" s="202">
        <v>690</v>
      </c>
      <c r="E5042" s="178">
        <v>344.25</v>
      </c>
      <c r="F5042" s="188">
        <f t="shared" si="312"/>
        <v>0.46587948709273608</v>
      </c>
      <c r="G5042" s="200"/>
      <c r="H5042" s="202">
        <v>199</v>
      </c>
      <c r="I5042" s="178">
        <v>8705.7999999999993</v>
      </c>
      <c r="J5042">
        <f t="shared" si="313"/>
        <v>8705.7999999999993</v>
      </c>
      <c r="K5042" s="189">
        <f t="shared" si="314"/>
        <v>0.34823199999999999</v>
      </c>
      <c r="L5042" s="200">
        <v>8928.1</v>
      </c>
      <c r="N5042" s="184">
        <v>0</v>
      </c>
      <c r="O5042" s="190">
        <f t="shared" si="315"/>
        <v>0</v>
      </c>
      <c r="Q5042" s="1">
        <v>1421.2</v>
      </c>
    </row>
    <row r="5043" spans="2:17" x14ac:dyDescent="0.3">
      <c r="B5043" s="187">
        <v>41849.708333333336</v>
      </c>
      <c r="D5043" s="202">
        <v>191</v>
      </c>
      <c r="E5043" s="178">
        <v>0</v>
      </c>
      <c r="F5043" s="188">
        <f t="shared" si="312"/>
        <v>0</v>
      </c>
      <c r="G5043" s="200"/>
      <c r="H5043" s="202">
        <v>26</v>
      </c>
      <c r="I5043" s="178">
        <v>595.07000000000005</v>
      </c>
      <c r="J5043">
        <f t="shared" si="313"/>
        <v>595.07000000000005</v>
      </c>
      <c r="K5043" s="189">
        <f t="shared" si="314"/>
        <v>2.3802800000000002E-2</v>
      </c>
      <c r="L5043" s="200">
        <v>698.44</v>
      </c>
      <c r="N5043" s="184">
        <v>0</v>
      </c>
      <c r="O5043" s="190">
        <f t="shared" si="315"/>
        <v>0</v>
      </c>
      <c r="Q5043" s="1">
        <v>1420.8</v>
      </c>
    </row>
    <row r="5044" spans="2:17" x14ac:dyDescent="0.3">
      <c r="B5044" s="187">
        <v>41849.75</v>
      </c>
      <c r="D5044" s="202">
        <v>0</v>
      </c>
      <c r="E5044" s="178">
        <v>0</v>
      </c>
      <c r="F5044" s="188">
        <f t="shared" si="312"/>
        <v>0</v>
      </c>
      <c r="G5044" s="200"/>
      <c r="H5044" s="202">
        <v>0</v>
      </c>
      <c r="I5044" s="178">
        <v>-56.506999999999998</v>
      </c>
      <c r="J5044">
        <f t="shared" si="313"/>
        <v>0</v>
      </c>
      <c r="K5044" s="189">
        <f t="shared" si="314"/>
        <v>0</v>
      </c>
      <c r="L5044" s="200">
        <v>0</v>
      </c>
      <c r="N5044" s="184">
        <v>0</v>
      </c>
      <c r="O5044" s="190">
        <f t="shared" si="315"/>
        <v>0</v>
      </c>
      <c r="Q5044" s="1">
        <v>1420</v>
      </c>
    </row>
    <row r="5045" spans="2:17" x14ac:dyDescent="0.3">
      <c r="B5045" s="187">
        <v>41849.791666666664</v>
      </c>
      <c r="D5045" s="202">
        <v>0</v>
      </c>
      <c r="E5045" s="178">
        <v>0</v>
      </c>
      <c r="F5045" s="188">
        <f t="shared" si="312"/>
        <v>0</v>
      </c>
      <c r="G5045" s="200"/>
      <c r="H5045" s="202">
        <v>0</v>
      </c>
      <c r="I5045" s="178">
        <v>-56.506999999999998</v>
      </c>
      <c r="J5045">
        <f t="shared" si="313"/>
        <v>0</v>
      </c>
      <c r="K5045" s="189">
        <f t="shared" si="314"/>
        <v>0</v>
      </c>
      <c r="L5045" s="200">
        <v>0</v>
      </c>
      <c r="N5045" s="184">
        <v>373.7</v>
      </c>
      <c r="O5045" s="190">
        <f t="shared" si="315"/>
        <v>6.2283333333333329E-2</v>
      </c>
      <c r="Q5045" s="1">
        <v>1419.6</v>
      </c>
    </row>
    <row r="5046" spans="2:17" x14ac:dyDescent="0.3">
      <c r="B5046" s="187">
        <v>41849.833333333336</v>
      </c>
      <c r="D5046" s="202">
        <v>0</v>
      </c>
      <c r="E5046" s="178">
        <v>0</v>
      </c>
      <c r="F5046" s="188">
        <f t="shared" si="312"/>
        <v>0</v>
      </c>
      <c r="G5046" s="200"/>
      <c r="H5046" s="202">
        <v>0</v>
      </c>
      <c r="I5046" s="178">
        <v>-56.506999999999998</v>
      </c>
      <c r="J5046">
        <f t="shared" si="313"/>
        <v>0</v>
      </c>
      <c r="K5046" s="189">
        <f t="shared" si="314"/>
        <v>0</v>
      </c>
      <c r="L5046" s="200">
        <v>0</v>
      </c>
      <c r="N5046" s="184">
        <v>2516.6999999999998</v>
      </c>
      <c r="O5046" s="190">
        <f t="shared" si="315"/>
        <v>0.41944999999999999</v>
      </c>
      <c r="Q5046" s="1">
        <v>1419.2</v>
      </c>
    </row>
    <row r="5047" spans="2:17" x14ac:dyDescent="0.3">
      <c r="B5047" s="187">
        <v>41849.875</v>
      </c>
      <c r="D5047" s="202">
        <v>0</v>
      </c>
      <c r="E5047" s="178">
        <v>0</v>
      </c>
      <c r="F5047" s="188">
        <f t="shared" si="312"/>
        <v>0</v>
      </c>
      <c r="G5047" s="200"/>
      <c r="H5047" s="202">
        <v>0</v>
      </c>
      <c r="I5047" s="178">
        <v>-56.506999999999998</v>
      </c>
      <c r="J5047">
        <f t="shared" si="313"/>
        <v>0</v>
      </c>
      <c r="K5047" s="189">
        <f t="shared" si="314"/>
        <v>0</v>
      </c>
      <c r="L5047" s="200">
        <v>0</v>
      </c>
      <c r="N5047" s="184">
        <v>4918.8999999999996</v>
      </c>
      <c r="O5047" s="190">
        <f t="shared" si="315"/>
        <v>0.81981666666666664</v>
      </c>
      <c r="Q5047" s="1">
        <v>1418.6</v>
      </c>
    </row>
    <row r="5048" spans="2:17" x14ac:dyDescent="0.3">
      <c r="B5048" s="187">
        <v>41849.916666666664</v>
      </c>
      <c r="D5048" s="202">
        <v>0</v>
      </c>
      <c r="E5048" s="178">
        <v>0</v>
      </c>
      <c r="F5048" s="188">
        <f t="shared" si="312"/>
        <v>0</v>
      </c>
      <c r="G5048" s="200"/>
      <c r="H5048" s="202">
        <v>0</v>
      </c>
      <c r="I5048" s="178">
        <v>-56.506999999999998</v>
      </c>
      <c r="J5048">
        <f t="shared" si="313"/>
        <v>0</v>
      </c>
      <c r="K5048" s="189">
        <f t="shared" si="314"/>
        <v>0</v>
      </c>
      <c r="L5048" s="200">
        <v>0</v>
      </c>
      <c r="N5048" s="184">
        <v>5398.3</v>
      </c>
      <c r="O5048" s="190">
        <f t="shared" si="315"/>
        <v>0.89971666666666672</v>
      </c>
      <c r="Q5048" s="1">
        <v>1417.9</v>
      </c>
    </row>
    <row r="5049" spans="2:17" x14ac:dyDescent="0.3">
      <c r="B5049" s="187">
        <v>41849.958333333336</v>
      </c>
      <c r="D5049" s="202">
        <v>0</v>
      </c>
      <c r="E5049" s="178">
        <v>0</v>
      </c>
      <c r="F5049" s="188">
        <f t="shared" si="312"/>
        <v>0</v>
      </c>
      <c r="G5049" s="200"/>
      <c r="H5049" s="202">
        <v>0</v>
      </c>
      <c r="I5049" s="178">
        <v>-56.506999999999998</v>
      </c>
      <c r="J5049">
        <f t="shared" si="313"/>
        <v>0</v>
      </c>
      <c r="K5049" s="189">
        <f t="shared" si="314"/>
        <v>0</v>
      </c>
      <c r="L5049" s="200">
        <v>0</v>
      </c>
      <c r="N5049" s="184">
        <v>5299.1</v>
      </c>
      <c r="O5049" s="190">
        <f t="shared" si="315"/>
        <v>0.88318333333333343</v>
      </c>
      <c r="Q5049" s="1">
        <v>1417.3</v>
      </c>
    </row>
    <row r="5050" spans="2:17" x14ac:dyDescent="0.3">
      <c r="B5050" s="187">
        <v>41850</v>
      </c>
      <c r="D5050" s="202">
        <v>0</v>
      </c>
      <c r="E5050" s="178">
        <v>0</v>
      </c>
      <c r="F5050" s="188">
        <f t="shared" si="312"/>
        <v>0</v>
      </c>
      <c r="G5050" s="200"/>
      <c r="H5050" s="202">
        <v>0</v>
      </c>
      <c r="I5050" s="178">
        <v>-56.506999999999998</v>
      </c>
      <c r="J5050">
        <f t="shared" si="313"/>
        <v>0</v>
      </c>
      <c r="K5050" s="189">
        <f t="shared" si="314"/>
        <v>0</v>
      </c>
      <c r="L5050" s="200">
        <v>0</v>
      </c>
      <c r="N5050" s="184">
        <v>5005.1000000000004</v>
      </c>
      <c r="O5050" s="190">
        <f t="shared" si="315"/>
        <v>0.83418333333333339</v>
      </c>
      <c r="Q5050" s="1">
        <v>1416.8</v>
      </c>
    </row>
    <row r="5051" spans="2:17" x14ac:dyDescent="0.3">
      <c r="B5051" s="187">
        <v>41850.041666666664</v>
      </c>
      <c r="D5051" s="202">
        <v>0</v>
      </c>
      <c r="E5051" s="178">
        <v>0</v>
      </c>
      <c r="F5051" s="188">
        <f t="shared" si="312"/>
        <v>0</v>
      </c>
      <c r="G5051" s="200"/>
      <c r="H5051" s="202">
        <v>0</v>
      </c>
      <c r="I5051" s="178">
        <v>-56.506999999999998</v>
      </c>
      <c r="J5051">
        <f t="shared" si="313"/>
        <v>0</v>
      </c>
      <c r="K5051" s="189">
        <f t="shared" si="314"/>
        <v>0</v>
      </c>
      <c r="L5051" s="200">
        <v>0</v>
      </c>
      <c r="N5051" s="184">
        <v>4526</v>
      </c>
      <c r="O5051" s="190">
        <f t="shared" si="315"/>
        <v>0.7543333333333333</v>
      </c>
      <c r="Q5051" s="1">
        <v>1416.7</v>
      </c>
    </row>
    <row r="5052" spans="2:17" x14ac:dyDescent="0.3">
      <c r="B5052" s="187">
        <v>41850.083333333336</v>
      </c>
      <c r="D5052" s="202">
        <v>0</v>
      </c>
      <c r="E5052" s="178">
        <v>0</v>
      </c>
      <c r="F5052" s="188">
        <f t="shared" si="312"/>
        <v>0</v>
      </c>
      <c r="G5052" s="200"/>
      <c r="H5052" s="202">
        <v>0</v>
      </c>
      <c r="I5052" s="178">
        <v>-56.506999999999998</v>
      </c>
      <c r="J5052">
        <f t="shared" si="313"/>
        <v>0</v>
      </c>
      <c r="K5052" s="189">
        <f t="shared" si="314"/>
        <v>0</v>
      </c>
      <c r="L5052" s="200">
        <v>0</v>
      </c>
      <c r="N5052" s="184">
        <v>3893.2</v>
      </c>
      <c r="O5052" s="190">
        <f t="shared" si="315"/>
        <v>0.64886666666666659</v>
      </c>
      <c r="Q5052" s="1">
        <v>1416.5</v>
      </c>
    </row>
    <row r="5053" spans="2:17" x14ac:dyDescent="0.3">
      <c r="B5053" s="187">
        <v>41850.125</v>
      </c>
      <c r="D5053" s="202">
        <v>0</v>
      </c>
      <c r="E5053" s="178">
        <v>0</v>
      </c>
      <c r="F5053" s="188">
        <f t="shared" si="312"/>
        <v>0</v>
      </c>
      <c r="G5053" s="200"/>
      <c r="H5053" s="202">
        <v>0</v>
      </c>
      <c r="I5053" s="178">
        <v>-56.506999999999998</v>
      </c>
      <c r="J5053">
        <f t="shared" si="313"/>
        <v>0</v>
      </c>
      <c r="K5053" s="189">
        <f t="shared" si="314"/>
        <v>0</v>
      </c>
      <c r="L5053" s="200">
        <v>0</v>
      </c>
      <c r="N5053" s="184">
        <v>3448.2</v>
      </c>
      <c r="O5053" s="190">
        <f t="shared" si="315"/>
        <v>0.57469999999999999</v>
      </c>
      <c r="Q5053" s="1">
        <v>1413.9</v>
      </c>
    </row>
    <row r="5054" spans="2:17" x14ac:dyDescent="0.3">
      <c r="B5054" s="187">
        <v>41850.166666666664</v>
      </c>
      <c r="D5054" s="202">
        <v>0</v>
      </c>
      <c r="E5054" s="178">
        <v>0</v>
      </c>
      <c r="F5054" s="188">
        <f t="shared" si="312"/>
        <v>0</v>
      </c>
      <c r="G5054" s="200"/>
      <c r="H5054" s="202">
        <v>0</v>
      </c>
      <c r="I5054" s="178">
        <v>-56.506999999999998</v>
      </c>
      <c r="J5054">
        <f t="shared" si="313"/>
        <v>0</v>
      </c>
      <c r="K5054" s="189">
        <f t="shared" si="314"/>
        <v>0</v>
      </c>
      <c r="L5054" s="200">
        <v>0</v>
      </c>
      <c r="N5054" s="184">
        <v>3154.8</v>
      </c>
      <c r="O5054" s="190">
        <f t="shared" si="315"/>
        <v>0.52580000000000005</v>
      </c>
      <c r="Q5054" s="1">
        <v>1413.8</v>
      </c>
    </row>
    <row r="5055" spans="2:17" x14ac:dyDescent="0.3">
      <c r="B5055" s="187">
        <v>41850.208333333336</v>
      </c>
      <c r="D5055" s="202">
        <v>0</v>
      </c>
      <c r="E5055" s="178">
        <v>0</v>
      </c>
      <c r="F5055" s="188">
        <f t="shared" si="312"/>
        <v>0</v>
      </c>
      <c r="G5055" s="200"/>
      <c r="H5055" s="202">
        <v>0</v>
      </c>
      <c r="I5055" s="178">
        <v>-56.506999999999998</v>
      </c>
      <c r="J5055">
        <f t="shared" si="313"/>
        <v>0</v>
      </c>
      <c r="K5055" s="189">
        <f t="shared" si="314"/>
        <v>0</v>
      </c>
      <c r="L5055" s="200">
        <v>0</v>
      </c>
      <c r="N5055" s="184">
        <v>3024</v>
      </c>
      <c r="O5055" s="190">
        <f t="shared" si="315"/>
        <v>0.504</v>
      </c>
      <c r="Q5055" s="1">
        <v>1413.3</v>
      </c>
    </row>
    <row r="5056" spans="2:17" x14ac:dyDescent="0.3">
      <c r="B5056" s="187">
        <v>41850.25</v>
      </c>
      <c r="D5056" s="202">
        <v>26</v>
      </c>
      <c r="E5056" s="178">
        <v>0</v>
      </c>
      <c r="F5056" s="188">
        <f t="shared" si="312"/>
        <v>0</v>
      </c>
      <c r="G5056" s="200"/>
      <c r="H5056" s="202">
        <v>6</v>
      </c>
      <c r="I5056" s="178">
        <v>-56.506999999999998</v>
      </c>
      <c r="J5056">
        <f t="shared" si="313"/>
        <v>0</v>
      </c>
      <c r="K5056" s="189">
        <f t="shared" si="314"/>
        <v>0</v>
      </c>
      <c r="L5056" s="200">
        <v>93.231999999999999</v>
      </c>
      <c r="N5056" s="184">
        <v>2303</v>
      </c>
      <c r="O5056" s="190">
        <f t="shared" si="315"/>
        <v>0.38383333333333336</v>
      </c>
      <c r="Q5056" s="1">
        <v>1412.1</v>
      </c>
    </row>
    <row r="5057" spans="2:17" x14ac:dyDescent="0.3">
      <c r="B5057" s="187">
        <v>41850.291666666664</v>
      </c>
      <c r="D5057" s="202">
        <v>529</v>
      </c>
      <c r="E5057" s="178">
        <v>54.609400000000001</v>
      </c>
      <c r="F5057" s="188">
        <f t="shared" si="312"/>
        <v>7.3903846804479492E-2</v>
      </c>
      <c r="G5057" s="200"/>
      <c r="H5057" s="202">
        <v>145</v>
      </c>
      <c r="I5057" s="178">
        <v>6260.9</v>
      </c>
      <c r="J5057">
        <f t="shared" si="313"/>
        <v>6260.9</v>
      </c>
      <c r="K5057" s="189">
        <f t="shared" si="314"/>
        <v>0.25043599999999999</v>
      </c>
      <c r="L5057" s="200">
        <v>6427.1</v>
      </c>
      <c r="N5057" s="184">
        <v>2252.6</v>
      </c>
      <c r="O5057" s="190">
        <f t="shared" si="315"/>
        <v>0.37543333333333334</v>
      </c>
      <c r="Q5057" s="1">
        <v>1410.2</v>
      </c>
    </row>
    <row r="5058" spans="2:17" x14ac:dyDescent="0.3">
      <c r="B5058" s="187">
        <v>41850.333333333336</v>
      </c>
      <c r="D5058" s="202">
        <v>804</v>
      </c>
      <c r="E5058" s="178">
        <v>510.98899999999998</v>
      </c>
      <c r="F5058" s="188">
        <f t="shared" si="312"/>
        <v>0.69153026355854785</v>
      </c>
      <c r="G5058" s="200"/>
      <c r="H5058" s="202">
        <v>358</v>
      </c>
      <c r="I5058" s="178">
        <v>16859</v>
      </c>
      <c r="J5058">
        <f t="shared" si="313"/>
        <v>16859</v>
      </c>
      <c r="K5058" s="189">
        <f t="shared" si="314"/>
        <v>0.67435999999999996</v>
      </c>
      <c r="L5058" s="200">
        <v>17373</v>
      </c>
      <c r="N5058" s="184">
        <v>1703.4</v>
      </c>
      <c r="O5058" s="190">
        <f t="shared" si="315"/>
        <v>0.28390000000000004</v>
      </c>
      <c r="Q5058" s="1">
        <v>1409.6</v>
      </c>
    </row>
    <row r="5059" spans="2:17" x14ac:dyDescent="0.3">
      <c r="B5059" s="187">
        <v>41850.375</v>
      </c>
      <c r="D5059" s="202">
        <v>882</v>
      </c>
      <c r="E5059" s="178">
        <v>621.75400000000002</v>
      </c>
      <c r="F5059" s="188">
        <f t="shared" si="312"/>
        <v>0.8414304564062659</v>
      </c>
      <c r="G5059" s="200"/>
      <c r="H5059" s="202">
        <v>542</v>
      </c>
      <c r="I5059" s="178">
        <v>19765</v>
      </c>
      <c r="J5059">
        <f t="shared" si="313"/>
        <v>19765</v>
      </c>
      <c r="K5059" s="189">
        <f t="shared" si="314"/>
        <v>0.79059999999999997</v>
      </c>
      <c r="L5059" s="200">
        <v>20426</v>
      </c>
      <c r="N5059" s="184">
        <v>762.2</v>
      </c>
      <c r="O5059" s="190">
        <f t="shared" si="315"/>
        <v>0.12703333333333333</v>
      </c>
      <c r="Q5059" s="1">
        <v>1409</v>
      </c>
    </row>
    <row r="5060" spans="2:17" x14ac:dyDescent="0.3">
      <c r="B5060" s="187">
        <v>41850.416666666664</v>
      </c>
      <c r="D5060" s="202">
        <v>923</v>
      </c>
      <c r="E5060" s="178">
        <v>671.05399999999997</v>
      </c>
      <c r="F5060" s="188">
        <f t="shared" si="312"/>
        <v>0.90814900023683054</v>
      </c>
      <c r="G5060" s="200"/>
      <c r="H5060" s="202">
        <v>680</v>
      </c>
      <c r="I5060" s="178">
        <v>19598</v>
      </c>
      <c r="J5060">
        <f t="shared" si="313"/>
        <v>19598</v>
      </c>
      <c r="K5060" s="189">
        <f t="shared" si="314"/>
        <v>0.78391999999999995</v>
      </c>
      <c r="L5060" s="200">
        <v>20251</v>
      </c>
      <c r="N5060" s="184">
        <v>773.5</v>
      </c>
      <c r="O5060" s="190">
        <f t="shared" si="315"/>
        <v>0.12891666666666668</v>
      </c>
      <c r="Q5060" s="1">
        <v>1408.5</v>
      </c>
    </row>
    <row r="5061" spans="2:17" x14ac:dyDescent="0.3">
      <c r="B5061" s="187">
        <v>41850.458333333336</v>
      </c>
      <c r="D5061" s="202">
        <v>943</v>
      </c>
      <c r="E5061" s="178">
        <v>695.95899999999995</v>
      </c>
      <c r="F5061" s="188">
        <f t="shared" si="312"/>
        <v>0.94185336806847786</v>
      </c>
      <c r="G5061" s="200"/>
      <c r="H5061" s="202">
        <v>757</v>
      </c>
      <c r="I5061" s="178">
        <v>19277</v>
      </c>
      <c r="J5061">
        <f t="shared" si="313"/>
        <v>19277</v>
      </c>
      <c r="K5061" s="189">
        <f t="shared" si="314"/>
        <v>0.77107999999999999</v>
      </c>
      <c r="L5061" s="200">
        <v>19913</v>
      </c>
      <c r="N5061" s="184">
        <v>833.2</v>
      </c>
      <c r="O5061" s="190">
        <f t="shared" si="315"/>
        <v>0.13886666666666667</v>
      </c>
      <c r="Q5061" s="1">
        <v>1408.4</v>
      </c>
    </row>
    <row r="5062" spans="2:17" x14ac:dyDescent="0.3">
      <c r="B5062" s="187">
        <v>41850.5</v>
      </c>
      <c r="D5062" s="202">
        <v>946</v>
      </c>
      <c r="E5062" s="178">
        <v>699.08</v>
      </c>
      <c r="F5062" s="188">
        <f t="shared" si="312"/>
        <v>0.94607707142132158</v>
      </c>
      <c r="G5062" s="200"/>
      <c r="H5062" s="202">
        <v>766</v>
      </c>
      <c r="I5062" s="178">
        <v>19067</v>
      </c>
      <c r="J5062">
        <f t="shared" si="313"/>
        <v>19067</v>
      </c>
      <c r="K5062" s="189">
        <f t="shared" si="314"/>
        <v>0.76268000000000002</v>
      </c>
      <c r="L5062" s="200">
        <v>19691</v>
      </c>
      <c r="N5062" s="184">
        <v>436</v>
      </c>
      <c r="O5062" s="190">
        <f t="shared" si="315"/>
        <v>7.2666666666666671E-2</v>
      </c>
      <c r="Q5062" s="1">
        <v>1408.1</v>
      </c>
    </row>
    <row r="5063" spans="2:17" x14ac:dyDescent="0.3">
      <c r="B5063" s="187">
        <v>41850.541666666664</v>
      </c>
      <c r="D5063" s="202">
        <v>931</v>
      </c>
      <c r="E5063" s="178">
        <v>679.798</v>
      </c>
      <c r="F5063" s="188">
        <f t="shared" si="312"/>
        <v>0.919982406874852</v>
      </c>
      <c r="G5063" s="200"/>
      <c r="H5063" s="202">
        <v>705</v>
      </c>
      <c r="I5063" s="178">
        <v>19215</v>
      </c>
      <c r="J5063">
        <f t="shared" si="313"/>
        <v>19215</v>
      </c>
      <c r="K5063" s="189">
        <f t="shared" si="314"/>
        <v>0.76859999999999995</v>
      </c>
      <c r="L5063" s="200">
        <v>19847</v>
      </c>
      <c r="N5063" s="184">
        <v>0</v>
      </c>
      <c r="O5063" s="190">
        <f t="shared" si="315"/>
        <v>0</v>
      </c>
      <c r="Q5063" s="1">
        <v>1408.1</v>
      </c>
    </row>
    <row r="5064" spans="2:17" x14ac:dyDescent="0.3">
      <c r="B5064" s="187">
        <v>41850.583333333336</v>
      </c>
      <c r="D5064" s="202">
        <v>894</v>
      </c>
      <c r="E5064" s="178">
        <v>636.14</v>
      </c>
      <c r="F5064" s="188">
        <f t="shared" si="312"/>
        <v>0.86089927935852761</v>
      </c>
      <c r="G5064" s="200"/>
      <c r="H5064" s="202">
        <v>579</v>
      </c>
      <c r="I5064" s="178">
        <v>19218</v>
      </c>
      <c r="J5064">
        <f t="shared" si="313"/>
        <v>19218</v>
      </c>
      <c r="K5064" s="189">
        <f t="shared" si="314"/>
        <v>0.76871999999999996</v>
      </c>
      <c r="L5064" s="200">
        <v>19851</v>
      </c>
      <c r="N5064" s="184">
        <v>0</v>
      </c>
      <c r="O5064" s="190">
        <f t="shared" si="315"/>
        <v>0</v>
      </c>
      <c r="Q5064" s="1">
        <v>1407.9</v>
      </c>
    </row>
    <row r="5065" spans="2:17" x14ac:dyDescent="0.3">
      <c r="B5065" s="187">
        <v>41850.625</v>
      </c>
      <c r="D5065" s="202">
        <v>828</v>
      </c>
      <c r="E5065" s="178">
        <v>544.32799999999997</v>
      </c>
      <c r="F5065" s="188">
        <f t="shared" si="312"/>
        <v>0.7366485096593024</v>
      </c>
      <c r="G5065" s="200"/>
      <c r="H5065" s="202">
        <v>404</v>
      </c>
      <c r="I5065" s="178">
        <v>18256</v>
      </c>
      <c r="J5065">
        <f t="shared" si="313"/>
        <v>18256</v>
      </c>
      <c r="K5065" s="189">
        <f t="shared" si="314"/>
        <v>0.73024</v>
      </c>
      <c r="L5065" s="200">
        <v>18838</v>
      </c>
      <c r="N5065" s="184">
        <v>0</v>
      </c>
      <c r="O5065" s="190">
        <f t="shared" si="315"/>
        <v>0</v>
      </c>
      <c r="Q5065" s="1">
        <v>1406.9</v>
      </c>
    </row>
    <row r="5066" spans="2:17" x14ac:dyDescent="0.3">
      <c r="B5066" s="187">
        <v>41850.666666666664</v>
      </c>
      <c r="D5066" s="202">
        <v>680</v>
      </c>
      <c r="E5066" s="178">
        <v>340.75299999999999</v>
      </c>
      <c r="F5066" s="188">
        <f t="shared" si="312"/>
        <v>0.46114693642791893</v>
      </c>
      <c r="G5066" s="200"/>
      <c r="H5066" s="202">
        <v>200</v>
      </c>
      <c r="I5066" s="178">
        <v>8689.7000000000007</v>
      </c>
      <c r="J5066">
        <f t="shared" si="313"/>
        <v>8689.7000000000007</v>
      </c>
      <c r="K5066" s="189">
        <f t="shared" si="314"/>
        <v>0.34758800000000001</v>
      </c>
      <c r="L5066" s="200">
        <v>8911.5</v>
      </c>
      <c r="N5066" s="184">
        <v>0</v>
      </c>
      <c r="O5066" s="190">
        <f t="shared" si="315"/>
        <v>0</v>
      </c>
      <c r="Q5066" s="1">
        <v>1404.2</v>
      </c>
    </row>
    <row r="5067" spans="2:17" x14ac:dyDescent="0.3">
      <c r="B5067" s="187">
        <v>41850.708333333336</v>
      </c>
      <c r="D5067" s="202">
        <v>190</v>
      </c>
      <c r="E5067" s="178">
        <v>0</v>
      </c>
      <c r="F5067" s="188">
        <f t="shared" ref="F5067:F5130" si="316">E5067/$F$8</f>
        <v>0</v>
      </c>
      <c r="G5067" s="200"/>
      <c r="H5067" s="202">
        <v>26</v>
      </c>
      <c r="I5067" s="178">
        <v>604.99</v>
      </c>
      <c r="J5067">
        <f t="shared" ref="J5067:J5130" si="317">IF(I5067&lt;0,0,I5067)</f>
        <v>604.99</v>
      </c>
      <c r="K5067" s="189">
        <f t="shared" ref="K5067:K5130" si="318">J5067/(1000*$K$8)</f>
        <v>2.4199600000000002E-2</v>
      </c>
      <c r="L5067" s="200">
        <v>707.21</v>
      </c>
      <c r="N5067" s="184">
        <v>0</v>
      </c>
      <c r="O5067" s="190">
        <f t="shared" ref="O5067:O5130" si="319">N5067/$O$8</f>
        <v>0</v>
      </c>
      <c r="Q5067" s="1">
        <v>1403.3</v>
      </c>
    </row>
    <row r="5068" spans="2:17" x14ac:dyDescent="0.3">
      <c r="B5068" s="187">
        <v>41850.75</v>
      </c>
      <c r="D5068" s="202">
        <v>0</v>
      </c>
      <c r="E5068" s="178">
        <v>0</v>
      </c>
      <c r="F5068" s="188">
        <f t="shared" si="316"/>
        <v>0</v>
      </c>
      <c r="G5068" s="200"/>
      <c r="H5068" s="202">
        <v>0</v>
      </c>
      <c r="I5068" s="178">
        <v>-56.506999999999998</v>
      </c>
      <c r="J5068">
        <f t="shared" si="317"/>
        <v>0</v>
      </c>
      <c r="K5068" s="189">
        <f t="shared" si="318"/>
        <v>0</v>
      </c>
      <c r="L5068" s="200">
        <v>0</v>
      </c>
      <c r="N5068" s="184">
        <v>0</v>
      </c>
      <c r="O5068" s="190">
        <f t="shared" si="319"/>
        <v>0</v>
      </c>
      <c r="Q5068" s="1">
        <v>1403.1</v>
      </c>
    </row>
    <row r="5069" spans="2:17" x14ac:dyDescent="0.3">
      <c r="B5069" s="187">
        <v>41850.791666666664</v>
      </c>
      <c r="D5069" s="202">
        <v>0</v>
      </c>
      <c r="E5069" s="178">
        <v>0</v>
      </c>
      <c r="F5069" s="188">
        <f t="shared" si="316"/>
        <v>0</v>
      </c>
      <c r="G5069" s="200"/>
      <c r="H5069" s="202">
        <v>0</v>
      </c>
      <c r="I5069" s="178">
        <v>-56.506999999999998</v>
      </c>
      <c r="J5069">
        <f t="shared" si="317"/>
        <v>0</v>
      </c>
      <c r="K5069" s="189">
        <f t="shared" si="318"/>
        <v>0</v>
      </c>
      <c r="L5069" s="200">
        <v>0</v>
      </c>
      <c r="N5069" s="184">
        <v>0</v>
      </c>
      <c r="O5069" s="190">
        <f t="shared" si="319"/>
        <v>0</v>
      </c>
      <c r="Q5069" s="1">
        <v>1402.8</v>
      </c>
    </row>
    <row r="5070" spans="2:17" x14ac:dyDescent="0.3">
      <c r="B5070" s="187">
        <v>41850.833333333336</v>
      </c>
      <c r="D5070" s="202">
        <v>0</v>
      </c>
      <c r="E5070" s="178">
        <v>0</v>
      </c>
      <c r="F5070" s="188">
        <f t="shared" si="316"/>
        <v>0</v>
      </c>
      <c r="G5070" s="200"/>
      <c r="H5070" s="202">
        <v>0</v>
      </c>
      <c r="I5070" s="178">
        <v>-56.506999999999998</v>
      </c>
      <c r="J5070">
        <f t="shared" si="317"/>
        <v>0</v>
      </c>
      <c r="K5070" s="189">
        <f t="shared" si="318"/>
        <v>0</v>
      </c>
      <c r="L5070" s="200">
        <v>0</v>
      </c>
      <c r="N5070" s="184">
        <v>0</v>
      </c>
      <c r="O5070" s="190">
        <f t="shared" si="319"/>
        <v>0</v>
      </c>
      <c r="Q5070" s="1">
        <v>1402.6</v>
      </c>
    </row>
    <row r="5071" spans="2:17" x14ac:dyDescent="0.3">
      <c r="B5071" s="187">
        <v>41850.875</v>
      </c>
      <c r="D5071" s="202">
        <v>0</v>
      </c>
      <c r="E5071" s="178">
        <v>0</v>
      </c>
      <c r="F5071" s="188">
        <f t="shared" si="316"/>
        <v>0</v>
      </c>
      <c r="G5071" s="200"/>
      <c r="H5071" s="202">
        <v>0</v>
      </c>
      <c r="I5071" s="178">
        <v>-56.506999999999998</v>
      </c>
      <c r="J5071">
        <f t="shared" si="317"/>
        <v>0</v>
      </c>
      <c r="K5071" s="189">
        <f t="shared" si="318"/>
        <v>0</v>
      </c>
      <c r="L5071" s="200">
        <v>0</v>
      </c>
      <c r="N5071" s="184">
        <v>177.4</v>
      </c>
      <c r="O5071" s="190">
        <f t="shared" si="319"/>
        <v>2.9566666666666668E-2</v>
      </c>
      <c r="Q5071" s="1">
        <v>1402.2</v>
      </c>
    </row>
    <row r="5072" spans="2:17" x14ac:dyDescent="0.3">
      <c r="B5072" s="187">
        <v>41850.916666666664</v>
      </c>
      <c r="D5072" s="202">
        <v>0</v>
      </c>
      <c r="E5072" s="178">
        <v>0</v>
      </c>
      <c r="F5072" s="188">
        <f t="shared" si="316"/>
        <v>0</v>
      </c>
      <c r="G5072" s="200"/>
      <c r="H5072" s="202">
        <v>0</v>
      </c>
      <c r="I5072" s="178">
        <v>-56.506999999999998</v>
      </c>
      <c r="J5072">
        <f t="shared" si="317"/>
        <v>0</v>
      </c>
      <c r="K5072" s="189">
        <f t="shared" si="318"/>
        <v>0</v>
      </c>
      <c r="L5072" s="200">
        <v>0</v>
      </c>
      <c r="N5072" s="184">
        <v>345.7</v>
      </c>
      <c r="O5072" s="190">
        <f t="shared" si="319"/>
        <v>5.7616666666666663E-2</v>
      </c>
      <c r="Q5072" s="1">
        <v>1402</v>
      </c>
    </row>
    <row r="5073" spans="2:17" x14ac:dyDescent="0.3">
      <c r="B5073" s="187">
        <v>41850.958333333336</v>
      </c>
      <c r="D5073" s="202">
        <v>0</v>
      </c>
      <c r="E5073" s="178">
        <v>0</v>
      </c>
      <c r="F5073" s="188">
        <f t="shared" si="316"/>
        <v>0</v>
      </c>
      <c r="G5073" s="200"/>
      <c r="H5073" s="202">
        <v>0</v>
      </c>
      <c r="I5073" s="178">
        <v>-56.506999999999998</v>
      </c>
      <c r="J5073">
        <f t="shared" si="317"/>
        <v>0</v>
      </c>
      <c r="K5073" s="189">
        <f t="shared" si="318"/>
        <v>0</v>
      </c>
      <c r="L5073" s="200">
        <v>0</v>
      </c>
      <c r="N5073" s="184">
        <v>573.79999999999995</v>
      </c>
      <c r="O5073" s="190">
        <f t="shared" si="319"/>
        <v>9.563333333333332E-2</v>
      </c>
      <c r="Q5073" s="1">
        <v>1401.5</v>
      </c>
    </row>
    <row r="5074" spans="2:17" x14ac:dyDescent="0.3">
      <c r="B5074" s="187">
        <v>41851</v>
      </c>
      <c r="D5074" s="202">
        <v>0</v>
      </c>
      <c r="E5074" s="178">
        <v>0</v>
      </c>
      <c r="F5074" s="188">
        <f t="shared" si="316"/>
        <v>0</v>
      </c>
      <c r="G5074" s="200"/>
      <c r="H5074" s="202">
        <v>0</v>
      </c>
      <c r="I5074" s="178">
        <v>-56.506999999999998</v>
      </c>
      <c r="J5074">
        <f t="shared" si="317"/>
        <v>0</v>
      </c>
      <c r="K5074" s="189">
        <f t="shared" si="318"/>
        <v>0</v>
      </c>
      <c r="L5074" s="200">
        <v>0</v>
      </c>
      <c r="N5074" s="184">
        <v>625.4</v>
      </c>
      <c r="O5074" s="190">
        <f t="shared" si="319"/>
        <v>0.10423333333333333</v>
      </c>
      <c r="Q5074" s="1">
        <v>1401.3</v>
      </c>
    </row>
    <row r="5075" spans="2:17" x14ac:dyDescent="0.3">
      <c r="B5075" s="187">
        <v>41851.041666666664</v>
      </c>
      <c r="D5075" s="202">
        <v>0</v>
      </c>
      <c r="E5075" s="178">
        <v>0</v>
      </c>
      <c r="F5075" s="188">
        <f t="shared" si="316"/>
        <v>0</v>
      </c>
      <c r="G5075" s="200"/>
      <c r="H5075" s="202">
        <v>0</v>
      </c>
      <c r="I5075" s="178">
        <v>-56.506999999999998</v>
      </c>
      <c r="J5075">
        <f t="shared" si="317"/>
        <v>0</v>
      </c>
      <c r="K5075" s="189">
        <f t="shared" si="318"/>
        <v>0</v>
      </c>
      <c r="L5075" s="200">
        <v>0</v>
      </c>
      <c r="N5075" s="184">
        <v>459.2</v>
      </c>
      <c r="O5075" s="190">
        <f t="shared" si="319"/>
        <v>7.6533333333333328E-2</v>
      </c>
      <c r="Q5075" s="1">
        <v>1400.6</v>
      </c>
    </row>
    <row r="5076" spans="2:17" x14ac:dyDescent="0.3">
      <c r="B5076" s="187">
        <v>41851.083333333336</v>
      </c>
      <c r="D5076" s="202">
        <v>0</v>
      </c>
      <c r="E5076" s="178">
        <v>0</v>
      </c>
      <c r="F5076" s="188">
        <f t="shared" si="316"/>
        <v>0</v>
      </c>
      <c r="G5076" s="200"/>
      <c r="H5076" s="202">
        <v>0</v>
      </c>
      <c r="I5076" s="178">
        <v>-56.506999999999998</v>
      </c>
      <c r="J5076">
        <f t="shared" si="317"/>
        <v>0</v>
      </c>
      <c r="K5076" s="189">
        <f t="shared" si="318"/>
        <v>0</v>
      </c>
      <c r="L5076" s="200">
        <v>0</v>
      </c>
      <c r="N5076" s="184">
        <v>316.10000000000002</v>
      </c>
      <c r="O5076" s="190">
        <f t="shared" si="319"/>
        <v>5.2683333333333339E-2</v>
      </c>
      <c r="Q5076" s="1">
        <v>1400.4</v>
      </c>
    </row>
    <row r="5077" spans="2:17" x14ac:dyDescent="0.3">
      <c r="B5077" s="187">
        <v>41851.125</v>
      </c>
      <c r="D5077" s="202">
        <v>0</v>
      </c>
      <c r="E5077" s="178">
        <v>0</v>
      </c>
      <c r="F5077" s="188">
        <f t="shared" si="316"/>
        <v>0</v>
      </c>
      <c r="G5077" s="200"/>
      <c r="H5077" s="202">
        <v>0</v>
      </c>
      <c r="I5077" s="178">
        <v>-56.506999999999998</v>
      </c>
      <c r="J5077">
        <f t="shared" si="317"/>
        <v>0</v>
      </c>
      <c r="K5077" s="189">
        <f t="shared" si="318"/>
        <v>0</v>
      </c>
      <c r="L5077" s="200">
        <v>0</v>
      </c>
      <c r="N5077" s="184">
        <v>551.5</v>
      </c>
      <c r="O5077" s="190">
        <f t="shared" si="319"/>
        <v>9.191666666666666E-2</v>
      </c>
      <c r="Q5077" s="1">
        <v>1399</v>
      </c>
    </row>
    <row r="5078" spans="2:17" x14ac:dyDescent="0.3">
      <c r="B5078" s="187">
        <v>41851.166666666664</v>
      </c>
      <c r="D5078" s="202">
        <v>0</v>
      </c>
      <c r="E5078" s="178">
        <v>0</v>
      </c>
      <c r="F5078" s="188">
        <f t="shared" si="316"/>
        <v>0</v>
      </c>
      <c r="G5078" s="200"/>
      <c r="H5078" s="202">
        <v>0</v>
      </c>
      <c r="I5078" s="178">
        <v>-56.506999999999998</v>
      </c>
      <c r="J5078">
        <f t="shared" si="317"/>
        <v>0</v>
      </c>
      <c r="K5078" s="189">
        <f t="shared" si="318"/>
        <v>0</v>
      </c>
      <c r="L5078" s="200">
        <v>0</v>
      </c>
      <c r="N5078" s="184">
        <v>1561.6</v>
      </c>
      <c r="O5078" s="190">
        <f t="shared" si="319"/>
        <v>0.26026666666666665</v>
      </c>
      <c r="Q5078" s="1">
        <v>1398.4</v>
      </c>
    </row>
    <row r="5079" spans="2:17" x14ac:dyDescent="0.3">
      <c r="B5079" s="187">
        <v>41851.208333333336</v>
      </c>
      <c r="D5079" s="202">
        <v>0</v>
      </c>
      <c r="E5079" s="178">
        <v>0</v>
      </c>
      <c r="F5079" s="188">
        <f t="shared" si="316"/>
        <v>0</v>
      </c>
      <c r="G5079" s="200"/>
      <c r="H5079" s="202">
        <v>0</v>
      </c>
      <c r="I5079" s="178">
        <v>-56.506999999999998</v>
      </c>
      <c r="J5079">
        <f t="shared" si="317"/>
        <v>0</v>
      </c>
      <c r="K5079" s="189">
        <f t="shared" si="318"/>
        <v>0</v>
      </c>
      <c r="L5079" s="200">
        <v>0</v>
      </c>
      <c r="N5079" s="184">
        <v>2984.2</v>
      </c>
      <c r="O5079" s="190">
        <f t="shared" si="319"/>
        <v>0.49736666666666662</v>
      </c>
      <c r="Q5079" s="1">
        <v>1398.2</v>
      </c>
    </row>
    <row r="5080" spans="2:17" x14ac:dyDescent="0.3">
      <c r="B5080" s="187">
        <v>41851.25</v>
      </c>
      <c r="D5080" s="202">
        <v>27</v>
      </c>
      <c r="E5080" s="178">
        <v>0</v>
      </c>
      <c r="F5080" s="188">
        <f t="shared" si="316"/>
        <v>0</v>
      </c>
      <c r="G5080" s="200"/>
      <c r="H5080" s="202">
        <v>7</v>
      </c>
      <c r="I5080" s="178">
        <v>-56.506999999999998</v>
      </c>
      <c r="J5080">
        <f t="shared" si="317"/>
        <v>0</v>
      </c>
      <c r="K5080" s="189">
        <f t="shared" si="318"/>
        <v>0</v>
      </c>
      <c r="L5080" s="200">
        <v>107.91</v>
      </c>
      <c r="N5080" s="184">
        <v>3413.5</v>
      </c>
      <c r="O5080" s="190">
        <f t="shared" si="319"/>
        <v>0.56891666666666663</v>
      </c>
      <c r="Q5080" s="1">
        <v>1398</v>
      </c>
    </row>
    <row r="5081" spans="2:17" x14ac:dyDescent="0.3">
      <c r="B5081" s="187">
        <v>41851.291666666664</v>
      </c>
      <c r="D5081" s="202">
        <v>528</v>
      </c>
      <c r="E5081" s="178">
        <v>53.645699999999998</v>
      </c>
      <c r="F5081" s="188">
        <f t="shared" si="316"/>
        <v>7.2599654904083641E-2</v>
      </c>
      <c r="G5081" s="200"/>
      <c r="H5081" s="202">
        <v>146</v>
      </c>
      <c r="I5081" s="178">
        <v>6252.1</v>
      </c>
      <c r="J5081">
        <f t="shared" si="317"/>
        <v>6252.1</v>
      </c>
      <c r="K5081" s="189">
        <f t="shared" si="318"/>
        <v>0.25008400000000003</v>
      </c>
      <c r="L5081" s="200">
        <v>6418.2</v>
      </c>
      <c r="N5081" s="184">
        <v>3020.1</v>
      </c>
      <c r="O5081" s="190">
        <f t="shared" si="319"/>
        <v>0.50334999999999996</v>
      </c>
      <c r="Q5081" s="1">
        <v>1397.8</v>
      </c>
    </row>
    <row r="5082" spans="2:17" x14ac:dyDescent="0.3">
      <c r="B5082" s="187">
        <v>41851.333333333336</v>
      </c>
      <c r="D5082" s="202">
        <v>805</v>
      </c>
      <c r="E5082" s="178">
        <v>511.11500000000001</v>
      </c>
      <c r="F5082" s="188">
        <f t="shared" si="316"/>
        <v>0.69170078154075187</v>
      </c>
      <c r="G5082" s="200"/>
      <c r="H5082" s="202">
        <v>359</v>
      </c>
      <c r="I5082" s="178">
        <v>16846</v>
      </c>
      <c r="J5082">
        <f t="shared" si="317"/>
        <v>16846</v>
      </c>
      <c r="K5082" s="189">
        <f t="shared" si="318"/>
        <v>0.67383999999999999</v>
      </c>
      <c r="L5082" s="200">
        <v>17360</v>
      </c>
      <c r="N5082" s="184">
        <v>2388</v>
      </c>
      <c r="O5082" s="190">
        <f t="shared" si="319"/>
        <v>0.39800000000000002</v>
      </c>
      <c r="Q5082" s="1">
        <v>1397.8</v>
      </c>
    </row>
    <row r="5083" spans="2:17" x14ac:dyDescent="0.3">
      <c r="B5083" s="187">
        <v>41851.375</v>
      </c>
      <c r="D5083" s="202">
        <v>877</v>
      </c>
      <c r="E5083" s="178">
        <v>616.78700000000003</v>
      </c>
      <c r="F5083" s="188">
        <f t="shared" si="316"/>
        <v>0.83470852928240358</v>
      </c>
      <c r="G5083" s="200"/>
      <c r="H5083" s="202">
        <v>540</v>
      </c>
      <c r="I5083" s="178">
        <v>19552</v>
      </c>
      <c r="J5083">
        <f t="shared" si="317"/>
        <v>19552</v>
      </c>
      <c r="K5083" s="189">
        <f t="shared" si="318"/>
        <v>0.78208</v>
      </c>
      <c r="L5083" s="200">
        <v>20202</v>
      </c>
      <c r="N5083" s="184">
        <v>1207.4000000000001</v>
      </c>
      <c r="O5083" s="190">
        <f t="shared" si="319"/>
        <v>0.20123333333333335</v>
      </c>
      <c r="Q5083" s="1">
        <v>1397.3</v>
      </c>
    </row>
    <row r="5084" spans="2:17" x14ac:dyDescent="0.3">
      <c r="B5084" s="187">
        <v>41851.416666666664</v>
      </c>
      <c r="D5084" s="202">
        <v>910</v>
      </c>
      <c r="E5084" s="178">
        <v>660.18600000000004</v>
      </c>
      <c r="F5084" s="188">
        <f t="shared" si="316"/>
        <v>0.89344114761308668</v>
      </c>
      <c r="G5084" s="200"/>
      <c r="H5084" s="202">
        <v>675</v>
      </c>
      <c r="I5084" s="178">
        <v>19373</v>
      </c>
      <c r="J5084">
        <f t="shared" si="317"/>
        <v>19373</v>
      </c>
      <c r="K5084" s="189">
        <f t="shared" si="318"/>
        <v>0.77492000000000005</v>
      </c>
      <c r="L5084" s="200">
        <v>20013</v>
      </c>
      <c r="N5084" s="184">
        <v>1263.5</v>
      </c>
      <c r="O5084" s="190">
        <f t="shared" si="319"/>
        <v>0.21058333333333334</v>
      </c>
      <c r="Q5084" s="1">
        <v>1397</v>
      </c>
    </row>
    <row r="5085" spans="2:17" x14ac:dyDescent="0.3">
      <c r="B5085" s="187">
        <v>41851.458333333336</v>
      </c>
      <c r="D5085" s="202">
        <v>854</v>
      </c>
      <c r="E5085" s="178">
        <v>627.75800000000004</v>
      </c>
      <c r="F5085" s="188">
        <f t="shared" si="316"/>
        <v>0.84955577359001266</v>
      </c>
      <c r="G5085" s="200"/>
      <c r="H5085" s="202">
        <v>730</v>
      </c>
      <c r="I5085" s="178">
        <v>18623</v>
      </c>
      <c r="J5085">
        <f t="shared" si="317"/>
        <v>18623</v>
      </c>
      <c r="K5085" s="189">
        <f t="shared" si="318"/>
        <v>0.74492000000000003</v>
      </c>
      <c r="L5085" s="200">
        <v>19225</v>
      </c>
      <c r="N5085" s="184">
        <v>878.2</v>
      </c>
      <c r="O5085" s="190">
        <f t="shared" si="319"/>
        <v>0.14636666666666667</v>
      </c>
      <c r="Q5085" s="1">
        <v>1396.9</v>
      </c>
    </row>
    <row r="5086" spans="2:17" x14ac:dyDescent="0.3">
      <c r="B5086" s="187">
        <v>41851.5</v>
      </c>
      <c r="D5086" s="202">
        <v>906</v>
      </c>
      <c r="E5086" s="178">
        <v>668.70399999999995</v>
      </c>
      <c r="F5086" s="188">
        <f t="shared" si="316"/>
        <v>0.90496870453699629</v>
      </c>
      <c r="G5086" s="200"/>
      <c r="H5086" s="202">
        <v>756</v>
      </c>
      <c r="I5086" s="178">
        <v>18899</v>
      </c>
      <c r="J5086">
        <f t="shared" si="317"/>
        <v>18899</v>
      </c>
      <c r="K5086" s="189">
        <f t="shared" si="318"/>
        <v>0.75595999999999997</v>
      </c>
      <c r="L5086" s="200">
        <v>19515</v>
      </c>
      <c r="N5086" s="184">
        <v>276.3</v>
      </c>
      <c r="O5086" s="190">
        <f t="shared" si="319"/>
        <v>4.6050000000000001E-2</v>
      </c>
      <c r="Q5086" s="1">
        <v>1396.9</v>
      </c>
    </row>
    <row r="5087" spans="2:17" x14ac:dyDescent="0.3">
      <c r="B5087" s="187">
        <v>41851.541666666664</v>
      </c>
      <c r="D5087" s="202">
        <v>926</v>
      </c>
      <c r="E5087" s="178">
        <v>675.55200000000002</v>
      </c>
      <c r="F5087" s="188">
        <f t="shared" si="316"/>
        <v>0.91423622153804518</v>
      </c>
      <c r="G5087" s="200"/>
      <c r="H5087" s="202">
        <v>703</v>
      </c>
      <c r="I5087" s="178">
        <v>19219</v>
      </c>
      <c r="J5087">
        <f t="shared" si="317"/>
        <v>19219</v>
      </c>
      <c r="K5087" s="189">
        <f t="shared" si="318"/>
        <v>0.76876</v>
      </c>
      <c r="L5087" s="200">
        <v>19851</v>
      </c>
      <c r="N5087" s="184">
        <v>96.4</v>
      </c>
      <c r="O5087" s="190">
        <f t="shared" si="319"/>
        <v>1.6066666666666667E-2</v>
      </c>
      <c r="Q5087" s="1">
        <v>1395.9</v>
      </c>
    </row>
    <row r="5088" spans="2:17" x14ac:dyDescent="0.3">
      <c r="B5088" s="187">
        <v>41851.583333333336</v>
      </c>
      <c r="D5088" s="202">
        <v>872</v>
      </c>
      <c r="E5088" s="178">
        <v>619.05200000000002</v>
      </c>
      <c r="F5088" s="188">
        <f t="shared" si="316"/>
        <v>0.83777379301011612</v>
      </c>
      <c r="G5088" s="200"/>
      <c r="H5088" s="202">
        <v>570</v>
      </c>
      <c r="I5088" s="178">
        <v>18975</v>
      </c>
      <c r="J5088">
        <f t="shared" si="317"/>
        <v>18975</v>
      </c>
      <c r="K5088" s="189">
        <f t="shared" si="318"/>
        <v>0.75900000000000001</v>
      </c>
      <c r="L5088" s="200">
        <v>19594</v>
      </c>
      <c r="N5088" s="184">
        <v>99.1</v>
      </c>
      <c r="O5088" s="190">
        <f t="shared" si="319"/>
        <v>1.6516666666666666E-2</v>
      </c>
      <c r="Q5088" s="1">
        <v>1395.8</v>
      </c>
    </row>
    <row r="5089" spans="2:17" x14ac:dyDescent="0.3">
      <c r="B5089" s="187">
        <v>41851.625</v>
      </c>
      <c r="D5089" s="202">
        <v>803</v>
      </c>
      <c r="E5089" s="178">
        <v>526.44399999999996</v>
      </c>
      <c r="F5089" s="188">
        <f t="shared" si="316"/>
        <v>0.71244578272490444</v>
      </c>
      <c r="G5089" s="200"/>
      <c r="H5089" s="202">
        <v>395</v>
      </c>
      <c r="I5089" s="178">
        <v>17945</v>
      </c>
      <c r="J5089">
        <f t="shared" si="317"/>
        <v>17945</v>
      </c>
      <c r="K5089" s="189">
        <f t="shared" si="318"/>
        <v>0.71779999999999999</v>
      </c>
      <c r="L5089" s="200">
        <v>18513</v>
      </c>
      <c r="N5089" s="184">
        <v>174</v>
      </c>
      <c r="O5089" s="190">
        <f t="shared" si="319"/>
        <v>2.9000000000000001E-2</v>
      </c>
      <c r="Q5089" s="1">
        <v>1395.8</v>
      </c>
    </row>
    <row r="5090" spans="2:17" x14ac:dyDescent="0.3">
      <c r="B5090" s="187">
        <v>41851.666666666664</v>
      </c>
      <c r="D5090" s="202">
        <v>642</v>
      </c>
      <c r="E5090" s="178">
        <v>319.43299999999999</v>
      </c>
      <c r="F5090" s="188">
        <f t="shared" si="316"/>
        <v>0.43229421118516764</v>
      </c>
      <c r="G5090" s="200"/>
      <c r="H5090" s="202">
        <v>193</v>
      </c>
      <c r="I5090" s="178">
        <v>8438.6</v>
      </c>
      <c r="J5090">
        <f t="shared" si="317"/>
        <v>8438.6</v>
      </c>
      <c r="K5090" s="189">
        <f t="shared" si="318"/>
        <v>0.33754400000000001</v>
      </c>
      <c r="L5090" s="200">
        <v>8653.7999999999993</v>
      </c>
      <c r="N5090" s="184">
        <v>238.9</v>
      </c>
      <c r="O5090" s="190">
        <f t="shared" si="319"/>
        <v>3.9816666666666667E-2</v>
      </c>
      <c r="Q5090" s="1">
        <v>1395.4</v>
      </c>
    </row>
    <row r="5091" spans="2:17" x14ac:dyDescent="0.3">
      <c r="B5091" s="187">
        <v>41851.708333333336</v>
      </c>
      <c r="D5091" s="202">
        <v>192</v>
      </c>
      <c r="E5091" s="178">
        <v>0</v>
      </c>
      <c r="F5091" s="188">
        <f t="shared" si="316"/>
        <v>0</v>
      </c>
      <c r="G5091" s="200"/>
      <c r="H5091" s="202">
        <v>28</v>
      </c>
      <c r="I5091" s="178">
        <v>655.62</v>
      </c>
      <c r="J5091">
        <f t="shared" si="317"/>
        <v>655.62</v>
      </c>
      <c r="K5091" s="189">
        <f t="shared" si="318"/>
        <v>2.62248E-2</v>
      </c>
      <c r="L5091" s="200">
        <v>752.24</v>
      </c>
      <c r="N5091" s="184">
        <v>377.7</v>
      </c>
      <c r="O5091" s="190">
        <f t="shared" si="319"/>
        <v>6.2949999999999992E-2</v>
      </c>
      <c r="Q5091" s="1">
        <v>1392.6</v>
      </c>
    </row>
    <row r="5092" spans="2:17" x14ac:dyDescent="0.3">
      <c r="B5092" s="187">
        <v>41851.75</v>
      </c>
      <c r="D5092" s="202">
        <v>0</v>
      </c>
      <c r="E5092" s="178">
        <v>0</v>
      </c>
      <c r="F5092" s="188">
        <f t="shared" si="316"/>
        <v>0</v>
      </c>
      <c r="G5092" s="200"/>
      <c r="H5092" s="202">
        <v>0</v>
      </c>
      <c r="I5092" s="178">
        <v>-56.506999999999998</v>
      </c>
      <c r="J5092">
        <f t="shared" si="317"/>
        <v>0</v>
      </c>
      <c r="K5092" s="189">
        <f t="shared" si="318"/>
        <v>0</v>
      </c>
      <c r="L5092" s="200">
        <v>0</v>
      </c>
      <c r="N5092" s="184">
        <v>529.4</v>
      </c>
      <c r="O5092" s="190">
        <f t="shared" si="319"/>
        <v>8.823333333333333E-2</v>
      </c>
      <c r="Q5092" s="1">
        <v>1391.6</v>
      </c>
    </row>
    <row r="5093" spans="2:17" x14ac:dyDescent="0.3">
      <c r="B5093" s="187">
        <v>41851.791666666664</v>
      </c>
      <c r="D5093" s="202">
        <v>0</v>
      </c>
      <c r="E5093" s="178">
        <v>0</v>
      </c>
      <c r="F5093" s="188">
        <f t="shared" si="316"/>
        <v>0</v>
      </c>
      <c r="G5093" s="200"/>
      <c r="H5093" s="202">
        <v>0</v>
      </c>
      <c r="I5093" s="178">
        <v>-56.506999999999998</v>
      </c>
      <c r="J5093">
        <f t="shared" si="317"/>
        <v>0</v>
      </c>
      <c r="K5093" s="189">
        <f t="shared" si="318"/>
        <v>0</v>
      </c>
      <c r="L5093" s="200">
        <v>0</v>
      </c>
      <c r="N5093" s="184">
        <v>1888.9</v>
      </c>
      <c r="O5093" s="190">
        <f t="shared" si="319"/>
        <v>0.31481666666666669</v>
      </c>
      <c r="Q5093" s="1">
        <v>1390.3</v>
      </c>
    </row>
    <row r="5094" spans="2:17" x14ac:dyDescent="0.3">
      <c r="B5094" s="187">
        <v>41851.833333333336</v>
      </c>
      <c r="D5094" s="202">
        <v>0</v>
      </c>
      <c r="E5094" s="178">
        <v>0</v>
      </c>
      <c r="F5094" s="188">
        <f t="shared" si="316"/>
        <v>0</v>
      </c>
      <c r="G5094" s="200"/>
      <c r="H5094" s="202">
        <v>0</v>
      </c>
      <c r="I5094" s="178">
        <v>-56.506999999999998</v>
      </c>
      <c r="J5094">
        <f t="shared" si="317"/>
        <v>0</v>
      </c>
      <c r="K5094" s="189">
        <f t="shared" si="318"/>
        <v>0</v>
      </c>
      <c r="L5094" s="200">
        <v>0</v>
      </c>
      <c r="N5094" s="184">
        <v>3095.5</v>
      </c>
      <c r="O5094" s="190">
        <f t="shared" si="319"/>
        <v>0.51591666666666669</v>
      </c>
      <c r="Q5094" s="1">
        <v>1390</v>
      </c>
    </row>
    <row r="5095" spans="2:17" x14ac:dyDescent="0.3">
      <c r="B5095" s="187">
        <v>41851.875</v>
      </c>
      <c r="D5095" s="202">
        <v>0</v>
      </c>
      <c r="E5095" s="178">
        <v>0</v>
      </c>
      <c r="F5095" s="188">
        <f t="shared" si="316"/>
        <v>0</v>
      </c>
      <c r="G5095" s="200"/>
      <c r="H5095" s="202">
        <v>0</v>
      </c>
      <c r="I5095" s="178">
        <v>-56.506999999999998</v>
      </c>
      <c r="J5095">
        <f t="shared" si="317"/>
        <v>0</v>
      </c>
      <c r="K5095" s="189">
        <f t="shared" si="318"/>
        <v>0</v>
      </c>
      <c r="L5095" s="200">
        <v>0</v>
      </c>
      <c r="N5095" s="184">
        <v>3271</v>
      </c>
      <c r="O5095" s="190">
        <f t="shared" si="319"/>
        <v>0.54516666666666669</v>
      </c>
      <c r="Q5095" s="1">
        <v>1389.3</v>
      </c>
    </row>
    <row r="5096" spans="2:17" x14ac:dyDescent="0.3">
      <c r="B5096" s="187">
        <v>41851.916666666664</v>
      </c>
      <c r="D5096" s="202">
        <v>0</v>
      </c>
      <c r="E5096" s="178">
        <v>0</v>
      </c>
      <c r="F5096" s="188">
        <f t="shared" si="316"/>
        <v>0</v>
      </c>
      <c r="G5096" s="200"/>
      <c r="H5096" s="202">
        <v>0</v>
      </c>
      <c r="I5096" s="178">
        <v>-56.506999999999998</v>
      </c>
      <c r="J5096">
        <f t="shared" si="317"/>
        <v>0</v>
      </c>
      <c r="K5096" s="189">
        <f t="shared" si="318"/>
        <v>0</v>
      </c>
      <c r="L5096" s="200">
        <v>0</v>
      </c>
      <c r="N5096" s="184">
        <v>2701.5</v>
      </c>
      <c r="O5096" s="190">
        <f t="shared" si="319"/>
        <v>0.45024999999999998</v>
      </c>
      <c r="Q5096" s="1">
        <v>1388.7</v>
      </c>
    </row>
    <row r="5097" spans="2:17" x14ac:dyDescent="0.3">
      <c r="B5097" s="187">
        <v>41851.958333333336</v>
      </c>
      <c r="D5097" s="202">
        <v>0</v>
      </c>
      <c r="E5097" s="178">
        <v>0</v>
      </c>
      <c r="F5097" s="188">
        <f t="shared" si="316"/>
        <v>0</v>
      </c>
      <c r="G5097" s="200"/>
      <c r="H5097" s="202">
        <v>0</v>
      </c>
      <c r="I5097" s="178">
        <v>-56.506999999999998</v>
      </c>
      <c r="J5097">
        <f t="shared" si="317"/>
        <v>0</v>
      </c>
      <c r="K5097" s="189">
        <f t="shared" si="318"/>
        <v>0</v>
      </c>
      <c r="L5097" s="200">
        <v>0</v>
      </c>
      <c r="N5097" s="184">
        <v>2233.4</v>
      </c>
      <c r="O5097" s="190">
        <f t="shared" si="319"/>
        <v>0.37223333333333336</v>
      </c>
      <c r="Q5097" s="1">
        <v>1388.1</v>
      </c>
    </row>
    <row r="5098" spans="2:17" x14ac:dyDescent="0.3">
      <c r="B5098" s="187">
        <v>44409</v>
      </c>
      <c r="D5098" s="202">
        <v>0</v>
      </c>
      <c r="E5098" s="178">
        <v>0</v>
      </c>
      <c r="F5098" s="188">
        <f t="shared" si="316"/>
        <v>0</v>
      </c>
      <c r="G5098" s="200"/>
      <c r="H5098" s="202">
        <v>0</v>
      </c>
      <c r="I5098" s="178">
        <v>-56.506999999999998</v>
      </c>
      <c r="J5098">
        <f t="shared" si="317"/>
        <v>0</v>
      </c>
      <c r="K5098" s="189">
        <f t="shared" si="318"/>
        <v>0</v>
      </c>
      <c r="L5098" s="200">
        <v>0</v>
      </c>
      <c r="N5098" s="184">
        <v>2385</v>
      </c>
      <c r="O5098" s="190">
        <f t="shared" si="319"/>
        <v>0.39750000000000002</v>
      </c>
      <c r="Q5098" s="1">
        <v>1387.2</v>
      </c>
    </row>
    <row r="5099" spans="2:17" x14ac:dyDescent="0.3">
      <c r="B5099" s="187">
        <v>44409.041666666664</v>
      </c>
      <c r="D5099" s="202">
        <v>0</v>
      </c>
      <c r="E5099" s="178">
        <v>0</v>
      </c>
      <c r="F5099" s="188">
        <f t="shared" si="316"/>
        <v>0</v>
      </c>
      <c r="G5099" s="200"/>
      <c r="H5099" s="202">
        <v>0</v>
      </c>
      <c r="I5099" s="178">
        <v>-56.506999999999998</v>
      </c>
      <c r="J5099">
        <f t="shared" si="317"/>
        <v>0</v>
      </c>
      <c r="K5099" s="189">
        <f t="shared" si="318"/>
        <v>0</v>
      </c>
      <c r="L5099" s="200">
        <v>0</v>
      </c>
      <c r="N5099" s="184">
        <v>2392.6</v>
      </c>
      <c r="O5099" s="190">
        <f t="shared" si="319"/>
        <v>0.39876666666666666</v>
      </c>
      <c r="Q5099" s="1">
        <v>1386.9</v>
      </c>
    </row>
    <row r="5100" spans="2:17" x14ac:dyDescent="0.3">
      <c r="B5100" s="187">
        <v>44409.083333333336</v>
      </c>
      <c r="D5100" s="202">
        <v>0</v>
      </c>
      <c r="E5100" s="178">
        <v>0</v>
      </c>
      <c r="F5100" s="188">
        <f t="shared" si="316"/>
        <v>0</v>
      </c>
      <c r="G5100" s="200"/>
      <c r="H5100" s="202">
        <v>0</v>
      </c>
      <c r="I5100" s="178">
        <v>-56.506999999999998</v>
      </c>
      <c r="J5100">
        <f t="shared" si="317"/>
        <v>0</v>
      </c>
      <c r="K5100" s="189">
        <f t="shared" si="318"/>
        <v>0</v>
      </c>
      <c r="L5100" s="200">
        <v>0</v>
      </c>
      <c r="N5100" s="184">
        <v>2609.5</v>
      </c>
      <c r="O5100" s="190">
        <f t="shared" si="319"/>
        <v>0.43491666666666667</v>
      </c>
      <c r="Q5100" s="1">
        <v>1381.8</v>
      </c>
    </row>
    <row r="5101" spans="2:17" x14ac:dyDescent="0.3">
      <c r="B5101" s="187">
        <v>44409.125</v>
      </c>
      <c r="D5101" s="202">
        <v>0</v>
      </c>
      <c r="E5101" s="178">
        <v>0</v>
      </c>
      <c r="F5101" s="188">
        <f t="shared" si="316"/>
        <v>0</v>
      </c>
      <c r="G5101" s="200"/>
      <c r="H5101" s="202">
        <v>0</v>
      </c>
      <c r="I5101" s="178">
        <v>-56.506999999999998</v>
      </c>
      <c r="J5101">
        <f t="shared" si="317"/>
        <v>0</v>
      </c>
      <c r="K5101" s="189">
        <f t="shared" si="318"/>
        <v>0</v>
      </c>
      <c r="L5101" s="200">
        <v>0</v>
      </c>
      <c r="N5101" s="184">
        <v>2705.8</v>
      </c>
      <c r="O5101" s="190">
        <f t="shared" si="319"/>
        <v>0.45096666666666668</v>
      </c>
      <c r="Q5101" s="1">
        <v>1381.7</v>
      </c>
    </row>
    <row r="5102" spans="2:17" x14ac:dyDescent="0.3">
      <c r="B5102" s="187">
        <v>44409.166666666664</v>
      </c>
      <c r="D5102" s="202">
        <v>0</v>
      </c>
      <c r="E5102" s="178">
        <v>0</v>
      </c>
      <c r="F5102" s="188">
        <f t="shared" si="316"/>
        <v>0</v>
      </c>
      <c r="G5102" s="200"/>
      <c r="H5102" s="202">
        <v>0</v>
      </c>
      <c r="I5102" s="178">
        <v>-56.506999999999998</v>
      </c>
      <c r="J5102">
        <f t="shared" si="317"/>
        <v>0</v>
      </c>
      <c r="K5102" s="189">
        <f t="shared" si="318"/>
        <v>0</v>
      </c>
      <c r="L5102" s="200">
        <v>0</v>
      </c>
      <c r="N5102" s="184">
        <v>2660.9</v>
      </c>
      <c r="O5102" s="190">
        <f t="shared" si="319"/>
        <v>0.44348333333333334</v>
      </c>
      <c r="Q5102" s="1">
        <v>1381.5</v>
      </c>
    </row>
    <row r="5103" spans="2:17" x14ac:dyDescent="0.3">
      <c r="B5103" s="187">
        <v>44409.208333333336</v>
      </c>
      <c r="D5103" s="202">
        <v>0</v>
      </c>
      <c r="E5103" s="178">
        <v>0</v>
      </c>
      <c r="F5103" s="188">
        <f t="shared" si="316"/>
        <v>0</v>
      </c>
      <c r="G5103" s="200"/>
      <c r="H5103" s="202">
        <v>0</v>
      </c>
      <c r="I5103" s="178">
        <v>-56.506999999999998</v>
      </c>
      <c r="J5103">
        <f t="shared" si="317"/>
        <v>0</v>
      </c>
      <c r="K5103" s="189">
        <f t="shared" si="318"/>
        <v>0</v>
      </c>
      <c r="L5103" s="200">
        <v>0</v>
      </c>
      <c r="N5103" s="184">
        <v>2632.3</v>
      </c>
      <c r="O5103" s="190">
        <f t="shared" si="319"/>
        <v>0.4387166666666667</v>
      </c>
      <c r="Q5103" s="1">
        <v>1380.6</v>
      </c>
    </row>
    <row r="5104" spans="2:17" x14ac:dyDescent="0.3">
      <c r="B5104" s="187">
        <v>44409.25</v>
      </c>
      <c r="D5104" s="202">
        <v>52</v>
      </c>
      <c r="E5104" s="178">
        <v>0</v>
      </c>
      <c r="F5104" s="188">
        <f t="shared" si="316"/>
        <v>0</v>
      </c>
      <c r="G5104" s="200"/>
      <c r="H5104" s="202">
        <v>6</v>
      </c>
      <c r="I5104" s="178">
        <v>-56.506999999999998</v>
      </c>
      <c r="J5104">
        <f t="shared" si="317"/>
        <v>0</v>
      </c>
      <c r="K5104" s="189">
        <f t="shared" si="318"/>
        <v>0</v>
      </c>
      <c r="L5104" s="200">
        <v>95.013999999999996</v>
      </c>
      <c r="N5104" s="184">
        <v>2577.6</v>
      </c>
      <c r="O5104" s="190">
        <f t="shared" si="319"/>
        <v>0.42959999999999998</v>
      </c>
      <c r="Q5104" s="1">
        <v>1380.1</v>
      </c>
    </row>
    <row r="5105" spans="2:17" x14ac:dyDescent="0.3">
      <c r="B5105" s="187">
        <v>44409.291666666664</v>
      </c>
      <c r="D5105" s="202">
        <v>681</v>
      </c>
      <c r="E5105" s="178">
        <v>130.364</v>
      </c>
      <c r="F5105" s="188">
        <f t="shared" si="316"/>
        <v>0.17642385898433538</v>
      </c>
      <c r="G5105" s="200"/>
      <c r="H5105" s="202">
        <v>153</v>
      </c>
      <c r="I5105" s="178">
        <v>6881.5</v>
      </c>
      <c r="J5105">
        <f t="shared" si="317"/>
        <v>6881.5</v>
      </c>
      <c r="K5105" s="189">
        <f t="shared" si="318"/>
        <v>0.27526</v>
      </c>
      <c r="L5105" s="200">
        <v>7060</v>
      </c>
      <c r="N5105" s="184">
        <v>2330.1999999999998</v>
      </c>
      <c r="O5105" s="190">
        <f t="shared" si="319"/>
        <v>0.38836666666666664</v>
      </c>
      <c r="Q5105" s="1">
        <v>1379.6</v>
      </c>
    </row>
    <row r="5106" spans="2:17" x14ac:dyDescent="0.3">
      <c r="B5106" s="187">
        <v>44409.333333333336</v>
      </c>
      <c r="D5106" s="202">
        <v>871</v>
      </c>
      <c r="E5106" s="178">
        <v>557.02200000000005</v>
      </c>
      <c r="F5106" s="188">
        <f t="shared" si="316"/>
        <v>0.75382751970768358</v>
      </c>
      <c r="G5106" s="200"/>
      <c r="H5106" s="202">
        <v>377</v>
      </c>
      <c r="I5106" s="178">
        <v>18220</v>
      </c>
      <c r="J5106">
        <f t="shared" si="317"/>
        <v>18220</v>
      </c>
      <c r="K5106" s="189">
        <f t="shared" si="318"/>
        <v>0.7288</v>
      </c>
      <c r="L5106" s="200">
        <v>18801</v>
      </c>
      <c r="N5106" s="184">
        <v>1258.4000000000001</v>
      </c>
      <c r="O5106" s="190">
        <f t="shared" si="319"/>
        <v>0.20973333333333335</v>
      </c>
      <c r="Q5106" s="1">
        <v>1378.6</v>
      </c>
    </row>
    <row r="5107" spans="2:17" x14ac:dyDescent="0.3">
      <c r="B5107" s="187">
        <v>44409.375</v>
      </c>
      <c r="D5107" s="202">
        <v>937</v>
      </c>
      <c r="E5107" s="178">
        <v>663.30499999999995</v>
      </c>
      <c r="F5107" s="188">
        <f t="shared" si="316"/>
        <v>0.8976621443312921</v>
      </c>
      <c r="G5107" s="200"/>
      <c r="H5107" s="202">
        <v>560</v>
      </c>
      <c r="I5107" s="178">
        <v>20803</v>
      </c>
      <c r="J5107">
        <f t="shared" si="317"/>
        <v>20803</v>
      </c>
      <c r="K5107" s="189">
        <f t="shared" si="318"/>
        <v>0.83211999999999997</v>
      </c>
      <c r="L5107" s="200">
        <v>21521</v>
      </c>
      <c r="N5107" s="184">
        <v>537.79999999999995</v>
      </c>
      <c r="O5107" s="190">
        <f t="shared" si="319"/>
        <v>8.9633333333333329E-2</v>
      </c>
      <c r="Q5107" s="1">
        <v>1377.7</v>
      </c>
    </row>
    <row r="5108" spans="2:17" x14ac:dyDescent="0.3">
      <c r="B5108" s="187">
        <v>44409.416666666664</v>
      </c>
      <c r="D5108" s="202">
        <v>972</v>
      </c>
      <c r="E5108" s="178">
        <v>710.24800000000005</v>
      </c>
      <c r="F5108" s="188">
        <f t="shared" si="316"/>
        <v>0.96119091924078914</v>
      </c>
      <c r="G5108" s="200"/>
      <c r="H5108" s="202">
        <v>702</v>
      </c>
      <c r="I5108" s="178">
        <v>20673</v>
      </c>
      <c r="J5108">
        <f t="shared" si="317"/>
        <v>20673</v>
      </c>
      <c r="K5108" s="189">
        <f t="shared" si="318"/>
        <v>0.82691999999999999</v>
      </c>
      <c r="L5108" s="200">
        <v>21383</v>
      </c>
      <c r="N5108" s="184">
        <v>204.1</v>
      </c>
      <c r="O5108" s="190">
        <f t="shared" si="319"/>
        <v>3.4016666666666667E-2</v>
      </c>
      <c r="Q5108" s="1">
        <v>1377.6</v>
      </c>
    </row>
    <row r="5109" spans="2:17" x14ac:dyDescent="0.3">
      <c r="B5109" s="187">
        <v>44409.458333333336</v>
      </c>
      <c r="D5109" s="202">
        <v>988</v>
      </c>
      <c r="E5109" s="178">
        <v>732.37</v>
      </c>
      <c r="F5109" s="188">
        <f t="shared" si="316"/>
        <v>0.99112900497344125</v>
      </c>
      <c r="G5109" s="200"/>
      <c r="H5109" s="202">
        <v>783</v>
      </c>
      <c r="I5109" s="178">
        <v>20447</v>
      </c>
      <c r="J5109">
        <f t="shared" si="317"/>
        <v>20447</v>
      </c>
      <c r="K5109" s="189">
        <f t="shared" si="318"/>
        <v>0.81788000000000005</v>
      </c>
      <c r="L5109" s="200">
        <v>21146</v>
      </c>
      <c r="N5109" s="184">
        <v>70.8</v>
      </c>
      <c r="O5109" s="190">
        <f t="shared" si="319"/>
        <v>1.18E-2</v>
      </c>
      <c r="Q5109" s="1">
        <v>1377.3</v>
      </c>
    </row>
    <row r="5110" spans="2:17" x14ac:dyDescent="0.3">
      <c r="B5110" s="187">
        <v>44409.5</v>
      </c>
      <c r="D5110" s="202">
        <v>990</v>
      </c>
      <c r="E5110" s="178">
        <v>732.95899999999995</v>
      </c>
      <c r="F5110" s="188">
        <f t="shared" si="316"/>
        <v>0.99192610887437827</v>
      </c>
      <c r="G5110" s="200"/>
      <c r="H5110" s="202">
        <v>794</v>
      </c>
      <c r="I5110" s="178">
        <v>20364</v>
      </c>
      <c r="J5110">
        <f t="shared" si="317"/>
        <v>20364</v>
      </c>
      <c r="K5110" s="189">
        <f t="shared" si="318"/>
        <v>0.81455999999999995</v>
      </c>
      <c r="L5110" s="200">
        <v>21058</v>
      </c>
      <c r="N5110" s="184">
        <v>209.8</v>
      </c>
      <c r="O5110" s="190">
        <f t="shared" si="319"/>
        <v>3.4966666666666667E-2</v>
      </c>
      <c r="Q5110" s="1">
        <v>1376.9</v>
      </c>
    </row>
    <row r="5111" spans="2:17" x14ac:dyDescent="0.3">
      <c r="B5111" s="187">
        <v>44409.541666666664</v>
      </c>
      <c r="D5111" s="202">
        <v>979</v>
      </c>
      <c r="E5111" s="178">
        <v>714.01599999999996</v>
      </c>
      <c r="F5111" s="188">
        <f t="shared" si="316"/>
        <v>0.9662902188990764</v>
      </c>
      <c r="G5111" s="200"/>
      <c r="H5111" s="202">
        <v>734</v>
      </c>
      <c r="I5111" s="178">
        <v>20537</v>
      </c>
      <c r="J5111">
        <f t="shared" si="317"/>
        <v>20537</v>
      </c>
      <c r="K5111" s="189">
        <f t="shared" si="318"/>
        <v>0.82147999999999999</v>
      </c>
      <c r="L5111" s="200">
        <v>21240</v>
      </c>
      <c r="N5111" s="184">
        <v>377.9</v>
      </c>
      <c r="O5111" s="190">
        <f t="shared" si="319"/>
        <v>6.2983333333333336E-2</v>
      </c>
      <c r="Q5111" s="1">
        <v>1375.4</v>
      </c>
    </row>
    <row r="5112" spans="2:17" x14ac:dyDescent="0.3">
      <c r="B5112" s="187">
        <v>44409.583333333336</v>
      </c>
      <c r="D5112" s="202">
        <v>951</v>
      </c>
      <c r="E5112" s="178">
        <v>674.95399999999995</v>
      </c>
      <c r="F5112" s="188">
        <f t="shared" si="316"/>
        <v>0.91342693778123629</v>
      </c>
      <c r="G5112" s="200"/>
      <c r="H5112" s="202">
        <v>610</v>
      </c>
      <c r="I5112" s="178">
        <v>20761</v>
      </c>
      <c r="J5112">
        <f t="shared" si="317"/>
        <v>20761</v>
      </c>
      <c r="K5112" s="189">
        <f t="shared" si="318"/>
        <v>0.83043999999999996</v>
      </c>
      <c r="L5112" s="200">
        <v>21477</v>
      </c>
      <c r="N5112" s="184">
        <v>649.79999999999995</v>
      </c>
      <c r="O5112" s="190">
        <f t="shared" si="319"/>
        <v>0.10829999999999999</v>
      </c>
      <c r="Q5112" s="1">
        <v>1375.2</v>
      </c>
    </row>
    <row r="5113" spans="2:17" x14ac:dyDescent="0.3">
      <c r="B5113" s="187">
        <v>44409.625</v>
      </c>
      <c r="D5113" s="202">
        <v>894</v>
      </c>
      <c r="E5113" s="178">
        <v>586.29300000000001</v>
      </c>
      <c r="F5113" s="188">
        <f t="shared" si="316"/>
        <v>0.79344047095442705</v>
      </c>
      <c r="G5113" s="200"/>
      <c r="H5113" s="202">
        <v>431</v>
      </c>
      <c r="I5113" s="178">
        <v>20061</v>
      </c>
      <c r="J5113">
        <f t="shared" si="317"/>
        <v>20061</v>
      </c>
      <c r="K5113" s="189">
        <f t="shared" si="318"/>
        <v>0.80244000000000004</v>
      </c>
      <c r="L5113" s="200">
        <v>20738</v>
      </c>
      <c r="N5113" s="184">
        <v>968</v>
      </c>
      <c r="O5113" s="190">
        <f t="shared" si="319"/>
        <v>0.16133333333333333</v>
      </c>
      <c r="Q5113" s="1">
        <v>1375</v>
      </c>
    </row>
    <row r="5114" spans="2:17" x14ac:dyDescent="0.3">
      <c r="B5114" s="187">
        <v>44409.666666666664</v>
      </c>
      <c r="D5114" s="202">
        <v>772</v>
      </c>
      <c r="E5114" s="178">
        <v>386.66500000000002</v>
      </c>
      <c r="F5114" s="188">
        <f t="shared" si="316"/>
        <v>0.52328044118144612</v>
      </c>
      <c r="G5114" s="200"/>
      <c r="H5114" s="202">
        <v>223</v>
      </c>
      <c r="I5114" s="178">
        <v>10137</v>
      </c>
      <c r="J5114">
        <f t="shared" si="317"/>
        <v>10137</v>
      </c>
      <c r="K5114" s="189">
        <f t="shared" si="318"/>
        <v>0.40548000000000001</v>
      </c>
      <c r="L5114" s="200">
        <v>10399</v>
      </c>
      <c r="N5114" s="184">
        <v>1379.6</v>
      </c>
      <c r="O5114" s="190">
        <f t="shared" si="319"/>
        <v>0.22993333333333332</v>
      </c>
      <c r="Q5114" s="1">
        <v>1374.8</v>
      </c>
    </row>
    <row r="5115" spans="2:17" x14ac:dyDescent="0.3">
      <c r="B5115" s="187">
        <v>44409.708333333336</v>
      </c>
      <c r="D5115" s="202">
        <v>259</v>
      </c>
      <c r="E5115" s="178">
        <v>0</v>
      </c>
      <c r="F5115" s="188">
        <f t="shared" si="316"/>
        <v>0</v>
      </c>
      <c r="G5115" s="200"/>
      <c r="H5115" s="202">
        <v>33</v>
      </c>
      <c r="I5115" s="178">
        <v>843.94</v>
      </c>
      <c r="J5115">
        <f t="shared" si="317"/>
        <v>843.94</v>
      </c>
      <c r="K5115" s="189">
        <f t="shared" si="318"/>
        <v>3.3757599999999999E-2</v>
      </c>
      <c r="L5115" s="200">
        <v>941.66</v>
      </c>
      <c r="N5115" s="184">
        <v>1928.6</v>
      </c>
      <c r="O5115" s="190">
        <f t="shared" si="319"/>
        <v>0.32143333333333329</v>
      </c>
      <c r="Q5115" s="1">
        <v>1373.7</v>
      </c>
    </row>
    <row r="5116" spans="2:17" x14ac:dyDescent="0.3">
      <c r="B5116" s="187">
        <v>44409.75</v>
      </c>
      <c r="D5116" s="202">
        <v>0</v>
      </c>
      <c r="E5116" s="178">
        <v>0</v>
      </c>
      <c r="F5116" s="188">
        <f t="shared" si="316"/>
        <v>0</v>
      </c>
      <c r="G5116" s="200"/>
      <c r="H5116" s="202">
        <v>0</v>
      </c>
      <c r="I5116" s="178">
        <v>-56.506999999999998</v>
      </c>
      <c r="J5116">
        <f t="shared" si="317"/>
        <v>0</v>
      </c>
      <c r="K5116" s="189">
        <f t="shared" si="318"/>
        <v>0</v>
      </c>
      <c r="L5116" s="200">
        <v>0</v>
      </c>
      <c r="N5116" s="184">
        <v>2233.1</v>
      </c>
      <c r="O5116" s="190">
        <f t="shared" si="319"/>
        <v>0.37218333333333331</v>
      </c>
      <c r="Q5116" s="1">
        <v>1373.6</v>
      </c>
    </row>
    <row r="5117" spans="2:17" x14ac:dyDescent="0.3">
      <c r="B5117" s="187">
        <v>44409.791666666664</v>
      </c>
      <c r="D5117" s="202">
        <v>0</v>
      </c>
      <c r="E5117" s="178">
        <v>0</v>
      </c>
      <c r="F5117" s="188">
        <f t="shared" si="316"/>
        <v>0</v>
      </c>
      <c r="G5117" s="200"/>
      <c r="H5117" s="202">
        <v>0</v>
      </c>
      <c r="I5117" s="178">
        <v>-56.506999999999998</v>
      </c>
      <c r="J5117">
        <f t="shared" si="317"/>
        <v>0</v>
      </c>
      <c r="K5117" s="189">
        <f t="shared" si="318"/>
        <v>0</v>
      </c>
      <c r="L5117" s="200">
        <v>0</v>
      </c>
      <c r="N5117" s="184">
        <v>3272.7</v>
      </c>
      <c r="O5117" s="190">
        <f t="shared" si="319"/>
        <v>0.54544999999999999</v>
      </c>
      <c r="Q5117" s="1">
        <v>1371.3</v>
      </c>
    </row>
    <row r="5118" spans="2:17" x14ac:dyDescent="0.3">
      <c r="B5118" s="187">
        <v>44409.833333333336</v>
      </c>
      <c r="D5118" s="202">
        <v>0</v>
      </c>
      <c r="E5118" s="178">
        <v>0</v>
      </c>
      <c r="F5118" s="188">
        <f t="shared" si="316"/>
        <v>0</v>
      </c>
      <c r="G5118" s="200"/>
      <c r="H5118" s="202">
        <v>0</v>
      </c>
      <c r="I5118" s="178">
        <v>-56.506999999999998</v>
      </c>
      <c r="J5118">
        <f t="shared" si="317"/>
        <v>0</v>
      </c>
      <c r="K5118" s="189">
        <f t="shared" si="318"/>
        <v>0</v>
      </c>
      <c r="L5118" s="200">
        <v>0</v>
      </c>
      <c r="N5118" s="184">
        <v>4218.5</v>
      </c>
      <c r="O5118" s="190">
        <f t="shared" si="319"/>
        <v>0.70308333333333328</v>
      </c>
      <c r="Q5118" s="1">
        <v>1371.1</v>
      </c>
    </row>
    <row r="5119" spans="2:17" x14ac:dyDescent="0.3">
      <c r="B5119" s="187">
        <v>44409.875</v>
      </c>
      <c r="D5119" s="202">
        <v>0</v>
      </c>
      <c r="E5119" s="178">
        <v>0</v>
      </c>
      <c r="F5119" s="188">
        <f t="shared" si="316"/>
        <v>0</v>
      </c>
      <c r="G5119" s="200"/>
      <c r="H5119" s="202">
        <v>0</v>
      </c>
      <c r="I5119" s="178">
        <v>-56.506999999999998</v>
      </c>
      <c r="J5119">
        <f t="shared" si="317"/>
        <v>0</v>
      </c>
      <c r="K5119" s="189">
        <f t="shared" si="318"/>
        <v>0</v>
      </c>
      <c r="L5119" s="200">
        <v>0</v>
      </c>
      <c r="N5119" s="184">
        <v>4700.8999999999996</v>
      </c>
      <c r="O5119" s="190">
        <f t="shared" si="319"/>
        <v>0.78348333333333331</v>
      </c>
      <c r="Q5119" s="1">
        <v>1370.4</v>
      </c>
    </row>
    <row r="5120" spans="2:17" x14ac:dyDescent="0.3">
      <c r="B5120" s="187">
        <v>44409.916666666664</v>
      </c>
      <c r="D5120" s="202">
        <v>0</v>
      </c>
      <c r="E5120" s="178">
        <v>0</v>
      </c>
      <c r="F5120" s="188">
        <f t="shared" si="316"/>
        <v>0</v>
      </c>
      <c r="G5120" s="200"/>
      <c r="H5120" s="202">
        <v>0</v>
      </c>
      <c r="I5120" s="178">
        <v>-56.506999999999998</v>
      </c>
      <c r="J5120">
        <f t="shared" si="317"/>
        <v>0</v>
      </c>
      <c r="K5120" s="189">
        <f t="shared" si="318"/>
        <v>0</v>
      </c>
      <c r="L5120" s="200">
        <v>0</v>
      </c>
      <c r="N5120" s="184">
        <v>4812.3</v>
      </c>
      <c r="O5120" s="190">
        <f t="shared" si="319"/>
        <v>0.80205000000000004</v>
      </c>
      <c r="Q5120" s="1">
        <v>1369.3</v>
      </c>
    </row>
    <row r="5121" spans="2:17" x14ac:dyDescent="0.3">
      <c r="B5121" s="187">
        <v>44409.958333333336</v>
      </c>
      <c r="D5121" s="202">
        <v>0</v>
      </c>
      <c r="E5121" s="178">
        <v>0</v>
      </c>
      <c r="F5121" s="188">
        <f t="shared" si="316"/>
        <v>0</v>
      </c>
      <c r="G5121" s="200"/>
      <c r="H5121" s="202">
        <v>0</v>
      </c>
      <c r="I5121" s="178">
        <v>-56.506999999999998</v>
      </c>
      <c r="J5121">
        <f t="shared" si="317"/>
        <v>0</v>
      </c>
      <c r="K5121" s="189">
        <f t="shared" si="318"/>
        <v>0</v>
      </c>
      <c r="L5121" s="200">
        <v>0</v>
      </c>
      <c r="N5121" s="184">
        <v>4552.8999999999996</v>
      </c>
      <c r="O5121" s="190">
        <f t="shared" si="319"/>
        <v>0.75881666666666658</v>
      </c>
      <c r="Q5121" s="1">
        <v>1369.3</v>
      </c>
    </row>
    <row r="5122" spans="2:17" x14ac:dyDescent="0.3">
      <c r="B5122" s="187">
        <v>44410</v>
      </c>
      <c r="D5122" s="202">
        <v>0</v>
      </c>
      <c r="E5122" s="178">
        <v>0</v>
      </c>
      <c r="F5122" s="188">
        <f t="shared" si="316"/>
        <v>0</v>
      </c>
      <c r="G5122" s="200"/>
      <c r="H5122" s="202">
        <v>0</v>
      </c>
      <c r="I5122" s="178">
        <v>-56.506999999999998</v>
      </c>
      <c r="J5122">
        <f t="shared" si="317"/>
        <v>0</v>
      </c>
      <c r="K5122" s="189">
        <f t="shared" si="318"/>
        <v>0</v>
      </c>
      <c r="L5122" s="200">
        <v>0</v>
      </c>
      <c r="N5122" s="184">
        <v>4532.8999999999996</v>
      </c>
      <c r="O5122" s="190">
        <f t="shared" si="319"/>
        <v>0.75548333333333328</v>
      </c>
      <c r="Q5122" s="1">
        <v>1369</v>
      </c>
    </row>
    <row r="5123" spans="2:17" x14ac:dyDescent="0.3">
      <c r="B5123" s="187">
        <v>44410.041666666664</v>
      </c>
      <c r="D5123" s="202">
        <v>0</v>
      </c>
      <c r="E5123" s="178">
        <v>0</v>
      </c>
      <c r="F5123" s="188">
        <f t="shared" si="316"/>
        <v>0</v>
      </c>
      <c r="G5123" s="200"/>
      <c r="H5123" s="202">
        <v>0</v>
      </c>
      <c r="I5123" s="178">
        <v>-56.506999999999998</v>
      </c>
      <c r="J5123">
        <f t="shared" si="317"/>
        <v>0</v>
      </c>
      <c r="K5123" s="189">
        <f t="shared" si="318"/>
        <v>0</v>
      </c>
      <c r="L5123" s="200">
        <v>0</v>
      </c>
      <c r="N5123" s="184">
        <v>4875.3</v>
      </c>
      <c r="O5123" s="190">
        <f t="shared" si="319"/>
        <v>0.81254999999999999</v>
      </c>
      <c r="Q5123" s="1">
        <v>1367.4</v>
      </c>
    </row>
    <row r="5124" spans="2:17" x14ac:dyDescent="0.3">
      <c r="B5124" s="187">
        <v>44410.083333333336</v>
      </c>
      <c r="D5124" s="202">
        <v>0</v>
      </c>
      <c r="E5124" s="178">
        <v>0</v>
      </c>
      <c r="F5124" s="188">
        <f t="shared" si="316"/>
        <v>0</v>
      </c>
      <c r="G5124" s="200"/>
      <c r="H5124" s="202">
        <v>0</v>
      </c>
      <c r="I5124" s="178">
        <v>-56.506999999999998</v>
      </c>
      <c r="J5124">
        <f t="shared" si="317"/>
        <v>0</v>
      </c>
      <c r="K5124" s="189">
        <f t="shared" si="318"/>
        <v>0</v>
      </c>
      <c r="L5124" s="200">
        <v>0</v>
      </c>
      <c r="N5124" s="184">
        <v>5326</v>
      </c>
      <c r="O5124" s="190">
        <f t="shared" si="319"/>
        <v>0.88766666666666671</v>
      </c>
      <c r="Q5124" s="1">
        <v>1367.3</v>
      </c>
    </row>
    <row r="5125" spans="2:17" x14ac:dyDescent="0.3">
      <c r="B5125" s="187">
        <v>44410.125</v>
      </c>
      <c r="D5125" s="202">
        <v>0</v>
      </c>
      <c r="E5125" s="178">
        <v>0</v>
      </c>
      <c r="F5125" s="188">
        <f t="shared" si="316"/>
        <v>0</v>
      </c>
      <c r="G5125" s="200"/>
      <c r="H5125" s="202">
        <v>0</v>
      </c>
      <c r="I5125" s="178">
        <v>-56.506999999999998</v>
      </c>
      <c r="J5125">
        <f t="shared" si="317"/>
        <v>0</v>
      </c>
      <c r="K5125" s="189">
        <f t="shared" si="318"/>
        <v>0</v>
      </c>
      <c r="L5125" s="200">
        <v>0</v>
      </c>
      <c r="N5125" s="184">
        <v>5488.7</v>
      </c>
      <c r="O5125" s="190">
        <f t="shared" si="319"/>
        <v>0.91478333333333328</v>
      </c>
      <c r="Q5125" s="1">
        <v>1366.6</v>
      </c>
    </row>
    <row r="5126" spans="2:17" x14ac:dyDescent="0.3">
      <c r="B5126" s="187">
        <v>44410.166666666664</v>
      </c>
      <c r="D5126" s="202">
        <v>0</v>
      </c>
      <c r="E5126" s="178">
        <v>0</v>
      </c>
      <c r="F5126" s="188">
        <f t="shared" si="316"/>
        <v>0</v>
      </c>
      <c r="G5126" s="200"/>
      <c r="H5126" s="202">
        <v>0</v>
      </c>
      <c r="I5126" s="178">
        <v>-56.506999999999998</v>
      </c>
      <c r="J5126">
        <f t="shared" si="317"/>
        <v>0</v>
      </c>
      <c r="K5126" s="189">
        <f t="shared" si="318"/>
        <v>0</v>
      </c>
      <c r="L5126" s="200">
        <v>0</v>
      </c>
      <c r="N5126" s="184">
        <v>5456.1</v>
      </c>
      <c r="O5126" s="190">
        <f t="shared" si="319"/>
        <v>0.9093500000000001</v>
      </c>
      <c r="Q5126" s="1">
        <v>1366.2</v>
      </c>
    </row>
    <row r="5127" spans="2:17" x14ac:dyDescent="0.3">
      <c r="B5127" s="187">
        <v>44410.208333333336</v>
      </c>
      <c r="D5127" s="202">
        <v>0</v>
      </c>
      <c r="E5127" s="178">
        <v>0</v>
      </c>
      <c r="F5127" s="188">
        <f t="shared" si="316"/>
        <v>0</v>
      </c>
      <c r="G5127" s="200"/>
      <c r="H5127" s="202">
        <v>0</v>
      </c>
      <c r="I5127" s="178">
        <v>-56.506999999999998</v>
      </c>
      <c r="J5127">
        <f t="shared" si="317"/>
        <v>0</v>
      </c>
      <c r="K5127" s="189">
        <f t="shared" si="318"/>
        <v>0</v>
      </c>
      <c r="L5127" s="200">
        <v>0</v>
      </c>
      <c r="N5127" s="184">
        <v>5547.8</v>
      </c>
      <c r="O5127" s="190">
        <f t="shared" si="319"/>
        <v>0.92463333333333342</v>
      </c>
      <c r="Q5127" s="1">
        <v>1365.2</v>
      </c>
    </row>
    <row r="5128" spans="2:17" x14ac:dyDescent="0.3">
      <c r="B5128" s="187">
        <v>44410.25</v>
      </c>
      <c r="D5128" s="202">
        <v>54</v>
      </c>
      <c r="E5128" s="178">
        <v>0</v>
      </c>
      <c r="F5128" s="188">
        <f t="shared" si="316"/>
        <v>0</v>
      </c>
      <c r="G5128" s="200"/>
      <c r="H5128" s="202">
        <v>7</v>
      </c>
      <c r="I5128" s="178">
        <v>-56.506999999999998</v>
      </c>
      <c r="J5128">
        <f t="shared" si="317"/>
        <v>0</v>
      </c>
      <c r="K5128" s="189">
        <f t="shared" si="318"/>
        <v>0</v>
      </c>
      <c r="L5128" s="200">
        <v>118.81</v>
      </c>
      <c r="N5128" s="184">
        <v>5155.5</v>
      </c>
      <c r="O5128" s="190">
        <f t="shared" si="319"/>
        <v>0.85924999999999996</v>
      </c>
      <c r="Q5128" s="1">
        <v>1365</v>
      </c>
    </row>
    <row r="5129" spans="2:17" x14ac:dyDescent="0.3">
      <c r="B5129" s="187">
        <v>44410.291666666664</v>
      </c>
      <c r="D5129" s="202">
        <v>693</v>
      </c>
      <c r="E5129" s="178">
        <v>132.678</v>
      </c>
      <c r="F5129" s="188">
        <f t="shared" si="316"/>
        <v>0.17955543526068277</v>
      </c>
      <c r="G5129" s="200"/>
      <c r="H5129" s="202">
        <v>156</v>
      </c>
      <c r="I5129" s="178">
        <v>7025.6</v>
      </c>
      <c r="J5129">
        <f t="shared" si="317"/>
        <v>7025.6</v>
      </c>
      <c r="K5129" s="189">
        <f t="shared" si="318"/>
        <v>0.281024</v>
      </c>
      <c r="L5129" s="200">
        <v>7207</v>
      </c>
      <c r="N5129" s="184">
        <v>5146.6000000000004</v>
      </c>
      <c r="O5129" s="190">
        <f t="shared" si="319"/>
        <v>0.85776666666666668</v>
      </c>
      <c r="Q5129" s="1">
        <v>1364.7</v>
      </c>
    </row>
    <row r="5130" spans="2:17" x14ac:dyDescent="0.3">
      <c r="B5130" s="187">
        <v>44410.333333333336</v>
      </c>
      <c r="D5130" s="202">
        <v>882</v>
      </c>
      <c r="E5130" s="178">
        <v>558.62</v>
      </c>
      <c r="F5130" s="188">
        <f t="shared" si="316"/>
        <v>0.75599012078357075</v>
      </c>
      <c r="G5130" s="200"/>
      <c r="H5130" s="202">
        <v>383</v>
      </c>
      <c r="I5130" s="178">
        <v>18588</v>
      </c>
      <c r="J5130">
        <f t="shared" si="317"/>
        <v>18588</v>
      </c>
      <c r="K5130" s="189">
        <f t="shared" si="318"/>
        <v>0.74351999999999996</v>
      </c>
      <c r="L5130" s="200">
        <v>19188</v>
      </c>
      <c r="N5130" s="184">
        <v>4918.2</v>
      </c>
      <c r="O5130" s="190">
        <f t="shared" si="319"/>
        <v>0.81969999999999998</v>
      </c>
      <c r="Q5130" s="1">
        <v>1363.8</v>
      </c>
    </row>
    <row r="5131" spans="2:17" x14ac:dyDescent="0.3">
      <c r="B5131" s="187">
        <v>44410.375</v>
      </c>
      <c r="D5131" s="202">
        <v>947</v>
      </c>
      <c r="E5131" s="178">
        <v>663.6</v>
      </c>
      <c r="F5131" s="188">
        <f t="shared" ref="F5131:F5194" si="320">E5131/$F$8</f>
        <v>0.89806137294042032</v>
      </c>
      <c r="G5131" s="200"/>
      <c r="H5131" s="202">
        <v>567</v>
      </c>
      <c r="I5131" s="178">
        <v>21173</v>
      </c>
      <c r="J5131">
        <f t="shared" ref="J5131:J5194" si="321">IF(I5131&lt;0,0,I5131)</f>
        <v>21173</v>
      </c>
      <c r="K5131" s="189">
        <f t="shared" ref="K5131:K5194" si="322">J5131/(1000*$K$8)</f>
        <v>0.84692000000000001</v>
      </c>
      <c r="L5131" s="200">
        <v>21912</v>
      </c>
      <c r="N5131" s="184">
        <v>4751.2</v>
      </c>
      <c r="O5131" s="190">
        <f t="shared" ref="O5131:O5194" si="323">N5131/$O$8</f>
        <v>0.79186666666666661</v>
      </c>
      <c r="Q5131" s="1">
        <v>1363</v>
      </c>
    </row>
    <row r="5132" spans="2:17" x14ac:dyDescent="0.3">
      <c r="B5132" s="187">
        <v>44410.416666666664</v>
      </c>
      <c r="D5132" s="202">
        <v>981</v>
      </c>
      <c r="E5132" s="178">
        <v>709.03</v>
      </c>
      <c r="F5132" s="188">
        <f t="shared" si="320"/>
        <v>0.95954257874615156</v>
      </c>
      <c r="G5132" s="200"/>
      <c r="H5132" s="202">
        <v>710</v>
      </c>
      <c r="I5132" s="178">
        <v>20992</v>
      </c>
      <c r="J5132">
        <f t="shared" si="321"/>
        <v>20992</v>
      </c>
      <c r="K5132" s="189">
        <f t="shared" si="322"/>
        <v>0.83967999999999998</v>
      </c>
      <c r="L5132" s="200">
        <v>21720</v>
      </c>
      <c r="N5132" s="184">
        <v>4591.6000000000004</v>
      </c>
      <c r="O5132" s="190">
        <f t="shared" si="323"/>
        <v>0.76526666666666676</v>
      </c>
      <c r="Q5132" s="1">
        <v>1363</v>
      </c>
    </row>
    <row r="5133" spans="2:17" x14ac:dyDescent="0.3">
      <c r="B5133" s="187">
        <v>44410.458333333336</v>
      </c>
      <c r="D5133" s="202">
        <v>997</v>
      </c>
      <c r="E5133" s="178">
        <v>730.49900000000002</v>
      </c>
      <c r="F5133" s="188">
        <f t="shared" si="320"/>
        <v>0.98859694826944555</v>
      </c>
      <c r="G5133" s="200"/>
      <c r="H5133" s="202">
        <v>791</v>
      </c>
      <c r="I5133" s="178">
        <v>20715</v>
      </c>
      <c r="J5133">
        <f t="shared" si="321"/>
        <v>20715</v>
      </c>
      <c r="K5133" s="189">
        <f t="shared" si="322"/>
        <v>0.8286</v>
      </c>
      <c r="L5133" s="200">
        <v>21428</v>
      </c>
      <c r="N5133" s="184">
        <v>4800.1000000000004</v>
      </c>
      <c r="O5133" s="190">
        <f t="shared" si="323"/>
        <v>0.80001666666666671</v>
      </c>
      <c r="Q5133" s="1">
        <v>1361.9</v>
      </c>
    </row>
    <row r="5134" spans="2:17" x14ac:dyDescent="0.3">
      <c r="B5134" s="187">
        <v>44410.5</v>
      </c>
      <c r="D5134" s="202">
        <v>999</v>
      </c>
      <c r="E5134" s="178">
        <v>731.5</v>
      </c>
      <c r="F5134" s="188">
        <f t="shared" si="320"/>
        <v>0.98995161890584304</v>
      </c>
      <c r="G5134" s="200"/>
      <c r="H5134" s="202">
        <v>802</v>
      </c>
      <c r="I5134" s="178">
        <v>20609</v>
      </c>
      <c r="J5134">
        <f t="shared" si="321"/>
        <v>20609</v>
      </c>
      <c r="K5134" s="189">
        <f t="shared" si="322"/>
        <v>0.82435999999999998</v>
      </c>
      <c r="L5134" s="200">
        <v>21316</v>
      </c>
      <c r="N5134" s="184">
        <v>5022.2</v>
      </c>
      <c r="O5134" s="190">
        <f t="shared" si="323"/>
        <v>0.8370333333333333</v>
      </c>
      <c r="Q5134" s="1">
        <v>1361.2</v>
      </c>
    </row>
    <row r="5135" spans="2:17" x14ac:dyDescent="0.3">
      <c r="B5135" s="187">
        <v>44410.541666666664</v>
      </c>
      <c r="D5135" s="202">
        <v>988</v>
      </c>
      <c r="E5135" s="178">
        <v>713.05799999999999</v>
      </c>
      <c r="F5135" s="188">
        <f t="shared" si="320"/>
        <v>0.96499374090739931</v>
      </c>
      <c r="G5135" s="200"/>
      <c r="H5135" s="202">
        <v>742</v>
      </c>
      <c r="I5135" s="178">
        <v>20787</v>
      </c>
      <c r="J5135">
        <f t="shared" si="321"/>
        <v>20787</v>
      </c>
      <c r="K5135" s="189">
        <f t="shared" si="322"/>
        <v>0.83148</v>
      </c>
      <c r="L5135" s="200">
        <v>21504</v>
      </c>
      <c r="N5135" s="184">
        <v>5133.3999999999996</v>
      </c>
      <c r="O5135" s="190">
        <f t="shared" si="323"/>
        <v>0.85556666666666659</v>
      </c>
      <c r="Q5135" s="1">
        <v>1360</v>
      </c>
    </row>
    <row r="5136" spans="2:17" x14ac:dyDescent="0.3">
      <c r="B5136" s="187">
        <v>44410.583333333336</v>
      </c>
      <c r="D5136" s="202">
        <v>960</v>
      </c>
      <c r="E5136" s="178">
        <v>674.86199999999997</v>
      </c>
      <c r="F5136" s="188">
        <f t="shared" si="320"/>
        <v>0.91330243258788102</v>
      </c>
      <c r="G5136" s="200"/>
      <c r="H5136" s="202">
        <v>617</v>
      </c>
      <c r="I5136" s="178">
        <v>21020</v>
      </c>
      <c r="J5136">
        <f t="shared" si="321"/>
        <v>21020</v>
      </c>
      <c r="K5136" s="189">
        <f t="shared" si="322"/>
        <v>0.84079999999999999</v>
      </c>
      <c r="L5136" s="200">
        <v>21751</v>
      </c>
      <c r="N5136" s="184">
        <v>5102.3999999999996</v>
      </c>
      <c r="O5136" s="190">
        <f t="shared" si="323"/>
        <v>0.85039999999999993</v>
      </c>
      <c r="Q5136" s="1">
        <v>1356.8</v>
      </c>
    </row>
    <row r="5137" spans="2:17" x14ac:dyDescent="0.3">
      <c r="B5137" s="187">
        <v>44410.625</v>
      </c>
      <c r="D5137" s="202">
        <v>904</v>
      </c>
      <c r="E5137" s="178">
        <v>588.31200000000001</v>
      </c>
      <c r="F5137" s="188">
        <f t="shared" si="320"/>
        <v>0.79617281862164635</v>
      </c>
      <c r="G5137" s="200"/>
      <c r="H5137" s="202">
        <v>436</v>
      </c>
      <c r="I5137" s="178">
        <v>20366</v>
      </c>
      <c r="J5137">
        <f t="shared" si="321"/>
        <v>20366</v>
      </c>
      <c r="K5137" s="189">
        <f t="shared" si="322"/>
        <v>0.81464000000000003</v>
      </c>
      <c r="L5137" s="200">
        <v>21060</v>
      </c>
      <c r="N5137" s="184">
        <v>5098.6000000000004</v>
      </c>
      <c r="O5137" s="190">
        <f t="shared" si="323"/>
        <v>0.84976666666666678</v>
      </c>
      <c r="Q5137" s="1">
        <v>1356.8</v>
      </c>
    </row>
    <row r="5138" spans="2:17" x14ac:dyDescent="0.3">
      <c r="B5138" s="187">
        <v>44410.666666666664</v>
      </c>
      <c r="D5138" s="202">
        <v>783</v>
      </c>
      <c r="E5138" s="178">
        <v>389.34</v>
      </c>
      <c r="F5138" s="188">
        <f t="shared" si="320"/>
        <v>0.52690056500998073</v>
      </c>
      <c r="G5138" s="200"/>
      <c r="H5138" s="202">
        <v>227</v>
      </c>
      <c r="I5138" s="178">
        <v>10370</v>
      </c>
      <c r="J5138">
        <f t="shared" si="321"/>
        <v>10370</v>
      </c>
      <c r="K5138" s="189">
        <f t="shared" si="322"/>
        <v>0.4148</v>
      </c>
      <c r="L5138" s="200">
        <v>10639</v>
      </c>
      <c r="N5138" s="184">
        <v>5053.3999999999996</v>
      </c>
      <c r="O5138" s="190">
        <f t="shared" si="323"/>
        <v>0.84223333333333328</v>
      </c>
      <c r="Q5138" s="1">
        <v>1355.9</v>
      </c>
    </row>
    <row r="5139" spans="2:17" x14ac:dyDescent="0.3">
      <c r="B5139" s="187">
        <v>44410.708333333336</v>
      </c>
      <c r="D5139" s="202">
        <v>255</v>
      </c>
      <c r="E5139" s="178">
        <v>0</v>
      </c>
      <c r="F5139" s="188">
        <f t="shared" si="320"/>
        <v>0</v>
      </c>
      <c r="G5139" s="200"/>
      <c r="H5139" s="202">
        <v>33</v>
      </c>
      <c r="I5139" s="178">
        <v>869.07</v>
      </c>
      <c r="J5139">
        <f t="shared" si="321"/>
        <v>869.07</v>
      </c>
      <c r="K5139" s="189">
        <f t="shared" si="322"/>
        <v>3.4762800000000003E-2</v>
      </c>
      <c r="L5139" s="200">
        <v>966.95</v>
      </c>
      <c r="N5139" s="184">
        <v>4943.3999999999996</v>
      </c>
      <c r="O5139" s="190">
        <f t="shared" si="323"/>
        <v>0.82389999999999997</v>
      </c>
      <c r="Q5139" s="1">
        <v>1355</v>
      </c>
    </row>
    <row r="5140" spans="2:17" x14ac:dyDescent="0.3">
      <c r="B5140" s="187">
        <v>44410.75</v>
      </c>
      <c r="D5140" s="202">
        <v>0</v>
      </c>
      <c r="E5140" s="178">
        <v>0</v>
      </c>
      <c r="F5140" s="188">
        <f t="shared" si="320"/>
        <v>0</v>
      </c>
      <c r="G5140" s="200"/>
      <c r="H5140" s="202">
        <v>0</v>
      </c>
      <c r="I5140" s="178">
        <v>-56.506999999999998</v>
      </c>
      <c r="J5140">
        <f t="shared" si="321"/>
        <v>0</v>
      </c>
      <c r="K5140" s="189">
        <f t="shared" si="322"/>
        <v>0</v>
      </c>
      <c r="L5140" s="200">
        <v>0</v>
      </c>
      <c r="N5140" s="184">
        <v>3483.4</v>
      </c>
      <c r="O5140" s="190">
        <f t="shared" si="323"/>
        <v>0.58056666666666668</v>
      </c>
      <c r="Q5140" s="1">
        <v>1354</v>
      </c>
    </row>
    <row r="5141" spans="2:17" x14ac:dyDescent="0.3">
      <c r="B5141" s="187">
        <v>44410.791666666664</v>
      </c>
      <c r="D5141" s="202">
        <v>0</v>
      </c>
      <c r="E5141" s="178">
        <v>0</v>
      </c>
      <c r="F5141" s="188">
        <f t="shared" si="320"/>
        <v>0</v>
      </c>
      <c r="G5141" s="200"/>
      <c r="H5141" s="202">
        <v>0</v>
      </c>
      <c r="I5141" s="178">
        <v>-56.506999999999998</v>
      </c>
      <c r="J5141">
        <f t="shared" si="321"/>
        <v>0</v>
      </c>
      <c r="K5141" s="189">
        <f t="shared" si="322"/>
        <v>0</v>
      </c>
      <c r="L5141" s="200">
        <v>0</v>
      </c>
      <c r="N5141" s="184">
        <v>3397.6</v>
      </c>
      <c r="O5141" s="190">
        <f t="shared" si="323"/>
        <v>0.5662666666666667</v>
      </c>
      <c r="Q5141" s="1">
        <v>1354</v>
      </c>
    </row>
    <row r="5142" spans="2:17" x14ac:dyDescent="0.3">
      <c r="B5142" s="187">
        <v>44410.833333333336</v>
      </c>
      <c r="D5142" s="202">
        <v>0</v>
      </c>
      <c r="E5142" s="178">
        <v>0</v>
      </c>
      <c r="F5142" s="188">
        <f t="shared" si="320"/>
        <v>0</v>
      </c>
      <c r="G5142" s="200"/>
      <c r="H5142" s="202">
        <v>0</v>
      </c>
      <c r="I5142" s="178">
        <v>-56.506999999999998</v>
      </c>
      <c r="J5142">
        <f t="shared" si="321"/>
        <v>0</v>
      </c>
      <c r="K5142" s="189">
        <f t="shared" si="322"/>
        <v>0</v>
      </c>
      <c r="L5142" s="200">
        <v>0</v>
      </c>
      <c r="N5142" s="184">
        <v>3548.2</v>
      </c>
      <c r="O5142" s="190">
        <f t="shared" si="323"/>
        <v>0.5913666666666666</v>
      </c>
      <c r="Q5142" s="1">
        <v>1353.8</v>
      </c>
    </row>
    <row r="5143" spans="2:17" x14ac:dyDescent="0.3">
      <c r="B5143" s="187">
        <v>44410.875</v>
      </c>
      <c r="D5143" s="202">
        <v>0</v>
      </c>
      <c r="E5143" s="178">
        <v>0</v>
      </c>
      <c r="F5143" s="188">
        <f t="shared" si="320"/>
        <v>0</v>
      </c>
      <c r="G5143" s="200"/>
      <c r="H5143" s="202">
        <v>0</v>
      </c>
      <c r="I5143" s="178">
        <v>-56.506999999999998</v>
      </c>
      <c r="J5143">
        <f t="shared" si="321"/>
        <v>0</v>
      </c>
      <c r="K5143" s="189">
        <f t="shared" si="322"/>
        <v>0</v>
      </c>
      <c r="L5143" s="200">
        <v>0</v>
      </c>
      <c r="N5143" s="184">
        <v>3770.7</v>
      </c>
      <c r="O5143" s="190">
        <f t="shared" si="323"/>
        <v>0.62844999999999995</v>
      </c>
      <c r="Q5143" s="1">
        <v>1353.3</v>
      </c>
    </row>
    <row r="5144" spans="2:17" x14ac:dyDescent="0.3">
      <c r="B5144" s="187">
        <v>44410.916666666664</v>
      </c>
      <c r="D5144" s="202">
        <v>0</v>
      </c>
      <c r="E5144" s="178">
        <v>0</v>
      </c>
      <c r="F5144" s="188">
        <f t="shared" si="320"/>
        <v>0</v>
      </c>
      <c r="G5144" s="200"/>
      <c r="H5144" s="202">
        <v>0</v>
      </c>
      <c r="I5144" s="178">
        <v>-56.506999999999998</v>
      </c>
      <c r="J5144">
        <f t="shared" si="321"/>
        <v>0</v>
      </c>
      <c r="K5144" s="189">
        <f t="shared" si="322"/>
        <v>0</v>
      </c>
      <c r="L5144" s="200">
        <v>0</v>
      </c>
      <c r="N5144" s="184">
        <v>4048.2</v>
      </c>
      <c r="O5144" s="190">
        <f t="shared" si="323"/>
        <v>0.67469999999999997</v>
      </c>
      <c r="Q5144" s="1">
        <v>1351.8</v>
      </c>
    </row>
    <row r="5145" spans="2:17" x14ac:dyDescent="0.3">
      <c r="B5145" s="187">
        <v>44410.958333333336</v>
      </c>
      <c r="D5145" s="202">
        <v>0</v>
      </c>
      <c r="E5145" s="178">
        <v>0</v>
      </c>
      <c r="F5145" s="188">
        <f t="shared" si="320"/>
        <v>0</v>
      </c>
      <c r="G5145" s="200"/>
      <c r="H5145" s="202">
        <v>0</v>
      </c>
      <c r="I5145" s="178">
        <v>-56.506999999999998</v>
      </c>
      <c r="J5145">
        <f t="shared" si="321"/>
        <v>0</v>
      </c>
      <c r="K5145" s="189">
        <f t="shared" si="322"/>
        <v>0</v>
      </c>
      <c r="L5145" s="200">
        <v>0</v>
      </c>
      <c r="N5145" s="184">
        <v>4264</v>
      </c>
      <c r="O5145" s="190">
        <f t="shared" si="323"/>
        <v>0.71066666666666667</v>
      </c>
      <c r="Q5145" s="1">
        <v>1351.8</v>
      </c>
    </row>
    <row r="5146" spans="2:17" x14ac:dyDescent="0.3">
      <c r="B5146" s="187">
        <v>44411</v>
      </c>
      <c r="D5146" s="202">
        <v>0</v>
      </c>
      <c r="E5146" s="178">
        <v>0</v>
      </c>
      <c r="F5146" s="188">
        <f t="shared" si="320"/>
        <v>0</v>
      </c>
      <c r="G5146" s="200"/>
      <c r="H5146" s="202">
        <v>0</v>
      </c>
      <c r="I5146" s="178">
        <v>-56.506999999999998</v>
      </c>
      <c r="J5146">
        <f t="shared" si="321"/>
        <v>0</v>
      </c>
      <c r="K5146" s="189">
        <f t="shared" si="322"/>
        <v>0</v>
      </c>
      <c r="L5146" s="200">
        <v>0</v>
      </c>
      <c r="N5146" s="184">
        <v>4422.3999999999996</v>
      </c>
      <c r="O5146" s="190">
        <f t="shared" si="323"/>
        <v>0.73706666666666665</v>
      </c>
      <c r="Q5146" s="1">
        <v>1351.6</v>
      </c>
    </row>
    <row r="5147" spans="2:17" x14ac:dyDescent="0.3">
      <c r="B5147" s="187">
        <v>44411.041666666664</v>
      </c>
      <c r="D5147" s="202">
        <v>0</v>
      </c>
      <c r="E5147" s="178">
        <v>0</v>
      </c>
      <c r="F5147" s="188">
        <f t="shared" si="320"/>
        <v>0</v>
      </c>
      <c r="G5147" s="200"/>
      <c r="H5147" s="202">
        <v>0</v>
      </c>
      <c r="I5147" s="178">
        <v>-56.506999999999998</v>
      </c>
      <c r="J5147">
        <f t="shared" si="321"/>
        <v>0</v>
      </c>
      <c r="K5147" s="189">
        <f t="shared" si="322"/>
        <v>0</v>
      </c>
      <c r="L5147" s="200">
        <v>0</v>
      </c>
      <c r="N5147" s="184">
        <v>4666</v>
      </c>
      <c r="O5147" s="190">
        <f t="shared" si="323"/>
        <v>0.77766666666666662</v>
      </c>
      <c r="Q5147" s="1">
        <v>1350</v>
      </c>
    </row>
    <row r="5148" spans="2:17" x14ac:dyDescent="0.3">
      <c r="B5148" s="187">
        <v>44411.083333333336</v>
      </c>
      <c r="D5148" s="202">
        <v>0</v>
      </c>
      <c r="E5148" s="178">
        <v>0</v>
      </c>
      <c r="F5148" s="188">
        <f t="shared" si="320"/>
        <v>0</v>
      </c>
      <c r="G5148" s="200"/>
      <c r="H5148" s="202">
        <v>0</v>
      </c>
      <c r="I5148" s="178">
        <v>-56.506999999999998</v>
      </c>
      <c r="J5148">
        <f t="shared" si="321"/>
        <v>0</v>
      </c>
      <c r="K5148" s="189">
        <f t="shared" si="322"/>
        <v>0</v>
      </c>
      <c r="L5148" s="200">
        <v>0</v>
      </c>
      <c r="N5148" s="184">
        <v>5019.5</v>
      </c>
      <c r="O5148" s="190">
        <f t="shared" si="323"/>
        <v>0.83658333333333335</v>
      </c>
      <c r="Q5148" s="1">
        <v>1349.6</v>
      </c>
    </row>
    <row r="5149" spans="2:17" x14ac:dyDescent="0.3">
      <c r="B5149" s="187">
        <v>44411.125</v>
      </c>
      <c r="D5149" s="202">
        <v>0</v>
      </c>
      <c r="E5149" s="178">
        <v>0</v>
      </c>
      <c r="F5149" s="188">
        <f t="shared" si="320"/>
        <v>0</v>
      </c>
      <c r="G5149" s="200"/>
      <c r="H5149" s="202">
        <v>0</v>
      </c>
      <c r="I5149" s="178">
        <v>-56.506999999999998</v>
      </c>
      <c r="J5149">
        <f t="shared" si="321"/>
        <v>0</v>
      </c>
      <c r="K5149" s="189">
        <f t="shared" si="322"/>
        <v>0</v>
      </c>
      <c r="L5149" s="200">
        <v>0</v>
      </c>
      <c r="N5149" s="184">
        <v>5199.7</v>
      </c>
      <c r="O5149" s="190">
        <f t="shared" si="323"/>
        <v>0.86661666666666659</v>
      </c>
      <c r="Q5149" s="1">
        <v>1348.2</v>
      </c>
    </row>
    <row r="5150" spans="2:17" x14ac:dyDescent="0.3">
      <c r="B5150" s="187">
        <v>44411.166666666664</v>
      </c>
      <c r="D5150" s="202">
        <v>0</v>
      </c>
      <c r="E5150" s="178">
        <v>0</v>
      </c>
      <c r="F5150" s="188">
        <f t="shared" si="320"/>
        <v>0</v>
      </c>
      <c r="G5150" s="200"/>
      <c r="H5150" s="202">
        <v>0</v>
      </c>
      <c r="I5150" s="178">
        <v>-56.506999999999998</v>
      </c>
      <c r="J5150">
        <f t="shared" si="321"/>
        <v>0</v>
      </c>
      <c r="K5150" s="189">
        <f t="shared" si="322"/>
        <v>0</v>
      </c>
      <c r="L5150" s="200">
        <v>0</v>
      </c>
      <c r="N5150" s="184">
        <v>5228.8</v>
      </c>
      <c r="O5150" s="190">
        <f t="shared" si="323"/>
        <v>0.87146666666666672</v>
      </c>
      <c r="Q5150" s="1">
        <v>1347.9</v>
      </c>
    </row>
    <row r="5151" spans="2:17" x14ac:dyDescent="0.3">
      <c r="B5151" s="187">
        <v>44411.208333333336</v>
      </c>
      <c r="D5151" s="202">
        <v>0</v>
      </c>
      <c r="E5151" s="178">
        <v>0</v>
      </c>
      <c r="F5151" s="188">
        <f t="shared" si="320"/>
        <v>0</v>
      </c>
      <c r="G5151" s="200"/>
      <c r="H5151" s="202">
        <v>0</v>
      </c>
      <c r="I5151" s="178">
        <v>-56.506999999999998</v>
      </c>
      <c r="J5151">
        <f t="shared" si="321"/>
        <v>0</v>
      </c>
      <c r="K5151" s="189">
        <f t="shared" si="322"/>
        <v>0</v>
      </c>
      <c r="L5151" s="200">
        <v>0</v>
      </c>
      <c r="N5151" s="184">
        <v>5266.3</v>
      </c>
      <c r="O5151" s="190">
        <f t="shared" si="323"/>
        <v>0.8777166666666667</v>
      </c>
      <c r="Q5151" s="1">
        <v>1346.5</v>
      </c>
    </row>
    <row r="5152" spans="2:17" x14ac:dyDescent="0.3">
      <c r="B5152" s="187">
        <v>44411.25</v>
      </c>
      <c r="D5152" s="202">
        <v>54</v>
      </c>
      <c r="E5152" s="178">
        <v>0</v>
      </c>
      <c r="F5152" s="188">
        <f t="shared" si="320"/>
        <v>0</v>
      </c>
      <c r="G5152" s="200"/>
      <c r="H5152" s="202">
        <v>7</v>
      </c>
      <c r="I5152" s="178">
        <v>-56.506999999999998</v>
      </c>
      <c r="J5152">
        <f t="shared" si="321"/>
        <v>0</v>
      </c>
      <c r="K5152" s="189">
        <f t="shared" si="322"/>
        <v>0</v>
      </c>
      <c r="L5152" s="200">
        <v>127.19</v>
      </c>
      <c r="N5152" s="184">
        <v>4855.5</v>
      </c>
      <c r="O5152" s="190">
        <f t="shared" si="323"/>
        <v>0.80925000000000002</v>
      </c>
      <c r="Q5152" s="1">
        <v>1344.2</v>
      </c>
    </row>
    <row r="5153" spans="2:17" x14ac:dyDescent="0.3">
      <c r="B5153" s="187">
        <v>44411.291666666664</v>
      </c>
      <c r="D5153" s="202">
        <v>691</v>
      </c>
      <c r="E5153" s="178">
        <v>135.398</v>
      </c>
      <c r="F5153" s="188">
        <f t="shared" si="320"/>
        <v>0.18323645836857597</v>
      </c>
      <c r="G5153" s="200"/>
      <c r="H5153" s="202">
        <v>158</v>
      </c>
      <c r="I5153" s="178">
        <v>7175.1</v>
      </c>
      <c r="J5153">
        <f t="shared" si="321"/>
        <v>7175.1</v>
      </c>
      <c r="K5153" s="189">
        <f t="shared" si="322"/>
        <v>0.28700400000000004</v>
      </c>
      <c r="L5153" s="200">
        <v>7359.6</v>
      </c>
      <c r="N5153" s="184">
        <v>4718.8</v>
      </c>
      <c r="O5153" s="190">
        <f t="shared" si="323"/>
        <v>0.78646666666666665</v>
      </c>
      <c r="Q5153" s="1">
        <v>1342.6</v>
      </c>
    </row>
    <row r="5154" spans="2:17" x14ac:dyDescent="0.3">
      <c r="B5154" s="187">
        <v>44411.333333333336</v>
      </c>
      <c r="D5154" s="202">
        <v>877</v>
      </c>
      <c r="E5154" s="178">
        <v>559.48</v>
      </c>
      <c r="F5154" s="188">
        <f t="shared" si="320"/>
        <v>0.75715397367797821</v>
      </c>
      <c r="G5154" s="200"/>
      <c r="H5154" s="202">
        <v>384</v>
      </c>
      <c r="I5154" s="178">
        <v>18605</v>
      </c>
      <c r="J5154">
        <f t="shared" si="321"/>
        <v>18605</v>
      </c>
      <c r="K5154" s="189">
        <f t="shared" si="322"/>
        <v>0.74419999999999997</v>
      </c>
      <c r="L5154" s="200">
        <v>19206</v>
      </c>
      <c r="N5154" s="184">
        <v>4164.3999999999996</v>
      </c>
      <c r="O5154" s="190">
        <f t="shared" si="323"/>
        <v>0.69406666666666661</v>
      </c>
      <c r="Q5154" s="1">
        <v>1342.3</v>
      </c>
    </row>
    <row r="5155" spans="2:17" x14ac:dyDescent="0.3">
      <c r="B5155" s="187">
        <v>44411.375</v>
      </c>
      <c r="D5155" s="202">
        <v>942</v>
      </c>
      <c r="E5155" s="178">
        <v>660.77200000000005</v>
      </c>
      <c r="F5155" s="188">
        <f t="shared" si="320"/>
        <v>0.89423419156206663</v>
      </c>
      <c r="G5155" s="200"/>
      <c r="H5155" s="202">
        <v>567</v>
      </c>
      <c r="I5155" s="178">
        <v>21017</v>
      </c>
      <c r="J5155">
        <f t="shared" si="321"/>
        <v>21017</v>
      </c>
      <c r="K5155" s="189">
        <f t="shared" si="322"/>
        <v>0.84067999999999998</v>
      </c>
      <c r="L5155" s="200">
        <v>21747</v>
      </c>
      <c r="N5155" s="184">
        <v>4017.6</v>
      </c>
      <c r="O5155" s="190">
        <f t="shared" si="323"/>
        <v>0.66959999999999997</v>
      </c>
      <c r="Q5155" s="1">
        <v>1342.3</v>
      </c>
    </row>
    <row r="5156" spans="2:17" x14ac:dyDescent="0.3">
      <c r="B5156" s="187">
        <v>44411.416666666664</v>
      </c>
      <c r="D5156" s="202">
        <v>976</v>
      </c>
      <c r="E5156" s="178">
        <v>703.89</v>
      </c>
      <c r="F5156" s="188">
        <f t="shared" si="320"/>
        <v>0.95258652772608865</v>
      </c>
      <c r="G5156" s="200"/>
      <c r="H5156" s="202">
        <v>710</v>
      </c>
      <c r="I5156" s="178">
        <v>20879</v>
      </c>
      <c r="J5156">
        <f t="shared" si="321"/>
        <v>20879</v>
      </c>
      <c r="K5156" s="189">
        <f t="shared" si="322"/>
        <v>0.83516000000000001</v>
      </c>
      <c r="L5156" s="200">
        <v>21602</v>
      </c>
      <c r="N5156" s="184">
        <v>5594.4</v>
      </c>
      <c r="O5156" s="190">
        <f t="shared" si="323"/>
        <v>0.9323999999999999</v>
      </c>
      <c r="Q5156" s="1">
        <v>1342.1</v>
      </c>
    </row>
    <row r="5157" spans="2:17" x14ac:dyDescent="0.3">
      <c r="B5157" s="187">
        <v>44411.458333333336</v>
      </c>
      <c r="D5157" s="202">
        <v>992</v>
      </c>
      <c r="E5157" s="178">
        <v>726.09100000000001</v>
      </c>
      <c r="F5157" s="188">
        <f t="shared" si="320"/>
        <v>0.98263152552694799</v>
      </c>
      <c r="G5157" s="200"/>
      <c r="H5157" s="202">
        <v>791</v>
      </c>
      <c r="I5157" s="178">
        <v>20639</v>
      </c>
      <c r="J5157">
        <f t="shared" si="321"/>
        <v>20639</v>
      </c>
      <c r="K5157" s="189">
        <f t="shared" si="322"/>
        <v>0.82555999999999996</v>
      </c>
      <c r="L5157" s="200">
        <v>21348</v>
      </c>
      <c r="N5157" s="184">
        <v>5445.6</v>
      </c>
      <c r="O5157" s="190">
        <f t="shared" si="323"/>
        <v>0.90760000000000007</v>
      </c>
      <c r="Q5157" s="1">
        <v>1341.2</v>
      </c>
    </row>
    <row r="5158" spans="2:17" x14ac:dyDescent="0.3">
      <c r="B5158" s="187">
        <v>44411.5</v>
      </c>
      <c r="D5158" s="202">
        <v>994</v>
      </c>
      <c r="E5158" s="178">
        <v>728.58100000000002</v>
      </c>
      <c r="F5158" s="188">
        <f t="shared" si="320"/>
        <v>0.98600128565145317</v>
      </c>
      <c r="G5158" s="200"/>
      <c r="H5158" s="202">
        <v>802</v>
      </c>
      <c r="I5158" s="178">
        <v>20551</v>
      </c>
      <c r="J5158">
        <f t="shared" si="321"/>
        <v>20551</v>
      </c>
      <c r="K5158" s="189">
        <f t="shared" si="322"/>
        <v>0.82203999999999999</v>
      </c>
      <c r="L5158" s="200">
        <v>21255</v>
      </c>
      <c r="N5158" s="184">
        <v>4989.8</v>
      </c>
      <c r="O5158" s="190">
        <f t="shared" si="323"/>
        <v>0.83163333333333334</v>
      </c>
      <c r="Q5158" s="1">
        <v>1340.7</v>
      </c>
    </row>
    <row r="5159" spans="2:17" x14ac:dyDescent="0.3">
      <c r="B5159" s="187">
        <v>44411.541666666664</v>
      </c>
      <c r="D5159" s="202">
        <v>982</v>
      </c>
      <c r="E5159" s="178">
        <v>710.01199999999994</v>
      </c>
      <c r="F5159" s="188">
        <f t="shared" si="320"/>
        <v>0.96087153635348643</v>
      </c>
      <c r="G5159" s="200"/>
      <c r="H5159" s="202">
        <v>742</v>
      </c>
      <c r="I5159" s="178">
        <v>20736</v>
      </c>
      <c r="J5159">
        <f t="shared" si="321"/>
        <v>20736</v>
      </c>
      <c r="K5159" s="189">
        <f t="shared" si="322"/>
        <v>0.82943999999999996</v>
      </c>
      <c r="L5159" s="200">
        <v>21450</v>
      </c>
      <c r="N5159" s="184">
        <v>4506.6000000000004</v>
      </c>
      <c r="O5159" s="190">
        <f t="shared" si="323"/>
        <v>0.7511000000000001</v>
      </c>
      <c r="Q5159" s="1">
        <v>1340.6</v>
      </c>
    </row>
    <row r="5160" spans="2:17" x14ac:dyDescent="0.3">
      <c r="B5160" s="187">
        <v>44411.583333333336</v>
      </c>
      <c r="D5160" s="202">
        <v>955</v>
      </c>
      <c r="E5160" s="178">
        <v>672.952</v>
      </c>
      <c r="F5160" s="188">
        <f t="shared" si="320"/>
        <v>0.91071759650844142</v>
      </c>
      <c r="G5160" s="200"/>
      <c r="H5160" s="202">
        <v>617</v>
      </c>
      <c r="I5160" s="178">
        <v>20941</v>
      </c>
      <c r="J5160">
        <f t="shared" si="321"/>
        <v>20941</v>
      </c>
      <c r="K5160" s="189">
        <f t="shared" si="322"/>
        <v>0.83764000000000005</v>
      </c>
      <c r="L5160" s="200">
        <v>21667</v>
      </c>
      <c r="N5160" s="184">
        <v>4372.5</v>
      </c>
      <c r="O5160" s="190">
        <f t="shared" si="323"/>
        <v>0.72875000000000001</v>
      </c>
      <c r="Q5160" s="1">
        <v>1339.5</v>
      </c>
    </row>
    <row r="5161" spans="2:17" x14ac:dyDescent="0.3">
      <c r="B5161" s="187">
        <v>44411.625</v>
      </c>
      <c r="D5161" s="202">
        <v>899</v>
      </c>
      <c r="E5161" s="178">
        <v>586.87</v>
      </c>
      <c r="F5161" s="188">
        <f t="shared" si="320"/>
        <v>0.79422133504753534</v>
      </c>
      <c r="G5161" s="200"/>
      <c r="H5161" s="202">
        <v>437</v>
      </c>
      <c r="I5161" s="178">
        <v>20325</v>
      </c>
      <c r="J5161">
        <f t="shared" si="321"/>
        <v>20325</v>
      </c>
      <c r="K5161" s="189">
        <f t="shared" si="322"/>
        <v>0.81299999999999994</v>
      </c>
      <c r="L5161" s="200">
        <v>21016</v>
      </c>
      <c r="N5161" s="184">
        <v>4343.2</v>
      </c>
      <c r="O5161" s="190">
        <f t="shared" si="323"/>
        <v>0.72386666666666666</v>
      </c>
      <c r="Q5161" s="1">
        <v>1338.5</v>
      </c>
    </row>
    <row r="5162" spans="2:17" x14ac:dyDescent="0.3">
      <c r="B5162" s="187">
        <v>44411.666666666664</v>
      </c>
      <c r="D5162" s="202">
        <v>778</v>
      </c>
      <c r="E5162" s="178">
        <v>388.68799999999999</v>
      </c>
      <c r="F5162" s="188">
        <f t="shared" si="320"/>
        <v>0.52601820211794159</v>
      </c>
      <c r="G5162" s="200"/>
      <c r="H5162" s="202">
        <v>228</v>
      </c>
      <c r="I5162" s="178">
        <v>10396</v>
      </c>
      <c r="J5162">
        <f t="shared" si="321"/>
        <v>10396</v>
      </c>
      <c r="K5162" s="189">
        <f t="shared" si="322"/>
        <v>0.41583999999999999</v>
      </c>
      <c r="L5162" s="200">
        <v>10665</v>
      </c>
      <c r="N5162" s="184">
        <v>4489.3999999999996</v>
      </c>
      <c r="O5162" s="190">
        <f t="shared" si="323"/>
        <v>0.74823333333333331</v>
      </c>
      <c r="Q5162" s="1">
        <v>1338.4</v>
      </c>
    </row>
    <row r="5163" spans="2:17" x14ac:dyDescent="0.3">
      <c r="B5163" s="187">
        <v>44411.708333333336</v>
      </c>
      <c r="D5163" s="202">
        <v>256</v>
      </c>
      <c r="E5163" s="178">
        <v>0</v>
      </c>
      <c r="F5163" s="188">
        <f t="shared" si="320"/>
        <v>0</v>
      </c>
      <c r="G5163" s="200"/>
      <c r="H5163" s="202">
        <v>34</v>
      </c>
      <c r="I5163" s="178">
        <v>910.94</v>
      </c>
      <c r="J5163">
        <f t="shared" si="321"/>
        <v>910.94</v>
      </c>
      <c r="K5163" s="189">
        <f t="shared" si="322"/>
        <v>3.6437600000000001E-2</v>
      </c>
      <c r="L5163" s="200">
        <v>1009.1</v>
      </c>
      <c r="N5163" s="184">
        <v>4641.6000000000004</v>
      </c>
      <c r="O5163" s="190">
        <f t="shared" si="323"/>
        <v>0.77360000000000007</v>
      </c>
      <c r="Q5163" s="1">
        <v>1337.7</v>
      </c>
    </row>
    <row r="5164" spans="2:17" x14ac:dyDescent="0.3">
      <c r="B5164" s="187">
        <v>44411.75</v>
      </c>
      <c r="D5164" s="202">
        <v>0</v>
      </c>
      <c r="E5164" s="178">
        <v>0</v>
      </c>
      <c r="F5164" s="188">
        <f t="shared" si="320"/>
        <v>0</v>
      </c>
      <c r="G5164" s="200"/>
      <c r="H5164" s="202">
        <v>0</v>
      </c>
      <c r="I5164" s="178">
        <v>-56.506999999999998</v>
      </c>
      <c r="J5164">
        <f t="shared" si="321"/>
        <v>0</v>
      </c>
      <c r="K5164" s="189">
        <f t="shared" si="322"/>
        <v>0</v>
      </c>
      <c r="L5164" s="200">
        <v>0</v>
      </c>
      <c r="N5164" s="184">
        <v>3571.5</v>
      </c>
      <c r="O5164" s="190">
        <f t="shared" si="323"/>
        <v>0.59524999999999995</v>
      </c>
      <c r="Q5164" s="1">
        <v>1337.4</v>
      </c>
    </row>
    <row r="5165" spans="2:17" x14ac:dyDescent="0.3">
      <c r="B5165" s="187">
        <v>44411.791666666664</v>
      </c>
      <c r="D5165" s="202">
        <v>0</v>
      </c>
      <c r="E5165" s="178">
        <v>0</v>
      </c>
      <c r="F5165" s="188">
        <f t="shared" si="320"/>
        <v>0</v>
      </c>
      <c r="G5165" s="200"/>
      <c r="H5165" s="202">
        <v>0</v>
      </c>
      <c r="I5165" s="178">
        <v>-56.506999999999998</v>
      </c>
      <c r="J5165">
        <f t="shared" si="321"/>
        <v>0</v>
      </c>
      <c r="K5165" s="189">
        <f t="shared" si="322"/>
        <v>0</v>
      </c>
      <c r="L5165" s="200">
        <v>0</v>
      </c>
      <c r="N5165" s="184">
        <v>3805.9</v>
      </c>
      <c r="O5165" s="190">
        <f t="shared" si="323"/>
        <v>0.63431666666666664</v>
      </c>
      <c r="Q5165" s="1">
        <v>1336.4</v>
      </c>
    </row>
    <row r="5166" spans="2:17" x14ac:dyDescent="0.3">
      <c r="B5166" s="187">
        <v>44411.833333333336</v>
      </c>
      <c r="D5166" s="202">
        <v>0</v>
      </c>
      <c r="E5166" s="178">
        <v>0</v>
      </c>
      <c r="F5166" s="188">
        <f t="shared" si="320"/>
        <v>0</v>
      </c>
      <c r="G5166" s="200"/>
      <c r="H5166" s="202">
        <v>0</v>
      </c>
      <c r="I5166" s="178">
        <v>-56.506999999999998</v>
      </c>
      <c r="J5166">
        <f t="shared" si="321"/>
        <v>0</v>
      </c>
      <c r="K5166" s="189">
        <f t="shared" si="322"/>
        <v>0</v>
      </c>
      <c r="L5166" s="200">
        <v>0</v>
      </c>
      <c r="N5166" s="184">
        <v>3937.2</v>
      </c>
      <c r="O5166" s="190">
        <f t="shared" si="323"/>
        <v>0.65620000000000001</v>
      </c>
      <c r="Q5166" s="1">
        <v>1335.7</v>
      </c>
    </row>
    <row r="5167" spans="2:17" x14ac:dyDescent="0.3">
      <c r="B5167" s="187">
        <v>44411.875</v>
      </c>
      <c r="D5167" s="202">
        <v>0</v>
      </c>
      <c r="E5167" s="178">
        <v>0</v>
      </c>
      <c r="F5167" s="188">
        <f t="shared" si="320"/>
        <v>0</v>
      </c>
      <c r="G5167" s="200"/>
      <c r="H5167" s="202">
        <v>0</v>
      </c>
      <c r="I5167" s="178">
        <v>-56.506999999999998</v>
      </c>
      <c r="J5167">
        <f t="shared" si="321"/>
        <v>0</v>
      </c>
      <c r="K5167" s="189">
        <f t="shared" si="322"/>
        <v>0</v>
      </c>
      <c r="L5167" s="200">
        <v>0</v>
      </c>
      <c r="N5167" s="184">
        <v>4203.3</v>
      </c>
      <c r="O5167" s="190">
        <f t="shared" si="323"/>
        <v>0.70055000000000001</v>
      </c>
      <c r="Q5167" s="1">
        <v>1334.4</v>
      </c>
    </row>
    <row r="5168" spans="2:17" x14ac:dyDescent="0.3">
      <c r="B5168" s="187">
        <v>44411.916666666664</v>
      </c>
      <c r="D5168" s="202">
        <v>0</v>
      </c>
      <c r="E5168" s="178">
        <v>0</v>
      </c>
      <c r="F5168" s="188">
        <f t="shared" si="320"/>
        <v>0</v>
      </c>
      <c r="G5168" s="200"/>
      <c r="H5168" s="202">
        <v>0</v>
      </c>
      <c r="I5168" s="178">
        <v>-56.506999999999998</v>
      </c>
      <c r="J5168">
        <f t="shared" si="321"/>
        <v>0</v>
      </c>
      <c r="K5168" s="189">
        <f t="shared" si="322"/>
        <v>0</v>
      </c>
      <c r="L5168" s="200">
        <v>0</v>
      </c>
      <c r="N5168" s="184">
        <v>4744.5</v>
      </c>
      <c r="O5168" s="190">
        <f t="shared" si="323"/>
        <v>0.79074999999999995</v>
      </c>
      <c r="Q5168" s="1">
        <v>1333.6</v>
      </c>
    </row>
    <row r="5169" spans="2:17" x14ac:dyDescent="0.3">
      <c r="B5169" s="187">
        <v>44411.958333333336</v>
      </c>
      <c r="D5169" s="202">
        <v>0</v>
      </c>
      <c r="E5169" s="178">
        <v>0</v>
      </c>
      <c r="F5169" s="188">
        <f t="shared" si="320"/>
        <v>0</v>
      </c>
      <c r="G5169" s="200"/>
      <c r="H5169" s="202">
        <v>0</v>
      </c>
      <c r="I5169" s="178">
        <v>-56.506999999999998</v>
      </c>
      <c r="J5169">
        <f t="shared" si="321"/>
        <v>0</v>
      </c>
      <c r="K5169" s="189">
        <f t="shared" si="322"/>
        <v>0</v>
      </c>
      <c r="L5169" s="200">
        <v>0</v>
      </c>
      <c r="N5169" s="184">
        <v>5234.1000000000004</v>
      </c>
      <c r="O5169" s="190">
        <f t="shared" si="323"/>
        <v>0.87235000000000007</v>
      </c>
      <c r="Q5169" s="1">
        <v>1333.3</v>
      </c>
    </row>
    <row r="5170" spans="2:17" x14ac:dyDescent="0.3">
      <c r="B5170" s="187">
        <v>44412</v>
      </c>
      <c r="D5170" s="202">
        <v>0</v>
      </c>
      <c r="E5170" s="178">
        <v>0</v>
      </c>
      <c r="F5170" s="188">
        <f t="shared" si="320"/>
        <v>0</v>
      </c>
      <c r="G5170" s="200"/>
      <c r="H5170" s="202">
        <v>0</v>
      </c>
      <c r="I5170" s="178">
        <v>-56.506999999999998</v>
      </c>
      <c r="J5170">
        <f t="shared" si="321"/>
        <v>0</v>
      </c>
      <c r="K5170" s="189">
        <f t="shared" si="322"/>
        <v>0</v>
      </c>
      <c r="L5170" s="200">
        <v>0</v>
      </c>
      <c r="N5170" s="184">
        <v>5685.9</v>
      </c>
      <c r="O5170" s="190">
        <f t="shared" si="323"/>
        <v>0.94764999999999999</v>
      </c>
      <c r="Q5170" s="1">
        <v>1332.9</v>
      </c>
    </row>
    <row r="5171" spans="2:17" x14ac:dyDescent="0.3">
      <c r="B5171" s="187">
        <v>44412.041666666664</v>
      </c>
      <c r="D5171" s="202">
        <v>0</v>
      </c>
      <c r="E5171" s="178">
        <v>0</v>
      </c>
      <c r="F5171" s="188">
        <f t="shared" si="320"/>
        <v>0</v>
      </c>
      <c r="G5171" s="200"/>
      <c r="H5171" s="202">
        <v>0</v>
      </c>
      <c r="I5171" s="178">
        <v>-56.506999999999998</v>
      </c>
      <c r="J5171">
        <f t="shared" si="321"/>
        <v>0</v>
      </c>
      <c r="K5171" s="189">
        <f t="shared" si="322"/>
        <v>0</v>
      </c>
      <c r="L5171" s="200">
        <v>0</v>
      </c>
      <c r="N5171" s="184">
        <v>5802.8</v>
      </c>
      <c r="O5171" s="190">
        <f t="shared" si="323"/>
        <v>0.9671333333333334</v>
      </c>
      <c r="Q5171" s="1">
        <v>1332.7</v>
      </c>
    </row>
    <row r="5172" spans="2:17" x14ac:dyDescent="0.3">
      <c r="B5172" s="187">
        <v>44412.083333333336</v>
      </c>
      <c r="D5172" s="202">
        <v>0</v>
      </c>
      <c r="E5172" s="178">
        <v>0</v>
      </c>
      <c r="F5172" s="188">
        <f t="shared" si="320"/>
        <v>0</v>
      </c>
      <c r="G5172" s="200"/>
      <c r="H5172" s="202">
        <v>0</v>
      </c>
      <c r="I5172" s="178">
        <v>-56.506999999999998</v>
      </c>
      <c r="J5172">
        <f t="shared" si="321"/>
        <v>0</v>
      </c>
      <c r="K5172" s="189">
        <f t="shared" si="322"/>
        <v>0</v>
      </c>
      <c r="L5172" s="200">
        <v>0</v>
      </c>
      <c r="N5172" s="184">
        <v>5896.6</v>
      </c>
      <c r="O5172" s="190">
        <f t="shared" si="323"/>
        <v>0.98276666666666668</v>
      </c>
      <c r="Q5172" s="1">
        <v>1331.2</v>
      </c>
    </row>
    <row r="5173" spans="2:17" x14ac:dyDescent="0.3">
      <c r="B5173" s="187">
        <v>44412.125</v>
      </c>
      <c r="D5173" s="202">
        <v>0</v>
      </c>
      <c r="E5173" s="178">
        <v>0</v>
      </c>
      <c r="F5173" s="188">
        <f t="shared" si="320"/>
        <v>0</v>
      </c>
      <c r="G5173" s="200"/>
      <c r="H5173" s="202">
        <v>0</v>
      </c>
      <c r="I5173" s="178">
        <v>-56.506999999999998</v>
      </c>
      <c r="J5173">
        <f t="shared" si="321"/>
        <v>0</v>
      </c>
      <c r="K5173" s="189">
        <f t="shared" si="322"/>
        <v>0</v>
      </c>
      <c r="L5173" s="200">
        <v>0</v>
      </c>
      <c r="N5173" s="184">
        <v>5940.9</v>
      </c>
      <c r="O5173" s="190">
        <f t="shared" si="323"/>
        <v>0.99014999999999997</v>
      </c>
      <c r="Q5173" s="1">
        <v>1329</v>
      </c>
    </row>
    <row r="5174" spans="2:17" x14ac:dyDescent="0.3">
      <c r="B5174" s="187">
        <v>44412.166666666664</v>
      </c>
      <c r="D5174" s="202">
        <v>0</v>
      </c>
      <c r="E5174" s="178">
        <v>0</v>
      </c>
      <c r="F5174" s="188">
        <f t="shared" si="320"/>
        <v>0</v>
      </c>
      <c r="G5174" s="200"/>
      <c r="H5174" s="202">
        <v>0</v>
      </c>
      <c r="I5174" s="178">
        <v>-56.506999999999998</v>
      </c>
      <c r="J5174">
        <f t="shared" si="321"/>
        <v>0</v>
      </c>
      <c r="K5174" s="189">
        <f t="shared" si="322"/>
        <v>0</v>
      </c>
      <c r="L5174" s="200">
        <v>0</v>
      </c>
      <c r="N5174" s="184">
        <v>5944.6</v>
      </c>
      <c r="O5174" s="190">
        <f t="shared" si="323"/>
        <v>0.99076666666666668</v>
      </c>
      <c r="Q5174" s="1">
        <v>1326</v>
      </c>
    </row>
    <row r="5175" spans="2:17" x14ac:dyDescent="0.3">
      <c r="B5175" s="187">
        <v>44412.208333333336</v>
      </c>
      <c r="D5175" s="202">
        <v>0</v>
      </c>
      <c r="E5175" s="178">
        <v>0</v>
      </c>
      <c r="F5175" s="188">
        <f t="shared" si="320"/>
        <v>0</v>
      </c>
      <c r="G5175" s="200"/>
      <c r="H5175" s="202">
        <v>0</v>
      </c>
      <c r="I5175" s="178">
        <v>-56.506999999999998</v>
      </c>
      <c r="J5175">
        <f t="shared" si="321"/>
        <v>0</v>
      </c>
      <c r="K5175" s="189">
        <f t="shared" si="322"/>
        <v>0</v>
      </c>
      <c r="L5175" s="200">
        <v>0</v>
      </c>
      <c r="N5175" s="184">
        <v>5948.9</v>
      </c>
      <c r="O5175" s="190">
        <f t="shared" si="323"/>
        <v>0.99148333333333327</v>
      </c>
      <c r="Q5175" s="1">
        <v>1325.5</v>
      </c>
    </row>
    <row r="5176" spans="2:17" x14ac:dyDescent="0.3">
      <c r="B5176" s="187">
        <v>44412.25</v>
      </c>
      <c r="D5176" s="202">
        <v>54</v>
      </c>
      <c r="E5176" s="178">
        <v>0</v>
      </c>
      <c r="F5176" s="188">
        <f t="shared" si="320"/>
        <v>0</v>
      </c>
      <c r="G5176" s="200"/>
      <c r="H5176" s="202">
        <v>9</v>
      </c>
      <c r="I5176" s="178">
        <v>-4.5926999999999998</v>
      </c>
      <c r="J5176">
        <f t="shared" si="321"/>
        <v>0</v>
      </c>
      <c r="K5176" s="189">
        <f t="shared" si="322"/>
        <v>0</v>
      </c>
      <c r="L5176" s="200">
        <v>168.7</v>
      </c>
      <c r="N5176" s="184">
        <v>5802.8</v>
      </c>
      <c r="O5176" s="190">
        <f t="shared" si="323"/>
        <v>0.9671333333333334</v>
      </c>
      <c r="Q5176" s="1">
        <v>1323.6</v>
      </c>
    </row>
    <row r="5177" spans="2:17" x14ac:dyDescent="0.3">
      <c r="B5177" s="187">
        <v>44412.291666666664</v>
      </c>
      <c r="D5177" s="202">
        <v>678</v>
      </c>
      <c r="E5177" s="178">
        <v>128.37200000000001</v>
      </c>
      <c r="F5177" s="188">
        <f t="shared" si="320"/>
        <v>0.17372805088473123</v>
      </c>
      <c r="G5177" s="200"/>
      <c r="H5177" s="202">
        <v>158</v>
      </c>
      <c r="I5177" s="178">
        <v>7115.3</v>
      </c>
      <c r="J5177">
        <f t="shared" si="321"/>
        <v>7115.3</v>
      </c>
      <c r="K5177" s="189">
        <f t="shared" si="322"/>
        <v>0.28461200000000003</v>
      </c>
      <c r="L5177" s="200">
        <v>7298.6</v>
      </c>
      <c r="N5177" s="184">
        <v>5779.2</v>
      </c>
      <c r="O5177" s="190">
        <f t="shared" si="323"/>
        <v>0.96319999999999995</v>
      </c>
      <c r="Q5177" s="1">
        <v>1323.1</v>
      </c>
    </row>
    <row r="5178" spans="2:17" x14ac:dyDescent="0.3">
      <c r="B5178" s="187">
        <v>44412.333333333336</v>
      </c>
      <c r="D5178" s="202">
        <v>862</v>
      </c>
      <c r="E5178" s="178">
        <v>548.81700000000001</v>
      </c>
      <c r="F5178" s="188">
        <f t="shared" si="320"/>
        <v>0.74272355110464527</v>
      </c>
      <c r="G5178" s="200"/>
      <c r="H5178" s="202">
        <v>382</v>
      </c>
      <c r="I5178" s="178">
        <v>18381</v>
      </c>
      <c r="J5178">
        <f t="shared" si="321"/>
        <v>18381</v>
      </c>
      <c r="K5178" s="189">
        <f t="shared" si="322"/>
        <v>0.73524</v>
      </c>
      <c r="L5178" s="200">
        <v>18970</v>
      </c>
      <c r="N5178" s="184">
        <v>5292.3</v>
      </c>
      <c r="O5178" s="190">
        <f t="shared" si="323"/>
        <v>0.88205</v>
      </c>
      <c r="Q5178" s="1">
        <v>1322.9</v>
      </c>
    </row>
    <row r="5179" spans="2:17" x14ac:dyDescent="0.3">
      <c r="B5179" s="187">
        <v>44412.375</v>
      </c>
      <c r="D5179" s="202">
        <v>927</v>
      </c>
      <c r="E5179" s="178">
        <v>649.29499999999996</v>
      </c>
      <c r="F5179" s="188">
        <f t="shared" si="320"/>
        <v>0.87870216869100382</v>
      </c>
      <c r="G5179" s="200"/>
      <c r="H5179" s="202">
        <v>564</v>
      </c>
      <c r="I5179" s="178">
        <v>20763</v>
      </c>
      <c r="J5179">
        <f t="shared" si="321"/>
        <v>20763</v>
      </c>
      <c r="K5179" s="189">
        <f t="shared" si="322"/>
        <v>0.83052000000000004</v>
      </c>
      <c r="L5179" s="200">
        <v>21479</v>
      </c>
      <c r="N5179" s="184">
        <v>5367.1</v>
      </c>
      <c r="O5179" s="190">
        <f t="shared" si="323"/>
        <v>0.89451666666666674</v>
      </c>
      <c r="Q5179" s="1">
        <v>1322.6</v>
      </c>
    </row>
    <row r="5180" spans="2:17" x14ac:dyDescent="0.3">
      <c r="B5180" s="187">
        <v>44412.416666666664</v>
      </c>
      <c r="D5180" s="202">
        <v>961</v>
      </c>
      <c r="E5180" s="178">
        <v>692.82500000000005</v>
      </c>
      <c r="F5180" s="188">
        <f t="shared" si="320"/>
        <v>0.93761207159048632</v>
      </c>
      <c r="G5180" s="200"/>
      <c r="H5180" s="202">
        <v>706</v>
      </c>
      <c r="I5180" s="178">
        <v>20636</v>
      </c>
      <c r="J5180">
        <f t="shared" si="321"/>
        <v>20636</v>
      </c>
      <c r="K5180" s="189">
        <f t="shared" si="322"/>
        <v>0.82543999999999995</v>
      </c>
      <c r="L5180" s="200">
        <v>21344</v>
      </c>
      <c r="N5180" s="184">
        <v>5686.4</v>
      </c>
      <c r="O5180" s="190">
        <f t="shared" si="323"/>
        <v>0.94773333333333332</v>
      </c>
      <c r="Q5180" s="1">
        <v>1321.2</v>
      </c>
    </row>
    <row r="5181" spans="2:17" x14ac:dyDescent="0.3">
      <c r="B5181" s="187">
        <v>44412.458333333336</v>
      </c>
      <c r="D5181" s="202">
        <v>978</v>
      </c>
      <c r="E5181" s="178">
        <v>715.12900000000002</v>
      </c>
      <c r="F5181" s="188">
        <f t="shared" si="320"/>
        <v>0.96779646107521067</v>
      </c>
      <c r="G5181" s="200"/>
      <c r="H5181" s="202">
        <v>786</v>
      </c>
      <c r="I5181" s="178">
        <v>20372</v>
      </c>
      <c r="J5181">
        <f t="shared" si="321"/>
        <v>20372</v>
      </c>
      <c r="K5181" s="189">
        <f t="shared" si="322"/>
        <v>0.81488000000000005</v>
      </c>
      <c r="L5181" s="200">
        <v>21066</v>
      </c>
      <c r="N5181" s="184">
        <v>5726.9</v>
      </c>
      <c r="O5181" s="190">
        <f t="shared" si="323"/>
        <v>0.95448333333333324</v>
      </c>
      <c r="Q5181" s="1">
        <v>1319.2</v>
      </c>
    </row>
    <row r="5182" spans="2:17" x14ac:dyDescent="0.3">
      <c r="B5182" s="187">
        <v>44412.5</v>
      </c>
      <c r="D5182" s="202">
        <v>980</v>
      </c>
      <c r="E5182" s="178">
        <v>717.09799999999996</v>
      </c>
      <c r="F5182" s="188">
        <f t="shared" si="320"/>
        <v>0.970461142876476</v>
      </c>
      <c r="G5182" s="200"/>
      <c r="H5182" s="202">
        <v>797</v>
      </c>
      <c r="I5182" s="178">
        <v>20266</v>
      </c>
      <c r="J5182">
        <f t="shared" si="321"/>
        <v>20266</v>
      </c>
      <c r="K5182" s="189">
        <f t="shared" si="322"/>
        <v>0.81064000000000003</v>
      </c>
      <c r="L5182" s="200">
        <v>20955</v>
      </c>
      <c r="N5182" s="184">
        <v>5493.5</v>
      </c>
      <c r="O5182" s="190">
        <f t="shared" si="323"/>
        <v>0.9155833333333333</v>
      </c>
      <c r="Q5182" s="1">
        <v>1317.1</v>
      </c>
    </row>
    <row r="5183" spans="2:17" x14ac:dyDescent="0.3">
      <c r="B5183" s="187">
        <v>44412.541666666664</v>
      </c>
      <c r="D5183" s="202">
        <v>968</v>
      </c>
      <c r="E5183" s="178">
        <v>698.39</v>
      </c>
      <c r="F5183" s="188">
        <f t="shared" si="320"/>
        <v>0.94514328247115742</v>
      </c>
      <c r="G5183" s="200"/>
      <c r="H5183" s="202">
        <v>738</v>
      </c>
      <c r="I5183" s="178">
        <v>20440</v>
      </c>
      <c r="J5183">
        <f t="shared" si="321"/>
        <v>20440</v>
      </c>
      <c r="K5183" s="189">
        <f t="shared" si="322"/>
        <v>0.81759999999999999</v>
      </c>
      <c r="L5183" s="200">
        <v>21138</v>
      </c>
      <c r="N5183" s="184">
        <v>5376.4</v>
      </c>
      <c r="O5183" s="190">
        <f t="shared" si="323"/>
        <v>0.89606666666666657</v>
      </c>
      <c r="Q5183" s="1">
        <v>1316.8</v>
      </c>
    </row>
    <row r="5184" spans="2:17" x14ac:dyDescent="0.3">
      <c r="B5184" s="187">
        <v>44412.583333333336</v>
      </c>
      <c r="D5184" s="202">
        <v>941</v>
      </c>
      <c r="E5184" s="178">
        <v>661.64800000000002</v>
      </c>
      <c r="F5184" s="188">
        <f t="shared" si="320"/>
        <v>0.89541969753357931</v>
      </c>
      <c r="G5184" s="200"/>
      <c r="H5184" s="202">
        <v>613</v>
      </c>
      <c r="I5184" s="178">
        <v>20608</v>
      </c>
      <c r="J5184">
        <f t="shared" si="321"/>
        <v>20608</v>
      </c>
      <c r="K5184" s="189">
        <f t="shared" si="322"/>
        <v>0.82432000000000005</v>
      </c>
      <c r="L5184" s="200">
        <v>21316</v>
      </c>
      <c r="N5184" s="184">
        <v>5229.1000000000004</v>
      </c>
      <c r="O5184" s="190">
        <f t="shared" si="323"/>
        <v>0.87151666666666672</v>
      </c>
      <c r="Q5184" s="1">
        <v>1315.6</v>
      </c>
    </row>
    <row r="5185" spans="2:17" x14ac:dyDescent="0.3">
      <c r="B5185" s="187">
        <v>44412.625</v>
      </c>
      <c r="D5185" s="202">
        <v>884</v>
      </c>
      <c r="E5185" s="178">
        <v>575.99300000000005</v>
      </c>
      <c r="F5185" s="188">
        <f t="shared" si="320"/>
        <v>0.77950130256791972</v>
      </c>
      <c r="G5185" s="200"/>
      <c r="H5185" s="202">
        <v>434</v>
      </c>
      <c r="I5185" s="178">
        <v>20045</v>
      </c>
      <c r="J5185">
        <f t="shared" si="321"/>
        <v>20045</v>
      </c>
      <c r="K5185" s="189">
        <f t="shared" si="322"/>
        <v>0.80179999999999996</v>
      </c>
      <c r="L5185" s="200">
        <v>20721</v>
      </c>
      <c r="N5185" s="184">
        <v>5237.6000000000004</v>
      </c>
      <c r="O5185" s="190">
        <f t="shared" si="323"/>
        <v>0.87293333333333334</v>
      </c>
      <c r="Q5185" s="1">
        <v>1315</v>
      </c>
    </row>
    <row r="5186" spans="2:17" x14ac:dyDescent="0.3">
      <c r="B5186" s="187">
        <v>44412.666666666664</v>
      </c>
      <c r="D5186" s="202">
        <v>764</v>
      </c>
      <c r="E5186" s="178">
        <v>380.87299999999999</v>
      </c>
      <c r="F5186" s="188">
        <f t="shared" si="320"/>
        <v>0.51544202726934396</v>
      </c>
      <c r="G5186" s="200"/>
      <c r="H5186" s="202">
        <v>226</v>
      </c>
      <c r="I5186" s="178">
        <v>10235</v>
      </c>
      <c r="J5186">
        <f t="shared" si="321"/>
        <v>10235</v>
      </c>
      <c r="K5186" s="189">
        <f t="shared" si="322"/>
        <v>0.40939999999999999</v>
      </c>
      <c r="L5186" s="200">
        <v>10500</v>
      </c>
      <c r="N5186" s="184">
        <v>5414.1</v>
      </c>
      <c r="O5186" s="190">
        <f t="shared" si="323"/>
        <v>0.9023500000000001</v>
      </c>
      <c r="Q5186" s="1">
        <v>1313.9</v>
      </c>
    </row>
    <row r="5187" spans="2:17" x14ac:dyDescent="0.3">
      <c r="B5187" s="187">
        <v>44412.708333333336</v>
      </c>
      <c r="D5187" s="202">
        <v>248</v>
      </c>
      <c r="E5187" s="178">
        <v>0</v>
      </c>
      <c r="F5187" s="188">
        <f t="shared" si="320"/>
        <v>0</v>
      </c>
      <c r="G5187" s="200"/>
      <c r="H5187" s="202">
        <v>34</v>
      </c>
      <c r="I5187" s="178">
        <v>922.02</v>
      </c>
      <c r="J5187">
        <f t="shared" si="321"/>
        <v>922.02</v>
      </c>
      <c r="K5187" s="189">
        <f t="shared" si="322"/>
        <v>3.6880799999999998E-2</v>
      </c>
      <c r="L5187" s="200">
        <v>1020.2</v>
      </c>
      <c r="N5187" s="184">
        <v>5448.6</v>
      </c>
      <c r="O5187" s="190">
        <f t="shared" si="323"/>
        <v>0.90810000000000002</v>
      </c>
      <c r="Q5187" s="1">
        <v>1312.4</v>
      </c>
    </row>
    <row r="5188" spans="2:17" x14ac:dyDescent="0.3">
      <c r="B5188" s="187">
        <v>44412.75</v>
      </c>
      <c r="D5188" s="202">
        <v>0</v>
      </c>
      <c r="E5188" s="178">
        <v>0</v>
      </c>
      <c r="F5188" s="188">
        <f t="shared" si="320"/>
        <v>0</v>
      </c>
      <c r="G5188" s="200"/>
      <c r="H5188" s="202">
        <v>0</v>
      </c>
      <c r="I5188" s="178">
        <v>-56.506999999999998</v>
      </c>
      <c r="J5188">
        <f t="shared" si="321"/>
        <v>0</v>
      </c>
      <c r="K5188" s="189">
        <f t="shared" si="322"/>
        <v>0</v>
      </c>
      <c r="L5188" s="200">
        <v>0</v>
      </c>
      <c r="N5188" s="184">
        <v>5040.3</v>
      </c>
      <c r="O5188" s="190">
        <f t="shared" si="323"/>
        <v>0.84005000000000007</v>
      </c>
      <c r="Q5188" s="1">
        <v>1311.5</v>
      </c>
    </row>
    <row r="5189" spans="2:17" x14ac:dyDescent="0.3">
      <c r="B5189" s="187">
        <v>44412.791666666664</v>
      </c>
      <c r="D5189" s="202">
        <v>0</v>
      </c>
      <c r="E5189" s="178">
        <v>0</v>
      </c>
      <c r="F5189" s="188">
        <f t="shared" si="320"/>
        <v>0</v>
      </c>
      <c r="G5189" s="200"/>
      <c r="H5189" s="202">
        <v>0</v>
      </c>
      <c r="I5189" s="178">
        <v>-56.506999999999998</v>
      </c>
      <c r="J5189">
        <f t="shared" si="321"/>
        <v>0</v>
      </c>
      <c r="K5189" s="189">
        <f t="shared" si="322"/>
        <v>0</v>
      </c>
      <c r="L5189" s="200">
        <v>0</v>
      </c>
      <c r="N5189" s="184">
        <v>5287.4</v>
      </c>
      <c r="O5189" s="190">
        <f t="shared" si="323"/>
        <v>0.88123333333333331</v>
      </c>
      <c r="Q5189" s="1">
        <v>1311.1</v>
      </c>
    </row>
    <row r="5190" spans="2:17" x14ac:dyDescent="0.3">
      <c r="B5190" s="187">
        <v>44412.833333333336</v>
      </c>
      <c r="D5190" s="202">
        <v>0</v>
      </c>
      <c r="E5190" s="178">
        <v>0</v>
      </c>
      <c r="F5190" s="188">
        <f t="shared" si="320"/>
        <v>0</v>
      </c>
      <c r="G5190" s="200"/>
      <c r="H5190" s="202">
        <v>0</v>
      </c>
      <c r="I5190" s="178">
        <v>-56.506999999999998</v>
      </c>
      <c r="J5190">
        <f t="shared" si="321"/>
        <v>0</v>
      </c>
      <c r="K5190" s="189">
        <f t="shared" si="322"/>
        <v>0</v>
      </c>
      <c r="L5190" s="200">
        <v>0</v>
      </c>
      <c r="N5190" s="184">
        <v>5493.1</v>
      </c>
      <c r="O5190" s="190">
        <f t="shared" si="323"/>
        <v>0.91551666666666676</v>
      </c>
      <c r="Q5190" s="1">
        <v>1310.7</v>
      </c>
    </row>
    <row r="5191" spans="2:17" x14ac:dyDescent="0.3">
      <c r="B5191" s="187">
        <v>44412.875</v>
      </c>
      <c r="D5191" s="202">
        <v>0</v>
      </c>
      <c r="E5191" s="178">
        <v>0</v>
      </c>
      <c r="F5191" s="188">
        <f t="shared" si="320"/>
        <v>0</v>
      </c>
      <c r="G5191" s="200"/>
      <c r="H5191" s="202">
        <v>0</v>
      </c>
      <c r="I5191" s="178">
        <v>-56.506999999999998</v>
      </c>
      <c r="J5191">
        <f t="shared" si="321"/>
        <v>0</v>
      </c>
      <c r="K5191" s="189">
        <f t="shared" si="322"/>
        <v>0</v>
      </c>
      <c r="L5191" s="200">
        <v>0</v>
      </c>
      <c r="N5191" s="184">
        <v>5658.9</v>
      </c>
      <c r="O5191" s="190">
        <f t="shared" si="323"/>
        <v>0.94314999999999993</v>
      </c>
      <c r="Q5191" s="1">
        <v>1310.5</v>
      </c>
    </row>
    <row r="5192" spans="2:17" x14ac:dyDescent="0.3">
      <c r="B5192" s="187">
        <v>44412.916666666664</v>
      </c>
      <c r="D5192" s="202">
        <v>0</v>
      </c>
      <c r="E5192" s="178">
        <v>0</v>
      </c>
      <c r="F5192" s="188">
        <f t="shared" si="320"/>
        <v>0</v>
      </c>
      <c r="G5192" s="200"/>
      <c r="H5192" s="202">
        <v>0</v>
      </c>
      <c r="I5192" s="178">
        <v>-56.506999999999998</v>
      </c>
      <c r="J5192">
        <f t="shared" si="321"/>
        <v>0</v>
      </c>
      <c r="K5192" s="189">
        <f t="shared" si="322"/>
        <v>0</v>
      </c>
      <c r="L5192" s="200">
        <v>0</v>
      </c>
      <c r="N5192" s="184">
        <v>5785.8</v>
      </c>
      <c r="O5192" s="190">
        <f t="shared" si="323"/>
        <v>0.96430000000000005</v>
      </c>
      <c r="Q5192" s="1">
        <v>1309.9000000000001</v>
      </c>
    </row>
    <row r="5193" spans="2:17" x14ac:dyDescent="0.3">
      <c r="B5193" s="187">
        <v>44412.958333333336</v>
      </c>
      <c r="D5193" s="202">
        <v>0</v>
      </c>
      <c r="E5193" s="178">
        <v>0</v>
      </c>
      <c r="F5193" s="188">
        <f t="shared" si="320"/>
        <v>0</v>
      </c>
      <c r="G5193" s="200"/>
      <c r="H5193" s="202">
        <v>0</v>
      </c>
      <c r="I5193" s="178">
        <v>-56.506999999999998</v>
      </c>
      <c r="J5193">
        <f t="shared" si="321"/>
        <v>0</v>
      </c>
      <c r="K5193" s="189">
        <f t="shared" si="322"/>
        <v>0</v>
      </c>
      <c r="L5193" s="200">
        <v>0</v>
      </c>
      <c r="N5193" s="184">
        <v>5914.3</v>
      </c>
      <c r="O5193" s="190">
        <f t="shared" si="323"/>
        <v>0.98571666666666669</v>
      </c>
      <c r="Q5193" s="1">
        <v>1309.7</v>
      </c>
    </row>
    <row r="5194" spans="2:17" x14ac:dyDescent="0.3">
      <c r="B5194" s="187">
        <v>44413</v>
      </c>
      <c r="D5194" s="202">
        <v>0</v>
      </c>
      <c r="E5194" s="178">
        <v>0</v>
      </c>
      <c r="F5194" s="188">
        <f t="shared" si="320"/>
        <v>0</v>
      </c>
      <c r="G5194" s="200"/>
      <c r="H5194" s="202">
        <v>0</v>
      </c>
      <c r="I5194" s="178">
        <v>-56.506999999999998</v>
      </c>
      <c r="J5194">
        <f t="shared" si="321"/>
        <v>0</v>
      </c>
      <c r="K5194" s="189">
        <f t="shared" si="322"/>
        <v>0</v>
      </c>
      <c r="L5194" s="200">
        <v>0</v>
      </c>
      <c r="N5194" s="184">
        <v>5946.1</v>
      </c>
      <c r="O5194" s="190">
        <f t="shared" si="323"/>
        <v>0.99101666666666677</v>
      </c>
      <c r="Q5194" s="1">
        <v>1309.4000000000001</v>
      </c>
    </row>
    <row r="5195" spans="2:17" x14ac:dyDescent="0.3">
      <c r="B5195" s="187">
        <v>44413.041666666664</v>
      </c>
      <c r="D5195" s="202">
        <v>0</v>
      </c>
      <c r="E5195" s="178">
        <v>0</v>
      </c>
      <c r="F5195" s="188">
        <f t="shared" ref="F5195:F5258" si="324">E5195/$F$8</f>
        <v>0</v>
      </c>
      <c r="G5195" s="200"/>
      <c r="H5195" s="202">
        <v>0</v>
      </c>
      <c r="I5195" s="178">
        <v>-56.506999999999998</v>
      </c>
      <c r="J5195">
        <f t="shared" ref="J5195:J5258" si="325">IF(I5195&lt;0,0,I5195)</f>
        <v>0</v>
      </c>
      <c r="K5195" s="189">
        <f t="shared" ref="K5195:K5258" si="326">J5195/(1000*$K$8)</f>
        <v>0</v>
      </c>
      <c r="L5195" s="200">
        <v>0</v>
      </c>
      <c r="N5195" s="184">
        <v>5962.8</v>
      </c>
      <c r="O5195" s="190">
        <f t="shared" ref="O5195:O5258" si="327">N5195/$O$8</f>
        <v>0.99380000000000002</v>
      </c>
      <c r="Q5195" s="1">
        <v>1308.5999999999999</v>
      </c>
    </row>
    <row r="5196" spans="2:17" x14ac:dyDescent="0.3">
      <c r="B5196" s="187">
        <v>44413.083333333336</v>
      </c>
      <c r="D5196" s="202">
        <v>0</v>
      </c>
      <c r="E5196" s="178">
        <v>0</v>
      </c>
      <c r="F5196" s="188">
        <f t="shared" si="324"/>
        <v>0</v>
      </c>
      <c r="G5196" s="200"/>
      <c r="H5196" s="202">
        <v>0</v>
      </c>
      <c r="I5196" s="178">
        <v>-56.506999999999998</v>
      </c>
      <c r="J5196">
        <f t="shared" si="325"/>
        <v>0</v>
      </c>
      <c r="K5196" s="189">
        <f t="shared" si="326"/>
        <v>0</v>
      </c>
      <c r="L5196" s="200">
        <v>0</v>
      </c>
      <c r="N5196" s="184">
        <v>5981.9</v>
      </c>
      <c r="O5196" s="190">
        <f t="shared" si="327"/>
        <v>0.99698333333333322</v>
      </c>
      <c r="Q5196" s="1">
        <v>1308.3</v>
      </c>
    </row>
    <row r="5197" spans="2:17" x14ac:dyDescent="0.3">
      <c r="B5197" s="187">
        <v>44413.125</v>
      </c>
      <c r="D5197" s="202">
        <v>0</v>
      </c>
      <c r="E5197" s="178">
        <v>0</v>
      </c>
      <c r="F5197" s="188">
        <f t="shared" si="324"/>
        <v>0</v>
      </c>
      <c r="G5197" s="200"/>
      <c r="H5197" s="202">
        <v>0</v>
      </c>
      <c r="I5197" s="178">
        <v>-56.506999999999998</v>
      </c>
      <c r="J5197">
        <f t="shared" si="325"/>
        <v>0</v>
      </c>
      <c r="K5197" s="189">
        <f t="shared" si="326"/>
        <v>0</v>
      </c>
      <c r="L5197" s="200">
        <v>0</v>
      </c>
      <c r="N5197" s="184">
        <v>5986.9</v>
      </c>
      <c r="O5197" s="190">
        <f t="shared" si="327"/>
        <v>0.99781666666666657</v>
      </c>
      <c r="Q5197" s="1">
        <v>1307.8</v>
      </c>
    </row>
    <row r="5198" spans="2:17" x14ac:dyDescent="0.3">
      <c r="B5198" s="187">
        <v>44413.166666666664</v>
      </c>
      <c r="D5198" s="202">
        <v>0</v>
      </c>
      <c r="E5198" s="178">
        <v>0</v>
      </c>
      <c r="F5198" s="188">
        <f t="shared" si="324"/>
        <v>0</v>
      </c>
      <c r="G5198" s="200"/>
      <c r="H5198" s="202">
        <v>0</v>
      </c>
      <c r="I5198" s="178">
        <v>-56.506999999999998</v>
      </c>
      <c r="J5198">
        <f t="shared" si="325"/>
        <v>0</v>
      </c>
      <c r="K5198" s="189">
        <f t="shared" si="326"/>
        <v>0</v>
      </c>
      <c r="L5198" s="200">
        <v>0</v>
      </c>
      <c r="N5198" s="184">
        <v>5988.3</v>
      </c>
      <c r="O5198" s="190">
        <f t="shared" si="327"/>
        <v>0.99804999999999999</v>
      </c>
      <c r="Q5198" s="1">
        <v>1306.5</v>
      </c>
    </row>
    <row r="5199" spans="2:17" x14ac:dyDescent="0.3">
      <c r="B5199" s="187">
        <v>44413.208333333336</v>
      </c>
      <c r="D5199" s="202">
        <v>0</v>
      </c>
      <c r="E5199" s="178">
        <v>0</v>
      </c>
      <c r="F5199" s="188">
        <f t="shared" si="324"/>
        <v>0</v>
      </c>
      <c r="G5199" s="200"/>
      <c r="H5199" s="202">
        <v>0</v>
      </c>
      <c r="I5199" s="178">
        <v>-56.506999999999998</v>
      </c>
      <c r="J5199">
        <f t="shared" si="325"/>
        <v>0</v>
      </c>
      <c r="K5199" s="189">
        <f t="shared" si="326"/>
        <v>0</v>
      </c>
      <c r="L5199" s="200">
        <v>0</v>
      </c>
      <c r="N5199" s="184">
        <v>5983.4</v>
      </c>
      <c r="O5199" s="190">
        <f t="shared" si="327"/>
        <v>0.9972333333333333</v>
      </c>
      <c r="Q5199" s="1">
        <v>1304.4000000000001</v>
      </c>
    </row>
    <row r="5200" spans="2:17" x14ac:dyDescent="0.3">
      <c r="B5200" s="187">
        <v>44413.25</v>
      </c>
      <c r="D5200" s="202">
        <v>56</v>
      </c>
      <c r="E5200" s="178">
        <v>0</v>
      </c>
      <c r="F5200" s="188">
        <f t="shared" si="324"/>
        <v>0</v>
      </c>
      <c r="G5200" s="200"/>
      <c r="H5200" s="202">
        <v>10</v>
      </c>
      <c r="I5200" s="178">
        <v>30.245000000000001</v>
      </c>
      <c r="J5200">
        <f t="shared" si="325"/>
        <v>30.245000000000001</v>
      </c>
      <c r="K5200" s="189">
        <f t="shared" si="326"/>
        <v>1.2098E-3</v>
      </c>
      <c r="L5200" s="200">
        <v>199.46</v>
      </c>
      <c r="N5200" s="184">
        <v>5943.5</v>
      </c>
      <c r="O5200" s="190">
        <f t="shared" si="327"/>
        <v>0.99058333333333337</v>
      </c>
      <c r="Q5200" s="1">
        <v>1304.4000000000001</v>
      </c>
    </row>
    <row r="5201" spans="2:17" x14ac:dyDescent="0.3">
      <c r="B5201" s="187">
        <v>44413.291666666664</v>
      </c>
      <c r="D5201" s="202">
        <v>693</v>
      </c>
      <c r="E5201" s="178">
        <v>136.827</v>
      </c>
      <c r="F5201" s="188">
        <f t="shared" si="324"/>
        <v>0.18517034881753899</v>
      </c>
      <c r="G5201" s="200"/>
      <c r="H5201" s="202">
        <v>162</v>
      </c>
      <c r="I5201" s="178">
        <v>7305.1</v>
      </c>
      <c r="J5201">
        <f t="shared" si="325"/>
        <v>7305.1</v>
      </c>
      <c r="K5201" s="189">
        <f t="shared" si="326"/>
        <v>0.29220400000000002</v>
      </c>
      <c r="L5201" s="200">
        <v>7492.3</v>
      </c>
      <c r="N5201" s="184">
        <v>5846.6</v>
      </c>
      <c r="O5201" s="190">
        <f t="shared" si="327"/>
        <v>0.97443333333333337</v>
      </c>
      <c r="Q5201" s="1">
        <v>1303.3</v>
      </c>
    </row>
    <row r="5202" spans="2:17" x14ac:dyDescent="0.3">
      <c r="B5202" s="187">
        <v>44413.333333333336</v>
      </c>
      <c r="D5202" s="202">
        <v>875</v>
      </c>
      <c r="E5202" s="178">
        <v>558.39599999999996</v>
      </c>
      <c r="F5202" s="188">
        <f t="shared" si="324"/>
        <v>0.75568697770409721</v>
      </c>
      <c r="G5202" s="200"/>
      <c r="H5202" s="202">
        <v>389</v>
      </c>
      <c r="I5202" s="178">
        <v>18697</v>
      </c>
      <c r="J5202">
        <f t="shared" si="325"/>
        <v>18697</v>
      </c>
      <c r="K5202" s="189">
        <f t="shared" si="326"/>
        <v>0.74787999999999999</v>
      </c>
      <c r="L5202" s="200">
        <v>19302</v>
      </c>
      <c r="N5202" s="184">
        <v>5074.8</v>
      </c>
      <c r="O5202" s="190">
        <f t="shared" si="327"/>
        <v>0.8458</v>
      </c>
      <c r="Q5202" s="1">
        <v>1302.5999999999999</v>
      </c>
    </row>
    <row r="5203" spans="2:17" x14ac:dyDescent="0.3">
      <c r="B5203" s="187">
        <v>44413.375</v>
      </c>
      <c r="D5203" s="202">
        <v>939</v>
      </c>
      <c r="E5203" s="178">
        <v>658.28899999999999</v>
      </c>
      <c r="F5203" s="188">
        <f t="shared" si="324"/>
        <v>0.8908739046587949</v>
      </c>
      <c r="G5203" s="200"/>
      <c r="H5203" s="202">
        <v>572</v>
      </c>
      <c r="I5203" s="178">
        <v>20976</v>
      </c>
      <c r="J5203">
        <f t="shared" si="325"/>
        <v>20976</v>
      </c>
      <c r="K5203" s="189">
        <f t="shared" si="326"/>
        <v>0.83904000000000001</v>
      </c>
      <c r="L5203" s="200">
        <v>21704</v>
      </c>
      <c r="N5203" s="184">
        <v>5446.9</v>
      </c>
      <c r="O5203" s="190">
        <f t="shared" si="327"/>
        <v>0.90781666666666661</v>
      </c>
      <c r="Q5203" s="1">
        <v>1302.3</v>
      </c>
    </row>
    <row r="5204" spans="2:17" x14ac:dyDescent="0.3">
      <c r="B5204" s="187">
        <v>44413.416666666664</v>
      </c>
      <c r="D5204" s="202">
        <v>973</v>
      </c>
      <c r="E5204" s="178">
        <v>702.11800000000005</v>
      </c>
      <c r="F5204" s="188">
        <f t="shared" si="324"/>
        <v>0.95018844943668179</v>
      </c>
      <c r="G5204" s="200"/>
      <c r="H5204" s="202">
        <v>714</v>
      </c>
      <c r="I5204" s="178">
        <v>20782</v>
      </c>
      <c r="J5204">
        <f t="shared" si="325"/>
        <v>20782</v>
      </c>
      <c r="K5204" s="189">
        <f t="shared" si="326"/>
        <v>0.83128000000000002</v>
      </c>
      <c r="L5204" s="200">
        <v>21499</v>
      </c>
      <c r="N5204" s="184">
        <v>5701.2</v>
      </c>
      <c r="O5204" s="190">
        <f t="shared" si="327"/>
        <v>0.95019999999999993</v>
      </c>
      <c r="Q5204" s="1">
        <v>1302.3</v>
      </c>
    </row>
    <row r="5205" spans="2:17" x14ac:dyDescent="0.3">
      <c r="B5205" s="187">
        <v>44413.458333333336</v>
      </c>
      <c r="D5205" s="202">
        <v>989</v>
      </c>
      <c r="E5205" s="178">
        <v>724.12400000000002</v>
      </c>
      <c r="F5205" s="188">
        <f t="shared" si="324"/>
        <v>0.97996955036032085</v>
      </c>
      <c r="G5205" s="200"/>
      <c r="H5205" s="202">
        <v>796</v>
      </c>
      <c r="I5205" s="178">
        <v>20551</v>
      </c>
      <c r="J5205">
        <f t="shared" si="325"/>
        <v>20551</v>
      </c>
      <c r="K5205" s="189">
        <f t="shared" si="326"/>
        <v>0.82203999999999999</v>
      </c>
      <c r="L5205" s="200">
        <v>21256</v>
      </c>
      <c r="N5205" s="184">
        <v>5606.6</v>
      </c>
      <c r="O5205" s="190">
        <f t="shared" si="327"/>
        <v>0.93443333333333345</v>
      </c>
      <c r="Q5205" s="1">
        <v>1300.8</v>
      </c>
    </row>
    <row r="5206" spans="2:17" x14ac:dyDescent="0.3">
      <c r="B5206" s="187">
        <v>44413.5</v>
      </c>
      <c r="D5206" s="202">
        <v>991</v>
      </c>
      <c r="E5206" s="178">
        <v>726.69</v>
      </c>
      <c r="F5206" s="188">
        <f t="shared" si="324"/>
        <v>0.98344216260107598</v>
      </c>
      <c r="G5206" s="200"/>
      <c r="H5206" s="202">
        <v>807</v>
      </c>
      <c r="I5206" s="178">
        <v>20467</v>
      </c>
      <c r="J5206">
        <f t="shared" si="325"/>
        <v>20467</v>
      </c>
      <c r="K5206" s="189">
        <f t="shared" si="326"/>
        <v>0.81867999999999996</v>
      </c>
      <c r="L5206" s="200">
        <v>21167</v>
      </c>
      <c r="N5206" s="184">
        <v>5202.7</v>
      </c>
      <c r="O5206" s="190">
        <f t="shared" si="327"/>
        <v>0.86711666666666665</v>
      </c>
      <c r="Q5206" s="1">
        <v>1300.4000000000001</v>
      </c>
    </row>
    <row r="5207" spans="2:17" x14ac:dyDescent="0.3">
      <c r="B5207" s="187">
        <v>44413.541666666664</v>
      </c>
      <c r="D5207" s="202">
        <v>980</v>
      </c>
      <c r="E5207" s="178">
        <v>708.97400000000005</v>
      </c>
      <c r="F5207" s="188">
        <f t="shared" si="324"/>
        <v>0.95946679297628323</v>
      </c>
      <c r="G5207" s="200"/>
      <c r="H5207" s="202">
        <v>747</v>
      </c>
      <c r="I5207" s="178">
        <v>20637</v>
      </c>
      <c r="J5207">
        <f t="shared" si="325"/>
        <v>20637</v>
      </c>
      <c r="K5207" s="189">
        <f t="shared" si="326"/>
        <v>0.82547999999999999</v>
      </c>
      <c r="L5207" s="200">
        <v>21346</v>
      </c>
      <c r="N5207" s="184">
        <v>4598.8999999999996</v>
      </c>
      <c r="O5207" s="190">
        <f t="shared" si="327"/>
        <v>0.76648333333333329</v>
      </c>
      <c r="Q5207" s="1">
        <v>1300.4000000000001</v>
      </c>
    </row>
    <row r="5208" spans="2:17" x14ac:dyDescent="0.3">
      <c r="B5208" s="187">
        <v>44413.583333333336</v>
      </c>
      <c r="D5208" s="202">
        <v>952</v>
      </c>
      <c r="E5208" s="178">
        <v>671.53599999999994</v>
      </c>
      <c r="F5208" s="188">
        <f t="shared" si="324"/>
        <v>0.90880129918462627</v>
      </c>
      <c r="G5208" s="200"/>
      <c r="H5208" s="202">
        <v>622</v>
      </c>
      <c r="I5208" s="178">
        <v>20856</v>
      </c>
      <c r="J5208">
        <f t="shared" si="325"/>
        <v>20856</v>
      </c>
      <c r="K5208" s="189">
        <f t="shared" si="326"/>
        <v>0.83423999999999998</v>
      </c>
      <c r="L5208" s="200">
        <v>21577</v>
      </c>
      <c r="N5208" s="184">
        <v>4359</v>
      </c>
      <c r="O5208" s="190">
        <f t="shared" si="327"/>
        <v>0.72650000000000003</v>
      </c>
      <c r="Q5208" s="1">
        <v>1300.3</v>
      </c>
    </row>
    <row r="5209" spans="2:17" x14ac:dyDescent="0.3">
      <c r="B5209" s="187">
        <v>44413.625</v>
      </c>
      <c r="D5209" s="202">
        <v>896</v>
      </c>
      <c r="E5209" s="178">
        <v>586.43899999999996</v>
      </c>
      <c r="F5209" s="188">
        <f t="shared" si="324"/>
        <v>0.79363805528301246</v>
      </c>
      <c r="G5209" s="200"/>
      <c r="H5209" s="202">
        <v>441</v>
      </c>
      <c r="I5209" s="178">
        <v>20337</v>
      </c>
      <c r="J5209">
        <f t="shared" si="325"/>
        <v>20337</v>
      </c>
      <c r="K5209" s="189">
        <f t="shared" si="326"/>
        <v>0.81347999999999998</v>
      </c>
      <c r="L5209" s="200">
        <v>21029</v>
      </c>
      <c r="N5209" s="184">
        <v>4335</v>
      </c>
      <c r="O5209" s="190">
        <f t="shared" si="327"/>
        <v>0.72250000000000003</v>
      </c>
      <c r="Q5209" s="1">
        <v>1298.9000000000001</v>
      </c>
    </row>
    <row r="5210" spans="2:17" x14ac:dyDescent="0.3">
      <c r="B5210" s="187">
        <v>44413.666666666664</v>
      </c>
      <c r="D5210" s="202">
        <v>777</v>
      </c>
      <c r="E5210" s="178">
        <v>390.346</v>
      </c>
      <c r="F5210" s="188">
        <f t="shared" si="324"/>
        <v>0.52826200223297359</v>
      </c>
      <c r="G5210" s="200"/>
      <c r="H5210" s="202">
        <v>231</v>
      </c>
      <c r="I5210" s="178">
        <v>10464</v>
      </c>
      <c r="J5210">
        <f t="shared" si="325"/>
        <v>10464</v>
      </c>
      <c r="K5210" s="189">
        <f t="shared" si="326"/>
        <v>0.41855999999999999</v>
      </c>
      <c r="L5210" s="200">
        <v>10736</v>
      </c>
      <c r="N5210" s="184">
        <v>4357.8999999999996</v>
      </c>
      <c r="O5210" s="190">
        <f t="shared" si="327"/>
        <v>0.72631666666666661</v>
      </c>
      <c r="Q5210" s="1">
        <v>1298.4000000000001</v>
      </c>
    </row>
    <row r="5211" spans="2:17" x14ac:dyDescent="0.3">
      <c r="B5211" s="187">
        <v>44413.708333333336</v>
      </c>
      <c r="D5211" s="202">
        <v>269</v>
      </c>
      <c r="E5211" s="178">
        <v>0</v>
      </c>
      <c r="F5211" s="188">
        <f t="shared" si="324"/>
        <v>0</v>
      </c>
      <c r="G5211" s="200"/>
      <c r="H5211" s="202">
        <v>35</v>
      </c>
      <c r="I5211" s="178">
        <v>935.31</v>
      </c>
      <c r="J5211">
        <f t="shared" si="325"/>
        <v>935.31</v>
      </c>
      <c r="K5211" s="189">
        <f t="shared" si="326"/>
        <v>3.7412399999999998E-2</v>
      </c>
      <c r="L5211" s="200">
        <v>1033.5999999999999</v>
      </c>
      <c r="N5211" s="184">
        <v>4405.5</v>
      </c>
      <c r="O5211" s="190">
        <f t="shared" si="327"/>
        <v>0.73424999999999996</v>
      </c>
      <c r="Q5211" s="1">
        <v>1297.8</v>
      </c>
    </row>
    <row r="5212" spans="2:17" x14ac:dyDescent="0.3">
      <c r="B5212" s="187">
        <v>44413.75</v>
      </c>
      <c r="D5212" s="202">
        <v>0</v>
      </c>
      <c r="E5212" s="178">
        <v>0</v>
      </c>
      <c r="F5212" s="188">
        <f t="shared" si="324"/>
        <v>0</v>
      </c>
      <c r="G5212" s="200"/>
      <c r="H5212" s="202">
        <v>0</v>
      </c>
      <c r="I5212" s="178">
        <v>-56.506999999999998</v>
      </c>
      <c r="J5212">
        <f t="shared" si="325"/>
        <v>0</v>
      </c>
      <c r="K5212" s="189">
        <f t="shared" si="326"/>
        <v>0</v>
      </c>
      <c r="L5212" s="200">
        <v>0</v>
      </c>
      <c r="N5212" s="184">
        <v>3527.6</v>
      </c>
      <c r="O5212" s="190">
        <f t="shared" si="327"/>
        <v>0.58793333333333331</v>
      </c>
      <c r="Q5212" s="1">
        <v>1297.7</v>
      </c>
    </row>
    <row r="5213" spans="2:17" x14ac:dyDescent="0.3">
      <c r="B5213" s="187">
        <v>44413.791666666664</v>
      </c>
      <c r="D5213" s="202">
        <v>0</v>
      </c>
      <c r="E5213" s="178">
        <v>0</v>
      </c>
      <c r="F5213" s="188">
        <f t="shared" si="324"/>
        <v>0</v>
      </c>
      <c r="G5213" s="200"/>
      <c r="H5213" s="202">
        <v>0</v>
      </c>
      <c r="I5213" s="178">
        <v>-56.506999999999998</v>
      </c>
      <c r="J5213">
        <f t="shared" si="325"/>
        <v>0</v>
      </c>
      <c r="K5213" s="189">
        <f t="shared" si="326"/>
        <v>0</v>
      </c>
      <c r="L5213" s="200">
        <v>0</v>
      </c>
      <c r="N5213" s="184">
        <v>3884.5</v>
      </c>
      <c r="O5213" s="190">
        <f t="shared" si="327"/>
        <v>0.64741666666666664</v>
      </c>
      <c r="Q5213" s="1">
        <v>1297</v>
      </c>
    </row>
    <row r="5214" spans="2:17" x14ac:dyDescent="0.3">
      <c r="B5214" s="187">
        <v>44413.833333333336</v>
      </c>
      <c r="D5214" s="202">
        <v>0</v>
      </c>
      <c r="E5214" s="178">
        <v>0</v>
      </c>
      <c r="F5214" s="188">
        <f t="shared" si="324"/>
        <v>0</v>
      </c>
      <c r="G5214" s="200"/>
      <c r="H5214" s="202">
        <v>0</v>
      </c>
      <c r="I5214" s="178">
        <v>-56.506999999999998</v>
      </c>
      <c r="J5214">
        <f t="shared" si="325"/>
        <v>0</v>
      </c>
      <c r="K5214" s="189">
        <f t="shared" si="326"/>
        <v>0</v>
      </c>
      <c r="L5214" s="200">
        <v>0</v>
      </c>
      <c r="N5214" s="184">
        <v>4240.3999999999996</v>
      </c>
      <c r="O5214" s="190">
        <f t="shared" si="327"/>
        <v>0.70673333333333332</v>
      </c>
      <c r="Q5214" s="1">
        <v>1296.5</v>
      </c>
    </row>
    <row r="5215" spans="2:17" x14ac:dyDescent="0.3">
      <c r="B5215" s="187">
        <v>44413.875</v>
      </c>
      <c r="D5215" s="202">
        <v>0</v>
      </c>
      <c r="E5215" s="178">
        <v>0</v>
      </c>
      <c r="F5215" s="188">
        <f t="shared" si="324"/>
        <v>0</v>
      </c>
      <c r="G5215" s="200"/>
      <c r="H5215" s="202">
        <v>0</v>
      </c>
      <c r="I5215" s="178">
        <v>-56.506999999999998</v>
      </c>
      <c r="J5215">
        <f t="shared" si="325"/>
        <v>0</v>
      </c>
      <c r="K5215" s="189">
        <f t="shared" si="326"/>
        <v>0</v>
      </c>
      <c r="L5215" s="200">
        <v>0</v>
      </c>
      <c r="N5215" s="184">
        <v>4539.3999999999996</v>
      </c>
      <c r="O5215" s="190">
        <f t="shared" si="327"/>
        <v>0.75656666666666661</v>
      </c>
      <c r="Q5215" s="1">
        <v>1296.3</v>
      </c>
    </row>
    <row r="5216" spans="2:17" x14ac:dyDescent="0.3">
      <c r="B5216" s="187">
        <v>44413.916666666664</v>
      </c>
      <c r="D5216" s="202">
        <v>0</v>
      </c>
      <c r="E5216" s="178">
        <v>0</v>
      </c>
      <c r="F5216" s="188">
        <f t="shared" si="324"/>
        <v>0</v>
      </c>
      <c r="G5216" s="200"/>
      <c r="H5216" s="202">
        <v>0</v>
      </c>
      <c r="I5216" s="178">
        <v>-56.506999999999998</v>
      </c>
      <c r="J5216">
        <f t="shared" si="325"/>
        <v>0</v>
      </c>
      <c r="K5216" s="189">
        <f t="shared" si="326"/>
        <v>0</v>
      </c>
      <c r="L5216" s="200">
        <v>0</v>
      </c>
      <c r="N5216" s="184">
        <v>4888.7</v>
      </c>
      <c r="O5216" s="190">
        <f t="shared" si="327"/>
        <v>0.8147833333333333</v>
      </c>
      <c r="Q5216" s="1">
        <v>1296.2</v>
      </c>
    </row>
    <row r="5217" spans="2:17" x14ac:dyDescent="0.3">
      <c r="B5217" s="187">
        <v>44413.958333333336</v>
      </c>
      <c r="D5217" s="202">
        <v>0</v>
      </c>
      <c r="E5217" s="178">
        <v>0</v>
      </c>
      <c r="F5217" s="188">
        <f t="shared" si="324"/>
        <v>0</v>
      </c>
      <c r="G5217" s="200"/>
      <c r="H5217" s="202">
        <v>0</v>
      </c>
      <c r="I5217" s="178">
        <v>-56.506999999999998</v>
      </c>
      <c r="J5217">
        <f t="shared" si="325"/>
        <v>0</v>
      </c>
      <c r="K5217" s="189">
        <f t="shared" si="326"/>
        <v>0</v>
      </c>
      <c r="L5217" s="200">
        <v>0</v>
      </c>
      <c r="N5217" s="184">
        <v>5081.7</v>
      </c>
      <c r="O5217" s="190">
        <f t="shared" si="327"/>
        <v>0.84694999999999998</v>
      </c>
      <c r="Q5217" s="1">
        <v>1295.8</v>
      </c>
    </row>
    <row r="5218" spans="2:17" x14ac:dyDescent="0.3">
      <c r="B5218" s="187">
        <v>44414</v>
      </c>
      <c r="D5218" s="202">
        <v>0</v>
      </c>
      <c r="E5218" s="178">
        <v>0</v>
      </c>
      <c r="F5218" s="188">
        <f t="shared" si="324"/>
        <v>0</v>
      </c>
      <c r="G5218" s="200"/>
      <c r="H5218" s="202">
        <v>0</v>
      </c>
      <c r="I5218" s="178">
        <v>-56.506999999999998</v>
      </c>
      <c r="J5218">
        <f t="shared" si="325"/>
        <v>0</v>
      </c>
      <c r="K5218" s="189">
        <f t="shared" si="326"/>
        <v>0</v>
      </c>
      <c r="L5218" s="200">
        <v>0</v>
      </c>
      <c r="N5218" s="184">
        <v>5335</v>
      </c>
      <c r="O5218" s="190">
        <f t="shared" si="327"/>
        <v>0.88916666666666666</v>
      </c>
      <c r="Q5218" s="1">
        <v>1295.7</v>
      </c>
    </row>
    <row r="5219" spans="2:17" x14ac:dyDescent="0.3">
      <c r="B5219" s="187">
        <v>44414.041666666664</v>
      </c>
      <c r="D5219" s="202">
        <v>0</v>
      </c>
      <c r="E5219" s="178">
        <v>0</v>
      </c>
      <c r="F5219" s="188">
        <f t="shared" si="324"/>
        <v>0</v>
      </c>
      <c r="G5219" s="200"/>
      <c r="H5219" s="202">
        <v>0</v>
      </c>
      <c r="I5219" s="178">
        <v>-56.506999999999998</v>
      </c>
      <c r="J5219">
        <f t="shared" si="325"/>
        <v>0</v>
      </c>
      <c r="K5219" s="189">
        <f t="shared" si="326"/>
        <v>0</v>
      </c>
      <c r="L5219" s="200">
        <v>0</v>
      </c>
      <c r="N5219" s="184">
        <v>5344.4</v>
      </c>
      <c r="O5219" s="190">
        <f t="shared" si="327"/>
        <v>0.89073333333333327</v>
      </c>
      <c r="Q5219" s="1">
        <v>1295.4000000000001</v>
      </c>
    </row>
    <row r="5220" spans="2:17" x14ac:dyDescent="0.3">
      <c r="B5220" s="187">
        <v>44414.083333333336</v>
      </c>
      <c r="D5220" s="202">
        <v>0</v>
      </c>
      <c r="E5220" s="178">
        <v>0</v>
      </c>
      <c r="F5220" s="188">
        <f t="shared" si="324"/>
        <v>0</v>
      </c>
      <c r="G5220" s="200"/>
      <c r="H5220" s="202">
        <v>0</v>
      </c>
      <c r="I5220" s="178">
        <v>-56.506999999999998</v>
      </c>
      <c r="J5220">
        <f t="shared" si="325"/>
        <v>0</v>
      </c>
      <c r="K5220" s="189">
        <f t="shared" si="326"/>
        <v>0</v>
      </c>
      <c r="L5220" s="200">
        <v>0</v>
      </c>
      <c r="N5220" s="184">
        <v>5370.3</v>
      </c>
      <c r="O5220" s="190">
        <f t="shared" si="327"/>
        <v>0.89505000000000001</v>
      </c>
      <c r="Q5220" s="1">
        <v>1294.4000000000001</v>
      </c>
    </row>
    <row r="5221" spans="2:17" x14ac:dyDescent="0.3">
      <c r="B5221" s="187">
        <v>44414.125</v>
      </c>
      <c r="D5221" s="202">
        <v>0</v>
      </c>
      <c r="E5221" s="178">
        <v>0</v>
      </c>
      <c r="F5221" s="188">
        <f t="shared" si="324"/>
        <v>0</v>
      </c>
      <c r="G5221" s="200"/>
      <c r="H5221" s="202">
        <v>0</v>
      </c>
      <c r="I5221" s="178">
        <v>-56.506999999999998</v>
      </c>
      <c r="J5221">
        <f t="shared" si="325"/>
        <v>0</v>
      </c>
      <c r="K5221" s="189">
        <f t="shared" si="326"/>
        <v>0</v>
      </c>
      <c r="L5221" s="200">
        <v>0</v>
      </c>
      <c r="N5221" s="184">
        <v>5395.6</v>
      </c>
      <c r="O5221" s="190">
        <f t="shared" si="327"/>
        <v>0.89926666666666677</v>
      </c>
      <c r="Q5221" s="1">
        <v>1292.5999999999999</v>
      </c>
    </row>
    <row r="5222" spans="2:17" x14ac:dyDescent="0.3">
      <c r="B5222" s="187">
        <v>44414.166666666664</v>
      </c>
      <c r="D5222" s="202">
        <v>0</v>
      </c>
      <c r="E5222" s="178">
        <v>0</v>
      </c>
      <c r="F5222" s="188">
        <f t="shared" si="324"/>
        <v>0</v>
      </c>
      <c r="G5222" s="200"/>
      <c r="H5222" s="202">
        <v>0</v>
      </c>
      <c r="I5222" s="178">
        <v>-56.506999999999998</v>
      </c>
      <c r="J5222">
        <f t="shared" si="325"/>
        <v>0</v>
      </c>
      <c r="K5222" s="189">
        <f t="shared" si="326"/>
        <v>0</v>
      </c>
      <c r="L5222" s="200">
        <v>0</v>
      </c>
      <c r="N5222" s="184">
        <v>5451.5</v>
      </c>
      <c r="O5222" s="190">
        <f t="shared" si="327"/>
        <v>0.9085833333333333</v>
      </c>
      <c r="Q5222" s="1">
        <v>1292.5999999999999</v>
      </c>
    </row>
    <row r="5223" spans="2:17" x14ac:dyDescent="0.3">
      <c r="B5223" s="187">
        <v>44414.208333333336</v>
      </c>
      <c r="D5223" s="202">
        <v>0</v>
      </c>
      <c r="E5223" s="178">
        <v>0</v>
      </c>
      <c r="F5223" s="188">
        <f t="shared" si="324"/>
        <v>0</v>
      </c>
      <c r="G5223" s="200"/>
      <c r="H5223" s="202">
        <v>0</v>
      </c>
      <c r="I5223" s="178">
        <v>-56.506999999999998</v>
      </c>
      <c r="J5223">
        <f t="shared" si="325"/>
        <v>0</v>
      </c>
      <c r="K5223" s="189">
        <f t="shared" si="326"/>
        <v>0</v>
      </c>
      <c r="L5223" s="200">
        <v>0</v>
      </c>
      <c r="N5223" s="184">
        <v>5450.2</v>
      </c>
      <c r="O5223" s="190">
        <f t="shared" si="327"/>
        <v>0.90836666666666666</v>
      </c>
      <c r="Q5223" s="1">
        <v>1291.0999999999999</v>
      </c>
    </row>
    <row r="5224" spans="2:17" x14ac:dyDescent="0.3">
      <c r="B5224" s="187">
        <v>44414.25</v>
      </c>
      <c r="D5224" s="202">
        <v>55</v>
      </c>
      <c r="E5224" s="178">
        <v>0</v>
      </c>
      <c r="F5224" s="188">
        <f t="shared" si="324"/>
        <v>0</v>
      </c>
      <c r="G5224" s="200"/>
      <c r="H5224" s="202">
        <v>10</v>
      </c>
      <c r="I5224" s="178">
        <v>40.790999999999997</v>
      </c>
      <c r="J5224">
        <f t="shared" si="325"/>
        <v>40.790999999999997</v>
      </c>
      <c r="K5224" s="189">
        <f t="shared" si="326"/>
        <v>1.63164E-3</v>
      </c>
      <c r="L5224" s="200">
        <v>208.77</v>
      </c>
      <c r="N5224" s="184">
        <v>5042.6000000000004</v>
      </c>
      <c r="O5224" s="190">
        <f t="shared" si="327"/>
        <v>0.84043333333333337</v>
      </c>
      <c r="Q5224" s="1">
        <v>1287.5</v>
      </c>
    </row>
    <row r="5225" spans="2:17" x14ac:dyDescent="0.3">
      <c r="B5225" s="187">
        <v>44414.291666666664</v>
      </c>
      <c r="D5225" s="202">
        <v>675</v>
      </c>
      <c r="E5225" s="178">
        <v>131.68600000000001</v>
      </c>
      <c r="F5225" s="188">
        <f t="shared" si="324"/>
        <v>0.17821294448015701</v>
      </c>
      <c r="G5225" s="200"/>
      <c r="H5225" s="202">
        <v>162</v>
      </c>
      <c r="I5225" s="178">
        <v>7351.8</v>
      </c>
      <c r="J5225">
        <f t="shared" si="325"/>
        <v>7351.8</v>
      </c>
      <c r="K5225" s="189">
        <f t="shared" si="326"/>
        <v>0.294072</v>
      </c>
      <c r="L5225" s="200">
        <v>7540.1</v>
      </c>
      <c r="N5225" s="184">
        <v>4830.8</v>
      </c>
      <c r="O5225" s="190">
        <f t="shared" si="327"/>
        <v>0.80513333333333337</v>
      </c>
      <c r="Q5225" s="1">
        <v>1285.5999999999999</v>
      </c>
    </row>
    <row r="5226" spans="2:17" x14ac:dyDescent="0.3">
      <c r="B5226" s="187">
        <v>44414.333333333336</v>
      </c>
      <c r="D5226" s="202">
        <v>855</v>
      </c>
      <c r="E5226" s="178">
        <v>549.14499999999998</v>
      </c>
      <c r="F5226" s="188">
        <f t="shared" si="324"/>
        <v>0.74316743918530304</v>
      </c>
      <c r="G5226" s="200"/>
      <c r="H5226" s="202">
        <v>385</v>
      </c>
      <c r="I5226" s="178">
        <v>18465</v>
      </c>
      <c r="J5226">
        <f t="shared" si="325"/>
        <v>18465</v>
      </c>
      <c r="K5226" s="189">
        <f t="shared" si="326"/>
        <v>0.73860000000000003</v>
      </c>
      <c r="L5226" s="200">
        <v>19059</v>
      </c>
      <c r="N5226" s="184">
        <v>3792.1</v>
      </c>
      <c r="O5226" s="190">
        <f t="shared" si="327"/>
        <v>0.63201666666666667</v>
      </c>
      <c r="Q5226" s="1">
        <v>1284.4000000000001</v>
      </c>
    </row>
    <row r="5227" spans="2:17" x14ac:dyDescent="0.3">
      <c r="B5227" s="187">
        <v>44414.375</v>
      </c>
      <c r="D5227" s="202">
        <v>920</v>
      </c>
      <c r="E5227" s="178">
        <v>647.56500000000005</v>
      </c>
      <c r="F5227" s="188">
        <f t="shared" si="324"/>
        <v>0.87636092972899837</v>
      </c>
      <c r="G5227" s="200"/>
      <c r="H5227" s="202">
        <v>567</v>
      </c>
      <c r="I5227" s="178">
        <v>20698</v>
      </c>
      <c r="J5227">
        <f t="shared" si="325"/>
        <v>20698</v>
      </c>
      <c r="K5227" s="189">
        <f t="shared" si="326"/>
        <v>0.82791999999999999</v>
      </c>
      <c r="L5227" s="200">
        <v>21411</v>
      </c>
      <c r="N5227" s="184">
        <v>3121.2</v>
      </c>
      <c r="O5227" s="190">
        <f t="shared" si="327"/>
        <v>0.5202</v>
      </c>
      <c r="Q5227" s="1">
        <v>1283.9000000000001</v>
      </c>
    </row>
    <row r="5228" spans="2:17" x14ac:dyDescent="0.3">
      <c r="B5228" s="187">
        <v>44414.416666666664</v>
      </c>
      <c r="D5228" s="202">
        <v>955</v>
      </c>
      <c r="E5228" s="178">
        <v>691.37400000000002</v>
      </c>
      <c r="F5228" s="188">
        <f t="shared" si="324"/>
        <v>0.93564840816050354</v>
      </c>
      <c r="G5228" s="200"/>
      <c r="H5228" s="202">
        <v>709</v>
      </c>
      <c r="I5228" s="178">
        <v>20593</v>
      </c>
      <c r="J5228">
        <f t="shared" si="325"/>
        <v>20593</v>
      </c>
      <c r="K5228" s="189">
        <f t="shared" si="326"/>
        <v>0.82372000000000001</v>
      </c>
      <c r="L5228" s="200">
        <v>21300</v>
      </c>
      <c r="N5228" s="184">
        <v>4036.6</v>
      </c>
      <c r="O5228" s="190">
        <f t="shared" si="327"/>
        <v>0.67276666666666662</v>
      </c>
      <c r="Q5228" s="1">
        <v>1283.2</v>
      </c>
    </row>
    <row r="5229" spans="2:17" x14ac:dyDescent="0.3">
      <c r="B5229" s="187">
        <v>44414.458333333336</v>
      </c>
      <c r="D5229" s="202">
        <v>970</v>
      </c>
      <c r="E5229" s="178">
        <v>712.09900000000005</v>
      </c>
      <c r="F5229" s="188">
        <f t="shared" si="324"/>
        <v>0.96369590959840323</v>
      </c>
      <c r="G5229" s="200"/>
      <c r="H5229" s="202">
        <v>789</v>
      </c>
      <c r="I5229" s="178">
        <v>20385</v>
      </c>
      <c r="J5229">
        <f t="shared" si="325"/>
        <v>20385</v>
      </c>
      <c r="K5229" s="189">
        <f t="shared" si="326"/>
        <v>0.81540000000000001</v>
      </c>
      <c r="L5229" s="200">
        <v>21080</v>
      </c>
      <c r="N5229" s="184">
        <v>4105.6000000000004</v>
      </c>
      <c r="O5229" s="190">
        <f t="shared" si="327"/>
        <v>0.68426666666666669</v>
      </c>
      <c r="Q5229" s="1">
        <v>1281.3</v>
      </c>
    </row>
    <row r="5230" spans="2:17" x14ac:dyDescent="0.3">
      <c r="B5230" s="187">
        <v>44414.5</v>
      </c>
      <c r="D5230" s="202">
        <v>973</v>
      </c>
      <c r="E5230" s="178">
        <v>715.98699999999997</v>
      </c>
      <c r="F5230" s="188">
        <f t="shared" si="324"/>
        <v>0.96895760733497993</v>
      </c>
      <c r="G5230" s="200"/>
      <c r="H5230" s="202">
        <v>800</v>
      </c>
      <c r="I5230" s="178">
        <v>20322</v>
      </c>
      <c r="J5230">
        <f t="shared" si="325"/>
        <v>20322</v>
      </c>
      <c r="K5230" s="189">
        <f t="shared" si="326"/>
        <v>0.81288000000000005</v>
      </c>
      <c r="L5230" s="200">
        <v>21014</v>
      </c>
      <c r="N5230" s="184">
        <v>3323.9</v>
      </c>
      <c r="O5230" s="190">
        <f t="shared" si="327"/>
        <v>0.55398333333333338</v>
      </c>
      <c r="Q5230" s="1">
        <v>1281.3</v>
      </c>
    </row>
    <row r="5231" spans="2:17" x14ac:dyDescent="0.3">
      <c r="B5231" s="187">
        <v>44414.541666666664</v>
      </c>
      <c r="D5231" s="202">
        <v>961</v>
      </c>
      <c r="E5231" s="178">
        <v>697.78499999999997</v>
      </c>
      <c r="F5231" s="188">
        <f t="shared" si="324"/>
        <v>0.94432452549311496</v>
      </c>
      <c r="G5231" s="200"/>
      <c r="H5231" s="202">
        <v>740</v>
      </c>
      <c r="I5231" s="178">
        <v>20478</v>
      </c>
      <c r="J5231">
        <f t="shared" si="325"/>
        <v>20478</v>
      </c>
      <c r="K5231" s="189">
        <f t="shared" si="326"/>
        <v>0.81911999999999996</v>
      </c>
      <c r="L5231" s="200">
        <v>21179</v>
      </c>
      <c r="N5231" s="184">
        <v>2646.4</v>
      </c>
      <c r="O5231" s="190">
        <f t="shared" si="327"/>
        <v>0.44106666666666666</v>
      </c>
      <c r="Q5231" s="1">
        <v>1281.2</v>
      </c>
    </row>
    <row r="5232" spans="2:17" x14ac:dyDescent="0.3">
      <c r="B5232" s="187">
        <v>44414.583333333336</v>
      </c>
      <c r="D5232" s="202">
        <v>933</v>
      </c>
      <c r="E5232" s="178">
        <v>661.33500000000004</v>
      </c>
      <c r="F5232" s="188">
        <f t="shared" si="324"/>
        <v>0.89499610921270778</v>
      </c>
      <c r="G5232" s="200"/>
      <c r="H5232" s="202">
        <v>615</v>
      </c>
      <c r="I5232" s="178">
        <v>20625</v>
      </c>
      <c r="J5232">
        <f t="shared" si="325"/>
        <v>20625</v>
      </c>
      <c r="K5232" s="189">
        <f t="shared" si="326"/>
        <v>0.82499999999999996</v>
      </c>
      <c r="L5232" s="200">
        <v>21333</v>
      </c>
      <c r="N5232" s="184">
        <v>2118.6999999999998</v>
      </c>
      <c r="O5232" s="190">
        <f t="shared" si="327"/>
        <v>0.35311666666666663</v>
      </c>
      <c r="Q5232" s="1">
        <v>1279.5999999999999</v>
      </c>
    </row>
    <row r="5233" spans="2:17" x14ac:dyDescent="0.3">
      <c r="B5233" s="187">
        <v>44414.625</v>
      </c>
      <c r="D5233" s="202">
        <v>877</v>
      </c>
      <c r="E5233" s="178">
        <v>577.95399999999995</v>
      </c>
      <c r="F5233" s="188">
        <f t="shared" si="324"/>
        <v>0.78215515783063227</v>
      </c>
      <c r="G5233" s="200"/>
      <c r="H5233" s="202">
        <v>436</v>
      </c>
      <c r="I5233" s="178">
        <v>20079</v>
      </c>
      <c r="J5233">
        <f t="shared" si="325"/>
        <v>20079</v>
      </c>
      <c r="K5233" s="189">
        <f t="shared" si="326"/>
        <v>0.80315999999999999</v>
      </c>
      <c r="L5233" s="200">
        <v>20757</v>
      </c>
      <c r="N5233" s="184">
        <v>1687.4</v>
      </c>
      <c r="O5233" s="190">
        <f t="shared" si="327"/>
        <v>0.28123333333333334</v>
      </c>
      <c r="Q5233" s="1">
        <v>1279.0999999999999</v>
      </c>
    </row>
    <row r="5234" spans="2:17" x14ac:dyDescent="0.3">
      <c r="B5234" s="187">
        <v>44414.666666666664</v>
      </c>
      <c r="D5234" s="202">
        <v>757</v>
      </c>
      <c r="E5234" s="178">
        <v>384.49900000000002</v>
      </c>
      <c r="F5234" s="188">
        <f t="shared" si="324"/>
        <v>0.52034915586832231</v>
      </c>
      <c r="G5234" s="200"/>
      <c r="H5234" s="202">
        <v>229</v>
      </c>
      <c r="I5234" s="178">
        <v>10371</v>
      </c>
      <c r="J5234">
        <f t="shared" si="325"/>
        <v>10371</v>
      </c>
      <c r="K5234" s="189">
        <f t="shared" si="326"/>
        <v>0.41483999999999999</v>
      </c>
      <c r="L5234" s="200">
        <v>10640</v>
      </c>
      <c r="N5234" s="184">
        <v>1531.7</v>
      </c>
      <c r="O5234" s="190">
        <f t="shared" si="327"/>
        <v>0.25528333333333336</v>
      </c>
      <c r="Q5234" s="1">
        <v>1279</v>
      </c>
    </row>
    <row r="5235" spans="2:17" x14ac:dyDescent="0.3">
      <c r="B5235" s="187">
        <v>44414.708333333336</v>
      </c>
      <c r="D5235" s="202">
        <v>257</v>
      </c>
      <c r="E5235" s="178">
        <v>0</v>
      </c>
      <c r="F5235" s="188">
        <f t="shared" si="324"/>
        <v>0</v>
      </c>
      <c r="G5235" s="200"/>
      <c r="H5235" s="202">
        <v>36</v>
      </c>
      <c r="I5235" s="178">
        <v>982.27</v>
      </c>
      <c r="J5235">
        <f t="shared" si="325"/>
        <v>982.27</v>
      </c>
      <c r="K5235" s="189">
        <f t="shared" si="326"/>
        <v>3.9290800000000001E-2</v>
      </c>
      <c r="L5235" s="200">
        <v>1080.9000000000001</v>
      </c>
      <c r="N5235" s="184">
        <v>1469</v>
      </c>
      <c r="O5235" s="190">
        <f t="shared" si="327"/>
        <v>0.24483333333333332</v>
      </c>
      <c r="Q5235" s="1">
        <v>1277.0999999999999</v>
      </c>
    </row>
    <row r="5236" spans="2:17" x14ac:dyDescent="0.3">
      <c r="B5236" s="187">
        <v>44414.75</v>
      </c>
      <c r="D5236" s="202">
        <v>0</v>
      </c>
      <c r="E5236" s="178">
        <v>0</v>
      </c>
      <c r="F5236" s="188">
        <f t="shared" si="324"/>
        <v>0</v>
      </c>
      <c r="G5236" s="200"/>
      <c r="H5236" s="202">
        <v>0</v>
      </c>
      <c r="I5236" s="178">
        <v>-56.506999999999998</v>
      </c>
      <c r="J5236">
        <f t="shared" si="325"/>
        <v>0</v>
      </c>
      <c r="K5236" s="189">
        <f t="shared" si="326"/>
        <v>0</v>
      </c>
      <c r="L5236" s="200">
        <v>0</v>
      </c>
      <c r="N5236" s="184">
        <v>1712.3</v>
      </c>
      <c r="O5236" s="190">
        <f t="shared" si="327"/>
        <v>0.28538333333333332</v>
      </c>
      <c r="Q5236" s="1">
        <v>1277.0999999999999</v>
      </c>
    </row>
    <row r="5237" spans="2:17" x14ac:dyDescent="0.3">
      <c r="B5237" s="187">
        <v>44414.791666666664</v>
      </c>
      <c r="D5237" s="202">
        <v>0</v>
      </c>
      <c r="E5237" s="178">
        <v>0</v>
      </c>
      <c r="F5237" s="188">
        <f t="shared" si="324"/>
        <v>0</v>
      </c>
      <c r="G5237" s="200"/>
      <c r="H5237" s="202">
        <v>0</v>
      </c>
      <c r="I5237" s="178">
        <v>-56.506999999999998</v>
      </c>
      <c r="J5237">
        <f t="shared" si="325"/>
        <v>0</v>
      </c>
      <c r="K5237" s="189">
        <f t="shared" si="326"/>
        <v>0</v>
      </c>
      <c r="L5237" s="200">
        <v>0</v>
      </c>
      <c r="N5237" s="184">
        <v>2406.6</v>
      </c>
      <c r="O5237" s="190">
        <f t="shared" si="327"/>
        <v>0.40110000000000001</v>
      </c>
      <c r="Q5237" s="1">
        <v>1276.8</v>
      </c>
    </row>
    <row r="5238" spans="2:17" x14ac:dyDescent="0.3">
      <c r="B5238" s="187">
        <v>44414.833333333336</v>
      </c>
      <c r="D5238" s="202">
        <v>0</v>
      </c>
      <c r="E5238" s="178">
        <v>0</v>
      </c>
      <c r="F5238" s="188">
        <f t="shared" si="324"/>
        <v>0</v>
      </c>
      <c r="G5238" s="200"/>
      <c r="H5238" s="202">
        <v>0</v>
      </c>
      <c r="I5238" s="178">
        <v>-56.506999999999998</v>
      </c>
      <c r="J5238">
        <f t="shared" si="325"/>
        <v>0</v>
      </c>
      <c r="K5238" s="189">
        <f t="shared" si="326"/>
        <v>0</v>
      </c>
      <c r="L5238" s="200">
        <v>0</v>
      </c>
      <c r="N5238" s="184">
        <v>3059</v>
      </c>
      <c r="O5238" s="190">
        <f t="shared" si="327"/>
        <v>0.50983333333333336</v>
      </c>
      <c r="Q5238" s="1">
        <v>1276</v>
      </c>
    </row>
    <row r="5239" spans="2:17" x14ac:dyDescent="0.3">
      <c r="B5239" s="187">
        <v>44414.875</v>
      </c>
      <c r="D5239" s="202">
        <v>0</v>
      </c>
      <c r="E5239" s="178">
        <v>0</v>
      </c>
      <c r="F5239" s="188">
        <f t="shared" si="324"/>
        <v>0</v>
      </c>
      <c r="G5239" s="200"/>
      <c r="H5239" s="202">
        <v>0</v>
      </c>
      <c r="I5239" s="178">
        <v>-56.506999999999998</v>
      </c>
      <c r="J5239">
        <f t="shared" si="325"/>
        <v>0</v>
      </c>
      <c r="K5239" s="189">
        <f t="shared" si="326"/>
        <v>0</v>
      </c>
      <c r="L5239" s="200">
        <v>0</v>
      </c>
      <c r="N5239" s="184">
        <v>3769.6</v>
      </c>
      <c r="O5239" s="190">
        <f t="shared" si="327"/>
        <v>0.62826666666666664</v>
      </c>
      <c r="Q5239" s="1">
        <v>1275.4000000000001</v>
      </c>
    </row>
    <row r="5240" spans="2:17" x14ac:dyDescent="0.3">
      <c r="B5240" s="187">
        <v>44414.916666666664</v>
      </c>
      <c r="D5240" s="202">
        <v>0</v>
      </c>
      <c r="E5240" s="178">
        <v>0</v>
      </c>
      <c r="F5240" s="188">
        <f t="shared" si="324"/>
        <v>0</v>
      </c>
      <c r="G5240" s="200"/>
      <c r="H5240" s="202">
        <v>0</v>
      </c>
      <c r="I5240" s="178">
        <v>-56.506999999999998</v>
      </c>
      <c r="J5240">
        <f t="shared" si="325"/>
        <v>0</v>
      </c>
      <c r="K5240" s="189">
        <f t="shared" si="326"/>
        <v>0</v>
      </c>
      <c r="L5240" s="200">
        <v>0</v>
      </c>
      <c r="N5240" s="184">
        <v>4269.6000000000004</v>
      </c>
      <c r="O5240" s="190">
        <f t="shared" si="327"/>
        <v>0.71160000000000001</v>
      </c>
      <c r="Q5240" s="1">
        <v>1275</v>
      </c>
    </row>
    <row r="5241" spans="2:17" x14ac:dyDescent="0.3">
      <c r="B5241" s="187">
        <v>44414.958333333336</v>
      </c>
      <c r="D5241" s="202">
        <v>0</v>
      </c>
      <c r="E5241" s="178">
        <v>0</v>
      </c>
      <c r="F5241" s="188">
        <f t="shared" si="324"/>
        <v>0</v>
      </c>
      <c r="G5241" s="200"/>
      <c r="H5241" s="202">
        <v>0</v>
      </c>
      <c r="I5241" s="178">
        <v>-56.506999999999998</v>
      </c>
      <c r="J5241">
        <f t="shared" si="325"/>
        <v>0</v>
      </c>
      <c r="K5241" s="189">
        <f t="shared" si="326"/>
        <v>0</v>
      </c>
      <c r="L5241" s="200">
        <v>0</v>
      </c>
      <c r="N5241" s="184">
        <v>4080.5</v>
      </c>
      <c r="O5241" s="190">
        <f t="shared" si="327"/>
        <v>0.68008333333333337</v>
      </c>
      <c r="Q5241" s="1">
        <v>1274.8</v>
      </c>
    </row>
    <row r="5242" spans="2:17" x14ac:dyDescent="0.3">
      <c r="B5242" s="187">
        <v>44415</v>
      </c>
      <c r="D5242" s="202">
        <v>0</v>
      </c>
      <c r="E5242" s="178">
        <v>0</v>
      </c>
      <c r="F5242" s="188">
        <f t="shared" si="324"/>
        <v>0</v>
      </c>
      <c r="G5242" s="200"/>
      <c r="H5242" s="202">
        <v>0</v>
      </c>
      <c r="I5242" s="178">
        <v>-56.506999999999998</v>
      </c>
      <c r="J5242">
        <f t="shared" si="325"/>
        <v>0</v>
      </c>
      <c r="K5242" s="189">
        <f t="shared" si="326"/>
        <v>0</v>
      </c>
      <c r="L5242" s="200">
        <v>0</v>
      </c>
      <c r="N5242" s="184">
        <v>3786.2</v>
      </c>
      <c r="O5242" s="190">
        <f t="shared" si="327"/>
        <v>0.63103333333333333</v>
      </c>
      <c r="Q5242" s="1">
        <v>1273.5999999999999</v>
      </c>
    </row>
    <row r="5243" spans="2:17" x14ac:dyDescent="0.3">
      <c r="B5243" s="187">
        <v>44415.041666666664</v>
      </c>
      <c r="D5243" s="202">
        <v>0</v>
      </c>
      <c r="E5243" s="178">
        <v>0</v>
      </c>
      <c r="F5243" s="188">
        <f t="shared" si="324"/>
        <v>0</v>
      </c>
      <c r="G5243" s="200"/>
      <c r="H5243" s="202">
        <v>0</v>
      </c>
      <c r="I5243" s="178">
        <v>-56.506999999999998</v>
      </c>
      <c r="J5243">
        <f t="shared" si="325"/>
        <v>0</v>
      </c>
      <c r="K5243" s="189">
        <f t="shared" si="326"/>
        <v>0</v>
      </c>
      <c r="L5243" s="200">
        <v>0</v>
      </c>
      <c r="N5243" s="184">
        <v>3324.6</v>
      </c>
      <c r="O5243" s="190">
        <f t="shared" si="327"/>
        <v>0.55410000000000004</v>
      </c>
      <c r="Q5243" s="1">
        <v>1273.4000000000001</v>
      </c>
    </row>
    <row r="5244" spans="2:17" x14ac:dyDescent="0.3">
      <c r="B5244" s="187">
        <v>44415.083333333336</v>
      </c>
      <c r="D5244" s="202">
        <v>0</v>
      </c>
      <c r="E5244" s="178">
        <v>0</v>
      </c>
      <c r="F5244" s="188">
        <f t="shared" si="324"/>
        <v>0</v>
      </c>
      <c r="G5244" s="200"/>
      <c r="H5244" s="202">
        <v>0</v>
      </c>
      <c r="I5244" s="178">
        <v>-56.506999999999998</v>
      </c>
      <c r="J5244">
        <f t="shared" si="325"/>
        <v>0</v>
      </c>
      <c r="K5244" s="189">
        <f t="shared" si="326"/>
        <v>0</v>
      </c>
      <c r="L5244" s="200">
        <v>0</v>
      </c>
      <c r="N5244" s="184">
        <v>3188.3</v>
      </c>
      <c r="O5244" s="190">
        <f t="shared" si="327"/>
        <v>0.53138333333333332</v>
      </c>
      <c r="Q5244" s="1">
        <v>1273.2</v>
      </c>
    </row>
    <row r="5245" spans="2:17" x14ac:dyDescent="0.3">
      <c r="B5245" s="187">
        <v>44415.125</v>
      </c>
      <c r="D5245" s="202">
        <v>0</v>
      </c>
      <c r="E5245" s="178">
        <v>0</v>
      </c>
      <c r="F5245" s="188">
        <f t="shared" si="324"/>
        <v>0</v>
      </c>
      <c r="G5245" s="200"/>
      <c r="H5245" s="202">
        <v>0</v>
      </c>
      <c r="I5245" s="178">
        <v>-56.506999999999998</v>
      </c>
      <c r="J5245">
        <f t="shared" si="325"/>
        <v>0</v>
      </c>
      <c r="K5245" s="189">
        <f t="shared" si="326"/>
        <v>0</v>
      </c>
      <c r="L5245" s="200">
        <v>0</v>
      </c>
      <c r="N5245" s="184">
        <v>3143.3</v>
      </c>
      <c r="O5245" s="190">
        <f t="shared" si="327"/>
        <v>0.52388333333333337</v>
      </c>
      <c r="Q5245" s="1">
        <v>1272.5</v>
      </c>
    </row>
    <row r="5246" spans="2:17" x14ac:dyDescent="0.3">
      <c r="B5246" s="187">
        <v>44415.166666666664</v>
      </c>
      <c r="D5246" s="202">
        <v>0</v>
      </c>
      <c r="E5246" s="178">
        <v>0</v>
      </c>
      <c r="F5246" s="188">
        <f t="shared" si="324"/>
        <v>0</v>
      </c>
      <c r="G5246" s="200"/>
      <c r="H5246" s="202">
        <v>0</v>
      </c>
      <c r="I5246" s="178">
        <v>-56.506999999999998</v>
      </c>
      <c r="J5246">
        <f t="shared" si="325"/>
        <v>0</v>
      </c>
      <c r="K5246" s="189">
        <f t="shared" si="326"/>
        <v>0</v>
      </c>
      <c r="L5246" s="200">
        <v>0</v>
      </c>
      <c r="N5246" s="184">
        <v>3213.1</v>
      </c>
      <c r="O5246" s="190">
        <f t="shared" si="327"/>
        <v>0.53551666666666664</v>
      </c>
      <c r="Q5246" s="1">
        <v>1272.2</v>
      </c>
    </row>
    <row r="5247" spans="2:17" x14ac:dyDescent="0.3">
      <c r="B5247" s="187">
        <v>44415.208333333336</v>
      </c>
      <c r="D5247" s="202">
        <v>0</v>
      </c>
      <c r="E5247" s="178">
        <v>0</v>
      </c>
      <c r="F5247" s="188">
        <f t="shared" si="324"/>
        <v>0</v>
      </c>
      <c r="G5247" s="200"/>
      <c r="H5247" s="202">
        <v>0</v>
      </c>
      <c r="I5247" s="178">
        <v>-56.506999999999998</v>
      </c>
      <c r="J5247">
        <f t="shared" si="325"/>
        <v>0</v>
      </c>
      <c r="K5247" s="189">
        <f t="shared" si="326"/>
        <v>0</v>
      </c>
      <c r="L5247" s="200">
        <v>0</v>
      </c>
      <c r="N5247" s="184">
        <v>3518.2</v>
      </c>
      <c r="O5247" s="190">
        <f t="shared" si="327"/>
        <v>0.58636666666666659</v>
      </c>
      <c r="Q5247" s="1">
        <v>1271.4000000000001</v>
      </c>
    </row>
    <row r="5248" spans="2:17" x14ac:dyDescent="0.3">
      <c r="B5248" s="187">
        <v>44415.25</v>
      </c>
      <c r="D5248" s="202">
        <v>58</v>
      </c>
      <c r="E5248" s="178">
        <v>0</v>
      </c>
      <c r="F5248" s="188">
        <f t="shared" si="324"/>
        <v>0</v>
      </c>
      <c r="G5248" s="200"/>
      <c r="H5248" s="202">
        <v>10</v>
      </c>
      <c r="I5248" s="178">
        <v>35.631</v>
      </c>
      <c r="J5248">
        <f t="shared" si="325"/>
        <v>35.631</v>
      </c>
      <c r="K5248" s="189">
        <f t="shared" si="326"/>
        <v>1.4252399999999999E-3</v>
      </c>
      <c r="L5248" s="200">
        <v>204.22</v>
      </c>
      <c r="N5248" s="184">
        <v>3968.8</v>
      </c>
      <c r="O5248" s="190">
        <f t="shared" si="327"/>
        <v>0.66146666666666665</v>
      </c>
      <c r="Q5248" s="1">
        <v>1270.5</v>
      </c>
    </row>
    <row r="5249" spans="2:17" x14ac:dyDescent="0.3">
      <c r="B5249" s="187">
        <v>44415.291666666664</v>
      </c>
      <c r="D5249" s="202">
        <v>653</v>
      </c>
      <c r="E5249" s="178">
        <v>122.992</v>
      </c>
      <c r="F5249" s="188">
        <f t="shared" si="324"/>
        <v>0.16644720370808946</v>
      </c>
      <c r="G5249" s="200"/>
      <c r="H5249" s="202">
        <v>160</v>
      </c>
      <c r="I5249" s="178">
        <v>7207.1</v>
      </c>
      <c r="J5249">
        <f t="shared" si="325"/>
        <v>7207.1</v>
      </c>
      <c r="K5249" s="189">
        <f t="shared" si="326"/>
        <v>0.28828400000000004</v>
      </c>
      <c r="L5249" s="200">
        <v>7392.2</v>
      </c>
      <c r="N5249" s="184">
        <v>4203.2</v>
      </c>
      <c r="O5249" s="190">
        <f t="shared" si="327"/>
        <v>0.70053333333333334</v>
      </c>
      <c r="Q5249" s="1">
        <v>1270.0999999999999</v>
      </c>
    </row>
    <row r="5250" spans="2:17" x14ac:dyDescent="0.3">
      <c r="B5250" s="187">
        <v>44415.333333333336</v>
      </c>
      <c r="D5250" s="202">
        <v>832</v>
      </c>
      <c r="E5250" s="178">
        <v>535.94100000000003</v>
      </c>
      <c r="F5250" s="188">
        <f t="shared" si="324"/>
        <v>0.72529823730419196</v>
      </c>
      <c r="G5250" s="200"/>
      <c r="H5250" s="202">
        <v>381</v>
      </c>
      <c r="I5250" s="178">
        <v>18149</v>
      </c>
      <c r="J5250">
        <f t="shared" si="325"/>
        <v>18149</v>
      </c>
      <c r="K5250" s="189">
        <f t="shared" si="326"/>
        <v>0.72596000000000005</v>
      </c>
      <c r="L5250" s="200">
        <v>18727</v>
      </c>
      <c r="N5250" s="184">
        <v>3542.5</v>
      </c>
      <c r="O5250" s="190">
        <f t="shared" si="327"/>
        <v>0.5904166666666667</v>
      </c>
      <c r="Q5250" s="1">
        <v>1269.8</v>
      </c>
    </row>
    <row r="5251" spans="2:17" x14ac:dyDescent="0.3">
      <c r="B5251" s="187">
        <v>44415.375</v>
      </c>
      <c r="D5251" s="202">
        <v>896</v>
      </c>
      <c r="E5251" s="178">
        <v>632.49400000000003</v>
      </c>
      <c r="F5251" s="188">
        <f t="shared" si="324"/>
        <v>0.85596508441316788</v>
      </c>
      <c r="G5251" s="200"/>
      <c r="H5251" s="202">
        <v>561</v>
      </c>
      <c r="I5251" s="178">
        <v>20294</v>
      </c>
      <c r="J5251">
        <f t="shared" si="325"/>
        <v>20294</v>
      </c>
      <c r="K5251" s="189">
        <f t="shared" si="326"/>
        <v>0.81176000000000004</v>
      </c>
      <c r="L5251" s="200">
        <v>20984</v>
      </c>
      <c r="N5251" s="184">
        <v>2264.5</v>
      </c>
      <c r="O5251" s="190">
        <f t="shared" si="327"/>
        <v>0.37741666666666668</v>
      </c>
      <c r="Q5251" s="1">
        <v>1269.5999999999999</v>
      </c>
    </row>
    <row r="5252" spans="2:17" x14ac:dyDescent="0.3">
      <c r="B5252" s="187">
        <v>44415.416666666664</v>
      </c>
      <c r="D5252" s="202">
        <v>932</v>
      </c>
      <c r="E5252" s="178">
        <v>675.82600000000002</v>
      </c>
      <c r="F5252" s="188">
        <f t="shared" si="324"/>
        <v>0.91460703048347269</v>
      </c>
      <c r="G5252" s="200"/>
      <c r="H5252" s="202">
        <v>701</v>
      </c>
      <c r="I5252" s="178">
        <v>20197</v>
      </c>
      <c r="J5252">
        <f t="shared" si="325"/>
        <v>20197</v>
      </c>
      <c r="K5252" s="189">
        <f t="shared" si="326"/>
        <v>0.80788000000000004</v>
      </c>
      <c r="L5252" s="200">
        <v>20882</v>
      </c>
      <c r="N5252" s="184">
        <v>3003</v>
      </c>
      <c r="O5252" s="190">
        <f t="shared" si="327"/>
        <v>0.50049999999999994</v>
      </c>
      <c r="Q5252" s="1">
        <v>1269</v>
      </c>
    </row>
    <row r="5253" spans="2:17" x14ac:dyDescent="0.3">
      <c r="B5253" s="187">
        <v>44415.458333333336</v>
      </c>
      <c r="D5253" s="202">
        <v>950</v>
      </c>
      <c r="E5253" s="178">
        <v>698.34</v>
      </c>
      <c r="F5253" s="188">
        <f t="shared" si="324"/>
        <v>0.94507561660520356</v>
      </c>
      <c r="G5253" s="200"/>
      <c r="H5253" s="202">
        <v>780</v>
      </c>
      <c r="I5253" s="178">
        <v>19989</v>
      </c>
      <c r="J5253">
        <f t="shared" si="325"/>
        <v>19989</v>
      </c>
      <c r="K5253" s="189">
        <f t="shared" si="326"/>
        <v>0.79956000000000005</v>
      </c>
      <c r="L5253" s="200">
        <v>20662</v>
      </c>
      <c r="N5253" s="184">
        <v>3559.7</v>
      </c>
      <c r="O5253" s="190">
        <f t="shared" si="327"/>
        <v>0.59328333333333327</v>
      </c>
      <c r="Q5253" s="1">
        <v>1268.9000000000001</v>
      </c>
    </row>
    <row r="5254" spans="2:17" x14ac:dyDescent="0.3">
      <c r="B5254" s="187">
        <v>44415.5</v>
      </c>
      <c r="D5254" s="202">
        <v>953</v>
      </c>
      <c r="E5254" s="178">
        <v>702.35</v>
      </c>
      <c r="F5254" s="188">
        <f t="shared" si="324"/>
        <v>0.95050241905470789</v>
      </c>
      <c r="G5254" s="200"/>
      <c r="H5254" s="202">
        <v>791</v>
      </c>
      <c r="I5254" s="178">
        <v>19918</v>
      </c>
      <c r="J5254">
        <f t="shared" si="325"/>
        <v>19918</v>
      </c>
      <c r="K5254" s="189">
        <f t="shared" si="326"/>
        <v>0.79671999999999998</v>
      </c>
      <c r="L5254" s="200">
        <v>20588</v>
      </c>
      <c r="N5254" s="184">
        <v>2680.1</v>
      </c>
      <c r="O5254" s="190">
        <f t="shared" si="327"/>
        <v>0.44668333333333332</v>
      </c>
      <c r="Q5254" s="1">
        <v>1268.5999999999999</v>
      </c>
    </row>
    <row r="5255" spans="2:17" x14ac:dyDescent="0.3">
      <c r="B5255" s="187">
        <v>44415.541666666664</v>
      </c>
      <c r="D5255" s="202">
        <v>940</v>
      </c>
      <c r="E5255" s="178">
        <v>684.08500000000004</v>
      </c>
      <c r="F5255" s="188">
        <f t="shared" si="324"/>
        <v>0.92578407822174114</v>
      </c>
      <c r="G5255" s="200"/>
      <c r="H5255" s="202">
        <v>731</v>
      </c>
      <c r="I5255" s="178">
        <v>20052</v>
      </c>
      <c r="J5255">
        <f t="shared" si="325"/>
        <v>20052</v>
      </c>
      <c r="K5255" s="189">
        <f t="shared" si="326"/>
        <v>0.80208000000000002</v>
      </c>
      <c r="L5255" s="200">
        <v>20729</v>
      </c>
      <c r="N5255" s="184">
        <v>1949</v>
      </c>
      <c r="O5255" s="190">
        <f t="shared" si="327"/>
        <v>0.32483333333333331</v>
      </c>
      <c r="Q5255" s="1">
        <v>1267.8</v>
      </c>
    </row>
    <row r="5256" spans="2:17" x14ac:dyDescent="0.3">
      <c r="B5256" s="187">
        <v>44415.583333333336</v>
      </c>
      <c r="D5256" s="202">
        <v>909</v>
      </c>
      <c r="E5256" s="178">
        <v>645.75099999999998</v>
      </c>
      <c r="F5256" s="188">
        <f t="shared" si="324"/>
        <v>0.87390601211218999</v>
      </c>
      <c r="G5256" s="200"/>
      <c r="H5256" s="202">
        <v>608</v>
      </c>
      <c r="I5256" s="178">
        <v>20188</v>
      </c>
      <c r="J5256">
        <f t="shared" si="325"/>
        <v>20188</v>
      </c>
      <c r="K5256" s="189">
        <f t="shared" si="326"/>
        <v>0.80752000000000002</v>
      </c>
      <c r="L5256" s="200">
        <v>20873</v>
      </c>
      <c r="N5256" s="184">
        <v>1406.9</v>
      </c>
      <c r="O5256" s="190">
        <f t="shared" si="327"/>
        <v>0.23448333333333335</v>
      </c>
      <c r="Q5256" s="1">
        <v>1267.2</v>
      </c>
    </row>
    <row r="5257" spans="2:17" x14ac:dyDescent="0.3">
      <c r="B5257" s="187">
        <v>44415.625</v>
      </c>
      <c r="D5257" s="202">
        <v>852</v>
      </c>
      <c r="E5257" s="178">
        <v>563.53300000000002</v>
      </c>
      <c r="F5257" s="188">
        <f t="shared" si="324"/>
        <v>0.76263896877220294</v>
      </c>
      <c r="G5257" s="200"/>
      <c r="H5257" s="202">
        <v>431</v>
      </c>
      <c r="I5257" s="178">
        <v>19672</v>
      </c>
      <c r="J5257">
        <f t="shared" si="325"/>
        <v>19672</v>
      </c>
      <c r="K5257" s="189">
        <f t="shared" si="326"/>
        <v>0.78688000000000002</v>
      </c>
      <c r="L5257" s="200">
        <v>20329</v>
      </c>
      <c r="N5257" s="184">
        <v>1004</v>
      </c>
      <c r="O5257" s="190">
        <f t="shared" si="327"/>
        <v>0.16733333333333333</v>
      </c>
      <c r="Q5257" s="1">
        <v>1267</v>
      </c>
    </row>
    <row r="5258" spans="2:17" x14ac:dyDescent="0.3">
      <c r="B5258" s="187">
        <v>44415.666666666664</v>
      </c>
      <c r="D5258" s="202">
        <v>462</v>
      </c>
      <c r="E5258" s="178">
        <v>226.47800000000001</v>
      </c>
      <c r="F5258" s="188">
        <f t="shared" si="324"/>
        <v>0.30649659979023586</v>
      </c>
      <c r="G5258" s="200"/>
      <c r="H5258" s="202">
        <v>193</v>
      </c>
      <c r="I5258" s="178">
        <v>8260.9</v>
      </c>
      <c r="J5258">
        <f t="shared" si="325"/>
        <v>8260.9</v>
      </c>
      <c r="K5258" s="189">
        <f t="shared" si="326"/>
        <v>0.33043600000000001</v>
      </c>
      <c r="L5258" s="200">
        <v>8471.6</v>
      </c>
      <c r="N5258" s="184">
        <v>850.7</v>
      </c>
      <c r="O5258" s="190">
        <f t="shared" si="327"/>
        <v>0.14178333333333334</v>
      </c>
      <c r="Q5258" s="1">
        <v>1265.4000000000001</v>
      </c>
    </row>
    <row r="5259" spans="2:17" x14ac:dyDescent="0.3">
      <c r="B5259" s="187">
        <v>44415.708333333336</v>
      </c>
      <c r="D5259" s="202">
        <v>170</v>
      </c>
      <c r="E5259" s="178">
        <v>0</v>
      </c>
      <c r="F5259" s="188">
        <f t="shared" ref="F5259:F5322" si="328">E5259/$F$8</f>
        <v>0</v>
      </c>
      <c r="G5259" s="200"/>
      <c r="H5259" s="202">
        <v>31</v>
      </c>
      <c r="I5259" s="178">
        <v>825.3</v>
      </c>
      <c r="J5259">
        <f t="shared" ref="J5259:J5322" si="329">IF(I5259&lt;0,0,I5259)</f>
        <v>825.3</v>
      </c>
      <c r="K5259" s="189">
        <f t="shared" ref="K5259:K5322" si="330">J5259/(1000*$K$8)</f>
        <v>3.3012E-2</v>
      </c>
      <c r="L5259" s="200">
        <v>922.92</v>
      </c>
      <c r="N5259" s="184">
        <v>763.8</v>
      </c>
      <c r="O5259" s="190">
        <f t="shared" ref="O5259:O5322" si="331">N5259/$O$8</f>
        <v>0.1273</v>
      </c>
      <c r="Q5259" s="1">
        <v>1263.5</v>
      </c>
    </row>
    <row r="5260" spans="2:17" x14ac:dyDescent="0.3">
      <c r="B5260" s="187">
        <v>44415.75</v>
      </c>
      <c r="D5260" s="202">
        <v>0</v>
      </c>
      <c r="E5260" s="178">
        <v>0</v>
      </c>
      <c r="F5260" s="188">
        <f t="shared" si="328"/>
        <v>0</v>
      </c>
      <c r="G5260" s="200"/>
      <c r="H5260" s="202">
        <v>0</v>
      </c>
      <c r="I5260" s="178">
        <v>-56.506999999999998</v>
      </c>
      <c r="J5260">
        <f t="shared" si="329"/>
        <v>0</v>
      </c>
      <c r="K5260" s="189">
        <f t="shared" si="330"/>
        <v>0</v>
      </c>
      <c r="L5260" s="200">
        <v>0</v>
      </c>
      <c r="N5260" s="184">
        <v>769.8</v>
      </c>
      <c r="O5260" s="190">
        <f t="shared" si="331"/>
        <v>0.1283</v>
      </c>
      <c r="Q5260" s="1">
        <v>1263.2</v>
      </c>
    </row>
    <row r="5261" spans="2:17" x14ac:dyDescent="0.3">
      <c r="B5261" s="187">
        <v>44415.791666666664</v>
      </c>
      <c r="D5261" s="202">
        <v>0</v>
      </c>
      <c r="E5261" s="178">
        <v>0</v>
      </c>
      <c r="F5261" s="188">
        <f t="shared" si="328"/>
        <v>0</v>
      </c>
      <c r="G5261" s="200"/>
      <c r="H5261" s="202">
        <v>0</v>
      </c>
      <c r="I5261" s="178">
        <v>-56.506999999999998</v>
      </c>
      <c r="J5261">
        <f t="shared" si="329"/>
        <v>0</v>
      </c>
      <c r="K5261" s="189">
        <f t="shared" si="330"/>
        <v>0</v>
      </c>
      <c r="L5261" s="200">
        <v>0</v>
      </c>
      <c r="N5261" s="184">
        <v>974.6</v>
      </c>
      <c r="O5261" s="190">
        <f t="shared" si="331"/>
        <v>0.16243333333333335</v>
      </c>
      <c r="Q5261" s="1">
        <v>1261.5</v>
      </c>
    </row>
    <row r="5262" spans="2:17" x14ac:dyDescent="0.3">
      <c r="B5262" s="187">
        <v>44415.833333333336</v>
      </c>
      <c r="D5262" s="202">
        <v>0</v>
      </c>
      <c r="E5262" s="178">
        <v>0</v>
      </c>
      <c r="F5262" s="188">
        <f t="shared" si="328"/>
        <v>0</v>
      </c>
      <c r="G5262" s="200"/>
      <c r="H5262" s="202">
        <v>0</v>
      </c>
      <c r="I5262" s="178">
        <v>-56.506999999999998</v>
      </c>
      <c r="J5262">
        <f t="shared" si="329"/>
        <v>0</v>
      </c>
      <c r="K5262" s="189">
        <f t="shared" si="330"/>
        <v>0</v>
      </c>
      <c r="L5262" s="200">
        <v>0</v>
      </c>
      <c r="N5262" s="184">
        <v>1310.5</v>
      </c>
      <c r="O5262" s="190">
        <f t="shared" si="331"/>
        <v>0.21841666666666668</v>
      </c>
      <c r="Q5262" s="1">
        <v>1261.0999999999999</v>
      </c>
    </row>
    <row r="5263" spans="2:17" x14ac:dyDescent="0.3">
      <c r="B5263" s="187">
        <v>44415.875</v>
      </c>
      <c r="D5263" s="202">
        <v>0</v>
      </c>
      <c r="E5263" s="178">
        <v>0</v>
      </c>
      <c r="F5263" s="188">
        <f t="shared" si="328"/>
        <v>0</v>
      </c>
      <c r="G5263" s="200"/>
      <c r="H5263" s="202">
        <v>0</v>
      </c>
      <c r="I5263" s="178">
        <v>-56.506999999999998</v>
      </c>
      <c r="J5263">
        <f t="shared" si="329"/>
        <v>0</v>
      </c>
      <c r="K5263" s="189">
        <f t="shared" si="330"/>
        <v>0</v>
      </c>
      <c r="L5263" s="200">
        <v>0</v>
      </c>
      <c r="N5263" s="184">
        <v>1847.8</v>
      </c>
      <c r="O5263" s="190">
        <f t="shared" si="331"/>
        <v>0.30796666666666667</v>
      </c>
      <c r="Q5263" s="1">
        <v>1260.0999999999999</v>
      </c>
    </row>
    <row r="5264" spans="2:17" x14ac:dyDescent="0.3">
      <c r="B5264" s="187">
        <v>44415.916666666664</v>
      </c>
      <c r="D5264" s="202">
        <v>0</v>
      </c>
      <c r="E5264" s="178">
        <v>0</v>
      </c>
      <c r="F5264" s="188">
        <f t="shared" si="328"/>
        <v>0</v>
      </c>
      <c r="G5264" s="200"/>
      <c r="H5264" s="202">
        <v>0</v>
      </c>
      <c r="I5264" s="178">
        <v>-56.506999999999998</v>
      </c>
      <c r="J5264">
        <f t="shared" si="329"/>
        <v>0</v>
      </c>
      <c r="K5264" s="189">
        <f t="shared" si="330"/>
        <v>0</v>
      </c>
      <c r="L5264" s="200">
        <v>0</v>
      </c>
      <c r="N5264" s="184">
        <v>2341</v>
      </c>
      <c r="O5264" s="190">
        <f t="shared" si="331"/>
        <v>0.39016666666666666</v>
      </c>
      <c r="Q5264" s="1">
        <v>1259.5999999999999</v>
      </c>
    </row>
    <row r="5265" spans="2:17" x14ac:dyDescent="0.3">
      <c r="B5265" s="187">
        <v>44415.958333333336</v>
      </c>
      <c r="D5265" s="202">
        <v>0</v>
      </c>
      <c r="E5265" s="178">
        <v>0</v>
      </c>
      <c r="F5265" s="188">
        <f t="shared" si="328"/>
        <v>0</v>
      </c>
      <c r="G5265" s="200"/>
      <c r="H5265" s="202">
        <v>0</v>
      </c>
      <c r="I5265" s="178">
        <v>-56.506999999999998</v>
      </c>
      <c r="J5265">
        <f t="shared" si="329"/>
        <v>0</v>
      </c>
      <c r="K5265" s="189">
        <f t="shared" si="330"/>
        <v>0</v>
      </c>
      <c r="L5265" s="200">
        <v>0</v>
      </c>
      <c r="N5265" s="184">
        <v>2191.8000000000002</v>
      </c>
      <c r="O5265" s="190">
        <f t="shared" si="331"/>
        <v>0.36530000000000001</v>
      </c>
      <c r="Q5265" s="1">
        <v>1259.0999999999999</v>
      </c>
    </row>
    <row r="5266" spans="2:17" x14ac:dyDescent="0.3">
      <c r="B5266" s="187">
        <v>44416</v>
      </c>
      <c r="D5266" s="202">
        <v>0</v>
      </c>
      <c r="E5266" s="178">
        <v>0</v>
      </c>
      <c r="F5266" s="188">
        <f t="shared" si="328"/>
        <v>0</v>
      </c>
      <c r="G5266" s="200"/>
      <c r="H5266" s="202">
        <v>0</v>
      </c>
      <c r="I5266" s="178">
        <v>-56.506999999999998</v>
      </c>
      <c r="J5266">
        <f t="shared" si="329"/>
        <v>0</v>
      </c>
      <c r="K5266" s="189">
        <f t="shared" si="330"/>
        <v>0</v>
      </c>
      <c r="L5266" s="200">
        <v>0</v>
      </c>
      <c r="N5266" s="184">
        <v>1814.5</v>
      </c>
      <c r="O5266" s="190">
        <f t="shared" si="331"/>
        <v>0.30241666666666667</v>
      </c>
      <c r="Q5266" s="1">
        <v>1258.4000000000001</v>
      </c>
    </row>
    <row r="5267" spans="2:17" x14ac:dyDescent="0.3">
      <c r="B5267" s="187">
        <v>44416.041666666664</v>
      </c>
      <c r="D5267" s="202">
        <v>0</v>
      </c>
      <c r="E5267" s="178">
        <v>0</v>
      </c>
      <c r="F5267" s="188">
        <f t="shared" si="328"/>
        <v>0</v>
      </c>
      <c r="G5267" s="200"/>
      <c r="H5267" s="202">
        <v>0</v>
      </c>
      <c r="I5267" s="178">
        <v>-56.506999999999998</v>
      </c>
      <c r="J5267">
        <f t="shared" si="329"/>
        <v>0</v>
      </c>
      <c r="K5267" s="189">
        <f t="shared" si="330"/>
        <v>0</v>
      </c>
      <c r="L5267" s="200">
        <v>0</v>
      </c>
      <c r="N5267" s="184">
        <v>1637.5</v>
      </c>
      <c r="O5267" s="190">
        <f t="shared" si="331"/>
        <v>0.27291666666666664</v>
      </c>
      <c r="Q5267" s="1">
        <v>1257.4000000000001</v>
      </c>
    </row>
    <row r="5268" spans="2:17" x14ac:dyDescent="0.3">
      <c r="B5268" s="187">
        <v>44416.083333333336</v>
      </c>
      <c r="D5268" s="202">
        <v>0</v>
      </c>
      <c r="E5268" s="178">
        <v>0</v>
      </c>
      <c r="F5268" s="188">
        <f t="shared" si="328"/>
        <v>0</v>
      </c>
      <c r="G5268" s="200"/>
      <c r="H5268" s="202">
        <v>0</v>
      </c>
      <c r="I5268" s="178">
        <v>-56.506999999999998</v>
      </c>
      <c r="J5268">
        <f t="shared" si="329"/>
        <v>0</v>
      </c>
      <c r="K5268" s="189">
        <f t="shared" si="330"/>
        <v>0</v>
      </c>
      <c r="L5268" s="200">
        <v>0</v>
      </c>
      <c r="N5268" s="184">
        <v>1498.7</v>
      </c>
      <c r="O5268" s="190">
        <f t="shared" si="331"/>
        <v>0.24978333333333333</v>
      </c>
      <c r="Q5268" s="1">
        <v>1257.4000000000001</v>
      </c>
    </row>
    <row r="5269" spans="2:17" x14ac:dyDescent="0.3">
      <c r="B5269" s="187">
        <v>44416.125</v>
      </c>
      <c r="D5269" s="202">
        <v>0</v>
      </c>
      <c r="E5269" s="178">
        <v>0</v>
      </c>
      <c r="F5269" s="188">
        <f t="shared" si="328"/>
        <v>0</v>
      </c>
      <c r="G5269" s="200"/>
      <c r="H5269" s="202">
        <v>0</v>
      </c>
      <c r="I5269" s="178">
        <v>-56.506999999999998</v>
      </c>
      <c r="J5269">
        <f t="shared" si="329"/>
        <v>0</v>
      </c>
      <c r="K5269" s="189">
        <f t="shared" si="330"/>
        <v>0</v>
      </c>
      <c r="L5269" s="200">
        <v>0</v>
      </c>
      <c r="N5269" s="184">
        <v>1651.8</v>
      </c>
      <c r="O5269" s="190">
        <f t="shared" si="331"/>
        <v>0.27529999999999999</v>
      </c>
      <c r="Q5269" s="1">
        <v>1255.9000000000001</v>
      </c>
    </row>
    <row r="5270" spans="2:17" x14ac:dyDescent="0.3">
      <c r="B5270" s="187">
        <v>44416.166666666664</v>
      </c>
      <c r="D5270" s="202">
        <v>0</v>
      </c>
      <c r="E5270" s="178">
        <v>0</v>
      </c>
      <c r="F5270" s="188">
        <f t="shared" si="328"/>
        <v>0</v>
      </c>
      <c r="G5270" s="200"/>
      <c r="H5270" s="202">
        <v>0</v>
      </c>
      <c r="I5270" s="178">
        <v>-56.506999999999998</v>
      </c>
      <c r="J5270">
        <f t="shared" si="329"/>
        <v>0</v>
      </c>
      <c r="K5270" s="189">
        <f t="shared" si="330"/>
        <v>0</v>
      </c>
      <c r="L5270" s="200">
        <v>0</v>
      </c>
      <c r="N5270" s="184">
        <v>1911.2</v>
      </c>
      <c r="O5270" s="190">
        <f t="shared" si="331"/>
        <v>0.31853333333333333</v>
      </c>
      <c r="Q5270" s="1">
        <v>1255.7</v>
      </c>
    </row>
    <row r="5271" spans="2:17" x14ac:dyDescent="0.3">
      <c r="B5271" s="187">
        <v>44416.208333333336</v>
      </c>
      <c r="D5271" s="202">
        <v>0</v>
      </c>
      <c r="E5271" s="178">
        <v>0</v>
      </c>
      <c r="F5271" s="188">
        <f t="shared" si="328"/>
        <v>0</v>
      </c>
      <c r="G5271" s="200"/>
      <c r="H5271" s="202">
        <v>0</v>
      </c>
      <c r="I5271" s="178">
        <v>-56.506999999999998</v>
      </c>
      <c r="J5271">
        <f t="shared" si="329"/>
        <v>0</v>
      </c>
      <c r="K5271" s="189">
        <f t="shared" si="330"/>
        <v>0</v>
      </c>
      <c r="L5271" s="200">
        <v>0</v>
      </c>
      <c r="N5271" s="184">
        <v>2252.4</v>
      </c>
      <c r="O5271" s="190">
        <f t="shared" si="331"/>
        <v>0.37540000000000001</v>
      </c>
      <c r="Q5271" s="1">
        <v>1255.2</v>
      </c>
    </row>
    <row r="5272" spans="2:17" x14ac:dyDescent="0.3">
      <c r="B5272" s="187">
        <v>44416.25</v>
      </c>
      <c r="D5272" s="202">
        <v>31</v>
      </c>
      <c r="E5272" s="178">
        <v>0</v>
      </c>
      <c r="F5272" s="188">
        <f t="shared" si="328"/>
        <v>0</v>
      </c>
      <c r="G5272" s="200"/>
      <c r="H5272" s="202">
        <v>9</v>
      </c>
      <c r="I5272" s="178">
        <v>13.016</v>
      </c>
      <c r="J5272">
        <f t="shared" si="329"/>
        <v>13.016</v>
      </c>
      <c r="K5272" s="189">
        <f t="shared" si="330"/>
        <v>5.2063999999999995E-4</v>
      </c>
      <c r="L5272" s="200">
        <v>184.25</v>
      </c>
      <c r="N5272" s="184">
        <v>2604.6</v>
      </c>
      <c r="O5272" s="190">
        <f t="shared" si="331"/>
        <v>0.43409999999999999</v>
      </c>
      <c r="Q5272" s="1">
        <v>1255</v>
      </c>
    </row>
    <row r="5273" spans="2:17" x14ac:dyDescent="0.3">
      <c r="B5273" s="187">
        <v>44416.291666666664</v>
      </c>
      <c r="D5273" s="202">
        <v>296</v>
      </c>
      <c r="E5273" s="178">
        <v>0</v>
      </c>
      <c r="F5273" s="188">
        <f t="shared" si="328"/>
        <v>0</v>
      </c>
      <c r="G5273" s="200"/>
      <c r="H5273" s="202">
        <v>124</v>
      </c>
      <c r="I5273" s="178">
        <v>4839.3999999999996</v>
      </c>
      <c r="J5273">
        <f t="shared" si="329"/>
        <v>4839.3999999999996</v>
      </c>
      <c r="K5273" s="189">
        <f t="shared" si="330"/>
        <v>0.193576</v>
      </c>
      <c r="L5273" s="200">
        <v>4980.5</v>
      </c>
      <c r="N5273" s="184">
        <v>2617.1</v>
      </c>
      <c r="O5273" s="190">
        <f t="shared" si="331"/>
        <v>0.43618333333333331</v>
      </c>
      <c r="Q5273" s="1">
        <v>1255</v>
      </c>
    </row>
    <row r="5274" spans="2:17" x14ac:dyDescent="0.3">
      <c r="B5274" s="187">
        <v>44416.333333333336</v>
      </c>
      <c r="D5274" s="202">
        <v>817</v>
      </c>
      <c r="E5274" s="178">
        <v>472.33100000000002</v>
      </c>
      <c r="F5274" s="188">
        <f t="shared" si="328"/>
        <v>0.63921372263761556</v>
      </c>
      <c r="G5274" s="200"/>
      <c r="H5274" s="202">
        <v>382</v>
      </c>
      <c r="I5274" s="178">
        <v>17950</v>
      </c>
      <c r="J5274">
        <f t="shared" si="329"/>
        <v>17950</v>
      </c>
      <c r="K5274" s="189">
        <f t="shared" si="330"/>
        <v>0.71799999999999997</v>
      </c>
      <c r="L5274" s="200">
        <v>18518</v>
      </c>
      <c r="N5274" s="184">
        <v>2334.9</v>
      </c>
      <c r="O5274" s="190">
        <f t="shared" si="331"/>
        <v>0.38915</v>
      </c>
      <c r="Q5274" s="1">
        <v>1254.9000000000001</v>
      </c>
    </row>
    <row r="5275" spans="2:17" x14ac:dyDescent="0.3">
      <c r="B5275" s="187">
        <v>44416.375</v>
      </c>
      <c r="D5275" s="202">
        <v>885</v>
      </c>
      <c r="E5275" s="178">
        <v>626.28</v>
      </c>
      <c r="F5275" s="188">
        <f t="shared" si="328"/>
        <v>0.84755557059241471</v>
      </c>
      <c r="G5275" s="200"/>
      <c r="H5275" s="202">
        <v>561</v>
      </c>
      <c r="I5275" s="178">
        <v>20052</v>
      </c>
      <c r="J5275">
        <f t="shared" si="329"/>
        <v>20052</v>
      </c>
      <c r="K5275" s="189">
        <f t="shared" si="330"/>
        <v>0.80208000000000002</v>
      </c>
      <c r="L5275" s="200">
        <v>20729</v>
      </c>
      <c r="N5275" s="184">
        <v>1494.7</v>
      </c>
      <c r="O5275" s="190">
        <f t="shared" si="331"/>
        <v>0.24911666666666668</v>
      </c>
      <c r="Q5275" s="1">
        <v>1254.9000000000001</v>
      </c>
    </row>
    <row r="5276" spans="2:17" x14ac:dyDescent="0.3">
      <c r="B5276" s="187">
        <v>44416.416666666664</v>
      </c>
      <c r="D5276" s="202">
        <v>625</v>
      </c>
      <c r="E5276" s="178">
        <v>445.18</v>
      </c>
      <c r="F5276" s="188">
        <f t="shared" si="328"/>
        <v>0.6024698041073181</v>
      </c>
      <c r="G5276" s="200"/>
      <c r="H5276" s="202">
        <v>609</v>
      </c>
      <c r="I5276" s="178">
        <v>17436</v>
      </c>
      <c r="J5276">
        <f t="shared" si="329"/>
        <v>17436</v>
      </c>
      <c r="K5276" s="189">
        <f t="shared" si="330"/>
        <v>0.69743999999999995</v>
      </c>
      <c r="L5276" s="200">
        <v>17979</v>
      </c>
      <c r="N5276" s="184">
        <v>2168</v>
      </c>
      <c r="O5276" s="190">
        <f t="shared" si="331"/>
        <v>0.36133333333333334</v>
      </c>
      <c r="Q5276" s="1">
        <v>1254.5999999999999</v>
      </c>
    </row>
    <row r="5277" spans="2:17" x14ac:dyDescent="0.3">
      <c r="B5277" s="187">
        <v>44416.458333333336</v>
      </c>
      <c r="D5277" s="202">
        <v>755</v>
      </c>
      <c r="E5277" s="178">
        <v>550.47799999999995</v>
      </c>
      <c r="F5277" s="188">
        <f t="shared" si="328"/>
        <v>0.74497141117163446</v>
      </c>
      <c r="G5277" s="200"/>
      <c r="H5277" s="202">
        <v>727</v>
      </c>
      <c r="I5277" s="178">
        <v>18640</v>
      </c>
      <c r="J5277">
        <f t="shared" si="329"/>
        <v>18640</v>
      </c>
      <c r="K5277" s="189">
        <f t="shared" si="330"/>
        <v>0.74560000000000004</v>
      </c>
      <c r="L5277" s="200">
        <v>19242</v>
      </c>
      <c r="N5277" s="184">
        <v>2543.5</v>
      </c>
      <c r="O5277" s="190">
        <f t="shared" si="331"/>
        <v>0.42391666666666666</v>
      </c>
      <c r="Q5277" s="1">
        <v>1254.5</v>
      </c>
    </row>
    <row r="5278" spans="2:17" x14ac:dyDescent="0.3">
      <c r="B5278" s="187">
        <v>44416.5</v>
      </c>
      <c r="D5278" s="202">
        <v>944</v>
      </c>
      <c r="E5278" s="178">
        <v>697.39599999999996</v>
      </c>
      <c r="F5278" s="188">
        <f t="shared" si="328"/>
        <v>0.9437980850559935</v>
      </c>
      <c r="G5278" s="200"/>
      <c r="H5278" s="202">
        <v>790</v>
      </c>
      <c r="I5278" s="178">
        <v>19852</v>
      </c>
      <c r="J5278">
        <f t="shared" si="329"/>
        <v>19852</v>
      </c>
      <c r="K5278" s="189">
        <f t="shared" si="330"/>
        <v>0.79408000000000001</v>
      </c>
      <c r="L5278" s="200">
        <v>20518</v>
      </c>
      <c r="N5278" s="184">
        <v>1882.9</v>
      </c>
      <c r="O5278" s="190">
        <f t="shared" si="331"/>
        <v>0.31381666666666669</v>
      </c>
      <c r="Q5278" s="1">
        <v>1253.3</v>
      </c>
    </row>
    <row r="5279" spans="2:17" x14ac:dyDescent="0.3">
      <c r="B5279" s="187">
        <v>44416.541666666664</v>
      </c>
      <c r="D5279" s="202">
        <v>930</v>
      </c>
      <c r="E5279" s="178">
        <v>678.27200000000005</v>
      </c>
      <c r="F5279" s="188">
        <f t="shared" si="328"/>
        <v>0.91791724464593849</v>
      </c>
      <c r="G5279" s="200"/>
      <c r="H5279" s="202">
        <v>730</v>
      </c>
      <c r="I5279" s="178">
        <v>20012</v>
      </c>
      <c r="J5279">
        <f t="shared" si="329"/>
        <v>20012</v>
      </c>
      <c r="K5279" s="189">
        <f t="shared" si="330"/>
        <v>0.80047999999999997</v>
      </c>
      <c r="L5279" s="200">
        <v>20686</v>
      </c>
      <c r="N5279" s="184">
        <v>1272.5</v>
      </c>
      <c r="O5279" s="190">
        <f t="shared" si="331"/>
        <v>0.21208333333333335</v>
      </c>
      <c r="Q5279" s="1">
        <v>1253</v>
      </c>
    </row>
    <row r="5280" spans="2:17" x14ac:dyDescent="0.3">
      <c r="B5280" s="187">
        <v>44416.583333333336</v>
      </c>
      <c r="D5280" s="202">
        <v>899</v>
      </c>
      <c r="E5280" s="178">
        <v>640.09100000000001</v>
      </c>
      <c r="F5280" s="188">
        <f t="shared" si="328"/>
        <v>0.86624623608620632</v>
      </c>
      <c r="G5280" s="200"/>
      <c r="H5280" s="202">
        <v>607</v>
      </c>
      <c r="I5280" s="178">
        <v>20103</v>
      </c>
      <c r="J5280">
        <f t="shared" si="329"/>
        <v>20103</v>
      </c>
      <c r="K5280" s="189">
        <f t="shared" si="330"/>
        <v>0.80411999999999995</v>
      </c>
      <c r="L5280" s="200">
        <v>20783</v>
      </c>
      <c r="N5280" s="184">
        <v>787.5</v>
      </c>
      <c r="O5280" s="190">
        <f t="shared" si="331"/>
        <v>0.13125000000000001</v>
      </c>
      <c r="Q5280" s="1">
        <v>1252.9000000000001</v>
      </c>
    </row>
    <row r="5281" spans="2:17" x14ac:dyDescent="0.3">
      <c r="B5281" s="187">
        <v>44416.625</v>
      </c>
      <c r="D5281" s="202">
        <v>841</v>
      </c>
      <c r="E5281" s="178">
        <v>557.46500000000003</v>
      </c>
      <c r="F5281" s="188">
        <f t="shared" si="328"/>
        <v>0.75442703928003529</v>
      </c>
      <c r="G5281" s="200"/>
      <c r="H5281" s="202">
        <v>430</v>
      </c>
      <c r="I5281" s="178">
        <v>19545</v>
      </c>
      <c r="J5281">
        <f t="shared" si="329"/>
        <v>19545</v>
      </c>
      <c r="K5281" s="189">
        <f t="shared" si="330"/>
        <v>0.78180000000000005</v>
      </c>
      <c r="L5281" s="200">
        <v>20195</v>
      </c>
      <c r="N5281" s="184">
        <v>606.79999999999995</v>
      </c>
      <c r="O5281" s="190">
        <f t="shared" si="331"/>
        <v>0.10113333333333333</v>
      </c>
      <c r="Q5281" s="1">
        <v>1252.2</v>
      </c>
    </row>
    <row r="5282" spans="2:17" x14ac:dyDescent="0.3">
      <c r="B5282" s="187">
        <v>44416.666666666664</v>
      </c>
      <c r="D5282" s="202">
        <v>550</v>
      </c>
      <c r="E5282" s="178">
        <v>276.06700000000001</v>
      </c>
      <c r="F5282" s="188">
        <f t="shared" si="328"/>
        <v>0.37360625232601419</v>
      </c>
      <c r="G5282" s="200"/>
      <c r="H5282" s="202">
        <v>207</v>
      </c>
      <c r="I5282" s="178">
        <v>9004.1</v>
      </c>
      <c r="J5282">
        <f t="shared" si="329"/>
        <v>9004.1</v>
      </c>
      <c r="K5282" s="189">
        <f t="shared" si="330"/>
        <v>0.36016400000000004</v>
      </c>
      <c r="L5282" s="200">
        <v>9234.2999999999993</v>
      </c>
      <c r="N5282" s="184">
        <v>545.79999999999995</v>
      </c>
      <c r="O5282" s="190">
        <f t="shared" si="331"/>
        <v>9.0966666666666654E-2</v>
      </c>
      <c r="Q5282" s="1">
        <v>1249.7</v>
      </c>
    </row>
    <row r="5283" spans="2:17" x14ac:dyDescent="0.3">
      <c r="B5283" s="187">
        <v>44416.708333333336</v>
      </c>
      <c r="D5283" s="202">
        <v>121</v>
      </c>
      <c r="E5283" s="178">
        <v>0</v>
      </c>
      <c r="F5283" s="188">
        <f t="shared" si="328"/>
        <v>0</v>
      </c>
      <c r="G5283" s="200"/>
      <c r="H5283" s="202">
        <v>28</v>
      </c>
      <c r="I5283" s="178">
        <v>730.82</v>
      </c>
      <c r="J5283">
        <f t="shared" si="329"/>
        <v>730.82</v>
      </c>
      <c r="K5283" s="189">
        <f t="shared" si="330"/>
        <v>2.9232800000000003E-2</v>
      </c>
      <c r="L5283" s="200">
        <v>827.86</v>
      </c>
      <c r="N5283" s="184">
        <v>460.6</v>
      </c>
      <c r="O5283" s="190">
        <f t="shared" si="331"/>
        <v>7.6766666666666664E-2</v>
      </c>
      <c r="Q5283" s="1">
        <v>1247.9000000000001</v>
      </c>
    </row>
    <row r="5284" spans="2:17" x14ac:dyDescent="0.3">
      <c r="B5284" s="187">
        <v>44416.75</v>
      </c>
      <c r="D5284" s="202">
        <v>0</v>
      </c>
      <c r="E5284" s="178">
        <v>0</v>
      </c>
      <c r="F5284" s="188">
        <f t="shared" si="328"/>
        <v>0</v>
      </c>
      <c r="G5284" s="200"/>
      <c r="H5284" s="202">
        <v>0</v>
      </c>
      <c r="I5284" s="178">
        <v>-56.506999999999998</v>
      </c>
      <c r="J5284">
        <f t="shared" si="329"/>
        <v>0</v>
      </c>
      <c r="K5284" s="189">
        <f t="shared" si="330"/>
        <v>0</v>
      </c>
      <c r="L5284" s="200">
        <v>0</v>
      </c>
      <c r="N5284" s="184">
        <v>695</v>
      </c>
      <c r="O5284" s="190">
        <f t="shared" si="331"/>
        <v>0.11583333333333333</v>
      </c>
      <c r="Q5284" s="1">
        <v>1247.4000000000001</v>
      </c>
    </row>
    <row r="5285" spans="2:17" x14ac:dyDescent="0.3">
      <c r="B5285" s="187">
        <v>44416.791666666664</v>
      </c>
      <c r="D5285" s="202">
        <v>0</v>
      </c>
      <c r="E5285" s="178">
        <v>0</v>
      </c>
      <c r="F5285" s="188">
        <f t="shared" si="328"/>
        <v>0</v>
      </c>
      <c r="G5285" s="200"/>
      <c r="H5285" s="202">
        <v>0</v>
      </c>
      <c r="I5285" s="178">
        <v>-56.506999999999998</v>
      </c>
      <c r="J5285">
        <f t="shared" si="329"/>
        <v>0</v>
      </c>
      <c r="K5285" s="189">
        <f t="shared" si="330"/>
        <v>0</v>
      </c>
      <c r="L5285" s="200">
        <v>0</v>
      </c>
      <c r="N5285" s="184">
        <v>946</v>
      </c>
      <c r="O5285" s="190">
        <f t="shared" si="331"/>
        <v>0.15766666666666668</v>
      </c>
      <c r="Q5285" s="1">
        <v>1247.3</v>
      </c>
    </row>
    <row r="5286" spans="2:17" x14ac:dyDescent="0.3">
      <c r="B5286" s="187">
        <v>44416.833333333336</v>
      </c>
      <c r="D5286" s="202">
        <v>0</v>
      </c>
      <c r="E5286" s="178">
        <v>0</v>
      </c>
      <c r="F5286" s="188">
        <f t="shared" si="328"/>
        <v>0</v>
      </c>
      <c r="G5286" s="200"/>
      <c r="H5286" s="202">
        <v>0</v>
      </c>
      <c r="I5286" s="178">
        <v>-56.506999999999998</v>
      </c>
      <c r="J5286">
        <f t="shared" si="329"/>
        <v>0</v>
      </c>
      <c r="K5286" s="189">
        <f t="shared" si="330"/>
        <v>0</v>
      </c>
      <c r="L5286" s="200">
        <v>0</v>
      </c>
      <c r="N5286" s="184">
        <v>1333.6</v>
      </c>
      <c r="O5286" s="190">
        <f t="shared" si="331"/>
        <v>0.22226666666666664</v>
      </c>
      <c r="Q5286" s="1">
        <v>1245.5999999999999</v>
      </c>
    </row>
    <row r="5287" spans="2:17" x14ac:dyDescent="0.3">
      <c r="B5287" s="187">
        <v>44416.875</v>
      </c>
      <c r="D5287" s="202">
        <v>0</v>
      </c>
      <c r="E5287" s="178">
        <v>0</v>
      </c>
      <c r="F5287" s="188">
        <f t="shared" si="328"/>
        <v>0</v>
      </c>
      <c r="G5287" s="200"/>
      <c r="H5287" s="202">
        <v>0</v>
      </c>
      <c r="I5287" s="178">
        <v>-56.506999999999998</v>
      </c>
      <c r="J5287">
        <f t="shared" si="329"/>
        <v>0</v>
      </c>
      <c r="K5287" s="189">
        <f t="shared" si="330"/>
        <v>0</v>
      </c>
      <c r="L5287" s="200">
        <v>0</v>
      </c>
      <c r="N5287" s="184">
        <v>1606.9</v>
      </c>
      <c r="O5287" s="190">
        <f t="shared" si="331"/>
        <v>0.2678166666666667</v>
      </c>
      <c r="Q5287" s="1">
        <v>1245</v>
      </c>
    </row>
    <row r="5288" spans="2:17" x14ac:dyDescent="0.3">
      <c r="B5288" s="187">
        <v>44416.916666666664</v>
      </c>
      <c r="D5288" s="202">
        <v>0</v>
      </c>
      <c r="E5288" s="178">
        <v>0</v>
      </c>
      <c r="F5288" s="188">
        <f t="shared" si="328"/>
        <v>0</v>
      </c>
      <c r="G5288" s="200"/>
      <c r="H5288" s="202">
        <v>0</v>
      </c>
      <c r="I5288" s="178">
        <v>-56.506999999999998</v>
      </c>
      <c r="J5288">
        <f t="shared" si="329"/>
        <v>0</v>
      </c>
      <c r="K5288" s="189">
        <f t="shared" si="330"/>
        <v>0</v>
      </c>
      <c r="L5288" s="200">
        <v>0</v>
      </c>
      <c r="N5288" s="184">
        <v>1999.7</v>
      </c>
      <c r="O5288" s="190">
        <f t="shared" si="331"/>
        <v>0.33328333333333332</v>
      </c>
      <c r="Q5288" s="1">
        <v>1244.8</v>
      </c>
    </row>
    <row r="5289" spans="2:17" x14ac:dyDescent="0.3">
      <c r="B5289" s="187">
        <v>44416.958333333336</v>
      </c>
      <c r="D5289" s="202">
        <v>0</v>
      </c>
      <c r="E5289" s="178">
        <v>0</v>
      </c>
      <c r="F5289" s="188">
        <f t="shared" si="328"/>
        <v>0</v>
      </c>
      <c r="G5289" s="200"/>
      <c r="H5289" s="202">
        <v>0</v>
      </c>
      <c r="I5289" s="178">
        <v>-56.506999999999998</v>
      </c>
      <c r="J5289">
        <f t="shared" si="329"/>
        <v>0</v>
      </c>
      <c r="K5289" s="189">
        <f t="shared" si="330"/>
        <v>0</v>
      </c>
      <c r="L5289" s="200">
        <v>0</v>
      </c>
      <c r="N5289" s="184">
        <v>2278.1999999999998</v>
      </c>
      <c r="O5289" s="190">
        <f t="shared" si="331"/>
        <v>0.37969999999999998</v>
      </c>
      <c r="Q5289" s="1">
        <v>1243.4000000000001</v>
      </c>
    </row>
    <row r="5290" spans="2:17" x14ac:dyDescent="0.3">
      <c r="B5290" s="187">
        <v>44417</v>
      </c>
      <c r="D5290" s="202">
        <v>0</v>
      </c>
      <c r="E5290" s="178">
        <v>0</v>
      </c>
      <c r="F5290" s="188">
        <f t="shared" si="328"/>
        <v>0</v>
      </c>
      <c r="G5290" s="200"/>
      <c r="H5290" s="202">
        <v>0</v>
      </c>
      <c r="I5290" s="178">
        <v>-56.506999999999998</v>
      </c>
      <c r="J5290">
        <f t="shared" si="329"/>
        <v>0</v>
      </c>
      <c r="K5290" s="189">
        <f t="shared" si="330"/>
        <v>0</v>
      </c>
      <c r="L5290" s="200">
        <v>0</v>
      </c>
      <c r="N5290" s="184">
        <v>2250.1999999999998</v>
      </c>
      <c r="O5290" s="190">
        <f t="shared" si="331"/>
        <v>0.37503333333333333</v>
      </c>
      <c r="Q5290" s="1">
        <v>1242.5</v>
      </c>
    </row>
    <row r="5291" spans="2:17" x14ac:dyDescent="0.3">
      <c r="B5291" s="187">
        <v>44417.041666666664</v>
      </c>
      <c r="D5291" s="202">
        <v>0</v>
      </c>
      <c r="E5291" s="178">
        <v>0</v>
      </c>
      <c r="F5291" s="188">
        <f t="shared" si="328"/>
        <v>0</v>
      </c>
      <c r="G5291" s="200"/>
      <c r="H5291" s="202">
        <v>0</v>
      </c>
      <c r="I5291" s="178">
        <v>-56.506999999999998</v>
      </c>
      <c r="J5291">
        <f t="shared" si="329"/>
        <v>0</v>
      </c>
      <c r="K5291" s="189">
        <f t="shared" si="330"/>
        <v>0</v>
      </c>
      <c r="L5291" s="200">
        <v>0</v>
      </c>
      <c r="N5291" s="184">
        <v>1827.5</v>
      </c>
      <c r="O5291" s="190">
        <f t="shared" si="331"/>
        <v>0.30458333333333332</v>
      </c>
      <c r="Q5291" s="1">
        <v>1241.9000000000001</v>
      </c>
    </row>
    <row r="5292" spans="2:17" x14ac:dyDescent="0.3">
      <c r="B5292" s="187">
        <v>44417.083333333336</v>
      </c>
      <c r="D5292" s="202">
        <v>0</v>
      </c>
      <c r="E5292" s="178">
        <v>0</v>
      </c>
      <c r="F5292" s="188">
        <f t="shared" si="328"/>
        <v>0</v>
      </c>
      <c r="G5292" s="200"/>
      <c r="H5292" s="202">
        <v>0</v>
      </c>
      <c r="I5292" s="178">
        <v>-56.506999999999998</v>
      </c>
      <c r="J5292">
        <f t="shared" si="329"/>
        <v>0</v>
      </c>
      <c r="K5292" s="189">
        <f t="shared" si="330"/>
        <v>0</v>
      </c>
      <c r="L5292" s="200">
        <v>0</v>
      </c>
      <c r="N5292" s="184">
        <v>1488.5</v>
      </c>
      <c r="O5292" s="190">
        <f t="shared" si="331"/>
        <v>0.24808333333333332</v>
      </c>
      <c r="Q5292" s="1">
        <v>1241.5</v>
      </c>
    </row>
    <row r="5293" spans="2:17" x14ac:dyDescent="0.3">
      <c r="B5293" s="187">
        <v>44417.125</v>
      </c>
      <c r="D5293" s="202">
        <v>0</v>
      </c>
      <c r="E5293" s="178">
        <v>0</v>
      </c>
      <c r="F5293" s="188">
        <f t="shared" si="328"/>
        <v>0</v>
      </c>
      <c r="G5293" s="200"/>
      <c r="H5293" s="202">
        <v>0</v>
      </c>
      <c r="I5293" s="178">
        <v>-56.506999999999998</v>
      </c>
      <c r="J5293">
        <f t="shared" si="329"/>
        <v>0</v>
      </c>
      <c r="K5293" s="189">
        <f t="shared" si="330"/>
        <v>0</v>
      </c>
      <c r="L5293" s="200">
        <v>0</v>
      </c>
      <c r="N5293" s="184">
        <v>1425.9</v>
      </c>
      <c r="O5293" s="190">
        <f t="shared" si="331"/>
        <v>0.23765000000000003</v>
      </c>
      <c r="Q5293" s="1">
        <v>1241.3</v>
      </c>
    </row>
    <row r="5294" spans="2:17" x14ac:dyDescent="0.3">
      <c r="B5294" s="187">
        <v>44417.166666666664</v>
      </c>
      <c r="D5294" s="202">
        <v>0</v>
      </c>
      <c r="E5294" s="178">
        <v>0</v>
      </c>
      <c r="F5294" s="188">
        <f t="shared" si="328"/>
        <v>0</v>
      </c>
      <c r="G5294" s="200"/>
      <c r="H5294" s="202">
        <v>0</v>
      </c>
      <c r="I5294" s="178">
        <v>-56.506999999999998</v>
      </c>
      <c r="J5294">
        <f t="shared" si="329"/>
        <v>0</v>
      </c>
      <c r="K5294" s="189">
        <f t="shared" si="330"/>
        <v>0</v>
      </c>
      <c r="L5294" s="200">
        <v>0</v>
      </c>
      <c r="N5294" s="184">
        <v>1530.3</v>
      </c>
      <c r="O5294" s="190">
        <f t="shared" si="331"/>
        <v>0.25505</v>
      </c>
      <c r="Q5294" s="1">
        <v>1241.0999999999999</v>
      </c>
    </row>
    <row r="5295" spans="2:17" x14ac:dyDescent="0.3">
      <c r="B5295" s="187">
        <v>44417.208333333336</v>
      </c>
      <c r="D5295" s="202">
        <v>0</v>
      </c>
      <c r="E5295" s="178">
        <v>0</v>
      </c>
      <c r="F5295" s="188">
        <f t="shared" si="328"/>
        <v>0</v>
      </c>
      <c r="G5295" s="200"/>
      <c r="H5295" s="202">
        <v>0</v>
      </c>
      <c r="I5295" s="178">
        <v>-56.506999999999998</v>
      </c>
      <c r="J5295">
        <f t="shared" si="329"/>
        <v>0</v>
      </c>
      <c r="K5295" s="189">
        <f t="shared" si="330"/>
        <v>0</v>
      </c>
      <c r="L5295" s="200">
        <v>0</v>
      </c>
      <c r="N5295" s="184">
        <v>1988.3</v>
      </c>
      <c r="O5295" s="190">
        <f t="shared" si="331"/>
        <v>0.33138333333333331</v>
      </c>
      <c r="Q5295" s="1">
        <v>1240.4000000000001</v>
      </c>
    </row>
    <row r="5296" spans="2:17" x14ac:dyDescent="0.3">
      <c r="B5296" s="187">
        <v>44417.25</v>
      </c>
      <c r="D5296" s="202">
        <v>21</v>
      </c>
      <c r="E5296" s="178">
        <v>0</v>
      </c>
      <c r="F5296" s="188">
        <f t="shared" si="328"/>
        <v>0</v>
      </c>
      <c r="G5296" s="200"/>
      <c r="H5296" s="202">
        <v>7</v>
      </c>
      <c r="I5296" s="178">
        <v>-56.506999999999998</v>
      </c>
      <c r="J5296">
        <f t="shared" si="329"/>
        <v>0</v>
      </c>
      <c r="K5296" s="189">
        <f t="shared" si="330"/>
        <v>0</v>
      </c>
      <c r="L5296" s="200">
        <v>135.83000000000001</v>
      </c>
      <c r="N5296" s="184">
        <v>2223.5</v>
      </c>
      <c r="O5296" s="190">
        <f t="shared" si="331"/>
        <v>0.37058333333333332</v>
      </c>
      <c r="Q5296" s="1">
        <v>1240.0999999999999</v>
      </c>
    </row>
    <row r="5297" spans="2:17" x14ac:dyDescent="0.3">
      <c r="B5297" s="187">
        <v>44417.291666666664</v>
      </c>
      <c r="D5297" s="202">
        <v>80</v>
      </c>
      <c r="E5297" s="178">
        <v>0</v>
      </c>
      <c r="F5297" s="188">
        <f t="shared" si="328"/>
        <v>0</v>
      </c>
      <c r="G5297" s="200"/>
      <c r="H5297" s="202">
        <v>87</v>
      </c>
      <c r="I5297" s="178">
        <v>2518.5</v>
      </c>
      <c r="J5297">
        <f t="shared" si="329"/>
        <v>2518.5</v>
      </c>
      <c r="K5297" s="189">
        <f t="shared" si="330"/>
        <v>0.10074</v>
      </c>
      <c r="L5297" s="200">
        <v>2629.8</v>
      </c>
      <c r="N5297" s="184">
        <v>2692.5</v>
      </c>
      <c r="O5297" s="190">
        <f t="shared" si="331"/>
        <v>0.44874999999999998</v>
      </c>
      <c r="Q5297" s="1">
        <v>1239.9000000000001</v>
      </c>
    </row>
    <row r="5298" spans="2:17" x14ac:dyDescent="0.3">
      <c r="B5298" s="187">
        <v>44417.333333333336</v>
      </c>
      <c r="D5298" s="202">
        <v>12</v>
      </c>
      <c r="E5298" s="178">
        <v>0</v>
      </c>
      <c r="F5298" s="188">
        <f t="shared" si="328"/>
        <v>0</v>
      </c>
      <c r="G5298" s="200"/>
      <c r="H5298" s="202">
        <v>155</v>
      </c>
      <c r="I5298" s="178">
        <v>3681.9</v>
      </c>
      <c r="J5298">
        <f t="shared" si="329"/>
        <v>3681.9</v>
      </c>
      <c r="K5298" s="189">
        <f t="shared" si="330"/>
        <v>0.14727599999999999</v>
      </c>
      <c r="L5298" s="200">
        <v>3806.9</v>
      </c>
      <c r="N5298" s="184">
        <v>2379.4</v>
      </c>
      <c r="O5298" s="190">
        <f t="shared" si="331"/>
        <v>0.39656666666666668</v>
      </c>
      <c r="Q5298" s="1">
        <v>1239.9000000000001</v>
      </c>
    </row>
    <row r="5299" spans="2:17" x14ac:dyDescent="0.3">
      <c r="B5299" s="187">
        <v>44417.375</v>
      </c>
      <c r="D5299" s="202">
        <v>310</v>
      </c>
      <c r="E5299" s="178">
        <v>20.913699999999999</v>
      </c>
      <c r="F5299" s="188">
        <f t="shared" si="328"/>
        <v>2.8302872416009744E-2</v>
      </c>
      <c r="G5299" s="200"/>
      <c r="H5299" s="202">
        <v>382</v>
      </c>
      <c r="I5299" s="178">
        <v>12178</v>
      </c>
      <c r="J5299">
        <f t="shared" si="329"/>
        <v>12178</v>
      </c>
      <c r="K5299" s="189">
        <f t="shared" si="330"/>
        <v>0.48712</v>
      </c>
      <c r="L5299" s="200">
        <v>12503</v>
      </c>
      <c r="N5299" s="184">
        <v>1351.8</v>
      </c>
      <c r="O5299" s="190">
        <f t="shared" si="331"/>
        <v>0.2253</v>
      </c>
      <c r="Q5299" s="1">
        <v>1238.5999999999999</v>
      </c>
    </row>
    <row r="5300" spans="2:17" x14ac:dyDescent="0.3">
      <c r="B5300" s="187">
        <v>44417.416666666664</v>
      </c>
      <c r="D5300" s="202">
        <v>822</v>
      </c>
      <c r="E5300" s="178">
        <v>594.86500000000001</v>
      </c>
      <c r="F5300" s="188">
        <f t="shared" si="328"/>
        <v>0.80504110701356701</v>
      </c>
      <c r="G5300" s="200"/>
      <c r="H5300" s="202">
        <v>678</v>
      </c>
      <c r="I5300" s="178">
        <v>19310</v>
      </c>
      <c r="J5300">
        <f t="shared" si="329"/>
        <v>19310</v>
      </c>
      <c r="K5300" s="189">
        <f t="shared" si="330"/>
        <v>0.77239999999999998</v>
      </c>
      <c r="L5300" s="200">
        <v>19947</v>
      </c>
      <c r="N5300" s="184">
        <v>2073.6</v>
      </c>
      <c r="O5300" s="190">
        <f t="shared" si="331"/>
        <v>0.34559999999999996</v>
      </c>
      <c r="Q5300" s="1">
        <v>1238.5</v>
      </c>
    </row>
    <row r="5301" spans="2:17" x14ac:dyDescent="0.3">
      <c r="B5301" s="187">
        <v>44417.458333333336</v>
      </c>
      <c r="D5301" s="202">
        <v>816</v>
      </c>
      <c r="E5301" s="178">
        <v>597.51099999999997</v>
      </c>
      <c r="F5301" s="188">
        <f t="shared" si="328"/>
        <v>0.80862198463984847</v>
      </c>
      <c r="G5301" s="200"/>
      <c r="H5301" s="202">
        <v>753</v>
      </c>
      <c r="I5301" s="178">
        <v>19133</v>
      </c>
      <c r="J5301">
        <f t="shared" si="329"/>
        <v>19133</v>
      </c>
      <c r="K5301" s="189">
        <f t="shared" si="330"/>
        <v>0.76532</v>
      </c>
      <c r="L5301" s="200">
        <v>19761</v>
      </c>
      <c r="N5301" s="184">
        <v>2697.8</v>
      </c>
      <c r="O5301" s="190">
        <f t="shared" si="331"/>
        <v>0.44963333333333338</v>
      </c>
      <c r="Q5301" s="1">
        <v>1237.5999999999999</v>
      </c>
    </row>
    <row r="5302" spans="2:17" x14ac:dyDescent="0.3">
      <c r="B5302" s="187">
        <v>44417.5</v>
      </c>
      <c r="D5302" s="202">
        <v>868</v>
      </c>
      <c r="E5302" s="178">
        <v>638.899</v>
      </c>
      <c r="F5302" s="188">
        <f t="shared" si="328"/>
        <v>0.86463308184186494</v>
      </c>
      <c r="G5302" s="200"/>
      <c r="H5302" s="202">
        <v>771</v>
      </c>
      <c r="I5302" s="178">
        <v>19255</v>
      </c>
      <c r="J5302">
        <f t="shared" si="329"/>
        <v>19255</v>
      </c>
      <c r="K5302" s="189">
        <f t="shared" si="330"/>
        <v>0.7702</v>
      </c>
      <c r="L5302" s="200">
        <v>19889</v>
      </c>
      <c r="N5302" s="184">
        <v>2330.3000000000002</v>
      </c>
      <c r="O5302" s="190">
        <f t="shared" si="331"/>
        <v>0.38838333333333336</v>
      </c>
      <c r="Q5302" s="1">
        <v>1235.0999999999999</v>
      </c>
    </row>
    <row r="5303" spans="2:17" x14ac:dyDescent="0.3">
      <c r="B5303" s="187">
        <v>44417.541666666664</v>
      </c>
      <c r="D5303" s="202">
        <v>755</v>
      </c>
      <c r="E5303" s="178">
        <v>544.41200000000003</v>
      </c>
      <c r="F5303" s="188">
        <f t="shared" si="328"/>
        <v>0.736762188314105</v>
      </c>
      <c r="G5303" s="200"/>
      <c r="H5303" s="202">
        <v>686</v>
      </c>
      <c r="I5303" s="178">
        <v>18687</v>
      </c>
      <c r="J5303">
        <f t="shared" si="329"/>
        <v>18687</v>
      </c>
      <c r="K5303" s="189">
        <f t="shared" si="330"/>
        <v>0.74748000000000003</v>
      </c>
      <c r="L5303" s="200">
        <v>19292</v>
      </c>
      <c r="N5303" s="184">
        <v>1966</v>
      </c>
      <c r="O5303" s="190">
        <f t="shared" si="331"/>
        <v>0.32766666666666666</v>
      </c>
      <c r="Q5303" s="1">
        <v>1235.0999999999999</v>
      </c>
    </row>
    <row r="5304" spans="2:17" x14ac:dyDescent="0.3">
      <c r="B5304" s="187">
        <v>44417.583333333336</v>
      </c>
      <c r="D5304" s="202">
        <v>512</v>
      </c>
      <c r="E5304" s="178">
        <v>351.59800000000001</v>
      </c>
      <c r="F5304" s="188">
        <f t="shared" si="328"/>
        <v>0.47582366275332411</v>
      </c>
      <c r="G5304" s="200"/>
      <c r="H5304" s="202">
        <v>512</v>
      </c>
      <c r="I5304" s="178">
        <v>16027</v>
      </c>
      <c r="J5304">
        <f t="shared" si="329"/>
        <v>16027</v>
      </c>
      <c r="K5304" s="189">
        <f t="shared" si="330"/>
        <v>0.64107999999999998</v>
      </c>
      <c r="L5304" s="200">
        <v>16503</v>
      </c>
      <c r="N5304" s="184">
        <v>1679.9</v>
      </c>
      <c r="O5304" s="190">
        <f t="shared" si="331"/>
        <v>0.27998333333333336</v>
      </c>
      <c r="Q5304" s="1">
        <v>1234.9000000000001</v>
      </c>
    </row>
    <row r="5305" spans="2:17" x14ac:dyDescent="0.3">
      <c r="B5305" s="187">
        <v>44417.625</v>
      </c>
      <c r="D5305" s="202">
        <v>299</v>
      </c>
      <c r="E5305" s="178">
        <v>179.595</v>
      </c>
      <c r="F5305" s="188">
        <f t="shared" si="328"/>
        <v>0.24304902391988362</v>
      </c>
      <c r="G5305" s="200"/>
      <c r="H5305" s="202">
        <v>313</v>
      </c>
      <c r="I5305" s="178">
        <v>11607</v>
      </c>
      <c r="J5305">
        <f t="shared" si="329"/>
        <v>11607</v>
      </c>
      <c r="K5305" s="189">
        <f t="shared" si="330"/>
        <v>0.46428000000000003</v>
      </c>
      <c r="L5305" s="200">
        <v>11914</v>
      </c>
      <c r="N5305" s="184">
        <v>1619.3</v>
      </c>
      <c r="O5305" s="190">
        <f t="shared" si="331"/>
        <v>0.26988333333333331</v>
      </c>
      <c r="Q5305" s="1">
        <v>1234.5</v>
      </c>
    </row>
    <row r="5306" spans="2:17" x14ac:dyDescent="0.3">
      <c r="B5306" s="187">
        <v>44417.666666666664</v>
      </c>
      <c r="D5306" s="202">
        <v>530</v>
      </c>
      <c r="E5306" s="178">
        <v>263.32299999999998</v>
      </c>
      <c r="F5306" s="188">
        <f t="shared" si="328"/>
        <v>0.35635957641167915</v>
      </c>
      <c r="G5306" s="200"/>
      <c r="H5306" s="202">
        <v>202</v>
      </c>
      <c r="I5306" s="178">
        <v>8527.7999999999993</v>
      </c>
      <c r="J5306">
        <f t="shared" si="329"/>
        <v>8527.7999999999993</v>
      </c>
      <c r="K5306" s="189">
        <f t="shared" si="330"/>
        <v>0.34111199999999997</v>
      </c>
      <c r="L5306" s="200">
        <v>8745.2999999999993</v>
      </c>
      <c r="N5306" s="184">
        <v>1704.5</v>
      </c>
      <c r="O5306" s="190">
        <f t="shared" si="331"/>
        <v>0.28408333333333335</v>
      </c>
      <c r="Q5306" s="1">
        <v>1234.3</v>
      </c>
    </row>
    <row r="5307" spans="2:17" x14ac:dyDescent="0.3">
      <c r="B5307" s="187">
        <v>44417.708333333336</v>
      </c>
      <c r="D5307" s="202">
        <v>203</v>
      </c>
      <c r="E5307" s="178">
        <v>0</v>
      </c>
      <c r="F5307" s="188">
        <f t="shared" si="328"/>
        <v>0</v>
      </c>
      <c r="G5307" s="200"/>
      <c r="H5307" s="202">
        <v>35</v>
      </c>
      <c r="I5307" s="178">
        <v>932.55</v>
      </c>
      <c r="J5307">
        <f t="shared" si="329"/>
        <v>932.55</v>
      </c>
      <c r="K5307" s="189">
        <f t="shared" si="330"/>
        <v>3.7301999999999995E-2</v>
      </c>
      <c r="L5307" s="200">
        <v>1030.8</v>
      </c>
      <c r="N5307" s="184">
        <v>1750.9</v>
      </c>
      <c r="O5307" s="190">
        <f t="shared" si="331"/>
        <v>0.29181666666666667</v>
      </c>
      <c r="Q5307" s="1">
        <v>1234.2</v>
      </c>
    </row>
    <row r="5308" spans="2:17" x14ac:dyDescent="0.3">
      <c r="B5308" s="187">
        <v>44417.75</v>
      </c>
      <c r="D5308" s="202">
        <v>0</v>
      </c>
      <c r="E5308" s="178">
        <v>0</v>
      </c>
      <c r="F5308" s="188">
        <f t="shared" si="328"/>
        <v>0</v>
      </c>
      <c r="G5308" s="200"/>
      <c r="H5308" s="202">
        <v>0</v>
      </c>
      <c r="I5308" s="178">
        <v>-56.506999999999998</v>
      </c>
      <c r="J5308">
        <f t="shared" si="329"/>
        <v>0</v>
      </c>
      <c r="K5308" s="189">
        <f t="shared" si="330"/>
        <v>0</v>
      </c>
      <c r="L5308" s="200">
        <v>0</v>
      </c>
      <c r="N5308" s="184">
        <v>2561.4</v>
      </c>
      <c r="O5308" s="190">
        <f t="shared" si="331"/>
        <v>0.4269</v>
      </c>
      <c r="Q5308" s="1">
        <v>1233.9000000000001</v>
      </c>
    </row>
    <row r="5309" spans="2:17" x14ac:dyDescent="0.3">
      <c r="B5309" s="187">
        <v>44417.791666666664</v>
      </c>
      <c r="D5309" s="202">
        <v>0</v>
      </c>
      <c r="E5309" s="178">
        <v>0</v>
      </c>
      <c r="F5309" s="188">
        <f t="shared" si="328"/>
        <v>0</v>
      </c>
      <c r="G5309" s="200"/>
      <c r="H5309" s="202">
        <v>0</v>
      </c>
      <c r="I5309" s="178">
        <v>-56.506999999999998</v>
      </c>
      <c r="J5309">
        <f t="shared" si="329"/>
        <v>0</v>
      </c>
      <c r="K5309" s="189">
        <f t="shared" si="330"/>
        <v>0</v>
      </c>
      <c r="L5309" s="200">
        <v>0</v>
      </c>
      <c r="N5309" s="184">
        <v>2864.7</v>
      </c>
      <c r="O5309" s="190">
        <f t="shared" si="331"/>
        <v>0.47744999999999999</v>
      </c>
      <c r="Q5309" s="1">
        <v>1233.2</v>
      </c>
    </row>
    <row r="5310" spans="2:17" x14ac:dyDescent="0.3">
      <c r="B5310" s="187">
        <v>44417.833333333336</v>
      </c>
      <c r="D5310" s="202">
        <v>0</v>
      </c>
      <c r="E5310" s="178">
        <v>0</v>
      </c>
      <c r="F5310" s="188">
        <f t="shared" si="328"/>
        <v>0</v>
      </c>
      <c r="G5310" s="200"/>
      <c r="H5310" s="202">
        <v>0</v>
      </c>
      <c r="I5310" s="178">
        <v>-56.506999999999998</v>
      </c>
      <c r="J5310">
        <f t="shared" si="329"/>
        <v>0</v>
      </c>
      <c r="K5310" s="189">
        <f t="shared" si="330"/>
        <v>0</v>
      </c>
      <c r="L5310" s="200">
        <v>0</v>
      </c>
      <c r="N5310" s="184">
        <v>3612.4</v>
      </c>
      <c r="O5310" s="190">
        <f t="shared" si="331"/>
        <v>0.60206666666666664</v>
      </c>
      <c r="Q5310" s="1">
        <v>1232.5999999999999</v>
      </c>
    </row>
    <row r="5311" spans="2:17" x14ac:dyDescent="0.3">
      <c r="B5311" s="187">
        <v>44417.875</v>
      </c>
      <c r="D5311" s="202">
        <v>0</v>
      </c>
      <c r="E5311" s="178">
        <v>0</v>
      </c>
      <c r="F5311" s="188">
        <f t="shared" si="328"/>
        <v>0</v>
      </c>
      <c r="G5311" s="200"/>
      <c r="H5311" s="202">
        <v>0</v>
      </c>
      <c r="I5311" s="178">
        <v>-56.506999999999998</v>
      </c>
      <c r="J5311">
        <f t="shared" si="329"/>
        <v>0</v>
      </c>
      <c r="K5311" s="189">
        <f t="shared" si="330"/>
        <v>0</v>
      </c>
      <c r="L5311" s="200">
        <v>0</v>
      </c>
      <c r="N5311" s="184">
        <v>4304.7</v>
      </c>
      <c r="O5311" s="190">
        <f t="shared" si="331"/>
        <v>0.71744999999999992</v>
      </c>
      <c r="Q5311" s="1">
        <v>1231</v>
      </c>
    </row>
    <row r="5312" spans="2:17" x14ac:dyDescent="0.3">
      <c r="B5312" s="187">
        <v>44417.916666666664</v>
      </c>
      <c r="D5312" s="202">
        <v>0</v>
      </c>
      <c r="E5312" s="178">
        <v>0</v>
      </c>
      <c r="F5312" s="188">
        <f t="shared" si="328"/>
        <v>0</v>
      </c>
      <c r="G5312" s="200"/>
      <c r="H5312" s="202">
        <v>0</v>
      </c>
      <c r="I5312" s="178">
        <v>-56.506999999999998</v>
      </c>
      <c r="J5312">
        <f t="shared" si="329"/>
        <v>0</v>
      </c>
      <c r="K5312" s="189">
        <f t="shared" si="330"/>
        <v>0</v>
      </c>
      <c r="L5312" s="200">
        <v>0</v>
      </c>
      <c r="N5312" s="184">
        <v>3408.7</v>
      </c>
      <c r="O5312" s="190">
        <f t="shared" si="331"/>
        <v>0.5681166666666666</v>
      </c>
      <c r="Q5312" s="1">
        <v>1230.4000000000001</v>
      </c>
    </row>
    <row r="5313" spans="2:17" x14ac:dyDescent="0.3">
      <c r="B5313" s="187">
        <v>44417.958333333336</v>
      </c>
      <c r="D5313" s="202">
        <v>0</v>
      </c>
      <c r="E5313" s="178">
        <v>0</v>
      </c>
      <c r="F5313" s="188">
        <f t="shared" si="328"/>
        <v>0</v>
      </c>
      <c r="G5313" s="200"/>
      <c r="H5313" s="202">
        <v>0</v>
      </c>
      <c r="I5313" s="178">
        <v>-56.506999999999998</v>
      </c>
      <c r="J5313">
        <f t="shared" si="329"/>
        <v>0</v>
      </c>
      <c r="K5313" s="189">
        <f t="shared" si="330"/>
        <v>0</v>
      </c>
      <c r="L5313" s="200">
        <v>0</v>
      </c>
      <c r="N5313" s="184">
        <v>1315.6</v>
      </c>
      <c r="O5313" s="190">
        <f t="shared" si="331"/>
        <v>0.21926666666666667</v>
      </c>
      <c r="Q5313" s="1">
        <v>1229.9000000000001</v>
      </c>
    </row>
    <row r="5314" spans="2:17" x14ac:dyDescent="0.3">
      <c r="B5314" s="187">
        <v>44418</v>
      </c>
      <c r="D5314" s="202">
        <v>0</v>
      </c>
      <c r="E5314" s="178">
        <v>0</v>
      </c>
      <c r="F5314" s="188">
        <f t="shared" si="328"/>
        <v>0</v>
      </c>
      <c r="G5314" s="200"/>
      <c r="H5314" s="202">
        <v>0</v>
      </c>
      <c r="I5314" s="178">
        <v>-56.506999999999998</v>
      </c>
      <c r="J5314">
        <f t="shared" si="329"/>
        <v>0</v>
      </c>
      <c r="K5314" s="189">
        <f t="shared" si="330"/>
        <v>0</v>
      </c>
      <c r="L5314" s="200">
        <v>0</v>
      </c>
      <c r="N5314" s="184">
        <v>1495.3</v>
      </c>
      <c r="O5314" s="190">
        <f t="shared" si="331"/>
        <v>0.24921666666666667</v>
      </c>
      <c r="Q5314" s="1">
        <v>1229</v>
      </c>
    </row>
    <row r="5315" spans="2:17" x14ac:dyDescent="0.3">
      <c r="B5315" s="187">
        <v>44418.041666666664</v>
      </c>
      <c r="D5315" s="202">
        <v>0</v>
      </c>
      <c r="E5315" s="178">
        <v>0</v>
      </c>
      <c r="F5315" s="188">
        <f t="shared" si="328"/>
        <v>0</v>
      </c>
      <c r="G5315" s="200"/>
      <c r="H5315" s="202">
        <v>0</v>
      </c>
      <c r="I5315" s="178">
        <v>-56.506999999999998</v>
      </c>
      <c r="J5315">
        <f t="shared" si="329"/>
        <v>0</v>
      </c>
      <c r="K5315" s="189">
        <f t="shared" si="330"/>
        <v>0</v>
      </c>
      <c r="L5315" s="200">
        <v>0</v>
      </c>
      <c r="N5315" s="184">
        <v>1787.4</v>
      </c>
      <c r="O5315" s="190">
        <f t="shared" si="331"/>
        <v>0.2979</v>
      </c>
      <c r="Q5315" s="1">
        <v>1228.9000000000001</v>
      </c>
    </row>
    <row r="5316" spans="2:17" x14ac:dyDescent="0.3">
      <c r="B5316" s="187">
        <v>44418.083333333336</v>
      </c>
      <c r="D5316" s="202">
        <v>0</v>
      </c>
      <c r="E5316" s="178">
        <v>0</v>
      </c>
      <c r="F5316" s="188">
        <f t="shared" si="328"/>
        <v>0</v>
      </c>
      <c r="G5316" s="200"/>
      <c r="H5316" s="202">
        <v>0</v>
      </c>
      <c r="I5316" s="178">
        <v>-56.506999999999998</v>
      </c>
      <c r="J5316">
        <f t="shared" si="329"/>
        <v>0</v>
      </c>
      <c r="K5316" s="189">
        <f t="shared" si="330"/>
        <v>0</v>
      </c>
      <c r="L5316" s="200">
        <v>0</v>
      </c>
      <c r="N5316" s="184">
        <v>1172.0999999999999</v>
      </c>
      <c r="O5316" s="190">
        <f t="shared" si="331"/>
        <v>0.19535</v>
      </c>
      <c r="Q5316" s="1">
        <v>1228.5</v>
      </c>
    </row>
    <row r="5317" spans="2:17" x14ac:dyDescent="0.3">
      <c r="B5317" s="187">
        <v>44418.125</v>
      </c>
      <c r="D5317" s="202">
        <v>0</v>
      </c>
      <c r="E5317" s="178">
        <v>0</v>
      </c>
      <c r="F5317" s="188">
        <f t="shared" si="328"/>
        <v>0</v>
      </c>
      <c r="G5317" s="200"/>
      <c r="H5317" s="202">
        <v>0</v>
      </c>
      <c r="I5317" s="178">
        <v>-56.506999999999998</v>
      </c>
      <c r="J5317">
        <f t="shared" si="329"/>
        <v>0</v>
      </c>
      <c r="K5317" s="189">
        <f t="shared" si="330"/>
        <v>0</v>
      </c>
      <c r="L5317" s="200">
        <v>0</v>
      </c>
      <c r="N5317" s="184">
        <v>570.79999999999995</v>
      </c>
      <c r="O5317" s="190">
        <f t="shared" si="331"/>
        <v>9.513333333333332E-2</v>
      </c>
      <c r="Q5317" s="1">
        <v>1228.5</v>
      </c>
    </row>
    <row r="5318" spans="2:17" x14ac:dyDescent="0.3">
      <c r="B5318" s="187">
        <v>44418.166666666664</v>
      </c>
      <c r="D5318" s="202">
        <v>0</v>
      </c>
      <c r="E5318" s="178">
        <v>0</v>
      </c>
      <c r="F5318" s="188">
        <f t="shared" si="328"/>
        <v>0</v>
      </c>
      <c r="G5318" s="200"/>
      <c r="H5318" s="202">
        <v>0</v>
      </c>
      <c r="I5318" s="178">
        <v>-56.506999999999998</v>
      </c>
      <c r="J5318">
        <f t="shared" si="329"/>
        <v>0</v>
      </c>
      <c r="K5318" s="189">
        <f t="shared" si="330"/>
        <v>0</v>
      </c>
      <c r="L5318" s="200">
        <v>0</v>
      </c>
      <c r="N5318" s="184">
        <v>577.79999999999995</v>
      </c>
      <c r="O5318" s="190">
        <f t="shared" si="331"/>
        <v>9.6299999999999997E-2</v>
      </c>
      <c r="Q5318" s="1">
        <v>1228.2</v>
      </c>
    </row>
    <row r="5319" spans="2:17" x14ac:dyDescent="0.3">
      <c r="B5319" s="187">
        <v>44418.208333333336</v>
      </c>
      <c r="D5319" s="202">
        <v>0</v>
      </c>
      <c r="E5319" s="178">
        <v>0</v>
      </c>
      <c r="F5319" s="188">
        <f t="shared" si="328"/>
        <v>0</v>
      </c>
      <c r="G5319" s="200"/>
      <c r="H5319" s="202">
        <v>0</v>
      </c>
      <c r="I5319" s="178">
        <v>-56.506999999999998</v>
      </c>
      <c r="J5319">
        <f t="shared" si="329"/>
        <v>0</v>
      </c>
      <c r="K5319" s="189">
        <f t="shared" si="330"/>
        <v>0</v>
      </c>
      <c r="L5319" s="200">
        <v>0</v>
      </c>
      <c r="N5319" s="184">
        <v>844.1</v>
      </c>
      <c r="O5319" s="190">
        <f t="shared" si="331"/>
        <v>0.14068333333333333</v>
      </c>
      <c r="Q5319" s="1">
        <v>1227.3</v>
      </c>
    </row>
    <row r="5320" spans="2:17" x14ac:dyDescent="0.3">
      <c r="B5320" s="187">
        <v>44418.25</v>
      </c>
      <c r="D5320" s="202">
        <v>38</v>
      </c>
      <c r="E5320" s="178">
        <v>0</v>
      </c>
      <c r="F5320" s="188">
        <f t="shared" si="328"/>
        <v>0</v>
      </c>
      <c r="G5320" s="200"/>
      <c r="H5320" s="202">
        <v>10</v>
      </c>
      <c r="I5320" s="178">
        <v>43.305</v>
      </c>
      <c r="J5320">
        <f t="shared" si="329"/>
        <v>43.305</v>
      </c>
      <c r="K5320" s="189">
        <f t="shared" si="330"/>
        <v>1.7321999999999999E-3</v>
      </c>
      <c r="L5320" s="200">
        <v>210.99</v>
      </c>
      <c r="N5320" s="184">
        <v>1052.0999999999999</v>
      </c>
      <c r="O5320" s="190">
        <f t="shared" si="331"/>
        <v>0.17534999999999998</v>
      </c>
      <c r="Q5320" s="1">
        <v>1227.3</v>
      </c>
    </row>
    <row r="5321" spans="2:17" x14ac:dyDescent="0.3">
      <c r="B5321" s="187">
        <v>44418.291666666664</v>
      </c>
      <c r="D5321" s="202">
        <v>52</v>
      </c>
      <c r="E5321" s="178">
        <v>0</v>
      </c>
      <c r="F5321" s="188">
        <f t="shared" si="328"/>
        <v>0</v>
      </c>
      <c r="G5321" s="200"/>
      <c r="H5321" s="202">
        <v>69</v>
      </c>
      <c r="I5321" s="178">
        <v>1895.3</v>
      </c>
      <c r="J5321">
        <f t="shared" si="329"/>
        <v>1895.3</v>
      </c>
      <c r="K5321" s="189">
        <f t="shared" si="330"/>
        <v>7.5812000000000004E-2</v>
      </c>
      <c r="L5321" s="200">
        <v>2000.8</v>
      </c>
      <c r="N5321" s="184">
        <v>1243.4000000000001</v>
      </c>
      <c r="O5321" s="190">
        <f t="shared" si="331"/>
        <v>0.20723333333333335</v>
      </c>
      <c r="Q5321" s="1">
        <v>1226.9000000000001</v>
      </c>
    </row>
    <row r="5322" spans="2:17" x14ac:dyDescent="0.3">
      <c r="B5322" s="187">
        <v>44418.333333333336</v>
      </c>
      <c r="D5322" s="202">
        <v>93</v>
      </c>
      <c r="E5322" s="178">
        <v>0</v>
      </c>
      <c r="F5322" s="188">
        <f t="shared" si="328"/>
        <v>0</v>
      </c>
      <c r="G5322" s="200"/>
      <c r="H5322" s="202">
        <v>183</v>
      </c>
      <c r="I5322" s="178">
        <v>5904.1</v>
      </c>
      <c r="J5322">
        <f t="shared" si="329"/>
        <v>5904.1</v>
      </c>
      <c r="K5322" s="189">
        <f t="shared" si="330"/>
        <v>0.23616400000000001</v>
      </c>
      <c r="L5322" s="200">
        <v>6063.6</v>
      </c>
      <c r="N5322" s="184">
        <v>1009.8</v>
      </c>
      <c r="O5322" s="190">
        <f t="shared" si="331"/>
        <v>0.16830000000000001</v>
      </c>
      <c r="Q5322" s="1">
        <v>1226.3</v>
      </c>
    </row>
    <row r="5323" spans="2:17" x14ac:dyDescent="0.3">
      <c r="B5323" s="187">
        <v>44418.375</v>
      </c>
      <c r="D5323" s="202">
        <v>30</v>
      </c>
      <c r="E5323" s="178">
        <v>0</v>
      </c>
      <c r="F5323" s="188">
        <f t="shared" ref="F5323:F5386" si="332">E5323/$F$8</f>
        <v>0</v>
      </c>
      <c r="G5323" s="200"/>
      <c r="H5323" s="202">
        <v>196</v>
      </c>
      <c r="I5323" s="178">
        <v>4659.2</v>
      </c>
      <c r="J5323">
        <f t="shared" ref="J5323:J5386" si="333">IF(I5323&lt;0,0,I5323)</f>
        <v>4659.2</v>
      </c>
      <c r="K5323" s="189">
        <f t="shared" ref="K5323:K5386" si="334">J5323/(1000*$K$8)</f>
        <v>0.18636800000000001</v>
      </c>
      <c r="L5323" s="200">
        <v>4797.6000000000004</v>
      </c>
      <c r="N5323" s="184">
        <v>1297.7</v>
      </c>
      <c r="O5323" s="190">
        <f t="shared" ref="O5323:O5386" si="335">N5323/$O$8</f>
        <v>0.21628333333333333</v>
      </c>
      <c r="Q5323" s="1">
        <v>1226.3</v>
      </c>
    </row>
    <row r="5324" spans="2:17" x14ac:dyDescent="0.3">
      <c r="B5324" s="187">
        <v>44418.416666666664</v>
      </c>
      <c r="D5324" s="202">
        <v>78</v>
      </c>
      <c r="E5324" s="178">
        <v>0</v>
      </c>
      <c r="F5324" s="188">
        <f t="shared" si="332"/>
        <v>0</v>
      </c>
      <c r="G5324" s="200"/>
      <c r="H5324" s="202">
        <v>330</v>
      </c>
      <c r="I5324" s="178">
        <v>8352.7999999999993</v>
      </c>
      <c r="J5324">
        <f t="shared" si="333"/>
        <v>8352.7999999999993</v>
      </c>
      <c r="K5324" s="189">
        <f t="shared" si="334"/>
        <v>0.33411199999999996</v>
      </c>
      <c r="L5324" s="200">
        <v>8565.9</v>
      </c>
      <c r="N5324" s="184">
        <v>2244.5</v>
      </c>
      <c r="O5324" s="190">
        <f t="shared" si="335"/>
        <v>0.37408333333333332</v>
      </c>
      <c r="Q5324" s="1">
        <v>1224.7</v>
      </c>
    </row>
    <row r="5325" spans="2:17" x14ac:dyDescent="0.3">
      <c r="B5325" s="187">
        <v>44418.458333333336</v>
      </c>
      <c r="D5325" s="202">
        <v>101</v>
      </c>
      <c r="E5325" s="178">
        <v>0</v>
      </c>
      <c r="F5325" s="188">
        <f t="shared" si="332"/>
        <v>0</v>
      </c>
      <c r="G5325" s="200"/>
      <c r="H5325" s="202">
        <v>353</v>
      </c>
      <c r="I5325" s="178">
        <v>9121.6</v>
      </c>
      <c r="J5325">
        <f t="shared" si="333"/>
        <v>9121.6</v>
      </c>
      <c r="K5325" s="189">
        <f t="shared" si="334"/>
        <v>0.36486400000000002</v>
      </c>
      <c r="L5325" s="200">
        <v>9354.9</v>
      </c>
      <c r="N5325" s="184">
        <v>2957.5</v>
      </c>
      <c r="O5325" s="190">
        <f t="shared" si="335"/>
        <v>0.49291666666666667</v>
      </c>
      <c r="Q5325" s="1">
        <v>1224.5</v>
      </c>
    </row>
    <row r="5326" spans="2:17" x14ac:dyDescent="0.3">
      <c r="B5326" s="187">
        <v>44418.5</v>
      </c>
      <c r="D5326" s="202">
        <v>199</v>
      </c>
      <c r="E5326" s="178">
        <v>0</v>
      </c>
      <c r="F5326" s="188">
        <f t="shared" si="332"/>
        <v>0</v>
      </c>
      <c r="G5326" s="200"/>
      <c r="H5326" s="202">
        <v>453</v>
      </c>
      <c r="I5326" s="178">
        <v>11709</v>
      </c>
      <c r="J5326">
        <f t="shared" si="333"/>
        <v>11709</v>
      </c>
      <c r="K5326" s="189">
        <f t="shared" si="334"/>
        <v>0.46836</v>
      </c>
      <c r="L5326" s="200">
        <v>12019</v>
      </c>
      <c r="N5326" s="184">
        <v>4267</v>
      </c>
      <c r="O5326" s="190">
        <f t="shared" si="335"/>
        <v>0.71116666666666661</v>
      </c>
      <c r="Q5326" s="1">
        <v>1222.9000000000001</v>
      </c>
    </row>
    <row r="5327" spans="2:17" x14ac:dyDescent="0.3">
      <c r="B5327" s="187">
        <v>44418.541666666664</v>
      </c>
      <c r="D5327" s="202">
        <v>430</v>
      </c>
      <c r="E5327" s="178">
        <v>111.66</v>
      </c>
      <c r="F5327" s="188">
        <f t="shared" si="332"/>
        <v>0.15111141184829313</v>
      </c>
      <c r="G5327" s="200"/>
      <c r="H5327" s="202">
        <v>560</v>
      </c>
      <c r="I5327" s="178">
        <v>15576</v>
      </c>
      <c r="J5327">
        <f t="shared" si="333"/>
        <v>15576</v>
      </c>
      <c r="K5327" s="189">
        <f t="shared" si="334"/>
        <v>0.62304000000000004</v>
      </c>
      <c r="L5327" s="200">
        <v>16032</v>
      </c>
      <c r="N5327" s="184">
        <v>5222.6000000000004</v>
      </c>
      <c r="O5327" s="190">
        <f t="shared" si="335"/>
        <v>0.87043333333333339</v>
      </c>
      <c r="Q5327" s="1">
        <v>1222.5</v>
      </c>
    </row>
    <row r="5328" spans="2:17" x14ac:dyDescent="0.3">
      <c r="B5328" s="187">
        <v>44418.583333333336</v>
      </c>
      <c r="D5328" s="202">
        <v>210</v>
      </c>
      <c r="E5328" s="178">
        <v>0</v>
      </c>
      <c r="F5328" s="188">
        <f t="shared" si="332"/>
        <v>0</v>
      </c>
      <c r="G5328" s="200"/>
      <c r="H5328" s="202">
        <v>380</v>
      </c>
      <c r="I5328" s="178">
        <v>10822</v>
      </c>
      <c r="J5328">
        <f t="shared" si="333"/>
        <v>10822</v>
      </c>
      <c r="K5328" s="189">
        <f t="shared" si="334"/>
        <v>0.43287999999999999</v>
      </c>
      <c r="L5328" s="200">
        <v>11105</v>
      </c>
      <c r="N5328" s="184">
        <v>5231.3</v>
      </c>
      <c r="O5328" s="190">
        <f t="shared" si="335"/>
        <v>0.87188333333333334</v>
      </c>
      <c r="Q5328" s="1">
        <v>1222.2</v>
      </c>
    </row>
    <row r="5329" spans="2:17" x14ac:dyDescent="0.3">
      <c r="B5329" s="187">
        <v>44418.625</v>
      </c>
      <c r="D5329" s="202">
        <v>743</v>
      </c>
      <c r="E5329" s="178">
        <v>302.92</v>
      </c>
      <c r="F5329" s="188">
        <f t="shared" si="332"/>
        <v>0.40994688229522624</v>
      </c>
      <c r="G5329" s="200"/>
      <c r="H5329" s="202">
        <v>426</v>
      </c>
      <c r="I5329" s="178">
        <v>19383</v>
      </c>
      <c r="J5329">
        <f t="shared" si="333"/>
        <v>19383</v>
      </c>
      <c r="K5329" s="189">
        <f t="shared" si="334"/>
        <v>0.77532000000000001</v>
      </c>
      <c r="L5329" s="200">
        <v>20024</v>
      </c>
      <c r="N5329" s="184">
        <v>4973.8</v>
      </c>
      <c r="O5329" s="190">
        <f t="shared" si="335"/>
        <v>0.82896666666666674</v>
      </c>
      <c r="Q5329" s="1">
        <v>1222.0999999999999</v>
      </c>
    </row>
    <row r="5330" spans="2:17" x14ac:dyDescent="0.3">
      <c r="B5330" s="187">
        <v>44418.666666666664</v>
      </c>
      <c r="D5330" s="202">
        <v>762</v>
      </c>
      <c r="E5330" s="178">
        <v>387.49599999999998</v>
      </c>
      <c r="F5330" s="188">
        <f t="shared" si="332"/>
        <v>0.52440504787360021</v>
      </c>
      <c r="G5330" s="200"/>
      <c r="H5330" s="202">
        <v>239</v>
      </c>
      <c r="I5330" s="178">
        <v>10951</v>
      </c>
      <c r="J5330">
        <f t="shared" si="333"/>
        <v>10951</v>
      </c>
      <c r="K5330" s="189">
        <f t="shared" si="334"/>
        <v>0.43803999999999998</v>
      </c>
      <c r="L5330" s="200">
        <v>11238</v>
      </c>
      <c r="N5330" s="184">
        <v>4626.3999999999996</v>
      </c>
      <c r="O5330" s="190">
        <f t="shared" si="335"/>
        <v>0.77106666666666657</v>
      </c>
      <c r="Q5330" s="1">
        <v>1221.5</v>
      </c>
    </row>
    <row r="5331" spans="2:17" x14ac:dyDescent="0.3">
      <c r="B5331" s="187">
        <v>44418.708333333336</v>
      </c>
      <c r="D5331" s="202">
        <v>266</v>
      </c>
      <c r="E5331" s="178">
        <v>0</v>
      </c>
      <c r="F5331" s="188">
        <f t="shared" si="332"/>
        <v>0</v>
      </c>
      <c r="G5331" s="200"/>
      <c r="H5331" s="202">
        <v>40</v>
      </c>
      <c r="I5331" s="178">
        <v>1153.0999999999999</v>
      </c>
      <c r="J5331">
        <f t="shared" si="333"/>
        <v>1153.0999999999999</v>
      </c>
      <c r="K5331" s="189">
        <f t="shared" si="334"/>
        <v>4.6123999999999998E-2</v>
      </c>
      <c r="L5331" s="200">
        <v>1252.8</v>
      </c>
      <c r="N5331" s="184">
        <v>4651.3</v>
      </c>
      <c r="O5331" s="190">
        <f t="shared" si="335"/>
        <v>0.77521666666666667</v>
      </c>
      <c r="Q5331" s="1">
        <v>1221.5</v>
      </c>
    </row>
    <row r="5332" spans="2:17" x14ac:dyDescent="0.3">
      <c r="B5332" s="187">
        <v>44418.75</v>
      </c>
      <c r="D5332" s="202">
        <v>0</v>
      </c>
      <c r="E5332" s="178">
        <v>0</v>
      </c>
      <c r="F5332" s="188">
        <f t="shared" si="332"/>
        <v>0</v>
      </c>
      <c r="G5332" s="200"/>
      <c r="H5332" s="202">
        <v>0</v>
      </c>
      <c r="I5332" s="178">
        <v>-56.506999999999998</v>
      </c>
      <c r="J5332">
        <f t="shared" si="333"/>
        <v>0</v>
      </c>
      <c r="K5332" s="189">
        <f t="shared" si="334"/>
        <v>0</v>
      </c>
      <c r="L5332" s="200">
        <v>0</v>
      </c>
      <c r="N5332" s="184">
        <v>3461.1</v>
      </c>
      <c r="O5332" s="190">
        <f t="shared" si="335"/>
        <v>0.57684999999999997</v>
      </c>
      <c r="Q5332" s="1">
        <v>1220.3</v>
      </c>
    </row>
    <row r="5333" spans="2:17" x14ac:dyDescent="0.3">
      <c r="B5333" s="187">
        <v>44418.791666666664</v>
      </c>
      <c r="D5333" s="202">
        <v>0</v>
      </c>
      <c r="E5333" s="178">
        <v>0</v>
      </c>
      <c r="F5333" s="188">
        <f t="shared" si="332"/>
        <v>0</v>
      </c>
      <c r="G5333" s="200"/>
      <c r="H5333" s="202">
        <v>0</v>
      </c>
      <c r="I5333" s="178">
        <v>-56.506999999999998</v>
      </c>
      <c r="J5333">
        <f t="shared" si="333"/>
        <v>0</v>
      </c>
      <c r="K5333" s="189">
        <f t="shared" si="334"/>
        <v>0</v>
      </c>
      <c r="L5333" s="200">
        <v>0</v>
      </c>
      <c r="N5333" s="184">
        <v>3585.1</v>
      </c>
      <c r="O5333" s="190">
        <f t="shared" si="335"/>
        <v>0.5975166666666667</v>
      </c>
      <c r="Q5333" s="1">
        <v>1219.5999999999999</v>
      </c>
    </row>
    <row r="5334" spans="2:17" x14ac:dyDescent="0.3">
      <c r="B5334" s="187">
        <v>44418.833333333336</v>
      </c>
      <c r="D5334" s="202">
        <v>0</v>
      </c>
      <c r="E5334" s="178">
        <v>0</v>
      </c>
      <c r="F5334" s="188">
        <f t="shared" si="332"/>
        <v>0</v>
      </c>
      <c r="G5334" s="200"/>
      <c r="H5334" s="202">
        <v>0</v>
      </c>
      <c r="I5334" s="178">
        <v>-56.506999999999998</v>
      </c>
      <c r="J5334">
        <f t="shared" si="333"/>
        <v>0</v>
      </c>
      <c r="K5334" s="189">
        <f t="shared" si="334"/>
        <v>0</v>
      </c>
      <c r="L5334" s="200">
        <v>0</v>
      </c>
      <c r="N5334" s="184">
        <v>4737.1000000000004</v>
      </c>
      <c r="O5334" s="190">
        <f t="shared" si="335"/>
        <v>0.78951666666666676</v>
      </c>
      <c r="Q5334" s="1">
        <v>1219.2</v>
      </c>
    </row>
    <row r="5335" spans="2:17" x14ac:dyDescent="0.3">
      <c r="B5335" s="187">
        <v>44418.875</v>
      </c>
      <c r="D5335" s="202">
        <v>0</v>
      </c>
      <c r="E5335" s="178">
        <v>0</v>
      </c>
      <c r="F5335" s="188">
        <f t="shared" si="332"/>
        <v>0</v>
      </c>
      <c r="G5335" s="200"/>
      <c r="H5335" s="202">
        <v>0</v>
      </c>
      <c r="I5335" s="178">
        <v>-56.506999999999998</v>
      </c>
      <c r="J5335">
        <f t="shared" si="333"/>
        <v>0</v>
      </c>
      <c r="K5335" s="189">
        <f t="shared" si="334"/>
        <v>0</v>
      </c>
      <c r="L5335" s="200">
        <v>0</v>
      </c>
      <c r="N5335" s="184">
        <v>5939.3</v>
      </c>
      <c r="O5335" s="190">
        <f t="shared" si="335"/>
        <v>0.98988333333333334</v>
      </c>
      <c r="Q5335" s="1">
        <v>1219.0999999999999</v>
      </c>
    </row>
    <row r="5336" spans="2:17" x14ac:dyDescent="0.3">
      <c r="B5336" s="187">
        <v>44418.916666666664</v>
      </c>
      <c r="D5336" s="202">
        <v>0</v>
      </c>
      <c r="E5336" s="178">
        <v>0</v>
      </c>
      <c r="F5336" s="188">
        <f t="shared" si="332"/>
        <v>0</v>
      </c>
      <c r="G5336" s="200"/>
      <c r="H5336" s="202">
        <v>0</v>
      </c>
      <c r="I5336" s="178">
        <v>-56.506999999999998</v>
      </c>
      <c r="J5336">
        <f t="shared" si="333"/>
        <v>0</v>
      </c>
      <c r="K5336" s="189">
        <f t="shared" si="334"/>
        <v>0</v>
      </c>
      <c r="L5336" s="200">
        <v>0</v>
      </c>
      <c r="N5336" s="184">
        <v>5998</v>
      </c>
      <c r="O5336" s="190">
        <f t="shared" si="335"/>
        <v>0.9996666666666667</v>
      </c>
      <c r="Q5336" s="1">
        <v>1218.9000000000001</v>
      </c>
    </row>
    <row r="5337" spans="2:17" x14ac:dyDescent="0.3">
      <c r="B5337" s="187">
        <v>44418.958333333336</v>
      </c>
      <c r="D5337" s="202">
        <v>0</v>
      </c>
      <c r="E5337" s="178">
        <v>0</v>
      </c>
      <c r="F5337" s="188">
        <f t="shared" si="332"/>
        <v>0</v>
      </c>
      <c r="G5337" s="200"/>
      <c r="H5337" s="202">
        <v>0</v>
      </c>
      <c r="I5337" s="178">
        <v>-56.506999999999998</v>
      </c>
      <c r="J5337">
        <f t="shared" si="333"/>
        <v>0</v>
      </c>
      <c r="K5337" s="189">
        <f t="shared" si="334"/>
        <v>0</v>
      </c>
      <c r="L5337" s="200">
        <v>0</v>
      </c>
      <c r="N5337" s="184">
        <v>6000</v>
      </c>
      <c r="O5337" s="190">
        <f t="shared" si="335"/>
        <v>1</v>
      </c>
      <c r="Q5337" s="1">
        <v>1217.7</v>
      </c>
    </row>
    <row r="5338" spans="2:17" x14ac:dyDescent="0.3">
      <c r="B5338" s="187">
        <v>44419</v>
      </c>
      <c r="D5338" s="202">
        <v>0</v>
      </c>
      <c r="E5338" s="178">
        <v>0</v>
      </c>
      <c r="F5338" s="188">
        <f t="shared" si="332"/>
        <v>0</v>
      </c>
      <c r="G5338" s="200"/>
      <c r="H5338" s="202">
        <v>0</v>
      </c>
      <c r="I5338" s="178">
        <v>-56.506999999999998</v>
      </c>
      <c r="J5338">
        <f t="shared" si="333"/>
        <v>0</v>
      </c>
      <c r="K5338" s="189">
        <f t="shared" si="334"/>
        <v>0</v>
      </c>
      <c r="L5338" s="200">
        <v>0</v>
      </c>
      <c r="N5338" s="184">
        <v>6000</v>
      </c>
      <c r="O5338" s="190">
        <f t="shared" si="335"/>
        <v>1</v>
      </c>
      <c r="Q5338" s="1">
        <v>1217.5999999999999</v>
      </c>
    </row>
    <row r="5339" spans="2:17" x14ac:dyDescent="0.3">
      <c r="B5339" s="187">
        <v>44419.041666666664</v>
      </c>
      <c r="D5339" s="202">
        <v>0</v>
      </c>
      <c r="E5339" s="178">
        <v>0</v>
      </c>
      <c r="F5339" s="188">
        <f t="shared" si="332"/>
        <v>0</v>
      </c>
      <c r="G5339" s="200"/>
      <c r="H5339" s="202">
        <v>0</v>
      </c>
      <c r="I5339" s="178">
        <v>-56.506999999999998</v>
      </c>
      <c r="J5339">
        <f t="shared" si="333"/>
        <v>0</v>
      </c>
      <c r="K5339" s="189">
        <f t="shared" si="334"/>
        <v>0</v>
      </c>
      <c r="L5339" s="200">
        <v>0</v>
      </c>
      <c r="N5339" s="184">
        <v>5999.4</v>
      </c>
      <c r="O5339" s="190">
        <f t="shared" si="335"/>
        <v>0.9998999999999999</v>
      </c>
      <c r="Q5339" s="1">
        <v>1217.3</v>
      </c>
    </row>
    <row r="5340" spans="2:17" x14ac:dyDescent="0.3">
      <c r="B5340" s="187">
        <v>44419.083333333336</v>
      </c>
      <c r="D5340" s="202">
        <v>0</v>
      </c>
      <c r="E5340" s="178">
        <v>0</v>
      </c>
      <c r="F5340" s="188">
        <f t="shared" si="332"/>
        <v>0</v>
      </c>
      <c r="G5340" s="200"/>
      <c r="H5340" s="202">
        <v>0</v>
      </c>
      <c r="I5340" s="178">
        <v>-56.506999999999998</v>
      </c>
      <c r="J5340">
        <f t="shared" si="333"/>
        <v>0</v>
      </c>
      <c r="K5340" s="189">
        <f t="shared" si="334"/>
        <v>0</v>
      </c>
      <c r="L5340" s="200">
        <v>0</v>
      </c>
      <c r="N5340" s="184">
        <v>5990.8</v>
      </c>
      <c r="O5340" s="190">
        <f t="shared" si="335"/>
        <v>0.99846666666666672</v>
      </c>
      <c r="Q5340" s="1">
        <v>1216.9000000000001</v>
      </c>
    </row>
    <row r="5341" spans="2:17" x14ac:dyDescent="0.3">
      <c r="B5341" s="187">
        <v>44419.125</v>
      </c>
      <c r="D5341" s="202">
        <v>0</v>
      </c>
      <c r="E5341" s="178">
        <v>0</v>
      </c>
      <c r="F5341" s="188">
        <f t="shared" si="332"/>
        <v>0</v>
      </c>
      <c r="G5341" s="200"/>
      <c r="H5341" s="202">
        <v>0</v>
      </c>
      <c r="I5341" s="178">
        <v>-56.506999999999998</v>
      </c>
      <c r="J5341">
        <f t="shared" si="333"/>
        <v>0</v>
      </c>
      <c r="K5341" s="189">
        <f t="shared" si="334"/>
        <v>0</v>
      </c>
      <c r="L5341" s="200">
        <v>0</v>
      </c>
      <c r="N5341" s="184">
        <v>5997.9</v>
      </c>
      <c r="O5341" s="190">
        <f t="shared" si="335"/>
        <v>0.99964999999999993</v>
      </c>
      <c r="Q5341" s="1">
        <v>1216.8</v>
      </c>
    </row>
    <row r="5342" spans="2:17" x14ac:dyDescent="0.3">
      <c r="B5342" s="187">
        <v>44419.166666666664</v>
      </c>
      <c r="D5342" s="202">
        <v>0</v>
      </c>
      <c r="E5342" s="178">
        <v>0</v>
      </c>
      <c r="F5342" s="188">
        <f t="shared" si="332"/>
        <v>0</v>
      </c>
      <c r="G5342" s="200"/>
      <c r="H5342" s="202">
        <v>0</v>
      </c>
      <c r="I5342" s="178">
        <v>-56.506999999999998</v>
      </c>
      <c r="J5342">
        <f t="shared" si="333"/>
        <v>0</v>
      </c>
      <c r="K5342" s="189">
        <f t="shared" si="334"/>
        <v>0</v>
      </c>
      <c r="L5342" s="200">
        <v>0</v>
      </c>
      <c r="N5342" s="184">
        <v>5999.1</v>
      </c>
      <c r="O5342" s="190">
        <f t="shared" si="335"/>
        <v>0.99985000000000002</v>
      </c>
      <c r="Q5342" s="1">
        <v>1216.3</v>
      </c>
    </row>
    <row r="5343" spans="2:17" x14ac:dyDescent="0.3">
      <c r="B5343" s="187">
        <v>44419.208333333336</v>
      </c>
      <c r="D5343" s="202">
        <v>0</v>
      </c>
      <c r="E5343" s="178">
        <v>0</v>
      </c>
      <c r="F5343" s="188">
        <f t="shared" si="332"/>
        <v>0</v>
      </c>
      <c r="G5343" s="200"/>
      <c r="H5343" s="202">
        <v>0</v>
      </c>
      <c r="I5343" s="178">
        <v>-56.506999999999998</v>
      </c>
      <c r="J5343">
        <f t="shared" si="333"/>
        <v>0</v>
      </c>
      <c r="K5343" s="189">
        <f t="shared" si="334"/>
        <v>0</v>
      </c>
      <c r="L5343" s="200">
        <v>0</v>
      </c>
      <c r="N5343" s="184">
        <v>5998.5</v>
      </c>
      <c r="O5343" s="190">
        <f t="shared" si="335"/>
        <v>0.99975000000000003</v>
      </c>
      <c r="Q5343" s="1">
        <v>1215.5</v>
      </c>
    </row>
    <row r="5344" spans="2:17" x14ac:dyDescent="0.3">
      <c r="B5344" s="187">
        <v>44419.25</v>
      </c>
      <c r="D5344" s="202">
        <v>123</v>
      </c>
      <c r="E5344" s="178">
        <v>0</v>
      </c>
      <c r="F5344" s="188">
        <f t="shared" si="332"/>
        <v>0</v>
      </c>
      <c r="G5344" s="200"/>
      <c r="H5344" s="202">
        <v>13</v>
      </c>
      <c r="I5344" s="178">
        <v>142.82</v>
      </c>
      <c r="J5344">
        <f t="shared" si="333"/>
        <v>142.82</v>
      </c>
      <c r="K5344" s="189">
        <f t="shared" si="334"/>
        <v>5.7127999999999996E-3</v>
      </c>
      <c r="L5344" s="200">
        <v>298.87</v>
      </c>
      <c r="N5344" s="184">
        <v>5940.4</v>
      </c>
      <c r="O5344" s="190">
        <f t="shared" si="335"/>
        <v>0.99006666666666665</v>
      </c>
      <c r="Q5344" s="1">
        <v>1214.5999999999999</v>
      </c>
    </row>
    <row r="5345" spans="2:17" x14ac:dyDescent="0.3">
      <c r="B5345" s="187">
        <v>44419.291666666664</v>
      </c>
      <c r="D5345" s="202">
        <v>736</v>
      </c>
      <c r="E5345" s="178">
        <v>166.96700000000001</v>
      </c>
      <c r="F5345" s="188">
        <f t="shared" si="332"/>
        <v>0.22595933281456174</v>
      </c>
      <c r="G5345" s="200"/>
      <c r="H5345" s="202">
        <v>182</v>
      </c>
      <c r="I5345" s="178">
        <v>8369.6</v>
      </c>
      <c r="J5345">
        <f t="shared" si="333"/>
        <v>8369.6</v>
      </c>
      <c r="K5345" s="189">
        <f t="shared" si="334"/>
        <v>0.33478400000000003</v>
      </c>
      <c r="L5345" s="200">
        <v>8583</v>
      </c>
      <c r="N5345" s="184">
        <v>5729.6</v>
      </c>
      <c r="O5345" s="190">
        <f t="shared" si="335"/>
        <v>0.95493333333333341</v>
      </c>
      <c r="Q5345" s="1">
        <v>1213.8</v>
      </c>
    </row>
    <row r="5346" spans="2:17" x14ac:dyDescent="0.3">
      <c r="B5346" s="187">
        <v>44419.333333333336</v>
      </c>
      <c r="D5346" s="202">
        <v>900</v>
      </c>
      <c r="E5346" s="178">
        <v>581.721</v>
      </c>
      <c r="F5346" s="188">
        <f t="shared" si="332"/>
        <v>0.78725310417160066</v>
      </c>
      <c r="G5346" s="200"/>
      <c r="H5346" s="202">
        <v>414</v>
      </c>
      <c r="I5346" s="178">
        <v>19962</v>
      </c>
      <c r="J5346">
        <f t="shared" si="333"/>
        <v>19962</v>
      </c>
      <c r="K5346" s="189">
        <f t="shared" si="334"/>
        <v>0.79847999999999997</v>
      </c>
      <c r="L5346" s="200">
        <v>20634</v>
      </c>
      <c r="N5346" s="184">
        <v>5044.8999999999996</v>
      </c>
      <c r="O5346" s="190">
        <f t="shared" si="335"/>
        <v>0.84081666666666666</v>
      </c>
      <c r="Q5346" s="1">
        <v>1213.3</v>
      </c>
    </row>
    <row r="5347" spans="2:17" x14ac:dyDescent="0.3">
      <c r="B5347" s="187">
        <v>44419.375</v>
      </c>
      <c r="D5347" s="202">
        <v>961</v>
      </c>
      <c r="E5347" s="178">
        <v>676.91300000000001</v>
      </c>
      <c r="F5347" s="188">
        <f t="shared" si="332"/>
        <v>0.91607808640931088</v>
      </c>
      <c r="G5347" s="200"/>
      <c r="H5347" s="202">
        <v>603</v>
      </c>
      <c r="I5347" s="178">
        <v>21944</v>
      </c>
      <c r="J5347">
        <f t="shared" si="333"/>
        <v>21944</v>
      </c>
      <c r="K5347" s="189">
        <f t="shared" si="334"/>
        <v>0.87775999999999998</v>
      </c>
      <c r="L5347" s="200">
        <v>22727</v>
      </c>
      <c r="N5347" s="184">
        <v>5807.7</v>
      </c>
      <c r="O5347" s="190">
        <f t="shared" si="335"/>
        <v>0.96794999999999998</v>
      </c>
      <c r="Q5347" s="1">
        <v>1213</v>
      </c>
    </row>
    <row r="5348" spans="2:17" x14ac:dyDescent="0.3">
      <c r="B5348" s="187">
        <v>44419.416666666664</v>
      </c>
      <c r="D5348" s="202">
        <v>994</v>
      </c>
      <c r="E5348" s="178">
        <v>719.90700000000004</v>
      </c>
      <c r="F5348" s="188">
        <f t="shared" si="332"/>
        <v>0.97426261122576729</v>
      </c>
      <c r="G5348" s="200"/>
      <c r="H5348" s="202">
        <v>748</v>
      </c>
      <c r="I5348" s="178">
        <v>21801</v>
      </c>
      <c r="J5348">
        <f t="shared" si="333"/>
        <v>21801</v>
      </c>
      <c r="K5348" s="189">
        <f t="shared" si="334"/>
        <v>0.87204000000000004</v>
      </c>
      <c r="L5348" s="200">
        <v>22575</v>
      </c>
      <c r="N5348" s="184">
        <v>5896.2</v>
      </c>
      <c r="O5348" s="190">
        <f t="shared" si="335"/>
        <v>0.98270000000000002</v>
      </c>
      <c r="Q5348" s="1">
        <v>1212</v>
      </c>
    </row>
    <row r="5349" spans="2:17" x14ac:dyDescent="0.3">
      <c r="B5349" s="187">
        <v>44419.458333333336</v>
      </c>
      <c r="D5349" s="202">
        <v>1010</v>
      </c>
      <c r="E5349" s="178">
        <v>737.65499999999997</v>
      </c>
      <c r="F5349" s="188">
        <f t="shared" si="332"/>
        <v>0.99828128700477048</v>
      </c>
      <c r="G5349" s="200"/>
      <c r="H5349" s="202">
        <v>831</v>
      </c>
      <c r="I5349" s="178">
        <v>21581</v>
      </c>
      <c r="J5349">
        <f t="shared" si="333"/>
        <v>21581</v>
      </c>
      <c r="K5349" s="189">
        <f t="shared" si="334"/>
        <v>0.86324000000000001</v>
      </c>
      <c r="L5349" s="200">
        <v>22344</v>
      </c>
      <c r="N5349" s="184">
        <v>5773.1</v>
      </c>
      <c r="O5349" s="190">
        <f t="shared" si="335"/>
        <v>0.96218333333333339</v>
      </c>
      <c r="Q5349" s="1">
        <v>1211.8</v>
      </c>
    </row>
    <row r="5350" spans="2:17" x14ac:dyDescent="0.3">
      <c r="B5350" s="187">
        <v>44419.5</v>
      </c>
      <c r="D5350" s="202">
        <v>1011</v>
      </c>
      <c r="E5350" s="178">
        <v>737.22299999999996</v>
      </c>
      <c r="F5350" s="188">
        <f t="shared" si="332"/>
        <v>0.99769665392292861</v>
      </c>
      <c r="G5350" s="200"/>
      <c r="H5350" s="202">
        <v>841</v>
      </c>
      <c r="I5350" s="178">
        <v>21474</v>
      </c>
      <c r="J5350">
        <f t="shared" si="333"/>
        <v>21474</v>
      </c>
      <c r="K5350" s="189">
        <f t="shared" si="334"/>
        <v>0.85895999999999995</v>
      </c>
      <c r="L5350" s="200">
        <v>22230</v>
      </c>
      <c r="N5350" s="184">
        <v>5545.7</v>
      </c>
      <c r="O5350" s="190">
        <f t="shared" si="335"/>
        <v>0.92428333333333335</v>
      </c>
      <c r="Q5350" s="1">
        <v>1211.3</v>
      </c>
    </row>
    <row r="5351" spans="2:17" x14ac:dyDescent="0.3">
      <c r="B5351" s="187">
        <v>44419.541666666664</v>
      </c>
      <c r="D5351" s="202">
        <v>1000</v>
      </c>
      <c r="E5351" s="178">
        <v>725.59799999999996</v>
      </c>
      <c r="F5351" s="188">
        <f t="shared" si="332"/>
        <v>0.98196434008864231</v>
      </c>
      <c r="G5351" s="200"/>
      <c r="H5351" s="202">
        <v>779</v>
      </c>
      <c r="I5351" s="178">
        <v>21633</v>
      </c>
      <c r="J5351">
        <f t="shared" si="333"/>
        <v>21633</v>
      </c>
      <c r="K5351" s="189">
        <f t="shared" si="334"/>
        <v>0.86531999999999998</v>
      </c>
      <c r="L5351" s="200">
        <v>22399</v>
      </c>
      <c r="N5351" s="184">
        <v>5202.3999999999996</v>
      </c>
      <c r="O5351" s="190">
        <f t="shared" si="335"/>
        <v>0.86706666666666665</v>
      </c>
      <c r="Q5351" s="1">
        <v>1209.7</v>
      </c>
    </row>
    <row r="5352" spans="2:17" x14ac:dyDescent="0.3">
      <c r="B5352" s="187">
        <v>44419.583333333336</v>
      </c>
      <c r="D5352" s="202">
        <v>972</v>
      </c>
      <c r="E5352" s="178">
        <v>687.90499999999997</v>
      </c>
      <c r="F5352" s="188">
        <f t="shared" si="332"/>
        <v>0.93095375038062056</v>
      </c>
      <c r="G5352" s="200"/>
      <c r="H5352" s="202">
        <v>650</v>
      </c>
      <c r="I5352" s="178">
        <v>21792</v>
      </c>
      <c r="J5352">
        <f t="shared" si="333"/>
        <v>21792</v>
      </c>
      <c r="K5352" s="189">
        <f t="shared" si="334"/>
        <v>0.87168000000000001</v>
      </c>
      <c r="L5352" s="200">
        <v>22566</v>
      </c>
      <c r="N5352" s="184">
        <v>4995.1000000000004</v>
      </c>
      <c r="O5352" s="190">
        <f t="shared" si="335"/>
        <v>0.83251666666666668</v>
      </c>
      <c r="Q5352" s="1">
        <v>1208.5999999999999</v>
      </c>
    </row>
    <row r="5353" spans="2:17" x14ac:dyDescent="0.3">
      <c r="B5353" s="187">
        <v>44419.625</v>
      </c>
      <c r="D5353" s="202">
        <v>918</v>
      </c>
      <c r="E5353" s="178">
        <v>605.71100000000001</v>
      </c>
      <c r="F5353" s="188">
        <f t="shared" si="332"/>
        <v>0.81971918665629129</v>
      </c>
      <c r="G5353" s="200"/>
      <c r="H5353" s="202">
        <v>464</v>
      </c>
      <c r="I5353" s="178">
        <v>21506</v>
      </c>
      <c r="J5353">
        <f t="shared" si="333"/>
        <v>21506</v>
      </c>
      <c r="K5353" s="189">
        <f t="shared" si="334"/>
        <v>0.86024</v>
      </c>
      <c r="L5353" s="200">
        <v>22264</v>
      </c>
      <c r="N5353" s="184">
        <v>5064.2</v>
      </c>
      <c r="O5353" s="190">
        <f t="shared" si="335"/>
        <v>0.8440333333333333</v>
      </c>
      <c r="Q5353" s="1">
        <v>1207.9000000000001</v>
      </c>
    </row>
    <row r="5354" spans="2:17" x14ac:dyDescent="0.3">
      <c r="B5354" s="187">
        <v>44419.666666666664</v>
      </c>
      <c r="D5354" s="202">
        <v>803</v>
      </c>
      <c r="E5354" s="178">
        <v>410.29199999999997</v>
      </c>
      <c r="F5354" s="188">
        <f t="shared" si="332"/>
        <v>0.55525526947931114</v>
      </c>
      <c r="G5354" s="200"/>
      <c r="H5354" s="202">
        <v>247</v>
      </c>
      <c r="I5354" s="178">
        <v>11366</v>
      </c>
      <c r="J5354">
        <f t="shared" si="333"/>
        <v>11366</v>
      </c>
      <c r="K5354" s="189">
        <f t="shared" si="334"/>
        <v>0.45463999999999999</v>
      </c>
      <c r="L5354" s="200">
        <v>11665</v>
      </c>
      <c r="N5354" s="184">
        <v>5203.1000000000004</v>
      </c>
      <c r="O5354" s="190">
        <f t="shared" si="335"/>
        <v>0.86718333333333342</v>
      </c>
      <c r="Q5354" s="1">
        <v>1207.4000000000001</v>
      </c>
    </row>
    <row r="5355" spans="2:17" x14ac:dyDescent="0.3">
      <c r="B5355" s="187">
        <v>44419.708333333336</v>
      </c>
      <c r="D5355" s="202">
        <v>292</v>
      </c>
      <c r="E5355" s="178">
        <v>0</v>
      </c>
      <c r="F5355" s="188">
        <f t="shared" si="332"/>
        <v>0</v>
      </c>
      <c r="G5355" s="200"/>
      <c r="H5355" s="202">
        <v>42</v>
      </c>
      <c r="I5355" s="178">
        <v>1241.2</v>
      </c>
      <c r="J5355">
        <f t="shared" si="333"/>
        <v>1241.2</v>
      </c>
      <c r="K5355" s="189">
        <f t="shared" si="334"/>
        <v>4.9648000000000005E-2</v>
      </c>
      <c r="L5355" s="200">
        <v>1341.5</v>
      </c>
      <c r="N5355" s="184">
        <v>5322.9</v>
      </c>
      <c r="O5355" s="190">
        <f t="shared" si="335"/>
        <v>0.88714999999999999</v>
      </c>
      <c r="Q5355" s="1">
        <v>1207</v>
      </c>
    </row>
    <row r="5356" spans="2:17" x14ac:dyDescent="0.3">
      <c r="B5356" s="187">
        <v>44419.75</v>
      </c>
      <c r="D5356" s="202">
        <v>0</v>
      </c>
      <c r="E5356" s="178">
        <v>0</v>
      </c>
      <c r="F5356" s="188">
        <f t="shared" si="332"/>
        <v>0</v>
      </c>
      <c r="G5356" s="200"/>
      <c r="H5356" s="202">
        <v>0</v>
      </c>
      <c r="I5356" s="178">
        <v>-56.506999999999998</v>
      </c>
      <c r="J5356">
        <f t="shared" si="333"/>
        <v>0</v>
      </c>
      <c r="K5356" s="189">
        <f t="shared" si="334"/>
        <v>0</v>
      </c>
      <c r="L5356" s="200">
        <v>0</v>
      </c>
      <c r="N5356" s="184">
        <v>4531.8999999999996</v>
      </c>
      <c r="O5356" s="190">
        <f t="shared" si="335"/>
        <v>0.75531666666666664</v>
      </c>
      <c r="Q5356" s="1">
        <v>1205.4000000000001</v>
      </c>
    </row>
    <row r="5357" spans="2:17" x14ac:dyDescent="0.3">
      <c r="B5357" s="187">
        <v>44419.791666666664</v>
      </c>
      <c r="D5357" s="202">
        <v>0</v>
      </c>
      <c r="E5357" s="178">
        <v>0</v>
      </c>
      <c r="F5357" s="188">
        <f t="shared" si="332"/>
        <v>0</v>
      </c>
      <c r="G5357" s="200"/>
      <c r="H5357" s="202">
        <v>0</v>
      </c>
      <c r="I5357" s="178">
        <v>-56.506999999999998</v>
      </c>
      <c r="J5357">
        <f t="shared" si="333"/>
        <v>0</v>
      </c>
      <c r="K5357" s="189">
        <f t="shared" si="334"/>
        <v>0</v>
      </c>
      <c r="L5357" s="200">
        <v>0</v>
      </c>
      <c r="N5357" s="184">
        <v>4884.2</v>
      </c>
      <c r="O5357" s="190">
        <f t="shared" si="335"/>
        <v>0.81403333333333328</v>
      </c>
      <c r="Q5357" s="1">
        <v>1204.8</v>
      </c>
    </row>
    <row r="5358" spans="2:17" x14ac:dyDescent="0.3">
      <c r="B5358" s="187">
        <v>44419.833333333336</v>
      </c>
      <c r="D5358" s="202">
        <v>0</v>
      </c>
      <c r="E5358" s="178">
        <v>0</v>
      </c>
      <c r="F5358" s="188">
        <f t="shared" si="332"/>
        <v>0</v>
      </c>
      <c r="G5358" s="200"/>
      <c r="H5358" s="202">
        <v>0</v>
      </c>
      <c r="I5358" s="178">
        <v>-56.506999999999998</v>
      </c>
      <c r="J5358">
        <f t="shared" si="333"/>
        <v>0</v>
      </c>
      <c r="K5358" s="189">
        <f t="shared" si="334"/>
        <v>0</v>
      </c>
      <c r="L5358" s="200">
        <v>0</v>
      </c>
      <c r="N5358" s="184">
        <v>5120.5</v>
      </c>
      <c r="O5358" s="190">
        <f t="shared" si="335"/>
        <v>0.85341666666666671</v>
      </c>
      <c r="Q5358" s="1">
        <v>1204.8</v>
      </c>
    </row>
    <row r="5359" spans="2:17" x14ac:dyDescent="0.3">
      <c r="B5359" s="187">
        <v>44419.875</v>
      </c>
      <c r="D5359" s="202">
        <v>0</v>
      </c>
      <c r="E5359" s="178">
        <v>0</v>
      </c>
      <c r="F5359" s="188">
        <f t="shared" si="332"/>
        <v>0</v>
      </c>
      <c r="G5359" s="200"/>
      <c r="H5359" s="202">
        <v>0</v>
      </c>
      <c r="I5359" s="178">
        <v>-56.506999999999998</v>
      </c>
      <c r="J5359">
        <f t="shared" si="333"/>
        <v>0</v>
      </c>
      <c r="K5359" s="189">
        <f t="shared" si="334"/>
        <v>0</v>
      </c>
      <c r="L5359" s="200">
        <v>0</v>
      </c>
      <c r="N5359" s="184">
        <v>5328.9</v>
      </c>
      <c r="O5359" s="190">
        <f t="shared" si="335"/>
        <v>0.88814999999999988</v>
      </c>
      <c r="Q5359" s="1">
        <v>1204.5999999999999</v>
      </c>
    </row>
    <row r="5360" spans="2:17" x14ac:dyDescent="0.3">
      <c r="B5360" s="187">
        <v>44419.916666666664</v>
      </c>
      <c r="D5360" s="202">
        <v>0</v>
      </c>
      <c r="E5360" s="178">
        <v>0</v>
      </c>
      <c r="F5360" s="188">
        <f t="shared" si="332"/>
        <v>0</v>
      </c>
      <c r="G5360" s="200"/>
      <c r="H5360" s="202">
        <v>0</v>
      </c>
      <c r="I5360" s="178">
        <v>-56.506999999999998</v>
      </c>
      <c r="J5360">
        <f t="shared" si="333"/>
        <v>0</v>
      </c>
      <c r="K5360" s="189">
        <f t="shared" si="334"/>
        <v>0</v>
      </c>
      <c r="L5360" s="200">
        <v>0</v>
      </c>
      <c r="N5360" s="184">
        <v>5332.8</v>
      </c>
      <c r="O5360" s="190">
        <f t="shared" si="335"/>
        <v>0.88880000000000003</v>
      </c>
      <c r="Q5360" s="1">
        <v>1204</v>
      </c>
    </row>
    <row r="5361" spans="2:17" x14ac:dyDescent="0.3">
      <c r="B5361" s="187">
        <v>44419.958333333336</v>
      </c>
      <c r="D5361" s="202">
        <v>0</v>
      </c>
      <c r="E5361" s="178">
        <v>0</v>
      </c>
      <c r="F5361" s="188">
        <f t="shared" si="332"/>
        <v>0</v>
      </c>
      <c r="G5361" s="200"/>
      <c r="H5361" s="202">
        <v>0</v>
      </c>
      <c r="I5361" s="178">
        <v>-56.506999999999998</v>
      </c>
      <c r="J5361">
        <f t="shared" si="333"/>
        <v>0</v>
      </c>
      <c r="K5361" s="189">
        <f t="shared" si="334"/>
        <v>0</v>
      </c>
      <c r="L5361" s="200">
        <v>0</v>
      </c>
      <c r="N5361" s="184">
        <v>5402.6</v>
      </c>
      <c r="O5361" s="190">
        <f t="shared" si="335"/>
        <v>0.90043333333333342</v>
      </c>
      <c r="Q5361" s="1">
        <v>1203.4000000000001</v>
      </c>
    </row>
    <row r="5362" spans="2:17" x14ac:dyDescent="0.3">
      <c r="B5362" s="187">
        <v>44420</v>
      </c>
      <c r="D5362" s="202">
        <v>0</v>
      </c>
      <c r="E5362" s="178">
        <v>0</v>
      </c>
      <c r="F5362" s="188">
        <f t="shared" si="332"/>
        <v>0</v>
      </c>
      <c r="G5362" s="200"/>
      <c r="H5362" s="202">
        <v>0</v>
      </c>
      <c r="I5362" s="178">
        <v>-56.506999999999998</v>
      </c>
      <c r="J5362">
        <f t="shared" si="333"/>
        <v>0</v>
      </c>
      <c r="K5362" s="189">
        <f t="shared" si="334"/>
        <v>0</v>
      </c>
      <c r="L5362" s="200">
        <v>0</v>
      </c>
      <c r="N5362" s="184">
        <v>5389.9</v>
      </c>
      <c r="O5362" s="190">
        <f t="shared" si="335"/>
        <v>0.89831666666666665</v>
      </c>
      <c r="Q5362" s="1">
        <v>1203.3</v>
      </c>
    </row>
    <row r="5363" spans="2:17" x14ac:dyDescent="0.3">
      <c r="B5363" s="187">
        <v>44420.041666666664</v>
      </c>
      <c r="D5363" s="202">
        <v>0</v>
      </c>
      <c r="E5363" s="178">
        <v>0</v>
      </c>
      <c r="F5363" s="188">
        <f t="shared" si="332"/>
        <v>0</v>
      </c>
      <c r="G5363" s="200"/>
      <c r="H5363" s="202">
        <v>0</v>
      </c>
      <c r="I5363" s="178">
        <v>-56.506999999999998</v>
      </c>
      <c r="J5363">
        <f t="shared" si="333"/>
        <v>0</v>
      </c>
      <c r="K5363" s="189">
        <f t="shared" si="334"/>
        <v>0</v>
      </c>
      <c r="L5363" s="200">
        <v>0</v>
      </c>
      <c r="N5363" s="184">
        <v>5485.3</v>
      </c>
      <c r="O5363" s="190">
        <f t="shared" si="335"/>
        <v>0.91421666666666668</v>
      </c>
      <c r="Q5363" s="1">
        <v>1203.2</v>
      </c>
    </row>
    <row r="5364" spans="2:17" x14ac:dyDescent="0.3">
      <c r="B5364" s="187">
        <v>44420.083333333336</v>
      </c>
      <c r="D5364" s="202">
        <v>0</v>
      </c>
      <c r="E5364" s="178">
        <v>0</v>
      </c>
      <c r="F5364" s="188">
        <f t="shared" si="332"/>
        <v>0</v>
      </c>
      <c r="G5364" s="200"/>
      <c r="H5364" s="202">
        <v>0</v>
      </c>
      <c r="I5364" s="178">
        <v>-56.506999999999998</v>
      </c>
      <c r="J5364">
        <f t="shared" si="333"/>
        <v>0</v>
      </c>
      <c r="K5364" s="189">
        <f t="shared" si="334"/>
        <v>0</v>
      </c>
      <c r="L5364" s="200">
        <v>0</v>
      </c>
      <c r="N5364" s="184">
        <v>5497.2</v>
      </c>
      <c r="O5364" s="190">
        <f t="shared" si="335"/>
        <v>0.91620000000000001</v>
      </c>
      <c r="Q5364" s="1">
        <v>1203.2</v>
      </c>
    </row>
    <row r="5365" spans="2:17" x14ac:dyDescent="0.3">
      <c r="B5365" s="187">
        <v>44420.125</v>
      </c>
      <c r="D5365" s="202">
        <v>0</v>
      </c>
      <c r="E5365" s="178">
        <v>0</v>
      </c>
      <c r="F5365" s="188">
        <f t="shared" si="332"/>
        <v>0</v>
      </c>
      <c r="G5365" s="200"/>
      <c r="H5365" s="202">
        <v>0</v>
      </c>
      <c r="I5365" s="178">
        <v>-56.506999999999998</v>
      </c>
      <c r="J5365">
        <f t="shared" si="333"/>
        <v>0</v>
      </c>
      <c r="K5365" s="189">
        <f t="shared" si="334"/>
        <v>0</v>
      </c>
      <c r="L5365" s="200">
        <v>0</v>
      </c>
      <c r="N5365" s="184">
        <v>5538.3</v>
      </c>
      <c r="O5365" s="190">
        <f t="shared" si="335"/>
        <v>0.92305000000000004</v>
      </c>
      <c r="Q5365" s="1">
        <v>1202.3</v>
      </c>
    </row>
    <row r="5366" spans="2:17" x14ac:dyDescent="0.3">
      <c r="B5366" s="187">
        <v>44420.166666666664</v>
      </c>
      <c r="D5366" s="202">
        <v>0</v>
      </c>
      <c r="E5366" s="178">
        <v>0</v>
      </c>
      <c r="F5366" s="188">
        <f t="shared" si="332"/>
        <v>0</v>
      </c>
      <c r="G5366" s="200"/>
      <c r="H5366" s="202">
        <v>0</v>
      </c>
      <c r="I5366" s="178">
        <v>-56.506999999999998</v>
      </c>
      <c r="J5366">
        <f t="shared" si="333"/>
        <v>0</v>
      </c>
      <c r="K5366" s="189">
        <f t="shared" si="334"/>
        <v>0</v>
      </c>
      <c r="L5366" s="200">
        <v>0</v>
      </c>
      <c r="N5366" s="184">
        <v>5560.6</v>
      </c>
      <c r="O5366" s="190">
        <f t="shared" si="335"/>
        <v>0.92676666666666674</v>
      </c>
      <c r="Q5366" s="1">
        <v>1201.0999999999999</v>
      </c>
    </row>
    <row r="5367" spans="2:17" x14ac:dyDescent="0.3">
      <c r="B5367" s="187">
        <v>44420.208333333336</v>
      </c>
      <c r="D5367" s="202">
        <v>0</v>
      </c>
      <c r="E5367" s="178">
        <v>0</v>
      </c>
      <c r="F5367" s="188">
        <f t="shared" si="332"/>
        <v>0</v>
      </c>
      <c r="G5367" s="200"/>
      <c r="H5367" s="202">
        <v>0</v>
      </c>
      <c r="I5367" s="178">
        <v>-56.506999999999998</v>
      </c>
      <c r="J5367">
        <f t="shared" si="333"/>
        <v>0</v>
      </c>
      <c r="K5367" s="189">
        <f t="shared" si="334"/>
        <v>0</v>
      </c>
      <c r="L5367" s="200">
        <v>0</v>
      </c>
      <c r="N5367" s="184">
        <v>5561.6</v>
      </c>
      <c r="O5367" s="190">
        <f t="shared" si="335"/>
        <v>0.92693333333333339</v>
      </c>
      <c r="Q5367" s="1">
        <v>1198.5999999999999</v>
      </c>
    </row>
    <row r="5368" spans="2:17" x14ac:dyDescent="0.3">
      <c r="B5368" s="187">
        <v>44420.25</v>
      </c>
      <c r="D5368" s="202">
        <v>125</v>
      </c>
      <c r="E5368" s="178">
        <v>0</v>
      </c>
      <c r="F5368" s="188">
        <f t="shared" si="332"/>
        <v>0</v>
      </c>
      <c r="G5368" s="200"/>
      <c r="H5368" s="202">
        <v>14</v>
      </c>
      <c r="I5368" s="178">
        <v>190.26</v>
      </c>
      <c r="J5368">
        <f t="shared" si="333"/>
        <v>190.26</v>
      </c>
      <c r="K5368" s="189">
        <f t="shared" si="334"/>
        <v>7.6103999999999998E-3</v>
      </c>
      <c r="L5368" s="200">
        <v>340.76</v>
      </c>
      <c r="N5368" s="184">
        <v>5276.9</v>
      </c>
      <c r="O5368" s="190">
        <f t="shared" si="335"/>
        <v>0.87948333333333328</v>
      </c>
      <c r="Q5368" s="1">
        <v>1198.5</v>
      </c>
    </row>
    <row r="5369" spans="2:17" x14ac:dyDescent="0.3">
      <c r="B5369" s="187">
        <v>44420.291666666664</v>
      </c>
      <c r="D5369" s="202">
        <v>733</v>
      </c>
      <c r="E5369" s="178">
        <v>170.44499999999999</v>
      </c>
      <c r="F5369" s="188">
        <f t="shared" si="332"/>
        <v>0.23066617045031634</v>
      </c>
      <c r="G5369" s="200"/>
      <c r="H5369" s="202">
        <v>184</v>
      </c>
      <c r="I5369" s="178">
        <v>8517.9</v>
      </c>
      <c r="J5369">
        <f t="shared" si="333"/>
        <v>8517.9</v>
      </c>
      <c r="K5369" s="189">
        <f t="shared" si="334"/>
        <v>0.34071599999999996</v>
      </c>
      <c r="L5369" s="200">
        <v>8735.2000000000007</v>
      </c>
      <c r="N5369" s="184">
        <v>5015.6000000000004</v>
      </c>
      <c r="O5369" s="190">
        <f t="shared" si="335"/>
        <v>0.83593333333333342</v>
      </c>
      <c r="Q5369" s="1">
        <v>1198.4000000000001</v>
      </c>
    </row>
    <row r="5370" spans="2:17" x14ac:dyDescent="0.3">
      <c r="B5370" s="187">
        <v>44420.333333333336</v>
      </c>
      <c r="D5370" s="202">
        <v>894</v>
      </c>
      <c r="E5370" s="178">
        <v>582.45699999999999</v>
      </c>
      <c r="F5370" s="188">
        <f t="shared" si="332"/>
        <v>0.7882491457184424</v>
      </c>
      <c r="G5370" s="200"/>
      <c r="H5370" s="202">
        <v>415</v>
      </c>
      <c r="I5370" s="178">
        <v>19990</v>
      </c>
      <c r="J5370">
        <f t="shared" si="333"/>
        <v>19990</v>
      </c>
      <c r="K5370" s="189">
        <f t="shared" si="334"/>
        <v>0.79959999999999998</v>
      </c>
      <c r="L5370" s="200">
        <v>20664</v>
      </c>
      <c r="N5370" s="184">
        <v>3452</v>
      </c>
      <c r="O5370" s="190">
        <f t="shared" si="335"/>
        <v>0.57533333333333336</v>
      </c>
      <c r="Q5370" s="1">
        <v>1198</v>
      </c>
    </row>
    <row r="5371" spans="2:17" x14ac:dyDescent="0.3">
      <c r="B5371" s="187">
        <v>44420.375</v>
      </c>
      <c r="D5371" s="202">
        <v>955</v>
      </c>
      <c r="E5371" s="178">
        <v>675.78300000000002</v>
      </c>
      <c r="F5371" s="188">
        <f t="shared" si="332"/>
        <v>0.91454883783875229</v>
      </c>
      <c r="G5371" s="200"/>
      <c r="H5371" s="202">
        <v>603</v>
      </c>
      <c r="I5371" s="178">
        <v>21818</v>
      </c>
      <c r="J5371">
        <f t="shared" si="333"/>
        <v>21818</v>
      </c>
      <c r="K5371" s="189">
        <f t="shared" si="334"/>
        <v>0.87272000000000005</v>
      </c>
      <c r="L5371" s="200">
        <v>22594</v>
      </c>
      <c r="N5371" s="184">
        <v>4515.5</v>
      </c>
      <c r="O5371" s="190">
        <f t="shared" si="335"/>
        <v>0.75258333333333338</v>
      </c>
      <c r="Q5371" s="1">
        <v>1197.3</v>
      </c>
    </row>
    <row r="5372" spans="2:17" x14ac:dyDescent="0.3">
      <c r="B5372" s="187">
        <v>44420.416666666664</v>
      </c>
      <c r="D5372" s="202">
        <v>987</v>
      </c>
      <c r="E5372" s="178">
        <v>717.30399999999997</v>
      </c>
      <c r="F5372" s="188">
        <f t="shared" si="332"/>
        <v>0.97073992624420613</v>
      </c>
      <c r="G5372" s="200"/>
      <c r="H5372" s="202">
        <v>747</v>
      </c>
      <c r="I5372" s="178">
        <v>21654</v>
      </c>
      <c r="J5372">
        <f t="shared" si="333"/>
        <v>21654</v>
      </c>
      <c r="K5372" s="189">
        <f t="shared" si="334"/>
        <v>0.86616000000000004</v>
      </c>
      <c r="L5372" s="200">
        <v>22421</v>
      </c>
      <c r="N5372" s="184">
        <v>5147.2</v>
      </c>
      <c r="O5372" s="190">
        <f t="shared" si="335"/>
        <v>0.85786666666666667</v>
      </c>
      <c r="Q5372" s="1">
        <v>1197.0999999999999</v>
      </c>
    </row>
    <row r="5373" spans="2:17" x14ac:dyDescent="0.3">
      <c r="B5373" s="187">
        <v>44420.458333333336</v>
      </c>
      <c r="D5373" s="202">
        <v>1003</v>
      </c>
      <c r="E5373" s="178">
        <v>737.06600000000003</v>
      </c>
      <c r="F5373" s="188">
        <f t="shared" si="332"/>
        <v>0.99748418310383336</v>
      </c>
      <c r="G5373" s="200"/>
      <c r="H5373" s="202">
        <v>829</v>
      </c>
      <c r="I5373" s="178">
        <v>21431</v>
      </c>
      <c r="J5373">
        <f t="shared" si="333"/>
        <v>21431</v>
      </c>
      <c r="K5373" s="189">
        <f t="shared" si="334"/>
        <v>0.85724</v>
      </c>
      <c r="L5373" s="200">
        <v>22185</v>
      </c>
      <c r="N5373" s="184">
        <v>4717.7</v>
      </c>
      <c r="O5373" s="190">
        <f t="shared" si="335"/>
        <v>0.78628333333333333</v>
      </c>
      <c r="Q5373" s="1">
        <v>1196.0999999999999</v>
      </c>
    </row>
    <row r="5374" spans="2:17" x14ac:dyDescent="0.3">
      <c r="B5374" s="187">
        <v>44420.5</v>
      </c>
      <c r="D5374" s="202">
        <v>1005</v>
      </c>
      <c r="E5374" s="178">
        <v>736.952</v>
      </c>
      <c r="F5374" s="188">
        <f t="shared" si="332"/>
        <v>0.99732990492945839</v>
      </c>
      <c r="G5374" s="200"/>
      <c r="H5374" s="202">
        <v>840</v>
      </c>
      <c r="I5374" s="178">
        <v>21361</v>
      </c>
      <c r="J5374">
        <f t="shared" si="333"/>
        <v>21361</v>
      </c>
      <c r="K5374" s="189">
        <f t="shared" si="334"/>
        <v>0.85443999999999998</v>
      </c>
      <c r="L5374" s="200">
        <v>22110</v>
      </c>
      <c r="N5374" s="184">
        <v>4014.6</v>
      </c>
      <c r="O5374" s="190">
        <f t="shared" si="335"/>
        <v>0.66910000000000003</v>
      </c>
      <c r="Q5374" s="1">
        <v>1195.8</v>
      </c>
    </row>
    <row r="5375" spans="2:17" x14ac:dyDescent="0.3">
      <c r="B5375" s="187">
        <v>44420.541666666664</v>
      </c>
      <c r="D5375" s="202">
        <v>993</v>
      </c>
      <c r="E5375" s="178">
        <v>723.39800000000002</v>
      </c>
      <c r="F5375" s="188">
        <f t="shared" si="332"/>
        <v>0.97898704198666997</v>
      </c>
      <c r="G5375" s="200"/>
      <c r="H5375" s="202">
        <v>777</v>
      </c>
      <c r="I5375" s="178">
        <v>21462</v>
      </c>
      <c r="J5375">
        <f t="shared" si="333"/>
        <v>21462</v>
      </c>
      <c r="K5375" s="189">
        <f t="shared" si="334"/>
        <v>0.85848000000000002</v>
      </c>
      <c r="L5375" s="200">
        <v>22218</v>
      </c>
      <c r="N5375" s="184">
        <v>3493.5</v>
      </c>
      <c r="O5375" s="190">
        <f t="shared" si="335"/>
        <v>0.58225000000000005</v>
      </c>
      <c r="Q5375" s="1">
        <v>1194.7</v>
      </c>
    </row>
    <row r="5376" spans="2:17" x14ac:dyDescent="0.3">
      <c r="B5376" s="187">
        <v>44420.583333333336</v>
      </c>
      <c r="D5376" s="202">
        <v>966</v>
      </c>
      <c r="E5376" s="178">
        <v>686.36599999999999</v>
      </c>
      <c r="F5376" s="188">
        <f t="shared" si="332"/>
        <v>0.9288709950265589</v>
      </c>
      <c r="G5376" s="200"/>
      <c r="H5376" s="202">
        <v>649</v>
      </c>
      <c r="I5376" s="178">
        <v>21614</v>
      </c>
      <c r="J5376">
        <f t="shared" si="333"/>
        <v>21614</v>
      </c>
      <c r="K5376" s="189">
        <f t="shared" si="334"/>
        <v>0.86456</v>
      </c>
      <c r="L5376" s="200">
        <v>22378</v>
      </c>
      <c r="N5376" s="184">
        <v>3398.5</v>
      </c>
      <c r="O5376" s="190">
        <f t="shared" si="335"/>
        <v>0.56641666666666668</v>
      </c>
      <c r="Q5376" s="1">
        <v>1194.5</v>
      </c>
    </row>
    <row r="5377" spans="2:17" x14ac:dyDescent="0.3">
      <c r="B5377" s="187">
        <v>44420.625</v>
      </c>
      <c r="D5377" s="202">
        <v>912</v>
      </c>
      <c r="E5377" s="178">
        <v>604.38800000000003</v>
      </c>
      <c r="F5377" s="188">
        <f t="shared" si="332"/>
        <v>0.81792874784315062</v>
      </c>
      <c r="G5377" s="200"/>
      <c r="H5377" s="202">
        <v>463</v>
      </c>
      <c r="I5377" s="178">
        <v>21330</v>
      </c>
      <c r="J5377">
        <f t="shared" si="333"/>
        <v>21330</v>
      </c>
      <c r="K5377" s="189">
        <f t="shared" si="334"/>
        <v>0.85319999999999996</v>
      </c>
      <c r="L5377" s="200">
        <v>22078</v>
      </c>
      <c r="N5377" s="184">
        <v>3573.5</v>
      </c>
      <c r="O5377" s="190">
        <f t="shared" si="335"/>
        <v>0.59558333333333335</v>
      </c>
      <c r="Q5377" s="1">
        <v>1193.3</v>
      </c>
    </row>
    <row r="5378" spans="2:17" x14ac:dyDescent="0.3">
      <c r="B5378" s="187">
        <v>44420.666666666664</v>
      </c>
      <c r="D5378" s="202">
        <v>798</v>
      </c>
      <c r="E5378" s="178">
        <v>410.67200000000003</v>
      </c>
      <c r="F5378" s="188">
        <f t="shared" si="332"/>
        <v>0.55576953006056107</v>
      </c>
      <c r="G5378" s="200"/>
      <c r="H5378" s="202">
        <v>247</v>
      </c>
      <c r="I5378" s="178">
        <v>11315</v>
      </c>
      <c r="J5378">
        <f t="shared" si="333"/>
        <v>11315</v>
      </c>
      <c r="K5378" s="189">
        <f t="shared" si="334"/>
        <v>0.4526</v>
      </c>
      <c r="L5378" s="200">
        <v>11612</v>
      </c>
      <c r="N5378" s="184">
        <v>3807.2</v>
      </c>
      <c r="O5378" s="190">
        <f t="shared" si="335"/>
        <v>0.63453333333333328</v>
      </c>
      <c r="Q5378" s="1">
        <v>1190.2</v>
      </c>
    </row>
    <row r="5379" spans="2:17" x14ac:dyDescent="0.3">
      <c r="B5379" s="187">
        <v>44420.708333333336</v>
      </c>
      <c r="D5379" s="202">
        <v>292</v>
      </c>
      <c r="E5379" s="178">
        <v>0</v>
      </c>
      <c r="F5379" s="188">
        <f t="shared" si="332"/>
        <v>0</v>
      </c>
      <c r="G5379" s="200"/>
      <c r="H5379" s="202">
        <v>43</v>
      </c>
      <c r="I5379" s="178">
        <v>1288.8</v>
      </c>
      <c r="J5379">
        <f t="shared" si="333"/>
        <v>1288.8</v>
      </c>
      <c r="K5379" s="189">
        <f t="shared" si="334"/>
        <v>5.1552000000000001E-2</v>
      </c>
      <c r="L5379" s="200">
        <v>1389.4</v>
      </c>
      <c r="N5379" s="184">
        <v>3841.9</v>
      </c>
      <c r="O5379" s="190">
        <f t="shared" si="335"/>
        <v>0.64031666666666665</v>
      </c>
      <c r="Q5379" s="1">
        <v>1189.4000000000001</v>
      </c>
    </row>
    <row r="5380" spans="2:17" x14ac:dyDescent="0.3">
      <c r="B5380" s="187">
        <v>44420.75</v>
      </c>
      <c r="D5380" s="202">
        <v>0</v>
      </c>
      <c r="E5380" s="178">
        <v>0</v>
      </c>
      <c r="F5380" s="188">
        <f t="shared" si="332"/>
        <v>0</v>
      </c>
      <c r="G5380" s="200"/>
      <c r="H5380" s="202">
        <v>0</v>
      </c>
      <c r="I5380" s="178">
        <v>-56.506999999999998</v>
      </c>
      <c r="J5380">
        <f t="shared" si="333"/>
        <v>0</v>
      </c>
      <c r="K5380" s="189">
        <f t="shared" si="334"/>
        <v>0</v>
      </c>
      <c r="L5380" s="200">
        <v>0</v>
      </c>
      <c r="N5380" s="184">
        <v>2751.3</v>
      </c>
      <c r="O5380" s="190">
        <f t="shared" si="335"/>
        <v>0.45855000000000001</v>
      </c>
      <c r="Q5380" s="1">
        <v>1189.2</v>
      </c>
    </row>
    <row r="5381" spans="2:17" x14ac:dyDescent="0.3">
      <c r="B5381" s="187">
        <v>44420.791666666664</v>
      </c>
      <c r="D5381" s="202">
        <v>0</v>
      </c>
      <c r="E5381" s="178">
        <v>0</v>
      </c>
      <c r="F5381" s="188">
        <f t="shared" si="332"/>
        <v>0</v>
      </c>
      <c r="G5381" s="200"/>
      <c r="H5381" s="202">
        <v>0</v>
      </c>
      <c r="I5381" s="178">
        <v>-56.506999999999998</v>
      </c>
      <c r="J5381">
        <f t="shared" si="333"/>
        <v>0</v>
      </c>
      <c r="K5381" s="189">
        <f t="shared" si="334"/>
        <v>0</v>
      </c>
      <c r="L5381" s="200">
        <v>0</v>
      </c>
      <c r="N5381" s="184">
        <v>3087.4</v>
      </c>
      <c r="O5381" s="190">
        <f t="shared" si="335"/>
        <v>0.51456666666666673</v>
      </c>
      <c r="Q5381" s="1">
        <v>1188</v>
      </c>
    </row>
    <row r="5382" spans="2:17" x14ac:dyDescent="0.3">
      <c r="B5382" s="187">
        <v>44420.833333333336</v>
      </c>
      <c r="D5382" s="202">
        <v>0</v>
      </c>
      <c r="E5382" s="178">
        <v>0</v>
      </c>
      <c r="F5382" s="188">
        <f t="shared" si="332"/>
        <v>0</v>
      </c>
      <c r="G5382" s="200"/>
      <c r="H5382" s="202">
        <v>0</v>
      </c>
      <c r="I5382" s="178">
        <v>-56.506999999999998</v>
      </c>
      <c r="J5382">
        <f t="shared" si="333"/>
        <v>0</v>
      </c>
      <c r="K5382" s="189">
        <f t="shared" si="334"/>
        <v>0</v>
      </c>
      <c r="L5382" s="200">
        <v>0</v>
      </c>
      <c r="N5382" s="184">
        <v>3657.5</v>
      </c>
      <c r="O5382" s="190">
        <f t="shared" si="335"/>
        <v>0.60958333333333337</v>
      </c>
      <c r="Q5382" s="1">
        <v>1187.8</v>
      </c>
    </row>
    <row r="5383" spans="2:17" x14ac:dyDescent="0.3">
      <c r="B5383" s="187">
        <v>44420.875</v>
      </c>
      <c r="D5383" s="202">
        <v>0</v>
      </c>
      <c r="E5383" s="178">
        <v>0</v>
      </c>
      <c r="F5383" s="188">
        <f t="shared" si="332"/>
        <v>0</v>
      </c>
      <c r="G5383" s="200"/>
      <c r="H5383" s="202">
        <v>0</v>
      </c>
      <c r="I5383" s="178">
        <v>-56.506999999999998</v>
      </c>
      <c r="J5383">
        <f t="shared" si="333"/>
        <v>0</v>
      </c>
      <c r="K5383" s="189">
        <f t="shared" si="334"/>
        <v>0</v>
      </c>
      <c r="L5383" s="200">
        <v>0</v>
      </c>
      <c r="N5383" s="184">
        <v>4078.2</v>
      </c>
      <c r="O5383" s="190">
        <f t="shared" si="335"/>
        <v>0.67969999999999997</v>
      </c>
      <c r="Q5383" s="1">
        <v>1187.5</v>
      </c>
    </row>
    <row r="5384" spans="2:17" x14ac:dyDescent="0.3">
      <c r="B5384" s="187">
        <v>44420.916666666664</v>
      </c>
      <c r="D5384" s="202">
        <v>0</v>
      </c>
      <c r="E5384" s="178">
        <v>0</v>
      </c>
      <c r="F5384" s="188">
        <f t="shared" si="332"/>
        <v>0</v>
      </c>
      <c r="G5384" s="200"/>
      <c r="H5384" s="202">
        <v>0</v>
      </c>
      <c r="I5384" s="178">
        <v>-56.506999999999998</v>
      </c>
      <c r="J5384">
        <f t="shared" si="333"/>
        <v>0</v>
      </c>
      <c r="K5384" s="189">
        <f t="shared" si="334"/>
        <v>0</v>
      </c>
      <c r="L5384" s="200">
        <v>0</v>
      </c>
      <c r="N5384" s="184">
        <v>4522.1000000000004</v>
      </c>
      <c r="O5384" s="190">
        <f t="shared" si="335"/>
        <v>0.75368333333333337</v>
      </c>
      <c r="Q5384" s="1">
        <v>1187.0999999999999</v>
      </c>
    </row>
    <row r="5385" spans="2:17" x14ac:dyDescent="0.3">
      <c r="B5385" s="187">
        <v>44420.958333333336</v>
      </c>
      <c r="D5385" s="202">
        <v>0</v>
      </c>
      <c r="E5385" s="178">
        <v>0</v>
      </c>
      <c r="F5385" s="188">
        <f t="shared" si="332"/>
        <v>0</v>
      </c>
      <c r="G5385" s="200"/>
      <c r="H5385" s="202">
        <v>0</v>
      </c>
      <c r="I5385" s="178">
        <v>-56.506999999999998</v>
      </c>
      <c r="J5385">
        <f t="shared" si="333"/>
        <v>0</v>
      </c>
      <c r="K5385" s="189">
        <f t="shared" si="334"/>
        <v>0</v>
      </c>
      <c r="L5385" s="200">
        <v>0</v>
      </c>
      <c r="N5385" s="184">
        <v>4938.7</v>
      </c>
      <c r="O5385" s="190">
        <f t="shared" si="335"/>
        <v>0.82311666666666661</v>
      </c>
      <c r="Q5385" s="1">
        <v>1186.9000000000001</v>
      </c>
    </row>
    <row r="5386" spans="2:17" x14ac:dyDescent="0.3">
      <c r="B5386" s="187">
        <v>44421</v>
      </c>
      <c r="D5386" s="202">
        <v>0</v>
      </c>
      <c r="E5386" s="178">
        <v>0</v>
      </c>
      <c r="F5386" s="188">
        <f t="shared" si="332"/>
        <v>0</v>
      </c>
      <c r="G5386" s="200"/>
      <c r="H5386" s="202">
        <v>0</v>
      </c>
      <c r="I5386" s="178">
        <v>-56.506999999999998</v>
      </c>
      <c r="J5386">
        <f t="shared" si="333"/>
        <v>0</v>
      </c>
      <c r="K5386" s="189">
        <f t="shared" si="334"/>
        <v>0</v>
      </c>
      <c r="L5386" s="200">
        <v>0</v>
      </c>
      <c r="N5386" s="184">
        <v>5381.9</v>
      </c>
      <c r="O5386" s="190">
        <f t="shared" si="335"/>
        <v>0.89698333333333324</v>
      </c>
      <c r="Q5386" s="1">
        <v>1186.4000000000001</v>
      </c>
    </row>
    <row r="5387" spans="2:17" x14ac:dyDescent="0.3">
      <c r="B5387" s="187">
        <v>44421.041666666664</v>
      </c>
      <c r="D5387" s="202">
        <v>0</v>
      </c>
      <c r="E5387" s="178">
        <v>0</v>
      </c>
      <c r="F5387" s="188">
        <f t="shared" ref="F5387:F5450" si="336">E5387/$F$8</f>
        <v>0</v>
      </c>
      <c r="G5387" s="200"/>
      <c r="H5387" s="202">
        <v>0</v>
      </c>
      <c r="I5387" s="178">
        <v>-56.506999999999998</v>
      </c>
      <c r="J5387">
        <f t="shared" ref="J5387:J5450" si="337">IF(I5387&lt;0,0,I5387)</f>
        <v>0</v>
      </c>
      <c r="K5387" s="189">
        <f t="shared" ref="K5387:K5450" si="338">J5387/(1000*$K$8)</f>
        <v>0</v>
      </c>
      <c r="L5387" s="200">
        <v>0</v>
      </c>
      <c r="N5387" s="184">
        <v>5599.8</v>
      </c>
      <c r="O5387" s="190">
        <f t="shared" ref="O5387:O5450" si="339">N5387/$O$8</f>
        <v>0.93330000000000002</v>
      </c>
      <c r="Q5387" s="1">
        <v>1186.2</v>
      </c>
    </row>
    <row r="5388" spans="2:17" x14ac:dyDescent="0.3">
      <c r="B5388" s="187">
        <v>44421.083333333336</v>
      </c>
      <c r="D5388" s="202">
        <v>0</v>
      </c>
      <c r="E5388" s="178">
        <v>0</v>
      </c>
      <c r="F5388" s="188">
        <f t="shared" si="336"/>
        <v>0</v>
      </c>
      <c r="G5388" s="200"/>
      <c r="H5388" s="202">
        <v>0</v>
      </c>
      <c r="I5388" s="178">
        <v>-56.506999999999998</v>
      </c>
      <c r="J5388">
        <f t="shared" si="337"/>
        <v>0</v>
      </c>
      <c r="K5388" s="189">
        <f t="shared" si="338"/>
        <v>0</v>
      </c>
      <c r="L5388" s="200">
        <v>0</v>
      </c>
      <c r="N5388" s="184">
        <v>5686.4</v>
      </c>
      <c r="O5388" s="190">
        <f t="shared" si="339"/>
        <v>0.94773333333333332</v>
      </c>
      <c r="Q5388" s="1">
        <v>1185.2</v>
      </c>
    </row>
    <row r="5389" spans="2:17" x14ac:dyDescent="0.3">
      <c r="B5389" s="187">
        <v>44421.125</v>
      </c>
      <c r="D5389" s="202">
        <v>0</v>
      </c>
      <c r="E5389" s="178">
        <v>0</v>
      </c>
      <c r="F5389" s="188">
        <f t="shared" si="336"/>
        <v>0</v>
      </c>
      <c r="G5389" s="200"/>
      <c r="H5389" s="202">
        <v>0</v>
      </c>
      <c r="I5389" s="178">
        <v>-56.506999999999998</v>
      </c>
      <c r="J5389">
        <f t="shared" si="337"/>
        <v>0</v>
      </c>
      <c r="K5389" s="189">
        <f t="shared" si="338"/>
        <v>0</v>
      </c>
      <c r="L5389" s="200">
        <v>0</v>
      </c>
      <c r="N5389" s="184">
        <v>5624.8</v>
      </c>
      <c r="O5389" s="190">
        <f t="shared" si="339"/>
        <v>0.93746666666666667</v>
      </c>
      <c r="Q5389" s="1">
        <v>1184.9000000000001</v>
      </c>
    </row>
    <row r="5390" spans="2:17" x14ac:dyDescent="0.3">
      <c r="B5390" s="187">
        <v>44421.166666666664</v>
      </c>
      <c r="D5390" s="202">
        <v>0</v>
      </c>
      <c r="E5390" s="178">
        <v>0</v>
      </c>
      <c r="F5390" s="188">
        <f t="shared" si="336"/>
        <v>0</v>
      </c>
      <c r="G5390" s="200"/>
      <c r="H5390" s="202">
        <v>0</v>
      </c>
      <c r="I5390" s="178">
        <v>-56.506999999999998</v>
      </c>
      <c r="J5390">
        <f t="shared" si="337"/>
        <v>0</v>
      </c>
      <c r="K5390" s="189">
        <f t="shared" si="338"/>
        <v>0</v>
      </c>
      <c r="L5390" s="200">
        <v>0</v>
      </c>
      <c r="N5390" s="184">
        <v>5557.6</v>
      </c>
      <c r="O5390" s="190">
        <f t="shared" si="339"/>
        <v>0.92626666666666668</v>
      </c>
      <c r="Q5390" s="1">
        <v>1183.5</v>
      </c>
    </row>
    <row r="5391" spans="2:17" x14ac:dyDescent="0.3">
      <c r="B5391" s="187">
        <v>44421.208333333336</v>
      </c>
      <c r="D5391" s="202">
        <v>0</v>
      </c>
      <c r="E5391" s="178">
        <v>0</v>
      </c>
      <c r="F5391" s="188">
        <f t="shared" si="336"/>
        <v>0</v>
      </c>
      <c r="G5391" s="200"/>
      <c r="H5391" s="202">
        <v>0</v>
      </c>
      <c r="I5391" s="178">
        <v>-56.506999999999998</v>
      </c>
      <c r="J5391">
        <f t="shared" si="337"/>
        <v>0</v>
      </c>
      <c r="K5391" s="189">
        <f t="shared" si="338"/>
        <v>0</v>
      </c>
      <c r="L5391" s="200">
        <v>0</v>
      </c>
      <c r="N5391" s="184">
        <v>5450.2</v>
      </c>
      <c r="O5391" s="190">
        <f t="shared" si="339"/>
        <v>0.90836666666666666</v>
      </c>
      <c r="Q5391" s="1">
        <v>1182.5999999999999</v>
      </c>
    </row>
    <row r="5392" spans="2:17" x14ac:dyDescent="0.3">
      <c r="B5392" s="187">
        <v>44421.25</v>
      </c>
      <c r="D5392" s="202">
        <v>125</v>
      </c>
      <c r="E5392" s="178">
        <v>0</v>
      </c>
      <c r="F5392" s="188">
        <f t="shared" si="336"/>
        <v>0</v>
      </c>
      <c r="G5392" s="200"/>
      <c r="H5392" s="202">
        <v>14</v>
      </c>
      <c r="I5392" s="178">
        <v>185.82</v>
      </c>
      <c r="J5392">
        <f t="shared" si="337"/>
        <v>185.82</v>
      </c>
      <c r="K5392" s="189">
        <f t="shared" si="338"/>
        <v>7.4327999999999998E-3</v>
      </c>
      <c r="L5392" s="200">
        <v>336.84</v>
      </c>
      <c r="N5392" s="184">
        <v>5150.8</v>
      </c>
      <c r="O5392" s="190">
        <f t="shared" si="339"/>
        <v>0.85846666666666671</v>
      </c>
      <c r="Q5392" s="1">
        <v>1182.4000000000001</v>
      </c>
    </row>
    <row r="5393" spans="2:17" x14ac:dyDescent="0.3">
      <c r="B5393" s="187">
        <v>44421.291666666664</v>
      </c>
      <c r="D5393" s="202">
        <v>723</v>
      </c>
      <c r="E5393" s="178">
        <v>167.93799999999999</v>
      </c>
      <c r="F5393" s="188">
        <f t="shared" si="336"/>
        <v>0.22727340393138681</v>
      </c>
      <c r="G5393" s="200"/>
      <c r="H5393" s="202">
        <v>185</v>
      </c>
      <c r="I5393" s="178">
        <v>8536</v>
      </c>
      <c r="J5393">
        <f t="shared" si="337"/>
        <v>8536</v>
      </c>
      <c r="K5393" s="189">
        <f t="shared" si="338"/>
        <v>0.34144000000000002</v>
      </c>
      <c r="L5393" s="200">
        <v>8753.7999999999993</v>
      </c>
      <c r="N5393" s="184">
        <v>4996</v>
      </c>
      <c r="O5393" s="190">
        <f t="shared" si="339"/>
        <v>0.83266666666666667</v>
      </c>
      <c r="Q5393" s="1">
        <v>1182.3</v>
      </c>
    </row>
    <row r="5394" spans="2:17" x14ac:dyDescent="0.3">
      <c r="B5394" s="187">
        <v>44421.333333333336</v>
      </c>
      <c r="D5394" s="202">
        <v>883</v>
      </c>
      <c r="E5394" s="178">
        <v>577.92499999999995</v>
      </c>
      <c r="F5394" s="188">
        <f t="shared" si="336"/>
        <v>0.78211591162837901</v>
      </c>
      <c r="G5394" s="200"/>
      <c r="H5394" s="202">
        <v>415</v>
      </c>
      <c r="I5394" s="178">
        <v>19773</v>
      </c>
      <c r="J5394">
        <f t="shared" si="337"/>
        <v>19773</v>
      </c>
      <c r="K5394" s="189">
        <f t="shared" si="338"/>
        <v>0.79091999999999996</v>
      </c>
      <c r="L5394" s="200">
        <v>20435</v>
      </c>
      <c r="N5394" s="184">
        <v>4218.2</v>
      </c>
      <c r="O5394" s="190">
        <f t="shared" si="339"/>
        <v>0.70303333333333329</v>
      </c>
      <c r="Q5394" s="1">
        <v>1181.5999999999999</v>
      </c>
    </row>
    <row r="5395" spans="2:17" x14ac:dyDescent="0.3">
      <c r="B5395" s="187">
        <v>44421.375</v>
      </c>
      <c r="D5395" s="202">
        <v>944</v>
      </c>
      <c r="E5395" s="178">
        <v>671.08100000000002</v>
      </c>
      <c r="F5395" s="188">
        <f t="shared" si="336"/>
        <v>0.90818553980444572</v>
      </c>
      <c r="G5395" s="200"/>
      <c r="H5395" s="202">
        <v>602</v>
      </c>
      <c r="I5395" s="178">
        <v>21453</v>
      </c>
      <c r="J5395">
        <f t="shared" si="337"/>
        <v>21453</v>
      </c>
      <c r="K5395" s="189">
        <f t="shared" si="338"/>
        <v>0.85811999999999999</v>
      </c>
      <c r="L5395" s="200">
        <v>22208</v>
      </c>
      <c r="N5395" s="184">
        <v>3245.7</v>
      </c>
      <c r="O5395" s="190">
        <f t="shared" si="339"/>
        <v>0.54094999999999993</v>
      </c>
      <c r="Q5395" s="1">
        <v>1181.3</v>
      </c>
    </row>
    <row r="5396" spans="2:17" x14ac:dyDescent="0.3">
      <c r="B5396" s="187">
        <v>44421.416666666664</v>
      </c>
      <c r="D5396" s="202">
        <v>977</v>
      </c>
      <c r="E5396" s="178">
        <v>713.68299999999999</v>
      </c>
      <c r="F5396" s="188">
        <f t="shared" si="336"/>
        <v>0.96583956423182327</v>
      </c>
      <c r="G5396" s="200"/>
      <c r="H5396" s="202">
        <v>746</v>
      </c>
      <c r="I5396" s="178">
        <v>21287</v>
      </c>
      <c r="J5396">
        <f t="shared" si="337"/>
        <v>21287</v>
      </c>
      <c r="K5396" s="189">
        <f t="shared" si="338"/>
        <v>0.85148000000000001</v>
      </c>
      <c r="L5396" s="200">
        <v>22033</v>
      </c>
      <c r="N5396" s="184">
        <v>3164</v>
      </c>
      <c r="O5396" s="190">
        <f t="shared" si="339"/>
        <v>0.52733333333333332</v>
      </c>
      <c r="Q5396" s="1">
        <v>1181</v>
      </c>
    </row>
    <row r="5397" spans="2:17" x14ac:dyDescent="0.3">
      <c r="B5397" s="187">
        <v>44421.458333333336</v>
      </c>
      <c r="D5397" s="202">
        <v>993</v>
      </c>
      <c r="E5397" s="178">
        <v>735.67600000000004</v>
      </c>
      <c r="F5397" s="188">
        <f t="shared" si="336"/>
        <v>0.9956030720303144</v>
      </c>
      <c r="G5397" s="200"/>
      <c r="H5397" s="202">
        <v>828</v>
      </c>
      <c r="I5397" s="178">
        <v>21079</v>
      </c>
      <c r="J5397">
        <f t="shared" si="337"/>
        <v>21079</v>
      </c>
      <c r="K5397" s="189">
        <f t="shared" si="338"/>
        <v>0.84316000000000002</v>
      </c>
      <c r="L5397" s="200">
        <v>21813</v>
      </c>
      <c r="N5397" s="184">
        <v>2394.4</v>
      </c>
      <c r="O5397" s="190">
        <f t="shared" si="339"/>
        <v>0.39906666666666668</v>
      </c>
      <c r="Q5397" s="1">
        <v>1180.7</v>
      </c>
    </row>
    <row r="5398" spans="2:17" x14ac:dyDescent="0.3">
      <c r="B5398" s="187">
        <v>44421.5</v>
      </c>
      <c r="D5398" s="202">
        <v>995</v>
      </c>
      <c r="E5398" s="178">
        <v>736.99400000000003</v>
      </c>
      <c r="F5398" s="188">
        <f t="shared" si="336"/>
        <v>0.99738674425685969</v>
      </c>
      <c r="G5398" s="200"/>
      <c r="H5398" s="202">
        <v>838</v>
      </c>
      <c r="I5398" s="178">
        <v>20976</v>
      </c>
      <c r="J5398">
        <f t="shared" si="337"/>
        <v>20976</v>
      </c>
      <c r="K5398" s="189">
        <f t="shared" si="338"/>
        <v>0.83904000000000001</v>
      </c>
      <c r="L5398" s="200">
        <v>21703</v>
      </c>
      <c r="N5398" s="184">
        <v>1543.9</v>
      </c>
      <c r="O5398" s="190">
        <f t="shared" si="339"/>
        <v>0.25731666666666669</v>
      </c>
      <c r="Q5398" s="1">
        <v>1180.3</v>
      </c>
    </row>
    <row r="5399" spans="2:17" x14ac:dyDescent="0.3">
      <c r="B5399" s="187">
        <v>44421.541666666664</v>
      </c>
      <c r="D5399" s="202">
        <v>983</v>
      </c>
      <c r="E5399" s="178">
        <v>720.20399999999995</v>
      </c>
      <c r="F5399" s="188">
        <f t="shared" si="336"/>
        <v>0.97466454646953349</v>
      </c>
      <c r="G5399" s="200"/>
      <c r="H5399" s="202">
        <v>775</v>
      </c>
      <c r="I5399" s="178">
        <v>21078</v>
      </c>
      <c r="J5399">
        <f t="shared" si="337"/>
        <v>21078</v>
      </c>
      <c r="K5399" s="189">
        <f t="shared" si="338"/>
        <v>0.84311999999999998</v>
      </c>
      <c r="L5399" s="200">
        <v>21812</v>
      </c>
      <c r="N5399" s="184">
        <v>1071.7</v>
      </c>
      <c r="O5399" s="190">
        <f t="shared" si="339"/>
        <v>0.17861666666666667</v>
      </c>
      <c r="Q5399" s="1">
        <v>1179</v>
      </c>
    </row>
    <row r="5400" spans="2:17" x14ac:dyDescent="0.3">
      <c r="B5400" s="187">
        <v>44421.583333333336</v>
      </c>
      <c r="D5400" s="202">
        <v>956</v>
      </c>
      <c r="E5400" s="178">
        <v>683.904</v>
      </c>
      <c r="F5400" s="188">
        <f t="shared" si="336"/>
        <v>0.92553912778698788</v>
      </c>
      <c r="G5400" s="200"/>
      <c r="H5400" s="202">
        <v>647</v>
      </c>
      <c r="I5400" s="178">
        <v>21218</v>
      </c>
      <c r="J5400">
        <f t="shared" si="337"/>
        <v>21218</v>
      </c>
      <c r="K5400" s="189">
        <f t="shared" si="338"/>
        <v>0.84872000000000003</v>
      </c>
      <c r="L5400" s="200">
        <v>21960</v>
      </c>
      <c r="N5400" s="184">
        <v>1046.4000000000001</v>
      </c>
      <c r="O5400" s="190">
        <f t="shared" si="339"/>
        <v>0.17440000000000003</v>
      </c>
      <c r="Q5400" s="1">
        <v>1178.4000000000001</v>
      </c>
    </row>
    <row r="5401" spans="2:17" x14ac:dyDescent="0.3">
      <c r="B5401" s="187">
        <v>44421.625</v>
      </c>
      <c r="D5401" s="202">
        <v>900</v>
      </c>
      <c r="E5401" s="178">
        <v>602.41499999999996</v>
      </c>
      <c r="F5401" s="188">
        <f t="shared" si="336"/>
        <v>0.81525865277260889</v>
      </c>
      <c r="G5401" s="200"/>
      <c r="H5401" s="202">
        <v>462</v>
      </c>
      <c r="I5401" s="178">
        <v>20929</v>
      </c>
      <c r="J5401">
        <f t="shared" si="337"/>
        <v>20929</v>
      </c>
      <c r="K5401" s="189">
        <f t="shared" si="338"/>
        <v>0.83716000000000002</v>
      </c>
      <c r="L5401" s="200">
        <v>21654</v>
      </c>
      <c r="N5401" s="184">
        <v>827.1</v>
      </c>
      <c r="O5401" s="190">
        <f t="shared" si="339"/>
        <v>0.13785</v>
      </c>
      <c r="Q5401" s="1">
        <v>1178.2</v>
      </c>
    </row>
    <row r="5402" spans="2:17" x14ac:dyDescent="0.3">
      <c r="B5402" s="187">
        <v>44421.666666666664</v>
      </c>
      <c r="D5402" s="202">
        <v>786</v>
      </c>
      <c r="E5402" s="178">
        <v>411.37200000000001</v>
      </c>
      <c r="F5402" s="188">
        <f t="shared" si="336"/>
        <v>0.55671685218391587</v>
      </c>
      <c r="G5402" s="200"/>
      <c r="H5402" s="202">
        <v>247</v>
      </c>
      <c r="I5402" s="178">
        <v>11164</v>
      </c>
      <c r="J5402">
        <f t="shared" si="337"/>
        <v>11164</v>
      </c>
      <c r="K5402" s="189">
        <f t="shared" si="338"/>
        <v>0.44656000000000001</v>
      </c>
      <c r="L5402" s="200">
        <v>11457</v>
      </c>
      <c r="N5402" s="184">
        <v>528.70000000000005</v>
      </c>
      <c r="O5402" s="190">
        <f t="shared" si="339"/>
        <v>8.8116666666666676E-2</v>
      </c>
      <c r="Q5402" s="1">
        <v>1178.0999999999999</v>
      </c>
    </row>
    <row r="5403" spans="2:17" x14ac:dyDescent="0.3">
      <c r="B5403" s="187">
        <v>44421.708333333336</v>
      </c>
      <c r="D5403" s="202">
        <v>287</v>
      </c>
      <c r="E5403" s="178">
        <v>0</v>
      </c>
      <c r="F5403" s="188">
        <f t="shared" si="336"/>
        <v>0</v>
      </c>
      <c r="G5403" s="200"/>
      <c r="H5403" s="202">
        <v>43</v>
      </c>
      <c r="I5403" s="178">
        <v>1288.7</v>
      </c>
      <c r="J5403">
        <f t="shared" si="337"/>
        <v>1288.7</v>
      </c>
      <c r="K5403" s="189">
        <f t="shared" si="338"/>
        <v>5.1548000000000004E-2</v>
      </c>
      <c r="L5403" s="200">
        <v>1389.4</v>
      </c>
      <c r="N5403" s="184">
        <v>334.2</v>
      </c>
      <c r="O5403" s="190">
        <f t="shared" si="339"/>
        <v>5.57E-2</v>
      </c>
      <c r="Q5403" s="1">
        <v>1177.7</v>
      </c>
    </row>
    <row r="5404" spans="2:17" x14ac:dyDescent="0.3">
      <c r="B5404" s="187">
        <v>44421.75</v>
      </c>
      <c r="D5404" s="202">
        <v>0</v>
      </c>
      <c r="E5404" s="178">
        <v>0</v>
      </c>
      <c r="F5404" s="188">
        <f t="shared" si="336"/>
        <v>0</v>
      </c>
      <c r="G5404" s="200"/>
      <c r="H5404" s="202">
        <v>0</v>
      </c>
      <c r="I5404" s="178">
        <v>-56.506999999999998</v>
      </c>
      <c r="J5404">
        <f t="shared" si="337"/>
        <v>0</v>
      </c>
      <c r="K5404" s="189">
        <f t="shared" si="338"/>
        <v>0</v>
      </c>
      <c r="L5404" s="200">
        <v>0</v>
      </c>
      <c r="N5404" s="184">
        <v>128.69999999999999</v>
      </c>
      <c r="O5404" s="190">
        <f t="shared" si="339"/>
        <v>2.1449999999999997E-2</v>
      </c>
      <c r="Q5404" s="1">
        <v>1177.2</v>
      </c>
    </row>
    <row r="5405" spans="2:17" x14ac:dyDescent="0.3">
      <c r="B5405" s="187">
        <v>44421.791666666664</v>
      </c>
      <c r="D5405" s="202">
        <v>0</v>
      </c>
      <c r="E5405" s="178">
        <v>0</v>
      </c>
      <c r="F5405" s="188">
        <f t="shared" si="336"/>
        <v>0</v>
      </c>
      <c r="G5405" s="200"/>
      <c r="H5405" s="202">
        <v>0</v>
      </c>
      <c r="I5405" s="178">
        <v>-56.506999999999998</v>
      </c>
      <c r="J5405">
        <f t="shared" si="337"/>
        <v>0</v>
      </c>
      <c r="K5405" s="189">
        <f t="shared" si="338"/>
        <v>0</v>
      </c>
      <c r="L5405" s="200">
        <v>0</v>
      </c>
      <c r="N5405" s="184">
        <v>0</v>
      </c>
      <c r="O5405" s="190">
        <f t="shared" si="339"/>
        <v>0</v>
      </c>
      <c r="Q5405" s="1">
        <v>1176.4000000000001</v>
      </c>
    </row>
    <row r="5406" spans="2:17" x14ac:dyDescent="0.3">
      <c r="B5406" s="187">
        <v>44421.833333333336</v>
      </c>
      <c r="D5406" s="202">
        <v>0</v>
      </c>
      <c r="E5406" s="178">
        <v>0</v>
      </c>
      <c r="F5406" s="188">
        <f t="shared" si="336"/>
        <v>0</v>
      </c>
      <c r="G5406" s="200"/>
      <c r="H5406" s="202">
        <v>0</v>
      </c>
      <c r="I5406" s="178">
        <v>-56.506999999999998</v>
      </c>
      <c r="J5406">
        <f t="shared" si="337"/>
        <v>0</v>
      </c>
      <c r="K5406" s="189">
        <f t="shared" si="338"/>
        <v>0</v>
      </c>
      <c r="L5406" s="200">
        <v>0</v>
      </c>
      <c r="N5406" s="184">
        <v>0</v>
      </c>
      <c r="O5406" s="190">
        <f t="shared" si="339"/>
        <v>0</v>
      </c>
      <c r="Q5406" s="1">
        <v>1175.5999999999999</v>
      </c>
    </row>
    <row r="5407" spans="2:17" x14ac:dyDescent="0.3">
      <c r="B5407" s="187">
        <v>44421.875</v>
      </c>
      <c r="D5407" s="202">
        <v>0</v>
      </c>
      <c r="E5407" s="178">
        <v>0</v>
      </c>
      <c r="F5407" s="188">
        <f t="shared" si="336"/>
        <v>0</v>
      </c>
      <c r="G5407" s="200"/>
      <c r="H5407" s="202">
        <v>0</v>
      </c>
      <c r="I5407" s="178">
        <v>-56.506999999999998</v>
      </c>
      <c r="J5407">
        <f t="shared" si="337"/>
        <v>0</v>
      </c>
      <c r="K5407" s="189">
        <f t="shared" si="338"/>
        <v>0</v>
      </c>
      <c r="L5407" s="200">
        <v>0</v>
      </c>
      <c r="N5407" s="184">
        <v>0</v>
      </c>
      <c r="O5407" s="190">
        <f t="shared" si="339"/>
        <v>0</v>
      </c>
      <c r="Q5407" s="1">
        <v>1175.2</v>
      </c>
    </row>
    <row r="5408" spans="2:17" x14ac:dyDescent="0.3">
      <c r="B5408" s="187">
        <v>44421.916666666664</v>
      </c>
      <c r="D5408" s="202">
        <v>0</v>
      </c>
      <c r="E5408" s="178">
        <v>0</v>
      </c>
      <c r="F5408" s="188">
        <f t="shared" si="336"/>
        <v>0</v>
      </c>
      <c r="G5408" s="200"/>
      <c r="H5408" s="202">
        <v>0</v>
      </c>
      <c r="I5408" s="178">
        <v>-56.506999999999998</v>
      </c>
      <c r="J5408">
        <f t="shared" si="337"/>
        <v>0</v>
      </c>
      <c r="K5408" s="189">
        <f t="shared" si="338"/>
        <v>0</v>
      </c>
      <c r="L5408" s="200">
        <v>0</v>
      </c>
      <c r="N5408" s="184">
        <v>0</v>
      </c>
      <c r="O5408" s="190">
        <f t="shared" si="339"/>
        <v>0</v>
      </c>
      <c r="Q5408" s="1">
        <v>1173.2</v>
      </c>
    </row>
    <row r="5409" spans="2:17" x14ac:dyDescent="0.3">
      <c r="B5409" s="187">
        <v>44421.958333333336</v>
      </c>
      <c r="D5409" s="202">
        <v>0</v>
      </c>
      <c r="E5409" s="178">
        <v>0</v>
      </c>
      <c r="F5409" s="188">
        <f t="shared" si="336"/>
        <v>0</v>
      </c>
      <c r="G5409" s="200"/>
      <c r="H5409" s="202">
        <v>0</v>
      </c>
      <c r="I5409" s="178">
        <v>-56.506999999999998</v>
      </c>
      <c r="J5409">
        <f t="shared" si="337"/>
        <v>0</v>
      </c>
      <c r="K5409" s="189">
        <f t="shared" si="338"/>
        <v>0</v>
      </c>
      <c r="L5409" s="200">
        <v>0</v>
      </c>
      <c r="N5409" s="184">
        <v>53.8</v>
      </c>
      <c r="O5409" s="190">
        <f t="shared" si="339"/>
        <v>8.9666666666666662E-3</v>
      </c>
      <c r="Q5409" s="1">
        <v>1172.3</v>
      </c>
    </row>
    <row r="5410" spans="2:17" x14ac:dyDescent="0.3">
      <c r="B5410" s="187">
        <v>44422</v>
      </c>
      <c r="D5410" s="202">
        <v>0</v>
      </c>
      <c r="E5410" s="178">
        <v>0</v>
      </c>
      <c r="F5410" s="188">
        <f t="shared" si="336"/>
        <v>0</v>
      </c>
      <c r="G5410" s="200"/>
      <c r="H5410" s="202">
        <v>0</v>
      </c>
      <c r="I5410" s="178">
        <v>-56.506999999999998</v>
      </c>
      <c r="J5410">
        <f t="shared" si="337"/>
        <v>0</v>
      </c>
      <c r="K5410" s="189">
        <f t="shared" si="338"/>
        <v>0</v>
      </c>
      <c r="L5410" s="200">
        <v>0</v>
      </c>
      <c r="N5410" s="184">
        <v>185.8</v>
      </c>
      <c r="O5410" s="190">
        <f t="shared" si="339"/>
        <v>3.096666666666667E-2</v>
      </c>
      <c r="Q5410" s="1">
        <v>1172.0999999999999</v>
      </c>
    </row>
    <row r="5411" spans="2:17" x14ac:dyDescent="0.3">
      <c r="B5411" s="187">
        <v>44422.041666666664</v>
      </c>
      <c r="D5411" s="202">
        <v>0</v>
      </c>
      <c r="E5411" s="178">
        <v>0</v>
      </c>
      <c r="F5411" s="188">
        <f t="shared" si="336"/>
        <v>0</v>
      </c>
      <c r="G5411" s="200"/>
      <c r="H5411" s="202">
        <v>0</v>
      </c>
      <c r="I5411" s="178">
        <v>-56.506999999999998</v>
      </c>
      <c r="J5411">
        <f t="shared" si="337"/>
        <v>0</v>
      </c>
      <c r="K5411" s="189">
        <f t="shared" si="338"/>
        <v>0</v>
      </c>
      <c r="L5411" s="200">
        <v>0</v>
      </c>
      <c r="N5411" s="184">
        <v>403.2</v>
      </c>
      <c r="O5411" s="190">
        <f t="shared" si="339"/>
        <v>6.7199999999999996E-2</v>
      </c>
      <c r="Q5411" s="1">
        <v>1171</v>
      </c>
    </row>
    <row r="5412" spans="2:17" x14ac:dyDescent="0.3">
      <c r="B5412" s="187">
        <v>44422.083333333336</v>
      </c>
      <c r="D5412" s="202">
        <v>0</v>
      </c>
      <c r="E5412" s="178">
        <v>0</v>
      </c>
      <c r="F5412" s="188">
        <f t="shared" si="336"/>
        <v>0</v>
      </c>
      <c r="G5412" s="200"/>
      <c r="H5412" s="202">
        <v>0</v>
      </c>
      <c r="I5412" s="178">
        <v>-56.506999999999998</v>
      </c>
      <c r="J5412">
        <f t="shared" si="337"/>
        <v>0</v>
      </c>
      <c r="K5412" s="189">
        <f t="shared" si="338"/>
        <v>0</v>
      </c>
      <c r="L5412" s="200">
        <v>0</v>
      </c>
      <c r="N5412" s="184">
        <v>791</v>
      </c>
      <c r="O5412" s="190">
        <f t="shared" si="339"/>
        <v>0.13183333333333333</v>
      </c>
      <c r="Q5412" s="1">
        <v>1170.9000000000001</v>
      </c>
    </row>
    <row r="5413" spans="2:17" x14ac:dyDescent="0.3">
      <c r="B5413" s="187">
        <v>44422.125</v>
      </c>
      <c r="D5413" s="202">
        <v>0</v>
      </c>
      <c r="E5413" s="178">
        <v>0</v>
      </c>
      <c r="F5413" s="188">
        <f t="shared" si="336"/>
        <v>0</v>
      </c>
      <c r="G5413" s="200"/>
      <c r="H5413" s="202">
        <v>0</v>
      </c>
      <c r="I5413" s="178">
        <v>-56.506999999999998</v>
      </c>
      <c r="J5413">
        <f t="shared" si="337"/>
        <v>0</v>
      </c>
      <c r="K5413" s="189">
        <f t="shared" si="338"/>
        <v>0</v>
      </c>
      <c r="L5413" s="200">
        <v>0</v>
      </c>
      <c r="N5413" s="184">
        <v>1440.9</v>
      </c>
      <c r="O5413" s="190">
        <f t="shared" si="339"/>
        <v>0.24015</v>
      </c>
      <c r="Q5413" s="1">
        <v>1170.5999999999999</v>
      </c>
    </row>
    <row r="5414" spans="2:17" x14ac:dyDescent="0.3">
      <c r="B5414" s="187">
        <v>44422.166666666664</v>
      </c>
      <c r="D5414" s="202">
        <v>0</v>
      </c>
      <c r="E5414" s="178">
        <v>0</v>
      </c>
      <c r="F5414" s="188">
        <f t="shared" si="336"/>
        <v>0</v>
      </c>
      <c r="G5414" s="200"/>
      <c r="H5414" s="202">
        <v>0</v>
      </c>
      <c r="I5414" s="178">
        <v>-56.506999999999998</v>
      </c>
      <c r="J5414">
        <f t="shared" si="337"/>
        <v>0</v>
      </c>
      <c r="K5414" s="189">
        <f t="shared" si="338"/>
        <v>0</v>
      </c>
      <c r="L5414" s="200">
        <v>0</v>
      </c>
      <c r="N5414" s="184">
        <v>2111.8000000000002</v>
      </c>
      <c r="O5414" s="190">
        <f t="shared" si="339"/>
        <v>0.35196666666666671</v>
      </c>
      <c r="Q5414" s="1">
        <v>1170.4000000000001</v>
      </c>
    </row>
    <row r="5415" spans="2:17" x14ac:dyDescent="0.3">
      <c r="B5415" s="187">
        <v>44422.208333333336</v>
      </c>
      <c r="D5415" s="202">
        <v>0</v>
      </c>
      <c r="E5415" s="178">
        <v>0</v>
      </c>
      <c r="F5415" s="188">
        <f t="shared" si="336"/>
        <v>0</v>
      </c>
      <c r="G5415" s="200"/>
      <c r="H5415" s="202">
        <v>0</v>
      </c>
      <c r="I5415" s="178">
        <v>-56.506999999999998</v>
      </c>
      <c r="J5415">
        <f t="shared" si="337"/>
        <v>0</v>
      </c>
      <c r="K5415" s="189">
        <f t="shared" si="338"/>
        <v>0</v>
      </c>
      <c r="L5415" s="200">
        <v>0</v>
      </c>
      <c r="N5415" s="184">
        <v>2366.6999999999998</v>
      </c>
      <c r="O5415" s="190">
        <f t="shared" si="339"/>
        <v>0.39444999999999997</v>
      </c>
      <c r="Q5415" s="1">
        <v>1170.2</v>
      </c>
    </row>
    <row r="5416" spans="2:17" x14ac:dyDescent="0.3">
      <c r="B5416" s="187">
        <v>44422.25</v>
      </c>
      <c r="D5416" s="202">
        <v>118</v>
      </c>
      <c r="E5416" s="178">
        <v>0</v>
      </c>
      <c r="F5416" s="188">
        <f t="shared" si="336"/>
        <v>0</v>
      </c>
      <c r="G5416" s="200"/>
      <c r="H5416" s="202">
        <v>15</v>
      </c>
      <c r="I5416" s="178">
        <v>230.82</v>
      </c>
      <c r="J5416">
        <f t="shared" si="337"/>
        <v>230.82</v>
      </c>
      <c r="K5416" s="189">
        <f t="shared" si="338"/>
        <v>9.2327999999999993E-3</v>
      </c>
      <c r="L5416" s="200">
        <v>376.59</v>
      </c>
      <c r="N5416" s="184">
        <v>2528.1</v>
      </c>
      <c r="O5416" s="190">
        <f t="shared" si="339"/>
        <v>0.42135</v>
      </c>
      <c r="Q5416" s="1">
        <v>1169.9000000000001</v>
      </c>
    </row>
    <row r="5417" spans="2:17" x14ac:dyDescent="0.3">
      <c r="B5417" s="187">
        <v>44422.291666666664</v>
      </c>
      <c r="D5417" s="202">
        <v>687</v>
      </c>
      <c r="E5417" s="178">
        <v>152.19999999999999</v>
      </c>
      <c r="F5417" s="188">
        <f t="shared" si="336"/>
        <v>0.20597489596373109</v>
      </c>
      <c r="G5417" s="200"/>
      <c r="H5417" s="202">
        <v>185</v>
      </c>
      <c r="I5417" s="178">
        <v>8457.5</v>
      </c>
      <c r="J5417">
        <f t="shared" si="337"/>
        <v>8457.5</v>
      </c>
      <c r="K5417" s="189">
        <f t="shared" si="338"/>
        <v>0.33829999999999999</v>
      </c>
      <c r="L5417" s="200">
        <v>8673.2000000000007</v>
      </c>
      <c r="N5417" s="184">
        <v>2431.1999999999998</v>
      </c>
      <c r="O5417" s="190">
        <f t="shared" si="339"/>
        <v>0.40519999999999995</v>
      </c>
      <c r="Q5417" s="1">
        <v>1169.2</v>
      </c>
    </row>
    <row r="5418" spans="2:17" x14ac:dyDescent="0.3">
      <c r="B5418" s="187">
        <v>44422.333333333336</v>
      </c>
      <c r="D5418" s="202">
        <v>855</v>
      </c>
      <c r="E5418" s="178">
        <v>562.41200000000003</v>
      </c>
      <c r="F5418" s="188">
        <f t="shared" si="336"/>
        <v>0.76112190005751612</v>
      </c>
      <c r="G5418" s="200"/>
      <c r="H5418" s="202">
        <v>413</v>
      </c>
      <c r="I5418" s="178">
        <v>19419</v>
      </c>
      <c r="J5418">
        <f t="shared" si="337"/>
        <v>19419</v>
      </c>
      <c r="K5418" s="189">
        <f t="shared" si="338"/>
        <v>0.77676000000000001</v>
      </c>
      <c r="L5418" s="200">
        <v>20062</v>
      </c>
      <c r="N5418" s="184">
        <v>2121.6</v>
      </c>
      <c r="O5418" s="190">
        <f t="shared" si="339"/>
        <v>0.35359999999999997</v>
      </c>
      <c r="Q5418" s="1">
        <v>1169</v>
      </c>
    </row>
    <row r="5419" spans="2:17" x14ac:dyDescent="0.3">
      <c r="B5419" s="187">
        <v>44422.375</v>
      </c>
      <c r="D5419" s="202">
        <v>919</v>
      </c>
      <c r="E5419" s="178">
        <v>656.78700000000003</v>
      </c>
      <c r="F5419" s="188">
        <f t="shared" si="336"/>
        <v>0.88884122204553928</v>
      </c>
      <c r="G5419" s="200"/>
      <c r="H5419" s="202">
        <v>598</v>
      </c>
      <c r="I5419" s="178">
        <v>21007</v>
      </c>
      <c r="J5419">
        <f t="shared" si="337"/>
        <v>21007</v>
      </c>
      <c r="K5419" s="189">
        <f t="shared" si="338"/>
        <v>0.84028000000000003</v>
      </c>
      <c r="L5419" s="200">
        <v>21736</v>
      </c>
      <c r="N5419" s="184">
        <v>840.6</v>
      </c>
      <c r="O5419" s="190">
        <f t="shared" si="339"/>
        <v>0.1401</v>
      </c>
      <c r="Q5419" s="1">
        <v>1168.0999999999999</v>
      </c>
    </row>
    <row r="5420" spans="2:17" x14ac:dyDescent="0.3">
      <c r="B5420" s="187">
        <v>44422.416666666664</v>
      </c>
      <c r="D5420" s="202">
        <v>954</v>
      </c>
      <c r="E5420" s="178">
        <v>700.47199999999998</v>
      </c>
      <c r="F5420" s="188">
        <f t="shared" si="336"/>
        <v>0.94796088912947862</v>
      </c>
      <c r="G5420" s="200"/>
      <c r="H5420" s="202">
        <v>741</v>
      </c>
      <c r="I5420" s="178">
        <v>20902</v>
      </c>
      <c r="J5420">
        <f t="shared" si="337"/>
        <v>20902</v>
      </c>
      <c r="K5420" s="189">
        <f t="shared" si="338"/>
        <v>0.83608000000000005</v>
      </c>
      <c r="L5420" s="200">
        <v>21626</v>
      </c>
      <c r="N5420" s="184">
        <v>743.7</v>
      </c>
      <c r="O5420" s="190">
        <f t="shared" si="339"/>
        <v>0.12395</v>
      </c>
      <c r="Q5420" s="1">
        <v>1167.8</v>
      </c>
    </row>
    <row r="5421" spans="2:17" x14ac:dyDescent="0.3">
      <c r="B5421" s="187">
        <v>44422.458333333336</v>
      </c>
      <c r="D5421" s="202">
        <v>970</v>
      </c>
      <c r="E5421" s="178">
        <v>722.16099999999994</v>
      </c>
      <c r="F5421" s="188">
        <f t="shared" si="336"/>
        <v>0.97731298846296988</v>
      </c>
      <c r="G5421" s="200"/>
      <c r="H5421" s="202">
        <v>823</v>
      </c>
      <c r="I5421" s="178">
        <v>20766</v>
      </c>
      <c r="J5421">
        <f t="shared" si="337"/>
        <v>20766</v>
      </c>
      <c r="K5421" s="189">
        <f t="shared" si="338"/>
        <v>0.83064000000000004</v>
      </c>
      <c r="L5421" s="200">
        <v>21482</v>
      </c>
      <c r="N5421" s="184">
        <v>278.89999999999998</v>
      </c>
      <c r="O5421" s="190">
        <f t="shared" si="339"/>
        <v>4.6483333333333328E-2</v>
      </c>
      <c r="Q5421" s="1">
        <v>1167.7</v>
      </c>
    </row>
    <row r="5422" spans="2:17" x14ac:dyDescent="0.3">
      <c r="B5422" s="187">
        <v>44422.5</v>
      </c>
      <c r="D5422" s="202">
        <v>972</v>
      </c>
      <c r="E5422" s="178">
        <v>725.86599999999999</v>
      </c>
      <c r="F5422" s="188">
        <f t="shared" si="336"/>
        <v>0.98232702913015535</v>
      </c>
      <c r="G5422" s="200"/>
      <c r="H5422" s="202">
        <v>832</v>
      </c>
      <c r="I5422" s="178">
        <v>20702</v>
      </c>
      <c r="J5422">
        <f t="shared" si="337"/>
        <v>20702</v>
      </c>
      <c r="K5422" s="189">
        <f t="shared" si="338"/>
        <v>0.82808000000000004</v>
      </c>
      <c r="L5422" s="200">
        <v>21414</v>
      </c>
      <c r="N5422" s="184">
        <v>165.9</v>
      </c>
      <c r="O5422" s="190">
        <f t="shared" si="339"/>
        <v>2.7650000000000001E-2</v>
      </c>
      <c r="Q5422" s="1">
        <v>1167.5</v>
      </c>
    </row>
    <row r="5423" spans="2:17" x14ac:dyDescent="0.3">
      <c r="B5423" s="187">
        <v>44422.541666666664</v>
      </c>
      <c r="D5423" s="202">
        <v>960</v>
      </c>
      <c r="E5423" s="178">
        <v>706.17700000000002</v>
      </c>
      <c r="F5423" s="188">
        <f t="shared" si="336"/>
        <v>0.955681564434821</v>
      </c>
      <c r="G5423" s="200"/>
      <c r="H5423" s="202">
        <v>770</v>
      </c>
      <c r="I5423" s="178">
        <v>20835</v>
      </c>
      <c r="J5423">
        <f t="shared" si="337"/>
        <v>20835</v>
      </c>
      <c r="K5423" s="189">
        <f t="shared" si="338"/>
        <v>0.83340000000000003</v>
      </c>
      <c r="L5423" s="200">
        <v>21555</v>
      </c>
      <c r="N5423" s="184">
        <v>133</v>
      </c>
      <c r="O5423" s="190">
        <f t="shared" si="339"/>
        <v>2.2166666666666668E-2</v>
      </c>
      <c r="Q5423" s="1">
        <v>1167.4000000000001</v>
      </c>
    </row>
    <row r="5424" spans="2:17" x14ac:dyDescent="0.3">
      <c r="B5424" s="187">
        <v>44422.583333333336</v>
      </c>
      <c r="D5424" s="202">
        <v>930</v>
      </c>
      <c r="E5424" s="178">
        <v>667.71799999999996</v>
      </c>
      <c r="F5424" s="188">
        <f t="shared" si="336"/>
        <v>0.90363433366038504</v>
      </c>
      <c r="G5424" s="200"/>
      <c r="H5424" s="202">
        <v>642</v>
      </c>
      <c r="I5424" s="178">
        <v>20940</v>
      </c>
      <c r="J5424">
        <f t="shared" si="337"/>
        <v>20940</v>
      </c>
      <c r="K5424" s="189">
        <f t="shared" si="338"/>
        <v>0.83760000000000001</v>
      </c>
      <c r="L5424" s="200">
        <v>21665</v>
      </c>
      <c r="N5424" s="184">
        <v>96.4</v>
      </c>
      <c r="O5424" s="190">
        <f t="shared" si="339"/>
        <v>1.6066666666666667E-2</v>
      </c>
      <c r="Q5424" s="1">
        <v>1166.9000000000001</v>
      </c>
    </row>
    <row r="5425" spans="2:17" x14ac:dyDescent="0.3">
      <c r="B5425" s="187">
        <v>44422.625</v>
      </c>
      <c r="D5425" s="202">
        <v>872</v>
      </c>
      <c r="E5425" s="178">
        <v>585.79499999999996</v>
      </c>
      <c r="F5425" s="188">
        <f t="shared" si="336"/>
        <v>0.79276651892952599</v>
      </c>
      <c r="G5425" s="200"/>
      <c r="H5425" s="202">
        <v>458</v>
      </c>
      <c r="I5425" s="178">
        <v>20542</v>
      </c>
      <c r="J5425">
        <f t="shared" si="337"/>
        <v>20542</v>
      </c>
      <c r="K5425" s="189">
        <f t="shared" si="338"/>
        <v>0.82167999999999997</v>
      </c>
      <c r="L5425" s="200">
        <v>21245</v>
      </c>
      <c r="N5425" s="184">
        <v>13.4</v>
      </c>
      <c r="O5425" s="190">
        <f t="shared" si="339"/>
        <v>2.2333333333333333E-3</v>
      </c>
      <c r="Q5425" s="1">
        <v>1166.2</v>
      </c>
    </row>
    <row r="5426" spans="2:17" x14ac:dyDescent="0.3">
      <c r="B5426" s="187">
        <v>44422.666666666664</v>
      </c>
      <c r="D5426" s="202">
        <v>753</v>
      </c>
      <c r="E5426" s="178">
        <v>395.58300000000003</v>
      </c>
      <c r="F5426" s="188">
        <f t="shared" si="336"/>
        <v>0.53534932503298716</v>
      </c>
      <c r="G5426" s="200"/>
      <c r="H5426" s="202">
        <v>244</v>
      </c>
      <c r="I5426" s="178">
        <v>10921</v>
      </c>
      <c r="J5426">
        <f t="shared" si="337"/>
        <v>10921</v>
      </c>
      <c r="K5426" s="189">
        <f t="shared" si="338"/>
        <v>0.43684000000000001</v>
      </c>
      <c r="L5426" s="200">
        <v>11206</v>
      </c>
      <c r="N5426" s="184">
        <v>0</v>
      </c>
      <c r="O5426" s="190">
        <f t="shared" si="339"/>
        <v>0</v>
      </c>
      <c r="Q5426" s="1">
        <v>1164.7</v>
      </c>
    </row>
    <row r="5427" spans="2:17" x14ac:dyDescent="0.3">
      <c r="B5427" s="187">
        <v>44422.708333333336</v>
      </c>
      <c r="D5427" s="202">
        <v>269</v>
      </c>
      <c r="E5427" s="178">
        <v>0</v>
      </c>
      <c r="F5427" s="188">
        <f t="shared" si="336"/>
        <v>0</v>
      </c>
      <c r="G5427" s="200"/>
      <c r="H5427" s="202">
        <v>43</v>
      </c>
      <c r="I5427" s="178">
        <v>1253.0999999999999</v>
      </c>
      <c r="J5427">
        <f t="shared" si="337"/>
        <v>1253.0999999999999</v>
      </c>
      <c r="K5427" s="189">
        <f t="shared" si="338"/>
        <v>5.0123999999999995E-2</v>
      </c>
      <c r="L5427" s="200">
        <v>1353.5</v>
      </c>
      <c r="N5427" s="184">
        <v>0</v>
      </c>
      <c r="O5427" s="190">
        <f t="shared" si="339"/>
        <v>0</v>
      </c>
      <c r="Q5427" s="1">
        <v>1164.4000000000001</v>
      </c>
    </row>
    <row r="5428" spans="2:17" x14ac:dyDescent="0.3">
      <c r="B5428" s="187">
        <v>44422.75</v>
      </c>
      <c r="D5428" s="202">
        <v>0</v>
      </c>
      <c r="E5428" s="178">
        <v>0</v>
      </c>
      <c r="F5428" s="188">
        <f t="shared" si="336"/>
        <v>0</v>
      </c>
      <c r="G5428" s="200"/>
      <c r="H5428" s="202">
        <v>0</v>
      </c>
      <c r="I5428" s="178">
        <v>-56.506999999999998</v>
      </c>
      <c r="J5428">
        <f t="shared" si="337"/>
        <v>0</v>
      </c>
      <c r="K5428" s="189">
        <f t="shared" si="338"/>
        <v>0</v>
      </c>
      <c r="L5428" s="200">
        <v>0</v>
      </c>
      <c r="N5428" s="184">
        <v>26</v>
      </c>
      <c r="O5428" s="190">
        <f t="shared" si="339"/>
        <v>4.3333333333333331E-3</v>
      </c>
      <c r="Q5428" s="1">
        <v>1162.5</v>
      </c>
    </row>
    <row r="5429" spans="2:17" x14ac:dyDescent="0.3">
      <c r="B5429" s="187">
        <v>44422.791666666664</v>
      </c>
      <c r="D5429" s="202">
        <v>0</v>
      </c>
      <c r="E5429" s="178">
        <v>0</v>
      </c>
      <c r="F5429" s="188">
        <f t="shared" si="336"/>
        <v>0</v>
      </c>
      <c r="G5429" s="200"/>
      <c r="H5429" s="202">
        <v>0</v>
      </c>
      <c r="I5429" s="178">
        <v>-56.506999999999998</v>
      </c>
      <c r="J5429">
        <f t="shared" si="337"/>
        <v>0</v>
      </c>
      <c r="K5429" s="189">
        <f t="shared" si="338"/>
        <v>0</v>
      </c>
      <c r="L5429" s="200">
        <v>0</v>
      </c>
      <c r="N5429" s="184">
        <v>97.4</v>
      </c>
      <c r="O5429" s="190">
        <f t="shared" si="339"/>
        <v>1.6233333333333336E-2</v>
      </c>
      <c r="Q5429" s="1">
        <v>1162.0999999999999</v>
      </c>
    </row>
    <row r="5430" spans="2:17" x14ac:dyDescent="0.3">
      <c r="B5430" s="187">
        <v>44422.833333333336</v>
      </c>
      <c r="D5430" s="202">
        <v>0</v>
      </c>
      <c r="E5430" s="178">
        <v>0</v>
      </c>
      <c r="F5430" s="188">
        <f t="shared" si="336"/>
        <v>0</v>
      </c>
      <c r="G5430" s="200"/>
      <c r="H5430" s="202">
        <v>0</v>
      </c>
      <c r="I5430" s="178">
        <v>-56.506999999999998</v>
      </c>
      <c r="J5430">
        <f t="shared" si="337"/>
        <v>0</v>
      </c>
      <c r="K5430" s="189">
        <f t="shared" si="338"/>
        <v>0</v>
      </c>
      <c r="L5430" s="200">
        <v>0</v>
      </c>
      <c r="N5430" s="184">
        <v>171.5</v>
      </c>
      <c r="O5430" s="190">
        <f t="shared" si="339"/>
        <v>2.8583333333333332E-2</v>
      </c>
      <c r="Q5430" s="1">
        <v>1161.8</v>
      </c>
    </row>
    <row r="5431" spans="2:17" x14ac:dyDescent="0.3">
      <c r="B5431" s="187">
        <v>44422.875</v>
      </c>
      <c r="D5431" s="202">
        <v>0</v>
      </c>
      <c r="E5431" s="178">
        <v>0</v>
      </c>
      <c r="F5431" s="188">
        <f t="shared" si="336"/>
        <v>0</v>
      </c>
      <c r="G5431" s="200"/>
      <c r="H5431" s="202">
        <v>0</v>
      </c>
      <c r="I5431" s="178">
        <v>-56.506999999999998</v>
      </c>
      <c r="J5431">
        <f t="shared" si="337"/>
        <v>0</v>
      </c>
      <c r="K5431" s="189">
        <f t="shared" si="338"/>
        <v>0</v>
      </c>
      <c r="L5431" s="200">
        <v>0</v>
      </c>
      <c r="N5431" s="184">
        <v>253</v>
      </c>
      <c r="O5431" s="190">
        <f t="shared" si="339"/>
        <v>4.2166666666666665E-2</v>
      </c>
      <c r="Q5431" s="1">
        <v>1161.5</v>
      </c>
    </row>
    <row r="5432" spans="2:17" x14ac:dyDescent="0.3">
      <c r="B5432" s="187">
        <v>44422.916666666664</v>
      </c>
      <c r="D5432" s="202">
        <v>0</v>
      </c>
      <c r="E5432" s="178">
        <v>0</v>
      </c>
      <c r="F5432" s="188">
        <f t="shared" si="336"/>
        <v>0</v>
      </c>
      <c r="G5432" s="200"/>
      <c r="H5432" s="202">
        <v>0</v>
      </c>
      <c r="I5432" s="178">
        <v>-56.506999999999998</v>
      </c>
      <c r="J5432">
        <f t="shared" si="337"/>
        <v>0</v>
      </c>
      <c r="K5432" s="189">
        <f t="shared" si="338"/>
        <v>0</v>
      </c>
      <c r="L5432" s="200">
        <v>0</v>
      </c>
      <c r="N5432" s="184">
        <v>330.4</v>
      </c>
      <c r="O5432" s="190">
        <f t="shared" si="339"/>
        <v>5.506666666666666E-2</v>
      </c>
      <c r="Q5432" s="1">
        <v>1160.9000000000001</v>
      </c>
    </row>
    <row r="5433" spans="2:17" x14ac:dyDescent="0.3">
      <c r="B5433" s="187">
        <v>44422.958333333336</v>
      </c>
      <c r="D5433" s="202">
        <v>0</v>
      </c>
      <c r="E5433" s="178">
        <v>0</v>
      </c>
      <c r="F5433" s="188">
        <f t="shared" si="336"/>
        <v>0</v>
      </c>
      <c r="G5433" s="200"/>
      <c r="H5433" s="202">
        <v>0</v>
      </c>
      <c r="I5433" s="178">
        <v>-56.506999999999998</v>
      </c>
      <c r="J5433">
        <f t="shared" si="337"/>
        <v>0</v>
      </c>
      <c r="K5433" s="189">
        <f t="shared" si="338"/>
        <v>0</v>
      </c>
      <c r="L5433" s="200">
        <v>0</v>
      </c>
      <c r="N5433" s="184">
        <v>452.9</v>
      </c>
      <c r="O5433" s="190">
        <f t="shared" si="339"/>
        <v>7.5483333333333333E-2</v>
      </c>
      <c r="Q5433" s="1">
        <v>1160.7</v>
      </c>
    </row>
    <row r="5434" spans="2:17" x14ac:dyDescent="0.3">
      <c r="B5434" s="187">
        <v>44423</v>
      </c>
      <c r="D5434" s="202">
        <v>0</v>
      </c>
      <c r="E5434" s="178">
        <v>0</v>
      </c>
      <c r="F5434" s="188">
        <f t="shared" si="336"/>
        <v>0</v>
      </c>
      <c r="G5434" s="200"/>
      <c r="H5434" s="202">
        <v>0</v>
      </c>
      <c r="I5434" s="178">
        <v>-56.506999999999998</v>
      </c>
      <c r="J5434">
        <f t="shared" si="337"/>
        <v>0</v>
      </c>
      <c r="K5434" s="189">
        <f t="shared" si="338"/>
        <v>0</v>
      </c>
      <c r="L5434" s="200">
        <v>0</v>
      </c>
      <c r="N5434" s="184">
        <v>686.5</v>
      </c>
      <c r="O5434" s="190">
        <f t="shared" si="339"/>
        <v>0.11441666666666667</v>
      </c>
      <c r="Q5434" s="1">
        <v>1160</v>
      </c>
    </row>
    <row r="5435" spans="2:17" x14ac:dyDescent="0.3">
      <c r="B5435" s="187">
        <v>44423.041666666664</v>
      </c>
      <c r="D5435" s="202">
        <v>0</v>
      </c>
      <c r="E5435" s="178">
        <v>0</v>
      </c>
      <c r="F5435" s="188">
        <f t="shared" si="336"/>
        <v>0</v>
      </c>
      <c r="G5435" s="200"/>
      <c r="H5435" s="202">
        <v>0</v>
      </c>
      <c r="I5435" s="178">
        <v>-56.506999999999998</v>
      </c>
      <c r="J5435">
        <f t="shared" si="337"/>
        <v>0</v>
      </c>
      <c r="K5435" s="189">
        <f t="shared" si="338"/>
        <v>0</v>
      </c>
      <c r="L5435" s="200">
        <v>0</v>
      </c>
      <c r="N5435" s="184">
        <v>1088.8</v>
      </c>
      <c r="O5435" s="190">
        <f t="shared" si="339"/>
        <v>0.18146666666666667</v>
      </c>
      <c r="Q5435" s="1">
        <v>1157.9000000000001</v>
      </c>
    </row>
    <row r="5436" spans="2:17" x14ac:dyDescent="0.3">
      <c r="B5436" s="187">
        <v>44423.083333333336</v>
      </c>
      <c r="D5436" s="202">
        <v>0</v>
      </c>
      <c r="E5436" s="178">
        <v>0</v>
      </c>
      <c r="F5436" s="188">
        <f t="shared" si="336"/>
        <v>0</v>
      </c>
      <c r="G5436" s="200"/>
      <c r="H5436" s="202">
        <v>0</v>
      </c>
      <c r="I5436" s="178">
        <v>-56.506999999999998</v>
      </c>
      <c r="J5436">
        <f t="shared" si="337"/>
        <v>0</v>
      </c>
      <c r="K5436" s="189">
        <f t="shared" si="338"/>
        <v>0</v>
      </c>
      <c r="L5436" s="200">
        <v>0</v>
      </c>
      <c r="N5436" s="184">
        <v>1707.5</v>
      </c>
      <c r="O5436" s="190">
        <f t="shared" si="339"/>
        <v>0.28458333333333335</v>
      </c>
      <c r="Q5436" s="1">
        <v>1157.8</v>
      </c>
    </row>
    <row r="5437" spans="2:17" x14ac:dyDescent="0.3">
      <c r="B5437" s="187">
        <v>44423.125</v>
      </c>
      <c r="D5437" s="202">
        <v>0</v>
      </c>
      <c r="E5437" s="178">
        <v>0</v>
      </c>
      <c r="F5437" s="188">
        <f t="shared" si="336"/>
        <v>0</v>
      </c>
      <c r="G5437" s="200"/>
      <c r="H5437" s="202">
        <v>0</v>
      </c>
      <c r="I5437" s="178">
        <v>-56.506999999999998</v>
      </c>
      <c r="J5437">
        <f t="shared" si="337"/>
        <v>0</v>
      </c>
      <c r="K5437" s="189">
        <f t="shared" si="338"/>
        <v>0</v>
      </c>
      <c r="L5437" s="200">
        <v>0</v>
      </c>
      <c r="N5437" s="184">
        <v>2427.6999999999998</v>
      </c>
      <c r="O5437" s="190">
        <f t="shared" si="339"/>
        <v>0.40461666666666662</v>
      </c>
      <c r="Q5437" s="1">
        <v>1157</v>
      </c>
    </row>
    <row r="5438" spans="2:17" x14ac:dyDescent="0.3">
      <c r="B5438" s="187">
        <v>44423.166666666664</v>
      </c>
      <c r="D5438" s="202">
        <v>0</v>
      </c>
      <c r="E5438" s="178">
        <v>0</v>
      </c>
      <c r="F5438" s="188">
        <f t="shared" si="336"/>
        <v>0</v>
      </c>
      <c r="G5438" s="200"/>
      <c r="H5438" s="202">
        <v>0</v>
      </c>
      <c r="I5438" s="178">
        <v>-56.506999999999998</v>
      </c>
      <c r="J5438">
        <f t="shared" si="337"/>
        <v>0</v>
      </c>
      <c r="K5438" s="189">
        <f t="shared" si="338"/>
        <v>0</v>
      </c>
      <c r="L5438" s="200">
        <v>0</v>
      </c>
      <c r="N5438" s="184">
        <v>3309.7</v>
      </c>
      <c r="O5438" s="190">
        <f t="shared" si="339"/>
        <v>0.55161666666666664</v>
      </c>
      <c r="Q5438" s="1">
        <v>1155.3</v>
      </c>
    </row>
    <row r="5439" spans="2:17" x14ac:dyDescent="0.3">
      <c r="B5439" s="187">
        <v>44423.208333333336</v>
      </c>
      <c r="D5439" s="202">
        <v>0</v>
      </c>
      <c r="E5439" s="178">
        <v>0</v>
      </c>
      <c r="F5439" s="188">
        <f t="shared" si="336"/>
        <v>0</v>
      </c>
      <c r="G5439" s="200"/>
      <c r="H5439" s="202">
        <v>0</v>
      </c>
      <c r="I5439" s="178">
        <v>-56.506999999999998</v>
      </c>
      <c r="J5439">
        <f t="shared" si="337"/>
        <v>0</v>
      </c>
      <c r="K5439" s="189">
        <f t="shared" si="338"/>
        <v>0</v>
      </c>
      <c r="L5439" s="200">
        <v>0</v>
      </c>
      <c r="N5439" s="184">
        <v>4077.6</v>
      </c>
      <c r="O5439" s="190">
        <f t="shared" si="339"/>
        <v>0.67959999999999998</v>
      </c>
      <c r="Q5439" s="1">
        <v>1155.0999999999999</v>
      </c>
    </row>
    <row r="5440" spans="2:17" x14ac:dyDescent="0.3">
      <c r="B5440" s="187">
        <v>44423.25</v>
      </c>
      <c r="D5440" s="202">
        <v>110</v>
      </c>
      <c r="E5440" s="178">
        <v>0</v>
      </c>
      <c r="F5440" s="188">
        <f t="shared" si="336"/>
        <v>0</v>
      </c>
      <c r="G5440" s="200"/>
      <c r="H5440" s="202">
        <v>15</v>
      </c>
      <c r="I5440" s="178">
        <v>247.98</v>
      </c>
      <c r="J5440">
        <f t="shared" si="337"/>
        <v>247.98</v>
      </c>
      <c r="K5440" s="189">
        <f t="shared" si="338"/>
        <v>9.9191999999999995E-3</v>
      </c>
      <c r="L5440" s="200">
        <v>391.75</v>
      </c>
      <c r="N5440" s="184">
        <v>4288.2</v>
      </c>
      <c r="O5440" s="190">
        <f t="shared" si="339"/>
        <v>0.7147</v>
      </c>
      <c r="Q5440" s="1">
        <v>1152.8</v>
      </c>
    </row>
    <row r="5441" spans="2:17" x14ac:dyDescent="0.3">
      <c r="B5441" s="187">
        <v>44423.291666666664</v>
      </c>
      <c r="D5441" s="202">
        <v>638</v>
      </c>
      <c r="E5441" s="178">
        <v>127.69199999999999</v>
      </c>
      <c r="F5441" s="188">
        <f t="shared" si="336"/>
        <v>0.1728077951077579</v>
      </c>
      <c r="G5441" s="200"/>
      <c r="H5441" s="202">
        <v>180</v>
      </c>
      <c r="I5441" s="178">
        <v>8189.6</v>
      </c>
      <c r="J5441">
        <f t="shared" si="337"/>
        <v>8189.6</v>
      </c>
      <c r="K5441" s="189">
        <f t="shared" si="338"/>
        <v>0.32758400000000004</v>
      </c>
      <c r="L5441" s="200">
        <v>8398.4</v>
      </c>
      <c r="N5441" s="184">
        <v>4857.2</v>
      </c>
      <c r="O5441" s="190">
        <f t="shared" si="339"/>
        <v>0.80953333333333333</v>
      </c>
      <c r="Q5441" s="1">
        <v>1152.2</v>
      </c>
    </row>
    <row r="5442" spans="2:17" x14ac:dyDescent="0.3">
      <c r="B5442" s="187">
        <v>44423.333333333336</v>
      </c>
      <c r="D5442" s="202">
        <v>805</v>
      </c>
      <c r="E5442" s="178">
        <v>528.22500000000002</v>
      </c>
      <c r="F5442" s="188">
        <f t="shared" si="336"/>
        <v>0.71485604087018306</v>
      </c>
      <c r="G5442" s="200"/>
      <c r="H5442" s="202">
        <v>401</v>
      </c>
      <c r="I5442" s="178">
        <v>18763</v>
      </c>
      <c r="J5442">
        <f t="shared" si="337"/>
        <v>18763</v>
      </c>
      <c r="K5442" s="189">
        <f t="shared" si="338"/>
        <v>0.75051999999999996</v>
      </c>
      <c r="L5442" s="200">
        <v>19372</v>
      </c>
      <c r="N5442" s="184">
        <v>4058.4</v>
      </c>
      <c r="O5442" s="190">
        <f t="shared" si="339"/>
        <v>0.6764</v>
      </c>
      <c r="Q5442" s="1">
        <v>1152.2</v>
      </c>
    </row>
    <row r="5443" spans="2:17" x14ac:dyDescent="0.3">
      <c r="B5443" s="187">
        <v>44423.375</v>
      </c>
      <c r="D5443" s="202">
        <v>869</v>
      </c>
      <c r="E5443" s="178">
        <v>618.77</v>
      </c>
      <c r="F5443" s="188">
        <f t="shared" si="336"/>
        <v>0.83739215752613594</v>
      </c>
      <c r="G5443" s="200"/>
      <c r="H5443" s="202">
        <v>582</v>
      </c>
      <c r="I5443" s="178">
        <v>20280</v>
      </c>
      <c r="J5443">
        <f t="shared" si="337"/>
        <v>20280</v>
      </c>
      <c r="K5443" s="189">
        <f t="shared" si="338"/>
        <v>0.81120000000000003</v>
      </c>
      <c r="L5443" s="200">
        <v>20969</v>
      </c>
      <c r="N5443" s="184">
        <v>1980</v>
      </c>
      <c r="O5443" s="190">
        <f t="shared" si="339"/>
        <v>0.33</v>
      </c>
      <c r="Q5443" s="1">
        <v>1152</v>
      </c>
    </row>
    <row r="5444" spans="2:17" x14ac:dyDescent="0.3">
      <c r="B5444" s="187">
        <v>44423.416666666664</v>
      </c>
      <c r="D5444" s="202">
        <v>908</v>
      </c>
      <c r="E5444" s="178">
        <v>664.05100000000004</v>
      </c>
      <c r="F5444" s="188">
        <f t="shared" si="336"/>
        <v>0.8986717190513247</v>
      </c>
      <c r="G5444" s="200"/>
      <c r="H5444" s="202">
        <v>721</v>
      </c>
      <c r="I5444" s="178">
        <v>20179</v>
      </c>
      <c r="J5444">
        <f t="shared" si="337"/>
        <v>20179</v>
      </c>
      <c r="K5444" s="189">
        <f t="shared" si="338"/>
        <v>0.80715999999999999</v>
      </c>
      <c r="L5444" s="200">
        <v>20863</v>
      </c>
      <c r="N5444" s="184">
        <v>1731.3</v>
      </c>
      <c r="O5444" s="190">
        <f t="shared" si="339"/>
        <v>0.28854999999999997</v>
      </c>
      <c r="Q5444" s="1">
        <v>1151.5</v>
      </c>
    </row>
    <row r="5445" spans="2:17" x14ac:dyDescent="0.3">
      <c r="B5445" s="187">
        <v>44423.458333333336</v>
      </c>
      <c r="D5445" s="202">
        <v>928</v>
      </c>
      <c r="E5445" s="178">
        <v>688.49800000000005</v>
      </c>
      <c r="F5445" s="188">
        <f t="shared" si="336"/>
        <v>0.93175626755083407</v>
      </c>
      <c r="G5445" s="200"/>
      <c r="H5445" s="202">
        <v>801</v>
      </c>
      <c r="I5445" s="178">
        <v>20042</v>
      </c>
      <c r="J5445">
        <f t="shared" si="337"/>
        <v>20042</v>
      </c>
      <c r="K5445" s="189">
        <f t="shared" si="338"/>
        <v>0.80167999999999995</v>
      </c>
      <c r="L5445" s="200">
        <v>20719</v>
      </c>
      <c r="N5445" s="184">
        <v>1431.4</v>
      </c>
      <c r="O5445" s="190">
        <f t="shared" si="339"/>
        <v>0.23856666666666668</v>
      </c>
      <c r="Q5445" s="1">
        <v>1150.5</v>
      </c>
    </row>
    <row r="5446" spans="2:17" x14ac:dyDescent="0.3">
      <c r="B5446" s="187">
        <v>44423.5</v>
      </c>
      <c r="D5446" s="202">
        <v>716</v>
      </c>
      <c r="E5446" s="178">
        <v>528.63699999999994</v>
      </c>
      <c r="F5446" s="188">
        <f t="shared" si="336"/>
        <v>0.71541360760564332</v>
      </c>
      <c r="G5446" s="200"/>
      <c r="H5446" s="202">
        <v>747</v>
      </c>
      <c r="I5446" s="178">
        <v>18570</v>
      </c>
      <c r="J5446">
        <f t="shared" si="337"/>
        <v>18570</v>
      </c>
      <c r="K5446" s="189">
        <f t="shared" si="338"/>
        <v>0.74280000000000002</v>
      </c>
      <c r="L5446" s="200">
        <v>19169</v>
      </c>
      <c r="N5446" s="184">
        <v>450.3</v>
      </c>
      <c r="O5446" s="190">
        <f t="shared" si="339"/>
        <v>7.5050000000000006E-2</v>
      </c>
      <c r="Q5446" s="1">
        <v>1150</v>
      </c>
    </row>
    <row r="5447" spans="2:17" x14ac:dyDescent="0.3">
      <c r="B5447" s="187">
        <v>44423.541666666664</v>
      </c>
      <c r="D5447" s="202">
        <v>902</v>
      </c>
      <c r="E5447" s="178">
        <v>663.43399999999997</v>
      </c>
      <c r="F5447" s="188">
        <f t="shared" si="336"/>
        <v>0.89783672226545319</v>
      </c>
      <c r="G5447" s="200"/>
      <c r="H5447" s="202">
        <v>744</v>
      </c>
      <c r="I5447" s="178">
        <v>20024</v>
      </c>
      <c r="J5447">
        <f t="shared" si="337"/>
        <v>20024</v>
      </c>
      <c r="K5447" s="189">
        <f t="shared" si="338"/>
        <v>0.80096000000000001</v>
      </c>
      <c r="L5447" s="200">
        <v>20699</v>
      </c>
      <c r="N5447" s="184">
        <v>0</v>
      </c>
      <c r="O5447" s="190">
        <f t="shared" si="339"/>
        <v>0</v>
      </c>
      <c r="Q5447" s="1">
        <v>1149.7</v>
      </c>
    </row>
    <row r="5448" spans="2:17" x14ac:dyDescent="0.3">
      <c r="B5448" s="187">
        <v>44423.583333333336</v>
      </c>
      <c r="D5448" s="202">
        <v>759</v>
      </c>
      <c r="E5448" s="178">
        <v>541.92499999999995</v>
      </c>
      <c r="F5448" s="188">
        <f t="shared" si="336"/>
        <v>0.733396488141557</v>
      </c>
      <c r="G5448" s="200"/>
      <c r="H5448" s="202">
        <v>605</v>
      </c>
      <c r="I5448" s="178">
        <v>19494</v>
      </c>
      <c r="J5448">
        <f t="shared" si="337"/>
        <v>19494</v>
      </c>
      <c r="K5448" s="189">
        <f t="shared" si="338"/>
        <v>0.77976000000000001</v>
      </c>
      <c r="L5448" s="200">
        <v>20141</v>
      </c>
      <c r="N5448" s="184">
        <v>0</v>
      </c>
      <c r="O5448" s="190">
        <f t="shared" si="339"/>
        <v>0</v>
      </c>
      <c r="Q5448" s="1">
        <v>1149.5</v>
      </c>
    </row>
    <row r="5449" spans="2:17" x14ac:dyDescent="0.3">
      <c r="B5449" s="187">
        <v>44423.625</v>
      </c>
      <c r="D5449" s="202">
        <v>605</v>
      </c>
      <c r="E5449" s="178">
        <v>400.71499999999997</v>
      </c>
      <c r="F5449" s="188">
        <f t="shared" si="336"/>
        <v>0.5422945495144974</v>
      </c>
      <c r="G5449" s="200"/>
      <c r="H5449" s="202">
        <v>401</v>
      </c>
      <c r="I5449" s="178">
        <v>17280</v>
      </c>
      <c r="J5449">
        <f t="shared" si="337"/>
        <v>17280</v>
      </c>
      <c r="K5449" s="189">
        <f t="shared" si="338"/>
        <v>0.69120000000000004</v>
      </c>
      <c r="L5449" s="200">
        <v>17815</v>
      </c>
      <c r="N5449" s="184">
        <v>0</v>
      </c>
      <c r="O5449" s="190">
        <f t="shared" si="339"/>
        <v>0</v>
      </c>
      <c r="Q5449" s="1">
        <v>1149.2</v>
      </c>
    </row>
    <row r="5450" spans="2:17" x14ac:dyDescent="0.3">
      <c r="B5450" s="187">
        <v>44423.666666666664</v>
      </c>
      <c r="D5450" s="202">
        <v>132</v>
      </c>
      <c r="E5450" s="178">
        <v>0</v>
      </c>
      <c r="F5450" s="188">
        <f t="shared" si="336"/>
        <v>0</v>
      </c>
      <c r="G5450" s="200"/>
      <c r="H5450" s="202">
        <v>136</v>
      </c>
      <c r="I5450" s="178">
        <v>4420.7</v>
      </c>
      <c r="J5450">
        <f t="shared" si="337"/>
        <v>4420.7</v>
      </c>
      <c r="K5450" s="189">
        <f t="shared" si="338"/>
        <v>0.17682799999999999</v>
      </c>
      <c r="L5450" s="200">
        <v>4555.7</v>
      </c>
      <c r="N5450" s="184">
        <v>0</v>
      </c>
      <c r="O5450" s="190">
        <f t="shared" si="339"/>
        <v>0</v>
      </c>
      <c r="Q5450" s="1">
        <v>1149.2</v>
      </c>
    </row>
    <row r="5451" spans="2:17" x14ac:dyDescent="0.3">
      <c r="B5451" s="187">
        <v>44423.708333333336</v>
      </c>
      <c r="D5451" s="202">
        <v>71</v>
      </c>
      <c r="E5451" s="178">
        <v>0</v>
      </c>
      <c r="F5451" s="188">
        <f t="shared" ref="F5451:F5514" si="340">E5451/$F$8</f>
        <v>0</v>
      </c>
      <c r="G5451" s="200"/>
      <c r="H5451" s="202">
        <v>28</v>
      </c>
      <c r="I5451" s="178">
        <v>709.2</v>
      </c>
      <c r="J5451">
        <f t="shared" ref="J5451:J5514" si="341">IF(I5451&lt;0,0,I5451)</f>
        <v>709.2</v>
      </c>
      <c r="K5451" s="189">
        <f t="shared" ref="K5451:K5514" si="342">J5451/(1000*$K$8)</f>
        <v>2.8368000000000001E-2</v>
      </c>
      <c r="L5451" s="200">
        <v>806.12</v>
      </c>
      <c r="N5451" s="184">
        <v>0</v>
      </c>
      <c r="O5451" s="190">
        <f t="shared" ref="O5451:O5514" si="343">N5451/$O$8</f>
        <v>0</v>
      </c>
      <c r="Q5451" s="1">
        <v>1147.7</v>
      </c>
    </row>
    <row r="5452" spans="2:17" x14ac:dyDescent="0.3">
      <c r="B5452" s="187">
        <v>44423.75</v>
      </c>
      <c r="D5452" s="202">
        <v>0</v>
      </c>
      <c r="E5452" s="178">
        <v>0</v>
      </c>
      <c r="F5452" s="188">
        <f t="shared" si="340"/>
        <v>0</v>
      </c>
      <c r="G5452" s="200"/>
      <c r="H5452" s="202">
        <v>0</v>
      </c>
      <c r="I5452" s="178">
        <v>-56.506999999999998</v>
      </c>
      <c r="J5452">
        <f t="shared" si="341"/>
        <v>0</v>
      </c>
      <c r="K5452" s="189">
        <f t="shared" si="342"/>
        <v>0</v>
      </c>
      <c r="L5452" s="200">
        <v>0</v>
      </c>
      <c r="N5452" s="184">
        <v>113.4</v>
      </c>
      <c r="O5452" s="190">
        <f t="shared" si="343"/>
        <v>1.89E-2</v>
      </c>
      <c r="Q5452" s="1">
        <v>1145.2</v>
      </c>
    </row>
    <row r="5453" spans="2:17" x14ac:dyDescent="0.3">
      <c r="B5453" s="187">
        <v>44423.791666666664</v>
      </c>
      <c r="D5453" s="202">
        <v>0</v>
      </c>
      <c r="E5453" s="178">
        <v>0</v>
      </c>
      <c r="F5453" s="188">
        <f t="shared" si="340"/>
        <v>0</v>
      </c>
      <c r="G5453" s="200"/>
      <c r="H5453" s="202">
        <v>0</v>
      </c>
      <c r="I5453" s="178">
        <v>-56.506999999999998</v>
      </c>
      <c r="J5453">
        <f t="shared" si="341"/>
        <v>0</v>
      </c>
      <c r="K5453" s="189">
        <f t="shared" si="342"/>
        <v>0</v>
      </c>
      <c r="L5453" s="200">
        <v>0</v>
      </c>
      <c r="N5453" s="184">
        <v>271.2</v>
      </c>
      <c r="O5453" s="190">
        <f t="shared" si="343"/>
        <v>4.5199999999999997E-2</v>
      </c>
      <c r="Q5453" s="1">
        <v>1144.7</v>
      </c>
    </row>
    <row r="5454" spans="2:17" x14ac:dyDescent="0.3">
      <c r="B5454" s="187">
        <v>44423.833333333336</v>
      </c>
      <c r="D5454" s="202">
        <v>0</v>
      </c>
      <c r="E5454" s="178">
        <v>0</v>
      </c>
      <c r="F5454" s="188">
        <f t="shared" si="340"/>
        <v>0</v>
      </c>
      <c r="G5454" s="200"/>
      <c r="H5454" s="202">
        <v>0</v>
      </c>
      <c r="I5454" s="178">
        <v>-56.506999999999998</v>
      </c>
      <c r="J5454">
        <f t="shared" si="341"/>
        <v>0</v>
      </c>
      <c r="K5454" s="189">
        <f t="shared" si="342"/>
        <v>0</v>
      </c>
      <c r="L5454" s="200">
        <v>0</v>
      </c>
      <c r="N5454" s="184">
        <v>126.9</v>
      </c>
      <c r="O5454" s="190">
        <f t="shared" si="343"/>
        <v>2.1150000000000002E-2</v>
      </c>
      <c r="Q5454" s="1">
        <v>1144.4000000000001</v>
      </c>
    </row>
    <row r="5455" spans="2:17" x14ac:dyDescent="0.3">
      <c r="B5455" s="187">
        <v>44423.875</v>
      </c>
      <c r="D5455" s="202">
        <v>0</v>
      </c>
      <c r="E5455" s="178">
        <v>0</v>
      </c>
      <c r="F5455" s="188">
        <f t="shared" si="340"/>
        <v>0</v>
      </c>
      <c r="G5455" s="200"/>
      <c r="H5455" s="202">
        <v>0</v>
      </c>
      <c r="I5455" s="178">
        <v>-56.506999999999998</v>
      </c>
      <c r="J5455">
        <f t="shared" si="341"/>
        <v>0</v>
      </c>
      <c r="K5455" s="189">
        <f t="shared" si="342"/>
        <v>0</v>
      </c>
      <c r="L5455" s="200">
        <v>0</v>
      </c>
      <c r="N5455" s="184">
        <v>59.4</v>
      </c>
      <c r="O5455" s="190">
        <f t="shared" si="343"/>
        <v>9.8999999999999991E-3</v>
      </c>
      <c r="Q5455" s="1">
        <v>1142.7</v>
      </c>
    </row>
    <row r="5456" spans="2:17" x14ac:dyDescent="0.3">
      <c r="B5456" s="187">
        <v>44423.916666666664</v>
      </c>
      <c r="D5456" s="202">
        <v>0</v>
      </c>
      <c r="E5456" s="178">
        <v>0</v>
      </c>
      <c r="F5456" s="188">
        <f t="shared" si="340"/>
        <v>0</v>
      </c>
      <c r="G5456" s="200"/>
      <c r="H5456" s="202">
        <v>0</v>
      </c>
      <c r="I5456" s="178">
        <v>-56.506999999999998</v>
      </c>
      <c r="J5456">
        <f t="shared" si="341"/>
        <v>0</v>
      </c>
      <c r="K5456" s="189">
        <f t="shared" si="342"/>
        <v>0</v>
      </c>
      <c r="L5456" s="200">
        <v>0</v>
      </c>
      <c r="N5456" s="184">
        <v>494</v>
      </c>
      <c r="O5456" s="190">
        <f t="shared" si="343"/>
        <v>8.2333333333333328E-2</v>
      </c>
      <c r="Q5456" s="1">
        <v>1142.7</v>
      </c>
    </row>
    <row r="5457" spans="2:17" x14ac:dyDescent="0.3">
      <c r="B5457" s="187">
        <v>44423.958333333336</v>
      </c>
      <c r="D5457" s="202">
        <v>0</v>
      </c>
      <c r="E5457" s="178">
        <v>0</v>
      </c>
      <c r="F5457" s="188">
        <f t="shared" si="340"/>
        <v>0</v>
      </c>
      <c r="G5457" s="200"/>
      <c r="H5457" s="202">
        <v>0</v>
      </c>
      <c r="I5457" s="178">
        <v>-56.506999999999998</v>
      </c>
      <c r="J5457">
        <f t="shared" si="341"/>
        <v>0</v>
      </c>
      <c r="K5457" s="189">
        <f t="shared" si="342"/>
        <v>0</v>
      </c>
      <c r="L5457" s="200">
        <v>0</v>
      </c>
      <c r="N5457" s="184">
        <v>1782.9</v>
      </c>
      <c r="O5457" s="190">
        <f t="shared" si="343"/>
        <v>0.29715000000000003</v>
      </c>
      <c r="Q5457" s="1">
        <v>1141.9000000000001</v>
      </c>
    </row>
    <row r="5458" spans="2:17" x14ac:dyDescent="0.3">
      <c r="B5458" s="187">
        <v>44424</v>
      </c>
      <c r="D5458" s="202">
        <v>0</v>
      </c>
      <c r="E5458" s="178">
        <v>0</v>
      </c>
      <c r="F5458" s="188">
        <f t="shared" si="340"/>
        <v>0</v>
      </c>
      <c r="G5458" s="200"/>
      <c r="H5458" s="202">
        <v>0</v>
      </c>
      <c r="I5458" s="178">
        <v>-56.506999999999998</v>
      </c>
      <c r="J5458">
        <f t="shared" si="341"/>
        <v>0</v>
      </c>
      <c r="K5458" s="189">
        <f t="shared" si="342"/>
        <v>0</v>
      </c>
      <c r="L5458" s="200">
        <v>0</v>
      </c>
      <c r="N5458" s="184">
        <v>2493.3000000000002</v>
      </c>
      <c r="O5458" s="190">
        <f t="shared" si="343"/>
        <v>0.41555000000000003</v>
      </c>
      <c r="Q5458" s="1">
        <v>1141.9000000000001</v>
      </c>
    </row>
    <row r="5459" spans="2:17" x14ac:dyDescent="0.3">
      <c r="B5459" s="187">
        <v>44424.041666666664</v>
      </c>
      <c r="D5459" s="202">
        <v>0</v>
      </c>
      <c r="E5459" s="178">
        <v>0</v>
      </c>
      <c r="F5459" s="188">
        <f t="shared" si="340"/>
        <v>0</v>
      </c>
      <c r="G5459" s="200"/>
      <c r="H5459" s="202">
        <v>0</v>
      </c>
      <c r="I5459" s="178">
        <v>-56.506999999999998</v>
      </c>
      <c r="J5459">
        <f t="shared" si="341"/>
        <v>0</v>
      </c>
      <c r="K5459" s="189">
        <f t="shared" si="342"/>
        <v>0</v>
      </c>
      <c r="L5459" s="200">
        <v>0</v>
      </c>
      <c r="N5459" s="184">
        <v>2663.8</v>
      </c>
      <c r="O5459" s="190">
        <f t="shared" si="343"/>
        <v>0.44396666666666668</v>
      </c>
      <c r="Q5459" s="1">
        <v>1141.3</v>
      </c>
    </row>
    <row r="5460" spans="2:17" x14ac:dyDescent="0.3">
      <c r="B5460" s="187">
        <v>44424.083333333336</v>
      </c>
      <c r="D5460" s="202">
        <v>0</v>
      </c>
      <c r="E5460" s="178">
        <v>0</v>
      </c>
      <c r="F5460" s="188">
        <f t="shared" si="340"/>
        <v>0</v>
      </c>
      <c r="G5460" s="200"/>
      <c r="H5460" s="202">
        <v>0</v>
      </c>
      <c r="I5460" s="178">
        <v>-56.506999999999998</v>
      </c>
      <c r="J5460">
        <f t="shared" si="341"/>
        <v>0</v>
      </c>
      <c r="K5460" s="189">
        <f t="shared" si="342"/>
        <v>0</v>
      </c>
      <c r="L5460" s="200">
        <v>0</v>
      </c>
      <c r="N5460" s="184">
        <v>2443.9</v>
      </c>
      <c r="O5460" s="190">
        <f t="shared" si="343"/>
        <v>0.40731666666666666</v>
      </c>
      <c r="Q5460" s="1">
        <v>1140</v>
      </c>
    </row>
    <row r="5461" spans="2:17" x14ac:dyDescent="0.3">
      <c r="B5461" s="187">
        <v>44424.125</v>
      </c>
      <c r="D5461" s="202">
        <v>0</v>
      </c>
      <c r="E5461" s="178">
        <v>0</v>
      </c>
      <c r="F5461" s="188">
        <f t="shared" si="340"/>
        <v>0</v>
      </c>
      <c r="G5461" s="200"/>
      <c r="H5461" s="202">
        <v>0</v>
      </c>
      <c r="I5461" s="178">
        <v>-56.506999999999998</v>
      </c>
      <c r="J5461">
        <f t="shared" si="341"/>
        <v>0</v>
      </c>
      <c r="K5461" s="189">
        <f t="shared" si="342"/>
        <v>0</v>
      </c>
      <c r="L5461" s="200">
        <v>0</v>
      </c>
      <c r="N5461" s="184">
        <v>2441.8000000000002</v>
      </c>
      <c r="O5461" s="190">
        <f t="shared" si="343"/>
        <v>0.4069666666666667</v>
      </c>
      <c r="Q5461" s="1">
        <v>1139.7</v>
      </c>
    </row>
    <row r="5462" spans="2:17" x14ac:dyDescent="0.3">
      <c r="B5462" s="187">
        <v>44424.166666666664</v>
      </c>
      <c r="D5462" s="202">
        <v>0</v>
      </c>
      <c r="E5462" s="178">
        <v>0</v>
      </c>
      <c r="F5462" s="188">
        <f t="shared" si="340"/>
        <v>0</v>
      </c>
      <c r="G5462" s="200"/>
      <c r="H5462" s="202">
        <v>0</v>
      </c>
      <c r="I5462" s="178">
        <v>-56.506999999999998</v>
      </c>
      <c r="J5462">
        <f t="shared" si="341"/>
        <v>0</v>
      </c>
      <c r="K5462" s="189">
        <f t="shared" si="342"/>
        <v>0</v>
      </c>
      <c r="L5462" s="200">
        <v>0</v>
      </c>
      <c r="N5462" s="184">
        <v>2878.7</v>
      </c>
      <c r="O5462" s="190">
        <f t="shared" si="343"/>
        <v>0.47978333333333328</v>
      </c>
      <c r="Q5462" s="1">
        <v>1139.4000000000001</v>
      </c>
    </row>
    <row r="5463" spans="2:17" x14ac:dyDescent="0.3">
      <c r="B5463" s="187">
        <v>44424.208333333336</v>
      </c>
      <c r="D5463" s="202">
        <v>0</v>
      </c>
      <c r="E5463" s="178">
        <v>0</v>
      </c>
      <c r="F5463" s="188">
        <f t="shared" si="340"/>
        <v>0</v>
      </c>
      <c r="G5463" s="200"/>
      <c r="H5463" s="202">
        <v>0</v>
      </c>
      <c r="I5463" s="178">
        <v>-56.506999999999998</v>
      </c>
      <c r="J5463">
        <f t="shared" si="341"/>
        <v>0</v>
      </c>
      <c r="K5463" s="189">
        <f t="shared" si="342"/>
        <v>0</v>
      </c>
      <c r="L5463" s="200">
        <v>0</v>
      </c>
      <c r="N5463" s="184">
        <v>3114.2</v>
      </c>
      <c r="O5463" s="190">
        <f t="shared" si="343"/>
        <v>0.51903333333333335</v>
      </c>
      <c r="Q5463" s="1">
        <v>1138.5999999999999</v>
      </c>
    </row>
    <row r="5464" spans="2:17" x14ac:dyDescent="0.3">
      <c r="B5464" s="187">
        <v>44424.25</v>
      </c>
      <c r="D5464" s="202">
        <v>0</v>
      </c>
      <c r="E5464" s="178">
        <v>0</v>
      </c>
      <c r="F5464" s="188">
        <f t="shared" si="340"/>
        <v>0</v>
      </c>
      <c r="G5464" s="200"/>
      <c r="H5464" s="202">
        <v>7</v>
      </c>
      <c r="I5464" s="178">
        <v>-56.506999999999998</v>
      </c>
      <c r="J5464">
        <f t="shared" si="341"/>
        <v>0</v>
      </c>
      <c r="K5464" s="189">
        <f t="shared" si="342"/>
        <v>0</v>
      </c>
      <c r="L5464" s="200">
        <v>0</v>
      </c>
      <c r="N5464" s="184">
        <v>2833</v>
      </c>
      <c r="O5464" s="190">
        <f t="shared" si="343"/>
        <v>0.47216666666666668</v>
      </c>
      <c r="Q5464" s="1">
        <v>1138.3</v>
      </c>
    </row>
    <row r="5465" spans="2:17" x14ac:dyDescent="0.3">
      <c r="B5465" s="187">
        <v>44424.291666666664</v>
      </c>
      <c r="D5465" s="202">
        <v>303</v>
      </c>
      <c r="E5465" s="178">
        <v>0</v>
      </c>
      <c r="F5465" s="188">
        <f t="shared" si="340"/>
        <v>0</v>
      </c>
      <c r="G5465" s="200"/>
      <c r="H5465" s="202">
        <v>146</v>
      </c>
      <c r="I5465" s="178">
        <v>5875.6</v>
      </c>
      <c r="J5465">
        <f t="shared" si="341"/>
        <v>5875.6</v>
      </c>
      <c r="K5465" s="189">
        <f t="shared" si="342"/>
        <v>0.23502400000000001</v>
      </c>
      <c r="L5465" s="200">
        <v>6034.7</v>
      </c>
      <c r="N5465" s="184">
        <v>2698.4</v>
      </c>
      <c r="O5465" s="190">
        <f t="shared" si="343"/>
        <v>0.44973333333333337</v>
      </c>
      <c r="Q5465" s="1">
        <v>1137.3</v>
      </c>
    </row>
    <row r="5466" spans="2:17" x14ac:dyDescent="0.3">
      <c r="B5466" s="187">
        <v>44424.333333333336</v>
      </c>
      <c r="D5466" s="202">
        <v>449</v>
      </c>
      <c r="E5466" s="178">
        <v>239.16900000000001</v>
      </c>
      <c r="F5466" s="188">
        <f t="shared" si="340"/>
        <v>0.32367154988665969</v>
      </c>
      <c r="G5466" s="200"/>
      <c r="H5466" s="202">
        <v>329</v>
      </c>
      <c r="I5466" s="178">
        <v>13954</v>
      </c>
      <c r="J5466">
        <f t="shared" si="341"/>
        <v>13954</v>
      </c>
      <c r="K5466" s="189">
        <f t="shared" si="342"/>
        <v>0.55815999999999999</v>
      </c>
      <c r="L5466" s="200">
        <v>14342</v>
      </c>
      <c r="N5466" s="184">
        <v>2171.5</v>
      </c>
      <c r="O5466" s="190">
        <f t="shared" si="343"/>
        <v>0.36191666666666666</v>
      </c>
      <c r="Q5466" s="1">
        <v>1137.2</v>
      </c>
    </row>
    <row r="5467" spans="2:17" x14ac:dyDescent="0.3">
      <c r="B5467" s="187">
        <v>44424.375</v>
      </c>
      <c r="D5467" s="202">
        <v>842</v>
      </c>
      <c r="E5467" s="178">
        <v>600.88900000000001</v>
      </c>
      <c r="F5467" s="188">
        <f t="shared" si="340"/>
        <v>0.81319349054369527</v>
      </c>
      <c r="G5467" s="200"/>
      <c r="H5467" s="202">
        <v>585</v>
      </c>
      <c r="I5467" s="178">
        <v>20168</v>
      </c>
      <c r="J5467">
        <f t="shared" si="341"/>
        <v>20168</v>
      </c>
      <c r="K5467" s="189">
        <f t="shared" si="342"/>
        <v>0.80671999999999999</v>
      </c>
      <c r="L5467" s="200">
        <v>20851</v>
      </c>
      <c r="N5467" s="184">
        <v>1182.4000000000001</v>
      </c>
      <c r="O5467" s="190">
        <f t="shared" si="343"/>
        <v>0.1970666666666667</v>
      </c>
      <c r="Q5467" s="1">
        <v>1136.7</v>
      </c>
    </row>
    <row r="5468" spans="2:17" x14ac:dyDescent="0.3">
      <c r="B5468" s="187">
        <v>44424.416666666664</v>
      </c>
      <c r="D5468" s="202">
        <v>919</v>
      </c>
      <c r="E5468" s="178">
        <v>674.67</v>
      </c>
      <c r="F5468" s="188">
        <f t="shared" si="340"/>
        <v>0.91304259566261803</v>
      </c>
      <c r="G5468" s="200"/>
      <c r="H5468" s="202">
        <v>727</v>
      </c>
      <c r="I5468" s="178">
        <v>20287</v>
      </c>
      <c r="J5468">
        <f t="shared" si="341"/>
        <v>20287</v>
      </c>
      <c r="K5468" s="189">
        <f t="shared" si="342"/>
        <v>0.81147999999999998</v>
      </c>
      <c r="L5468" s="200">
        <v>20976</v>
      </c>
      <c r="N5468" s="184">
        <v>859</v>
      </c>
      <c r="O5468" s="190">
        <f t="shared" si="343"/>
        <v>0.14316666666666666</v>
      </c>
      <c r="Q5468" s="1">
        <v>1136.5</v>
      </c>
    </row>
    <row r="5469" spans="2:17" x14ac:dyDescent="0.3">
      <c r="B5469" s="187">
        <v>44424.458333333336</v>
      </c>
      <c r="D5469" s="202">
        <v>916</v>
      </c>
      <c r="E5469" s="178">
        <v>679.94600000000003</v>
      </c>
      <c r="F5469" s="188">
        <f t="shared" si="340"/>
        <v>0.92018269783807571</v>
      </c>
      <c r="G5469" s="200"/>
      <c r="H5469" s="202">
        <v>801</v>
      </c>
      <c r="I5469" s="178">
        <v>19975</v>
      </c>
      <c r="J5469">
        <f t="shared" si="341"/>
        <v>19975</v>
      </c>
      <c r="K5469" s="189">
        <f t="shared" si="342"/>
        <v>0.79900000000000004</v>
      </c>
      <c r="L5469" s="200">
        <v>20647</v>
      </c>
      <c r="N5469" s="184">
        <v>693.4</v>
      </c>
      <c r="O5469" s="190">
        <f t="shared" si="343"/>
        <v>0.11556666666666666</v>
      </c>
      <c r="Q5469" s="1">
        <v>1136.4000000000001</v>
      </c>
    </row>
    <row r="5470" spans="2:17" x14ac:dyDescent="0.3">
      <c r="B5470" s="187">
        <v>44424.5</v>
      </c>
      <c r="D5470" s="202">
        <v>865</v>
      </c>
      <c r="E5470" s="178">
        <v>641.29</v>
      </c>
      <c r="F5470" s="188">
        <f t="shared" si="340"/>
        <v>0.86786886355178128</v>
      </c>
      <c r="G5470" s="200"/>
      <c r="H5470" s="202">
        <v>795</v>
      </c>
      <c r="I5470" s="178">
        <v>19569</v>
      </c>
      <c r="J5470">
        <f t="shared" si="341"/>
        <v>19569</v>
      </c>
      <c r="K5470" s="189">
        <f t="shared" si="342"/>
        <v>0.78276000000000001</v>
      </c>
      <c r="L5470" s="200">
        <v>20219</v>
      </c>
      <c r="N5470" s="184">
        <v>1203.3</v>
      </c>
      <c r="O5470" s="190">
        <f t="shared" si="343"/>
        <v>0.20055000000000001</v>
      </c>
      <c r="Q5470" s="1">
        <v>1136.3</v>
      </c>
    </row>
    <row r="5471" spans="2:17" x14ac:dyDescent="0.3">
      <c r="B5471" s="187">
        <v>44424.541666666664</v>
      </c>
      <c r="D5471" s="202">
        <v>800</v>
      </c>
      <c r="E5471" s="178">
        <v>582.11199999999997</v>
      </c>
      <c r="F5471" s="188">
        <f t="shared" si="340"/>
        <v>0.78778225124336032</v>
      </c>
      <c r="G5471" s="200"/>
      <c r="H5471" s="202">
        <v>726</v>
      </c>
      <c r="I5471" s="178">
        <v>19487</v>
      </c>
      <c r="J5471">
        <f t="shared" si="341"/>
        <v>19487</v>
      </c>
      <c r="K5471" s="189">
        <f t="shared" si="342"/>
        <v>0.77947999999999995</v>
      </c>
      <c r="L5471" s="200">
        <v>20134</v>
      </c>
      <c r="N5471" s="184">
        <v>1172.3</v>
      </c>
      <c r="O5471" s="190">
        <f t="shared" si="343"/>
        <v>0.19538333333333333</v>
      </c>
      <c r="Q5471" s="1">
        <v>1136.2</v>
      </c>
    </row>
    <row r="5472" spans="2:17" x14ac:dyDescent="0.3">
      <c r="B5472" s="187">
        <v>44424.583333333336</v>
      </c>
      <c r="D5472" s="202">
        <v>674</v>
      </c>
      <c r="E5472" s="178">
        <v>475.66899999999998</v>
      </c>
      <c r="F5472" s="188">
        <f t="shared" si="340"/>
        <v>0.64373109584869914</v>
      </c>
      <c r="G5472" s="200"/>
      <c r="H5472" s="202">
        <v>577</v>
      </c>
      <c r="I5472" s="178">
        <v>18431</v>
      </c>
      <c r="J5472">
        <f t="shared" si="341"/>
        <v>18431</v>
      </c>
      <c r="K5472" s="189">
        <f t="shared" si="342"/>
        <v>0.73724000000000001</v>
      </c>
      <c r="L5472" s="200">
        <v>19022</v>
      </c>
      <c r="N5472" s="184">
        <v>824.6</v>
      </c>
      <c r="O5472" s="190">
        <f t="shared" si="343"/>
        <v>0.13743333333333332</v>
      </c>
      <c r="Q5472" s="1">
        <v>1135.7</v>
      </c>
    </row>
    <row r="5473" spans="2:17" x14ac:dyDescent="0.3">
      <c r="B5473" s="187">
        <v>44424.625</v>
      </c>
      <c r="D5473" s="202">
        <v>261</v>
      </c>
      <c r="E5473" s="178">
        <v>0</v>
      </c>
      <c r="F5473" s="188">
        <f t="shared" si="340"/>
        <v>0</v>
      </c>
      <c r="G5473" s="200"/>
      <c r="H5473" s="202">
        <v>300</v>
      </c>
      <c r="I5473" s="178">
        <v>10798</v>
      </c>
      <c r="J5473">
        <f t="shared" si="341"/>
        <v>10798</v>
      </c>
      <c r="K5473" s="189">
        <f t="shared" si="342"/>
        <v>0.43192000000000003</v>
      </c>
      <c r="L5473" s="200">
        <v>11079</v>
      </c>
      <c r="N5473" s="184">
        <v>579.6</v>
      </c>
      <c r="O5473" s="190">
        <f t="shared" si="343"/>
        <v>9.6600000000000005E-2</v>
      </c>
      <c r="Q5473" s="1">
        <v>1135.5</v>
      </c>
    </row>
    <row r="5474" spans="2:17" x14ac:dyDescent="0.3">
      <c r="B5474" s="187">
        <v>44424.666666666664</v>
      </c>
      <c r="D5474" s="202">
        <v>224</v>
      </c>
      <c r="E5474" s="178">
        <v>0</v>
      </c>
      <c r="F5474" s="188">
        <f t="shared" si="340"/>
        <v>0</v>
      </c>
      <c r="G5474" s="200"/>
      <c r="H5474" s="202">
        <v>163</v>
      </c>
      <c r="I5474" s="178">
        <v>5917.7</v>
      </c>
      <c r="J5474">
        <f t="shared" si="341"/>
        <v>5917.7</v>
      </c>
      <c r="K5474" s="189">
        <f t="shared" si="342"/>
        <v>0.236708</v>
      </c>
      <c r="L5474" s="200">
        <v>6077.5</v>
      </c>
      <c r="N5474" s="184">
        <v>441.6</v>
      </c>
      <c r="O5474" s="190">
        <f t="shared" si="343"/>
        <v>7.3599999999999999E-2</v>
      </c>
      <c r="Q5474" s="1">
        <v>1135</v>
      </c>
    </row>
    <row r="5475" spans="2:17" x14ac:dyDescent="0.3">
      <c r="B5475" s="187">
        <v>44424.708333333336</v>
      </c>
      <c r="D5475" s="202">
        <v>91</v>
      </c>
      <c r="E5475" s="178">
        <v>0</v>
      </c>
      <c r="F5475" s="188">
        <f t="shared" si="340"/>
        <v>0</v>
      </c>
      <c r="G5475" s="200"/>
      <c r="H5475" s="202">
        <v>30</v>
      </c>
      <c r="I5475" s="178">
        <v>785.74</v>
      </c>
      <c r="J5475">
        <f t="shared" si="341"/>
        <v>785.74</v>
      </c>
      <c r="K5475" s="189">
        <f t="shared" si="342"/>
        <v>3.1429600000000002E-2</v>
      </c>
      <c r="L5475" s="200">
        <v>883.11</v>
      </c>
      <c r="N5475" s="184">
        <v>423.7</v>
      </c>
      <c r="O5475" s="190">
        <f t="shared" si="343"/>
        <v>7.0616666666666661E-2</v>
      </c>
      <c r="Q5475" s="1">
        <v>1135</v>
      </c>
    </row>
    <row r="5476" spans="2:17" x14ac:dyDescent="0.3">
      <c r="B5476" s="187">
        <v>44424.75</v>
      </c>
      <c r="D5476" s="202">
        <v>0</v>
      </c>
      <c r="E5476" s="178">
        <v>0</v>
      </c>
      <c r="F5476" s="188">
        <f t="shared" si="340"/>
        <v>0</v>
      </c>
      <c r="G5476" s="200"/>
      <c r="H5476" s="202">
        <v>0</v>
      </c>
      <c r="I5476" s="178">
        <v>-56.506999999999998</v>
      </c>
      <c r="J5476">
        <f t="shared" si="341"/>
        <v>0</v>
      </c>
      <c r="K5476" s="189">
        <f t="shared" si="342"/>
        <v>0</v>
      </c>
      <c r="L5476" s="200">
        <v>0</v>
      </c>
      <c r="N5476" s="184">
        <v>150.9</v>
      </c>
      <c r="O5476" s="190">
        <f t="shared" si="343"/>
        <v>2.5150000000000002E-2</v>
      </c>
      <c r="Q5476" s="1">
        <v>1134</v>
      </c>
    </row>
    <row r="5477" spans="2:17" x14ac:dyDescent="0.3">
      <c r="B5477" s="187">
        <v>44424.791666666664</v>
      </c>
      <c r="D5477" s="202">
        <v>0</v>
      </c>
      <c r="E5477" s="178">
        <v>0</v>
      </c>
      <c r="F5477" s="188">
        <f t="shared" si="340"/>
        <v>0</v>
      </c>
      <c r="G5477" s="200"/>
      <c r="H5477" s="202">
        <v>0</v>
      </c>
      <c r="I5477" s="178">
        <v>-56.506999999999998</v>
      </c>
      <c r="J5477">
        <f t="shared" si="341"/>
        <v>0</v>
      </c>
      <c r="K5477" s="189">
        <f t="shared" si="342"/>
        <v>0</v>
      </c>
      <c r="L5477" s="200">
        <v>0</v>
      </c>
      <c r="N5477" s="184">
        <v>337</v>
      </c>
      <c r="O5477" s="190">
        <f t="shared" si="343"/>
        <v>5.6166666666666663E-2</v>
      </c>
      <c r="Q5477" s="1">
        <v>1133.5999999999999</v>
      </c>
    </row>
    <row r="5478" spans="2:17" x14ac:dyDescent="0.3">
      <c r="B5478" s="187">
        <v>44424.833333333336</v>
      </c>
      <c r="D5478" s="202">
        <v>0</v>
      </c>
      <c r="E5478" s="178">
        <v>0</v>
      </c>
      <c r="F5478" s="188">
        <f t="shared" si="340"/>
        <v>0</v>
      </c>
      <c r="G5478" s="200"/>
      <c r="H5478" s="202">
        <v>0</v>
      </c>
      <c r="I5478" s="178">
        <v>-56.506999999999998</v>
      </c>
      <c r="J5478">
        <f t="shared" si="341"/>
        <v>0</v>
      </c>
      <c r="K5478" s="189">
        <f t="shared" si="342"/>
        <v>0</v>
      </c>
      <c r="L5478" s="200">
        <v>0</v>
      </c>
      <c r="N5478" s="184">
        <v>925</v>
      </c>
      <c r="O5478" s="190">
        <f t="shared" si="343"/>
        <v>0.15416666666666667</v>
      </c>
      <c r="Q5478" s="1">
        <v>1133.3</v>
      </c>
    </row>
    <row r="5479" spans="2:17" x14ac:dyDescent="0.3">
      <c r="B5479" s="187">
        <v>44424.875</v>
      </c>
      <c r="D5479" s="202">
        <v>0</v>
      </c>
      <c r="E5479" s="178">
        <v>0</v>
      </c>
      <c r="F5479" s="188">
        <f t="shared" si="340"/>
        <v>0</v>
      </c>
      <c r="G5479" s="200"/>
      <c r="H5479" s="202">
        <v>0</v>
      </c>
      <c r="I5479" s="178">
        <v>-56.506999999999998</v>
      </c>
      <c r="J5479">
        <f t="shared" si="341"/>
        <v>0</v>
      </c>
      <c r="K5479" s="189">
        <f t="shared" si="342"/>
        <v>0</v>
      </c>
      <c r="L5479" s="200">
        <v>0</v>
      </c>
      <c r="N5479" s="184">
        <v>1844.2</v>
      </c>
      <c r="O5479" s="190">
        <f t="shared" si="343"/>
        <v>0.30736666666666668</v>
      </c>
      <c r="Q5479" s="1">
        <v>1132.9000000000001</v>
      </c>
    </row>
    <row r="5480" spans="2:17" x14ac:dyDescent="0.3">
      <c r="B5480" s="187">
        <v>44424.916666666664</v>
      </c>
      <c r="D5480" s="202">
        <v>0</v>
      </c>
      <c r="E5480" s="178">
        <v>0</v>
      </c>
      <c r="F5480" s="188">
        <f t="shared" si="340"/>
        <v>0</v>
      </c>
      <c r="G5480" s="200"/>
      <c r="H5480" s="202">
        <v>0</v>
      </c>
      <c r="I5480" s="178">
        <v>-56.506999999999998</v>
      </c>
      <c r="J5480">
        <f t="shared" si="341"/>
        <v>0</v>
      </c>
      <c r="K5480" s="189">
        <f t="shared" si="342"/>
        <v>0</v>
      </c>
      <c r="L5480" s="200">
        <v>0</v>
      </c>
      <c r="N5480" s="184">
        <v>2665.6</v>
      </c>
      <c r="O5480" s="190">
        <f t="shared" si="343"/>
        <v>0.44426666666666664</v>
      </c>
      <c r="Q5480" s="1">
        <v>1132</v>
      </c>
    </row>
    <row r="5481" spans="2:17" x14ac:dyDescent="0.3">
      <c r="B5481" s="187">
        <v>44424.958333333336</v>
      </c>
      <c r="D5481" s="202">
        <v>0</v>
      </c>
      <c r="E5481" s="178">
        <v>0</v>
      </c>
      <c r="F5481" s="188">
        <f t="shared" si="340"/>
        <v>0</v>
      </c>
      <c r="G5481" s="200"/>
      <c r="H5481" s="202">
        <v>0</v>
      </c>
      <c r="I5481" s="178">
        <v>-56.506999999999998</v>
      </c>
      <c r="J5481">
        <f t="shared" si="341"/>
        <v>0</v>
      </c>
      <c r="K5481" s="189">
        <f t="shared" si="342"/>
        <v>0</v>
      </c>
      <c r="L5481" s="200">
        <v>0</v>
      </c>
      <c r="N5481" s="184">
        <v>2746.5</v>
      </c>
      <c r="O5481" s="190">
        <f t="shared" si="343"/>
        <v>0.45774999999999999</v>
      </c>
      <c r="Q5481" s="1">
        <v>1131.9000000000001</v>
      </c>
    </row>
    <row r="5482" spans="2:17" x14ac:dyDescent="0.3">
      <c r="B5482" s="187">
        <v>44425</v>
      </c>
      <c r="D5482" s="202">
        <v>0</v>
      </c>
      <c r="E5482" s="178">
        <v>0</v>
      </c>
      <c r="F5482" s="188">
        <f t="shared" si="340"/>
        <v>0</v>
      </c>
      <c r="G5482" s="200"/>
      <c r="H5482" s="202">
        <v>0</v>
      </c>
      <c r="I5482" s="178">
        <v>-56.506999999999998</v>
      </c>
      <c r="J5482">
        <f t="shared" si="341"/>
        <v>0</v>
      </c>
      <c r="K5482" s="189">
        <f t="shared" si="342"/>
        <v>0</v>
      </c>
      <c r="L5482" s="200">
        <v>0</v>
      </c>
      <c r="N5482" s="184">
        <v>2420</v>
      </c>
      <c r="O5482" s="190">
        <f t="shared" si="343"/>
        <v>0.40333333333333332</v>
      </c>
      <c r="Q5482" s="1">
        <v>1131.7</v>
      </c>
    </row>
    <row r="5483" spans="2:17" x14ac:dyDescent="0.3">
      <c r="B5483" s="187">
        <v>44425.041666666664</v>
      </c>
      <c r="D5483" s="202">
        <v>0</v>
      </c>
      <c r="E5483" s="178">
        <v>0</v>
      </c>
      <c r="F5483" s="188">
        <f t="shared" si="340"/>
        <v>0</v>
      </c>
      <c r="G5483" s="200"/>
      <c r="H5483" s="202">
        <v>0</v>
      </c>
      <c r="I5483" s="178">
        <v>-56.506999999999998</v>
      </c>
      <c r="J5483">
        <f t="shared" si="341"/>
        <v>0</v>
      </c>
      <c r="K5483" s="189">
        <f t="shared" si="342"/>
        <v>0</v>
      </c>
      <c r="L5483" s="200">
        <v>0</v>
      </c>
      <c r="N5483" s="184">
        <v>1861.2</v>
      </c>
      <c r="O5483" s="190">
        <f t="shared" si="343"/>
        <v>0.31020000000000003</v>
      </c>
      <c r="Q5483" s="1">
        <v>1131.5999999999999</v>
      </c>
    </row>
    <row r="5484" spans="2:17" x14ac:dyDescent="0.3">
      <c r="B5484" s="187">
        <v>44425.083333333336</v>
      </c>
      <c r="D5484" s="202">
        <v>0</v>
      </c>
      <c r="E5484" s="178">
        <v>0</v>
      </c>
      <c r="F5484" s="188">
        <f t="shared" si="340"/>
        <v>0</v>
      </c>
      <c r="G5484" s="200"/>
      <c r="H5484" s="202">
        <v>0</v>
      </c>
      <c r="I5484" s="178">
        <v>-56.506999999999998</v>
      </c>
      <c r="J5484">
        <f t="shared" si="341"/>
        <v>0</v>
      </c>
      <c r="K5484" s="189">
        <f t="shared" si="342"/>
        <v>0</v>
      </c>
      <c r="L5484" s="200">
        <v>0</v>
      </c>
      <c r="N5484" s="184">
        <v>1241.0999999999999</v>
      </c>
      <c r="O5484" s="190">
        <f t="shared" si="343"/>
        <v>0.20684999999999998</v>
      </c>
      <c r="Q5484" s="1">
        <v>1131.5</v>
      </c>
    </row>
    <row r="5485" spans="2:17" x14ac:dyDescent="0.3">
      <c r="B5485" s="187">
        <v>44425.125</v>
      </c>
      <c r="D5485" s="202">
        <v>0</v>
      </c>
      <c r="E5485" s="178">
        <v>0</v>
      </c>
      <c r="F5485" s="188">
        <f t="shared" si="340"/>
        <v>0</v>
      </c>
      <c r="G5485" s="200"/>
      <c r="H5485" s="202">
        <v>0</v>
      </c>
      <c r="I5485" s="178">
        <v>-56.506999999999998</v>
      </c>
      <c r="J5485">
        <f t="shared" si="341"/>
        <v>0</v>
      </c>
      <c r="K5485" s="189">
        <f t="shared" si="342"/>
        <v>0</v>
      </c>
      <c r="L5485" s="200">
        <v>0</v>
      </c>
      <c r="N5485" s="184">
        <v>1276.8</v>
      </c>
      <c r="O5485" s="190">
        <f t="shared" si="343"/>
        <v>0.21279999999999999</v>
      </c>
      <c r="Q5485" s="1">
        <v>1130.5999999999999</v>
      </c>
    </row>
    <row r="5486" spans="2:17" x14ac:dyDescent="0.3">
      <c r="B5486" s="187">
        <v>44425.166666666664</v>
      </c>
      <c r="D5486" s="202">
        <v>0</v>
      </c>
      <c r="E5486" s="178">
        <v>0</v>
      </c>
      <c r="F5486" s="188">
        <f t="shared" si="340"/>
        <v>0</v>
      </c>
      <c r="G5486" s="200"/>
      <c r="H5486" s="202">
        <v>0</v>
      </c>
      <c r="I5486" s="178">
        <v>-56.506999999999998</v>
      </c>
      <c r="J5486">
        <f t="shared" si="341"/>
        <v>0</v>
      </c>
      <c r="K5486" s="189">
        <f t="shared" si="342"/>
        <v>0</v>
      </c>
      <c r="L5486" s="200">
        <v>0</v>
      </c>
      <c r="N5486" s="184">
        <v>1876.1</v>
      </c>
      <c r="O5486" s="190">
        <f t="shared" si="343"/>
        <v>0.31268333333333331</v>
      </c>
      <c r="Q5486" s="1">
        <v>1130.5</v>
      </c>
    </row>
    <row r="5487" spans="2:17" x14ac:dyDescent="0.3">
      <c r="B5487" s="187">
        <v>44425.208333333336</v>
      </c>
      <c r="D5487" s="202">
        <v>0</v>
      </c>
      <c r="E5487" s="178">
        <v>0</v>
      </c>
      <c r="F5487" s="188">
        <f t="shared" si="340"/>
        <v>0</v>
      </c>
      <c r="G5487" s="200"/>
      <c r="H5487" s="202">
        <v>0</v>
      </c>
      <c r="I5487" s="178">
        <v>-56.506999999999998</v>
      </c>
      <c r="J5487">
        <f t="shared" si="341"/>
        <v>0</v>
      </c>
      <c r="K5487" s="189">
        <f t="shared" si="342"/>
        <v>0</v>
      </c>
      <c r="L5487" s="200">
        <v>0</v>
      </c>
      <c r="N5487" s="184">
        <v>2255.1999999999998</v>
      </c>
      <c r="O5487" s="190">
        <f t="shared" si="343"/>
        <v>0.37586666666666663</v>
      </c>
      <c r="Q5487" s="1">
        <v>1130.4000000000001</v>
      </c>
    </row>
    <row r="5488" spans="2:17" x14ac:dyDescent="0.3">
      <c r="B5488" s="187">
        <v>44425.25</v>
      </c>
      <c r="D5488" s="202">
        <v>126</v>
      </c>
      <c r="E5488" s="178">
        <v>0</v>
      </c>
      <c r="F5488" s="188">
        <f t="shared" si="340"/>
        <v>0</v>
      </c>
      <c r="G5488" s="200"/>
      <c r="H5488" s="202">
        <v>18</v>
      </c>
      <c r="I5488" s="178">
        <v>347.19</v>
      </c>
      <c r="J5488">
        <f t="shared" si="341"/>
        <v>347.19</v>
      </c>
      <c r="K5488" s="189">
        <f t="shared" si="342"/>
        <v>1.38876E-2</v>
      </c>
      <c r="L5488" s="200">
        <v>479.39</v>
      </c>
      <c r="N5488" s="184">
        <v>2094.1</v>
      </c>
      <c r="O5488" s="190">
        <f t="shared" si="343"/>
        <v>0.34901666666666664</v>
      </c>
      <c r="Q5488" s="1">
        <v>1129.5999999999999</v>
      </c>
    </row>
    <row r="5489" spans="2:17" x14ac:dyDescent="0.3">
      <c r="B5489" s="187">
        <v>44425.291666666664</v>
      </c>
      <c r="D5489" s="202">
        <v>683</v>
      </c>
      <c r="E5489" s="178">
        <v>157.143</v>
      </c>
      <c r="F5489" s="188">
        <f t="shared" si="340"/>
        <v>0.21266434347193561</v>
      </c>
      <c r="G5489" s="200"/>
      <c r="H5489" s="202">
        <v>190</v>
      </c>
      <c r="I5489" s="178">
        <v>8594.1</v>
      </c>
      <c r="J5489">
        <f t="shared" si="341"/>
        <v>8594.1</v>
      </c>
      <c r="K5489" s="189">
        <f t="shared" si="342"/>
        <v>0.34376400000000001</v>
      </c>
      <c r="L5489" s="200">
        <v>8813.4</v>
      </c>
      <c r="N5489" s="184">
        <v>1737.7</v>
      </c>
      <c r="O5489" s="190">
        <f t="shared" si="343"/>
        <v>0.28961666666666669</v>
      </c>
      <c r="Q5489" s="1">
        <v>1125.9000000000001</v>
      </c>
    </row>
    <row r="5490" spans="2:17" x14ac:dyDescent="0.3">
      <c r="B5490" s="187">
        <v>44425.333333333336</v>
      </c>
      <c r="D5490" s="202">
        <v>840</v>
      </c>
      <c r="E5490" s="178">
        <v>557.74</v>
      </c>
      <c r="F5490" s="188">
        <f t="shared" si="340"/>
        <v>0.75479920154278179</v>
      </c>
      <c r="G5490" s="200"/>
      <c r="H5490" s="202">
        <v>415</v>
      </c>
      <c r="I5490" s="178">
        <v>19218</v>
      </c>
      <c r="J5490">
        <f t="shared" si="341"/>
        <v>19218</v>
      </c>
      <c r="K5490" s="189">
        <f t="shared" si="342"/>
        <v>0.76871999999999996</v>
      </c>
      <c r="L5490" s="200">
        <v>19851</v>
      </c>
      <c r="N5490" s="184">
        <v>981.9</v>
      </c>
      <c r="O5490" s="190">
        <f t="shared" si="343"/>
        <v>0.16364999999999999</v>
      </c>
      <c r="Q5490" s="1">
        <v>1125.8</v>
      </c>
    </row>
    <row r="5491" spans="2:17" x14ac:dyDescent="0.3">
      <c r="B5491" s="187">
        <v>44425.375</v>
      </c>
      <c r="D5491" s="202">
        <v>901</v>
      </c>
      <c r="E5491" s="178">
        <v>646.38699999999994</v>
      </c>
      <c r="F5491" s="188">
        <f t="shared" si="340"/>
        <v>0.87476672192712379</v>
      </c>
      <c r="G5491" s="200"/>
      <c r="H5491" s="202">
        <v>598</v>
      </c>
      <c r="I5491" s="178">
        <v>20525</v>
      </c>
      <c r="J5491">
        <f t="shared" si="341"/>
        <v>20525</v>
      </c>
      <c r="K5491" s="189">
        <f t="shared" si="342"/>
        <v>0.82099999999999995</v>
      </c>
      <c r="L5491" s="200">
        <v>21228</v>
      </c>
      <c r="N5491" s="184">
        <v>335</v>
      </c>
      <c r="O5491" s="190">
        <f t="shared" si="343"/>
        <v>5.5833333333333332E-2</v>
      </c>
      <c r="Q5491" s="1">
        <v>1125.5</v>
      </c>
    </row>
    <row r="5492" spans="2:17" x14ac:dyDescent="0.3">
      <c r="B5492" s="187">
        <v>44425.416666666664</v>
      </c>
      <c r="D5492" s="202">
        <v>936</v>
      </c>
      <c r="E5492" s="178">
        <v>687.36300000000006</v>
      </c>
      <c r="F5492" s="188">
        <f t="shared" si="340"/>
        <v>0.93022025239368011</v>
      </c>
      <c r="G5492" s="200"/>
      <c r="H5492" s="202">
        <v>738</v>
      </c>
      <c r="I5492" s="178">
        <v>20449</v>
      </c>
      <c r="J5492">
        <f t="shared" si="341"/>
        <v>20449</v>
      </c>
      <c r="K5492" s="189">
        <f t="shared" si="342"/>
        <v>0.81796000000000002</v>
      </c>
      <c r="L5492" s="200">
        <v>21148</v>
      </c>
      <c r="N5492" s="184">
        <v>612.5</v>
      </c>
      <c r="O5492" s="190">
        <f t="shared" si="343"/>
        <v>0.10208333333333333</v>
      </c>
      <c r="Q5492" s="1">
        <v>1124.5999999999999</v>
      </c>
    </row>
    <row r="5493" spans="2:17" x14ac:dyDescent="0.3">
      <c r="B5493" s="187">
        <v>44425.458333333336</v>
      </c>
      <c r="D5493" s="202">
        <v>954</v>
      </c>
      <c r="E5493" s="178">
        <v>707.48500000000001</v>
      </c>
      <c r="F5493" s="188">
        <f t="shared" si="340"/>
        <v>0.95745170348817543</v>
      </c>
      <c r="G5493" s="200"/>
      <c r="H5493" s="202">
        <v>818</v>
      </c>
      <c r="I5493" s="178">
        <v>20318</v>
      </c>
      <c r="J5493">
        <f t="shared" si="341"/>
        <v>20318</v>
      </c>
      <c r="K5493" s="189">
        <f t="shared" si="342"/>
        <v>0.81272</v>
      </c>
      <c r="L5493" s="200">
        <v>21009</v>
      </c>
      <c r="N5493" s="184">
        <v>1648.1</v>
      </c>
      <c r="O5493" s="190">
        <f t="shared" si="343"/>
        <v>0.27468333333333333</v>
      </c>
      <c r="Q5493" s="1">
        <v>1124.3</v>
      </c>
    </row>
    <row r="5494" spans="2:17" x14ac:dyDescent="0.3">
      <c r="B5494" s="187">
        <v>44425.5</v>
      </c>
      <c r="D5494" s="202">
        <v>956</v>
      </c>
      <c r="E5494" s="178">
        <v>711.34699999999998</v>
      </c>
      <c r="F5494" s="188">
        <f t="shared" si="340"/>
        <v>0.96267821497445616</v>
      </c>
      <c r="G5494" s="200"/>
      <c r="H5494" s="202">
        <v>827</v>
      </c>
      <c r="I5494" s="178">
        <v>20297</v>
      </c>
      <c r="J5494">
        <f t="shared" si="341"/>
        <v>20297</v>
      </c>
      <c r="K5494" s="189">
        <f t="shared" si="342"/>
        <v>0.81188000000000005</v>
      </c>
      <c r="L5494" s="200">
        <v>20987</v>
      </c>
      <c r="N5494" s="184">
        <v>1727.9</v>
      </c>
      <c r="O5494" s="190">
        <f t="shared" si="343"/>
        <v>0.28798333333333337</v>
      </c>
      <c r="Q5494" s="1">
        <v>1124.2</v>
      </c>
    </row>
    <row r="5495" spans="2:17" x14ac:dyDescent="0.3">
      <c r="B5495" s="187">
        <v>44425.541666666664</v>
      </c>
      <c r="D5495" s="202">
        <v>943</v>
      </c>
      <c r="E5495" s="178">
        <v>691.94</v>
      </c>
      <c r="F5495" s="188">
        <f t="shared" si="340"/>
        <v>0.93641438576310199</v>
      </c>
      <c r="G5495" s="200"/>
      <c r="H5495" s="202">
        <v>765</v>
      </c>
      <c r="I5495" s="178">
        <v>20462</v>
      </c>
      <c r="J5495">
        <f t="shared" si="341"/>
        <v>20462</v>
      </c>
      <c r="K5495" s="189">
        <f t="shared" si="342"/>
        <v>0.81847999999999999</v>
      </c>
      <c r="L5495" s="200">
        <v>21162</v>
      </c>
      <c r="N5495" s="184">
        <v>1067.4000000000001</v>
      </c>
      <c r="O5495" s="190">
        <f t="shared" si="343"/>
        <v>0.1779</v>
      </c>
      <c r="Q5495" s="1">
        <v>1123.8</v>
      </c>
    </row>
    <row r="5496" spans="2:17" x14ac:dyDescent="0.3">
      <c r="B5496" s="187">
        <v>44425.583333333336</v>
      </c>
      <c r="D5496" s="202">
        <v>912</v>
      </c>
      <c r="E5496" s="178">
        <v>654.57500000000005</v>
      </c>
      <c r="F5496" s="188">
        <f t="shared" si="340"/>
        <v>0.88584768413573789</v>
      </c>
      <c r="G5496" s="200"/>
      <c r="H5496" s="202">
        <v>638</v>
      </c>
      <c r="I5496" s="178">
        <v>20541</v>
      </c>
      <c r="J5496">
        <f t="shared" si="341"/>
        <v>20541</v>
      </c>
      <c r="K5496" s="189">
        <f t="shared" si="342"/>
        <v>0.82164000000000004</v>
      </c>
      <c r="L5496" s="200">
        <v>21245</v>
      </c>
      <c r="N5496" s="184">
        <v>482.7</v>
      </c>
      <c r="O5496" s="190">
        <f t="shared" si="343"/>
        <v>8.0449999999999994E-2</v>
      </c>
      <c r="Q5496" s="1">
        <v>1123.5999999999999</v>
      </c>
    </row>
    <row r="5497" spans="2:17" x14ac:dyDescent="0.3">
      <c r="B5497" s="187">
        <v>44425.625</v>
      </c>
      <c r="D5497" s="202">
        <v>855</v>
      </c>
      <c r="E5497" s="178">
        <v>575.91700000000003</v>
      </c>
      <c r="F5497" s="188">
        <f t="shared" si="340"/>
        <v>0.77939845045166978</v>
      </c>
      <c r="G5497" s="200"/>
      <c r="H5497" s="202">
        <v>455</v>
      </c>
      <c r="I5497" s="178">
        <v>20097</v>
      </c>
      <c r="J5497">
        <f t="shared" si="341"/>
        <v>20097</v>
      </c>
      <c r="K5497" s="189">
        <f t="shared" si="342"/>
        <v>0.80388000000000004</v>
      </c>
      <c r="L5497" s="200">
        <v>20776</v>
      </c>
      <c r="N5497" s="184">
        <v>149.69999999999999</v>
      </c>
      <c r="O5497" s="190">
        <f t="shared" si="343"/>
        <v>2.4949999999999996E-2</v>
      </c>
      <c r="Q5497" s="1">
        <v>1123.4000000000001</v>
      </c>
    </row>
    <row r="5498" spans="2:17" x14ac:dyDescent="0.3">
      <c r="B5498" s="187">
        <v>44425.666666666664</v>
      </c>
      <c r="D5498" s="202">
        <v>742</v>
      </c>
      <c r="E5498" s="178">
        <v>392.673</v>
      </c>
      <c r="F5498" s="188">
        <f t="shared" si="340"/>
        <v>0.53141117163446905</v>
      </c>
      <c r="G5498" s="200"/>
      <c r="H5498" s="202">
        <v>245</v>
      </c>
      <c r="I5498" s="178">
        <v>10901</v>
      </c>
      <c r="J5498">
        <f t="shared" si="341"/>
        <v>10901</v>
      </c>
      <c r="K5498" s="189">
        <f t="shared" si="342"/>
        <v>0.43603999999999998</v>
      </c>
      <c r="L5498" s="200">
        <v>11186</v>
      </c>
      <c r="N5498" s="184">
        <v>0</v>
      </c>
      <c r="O5498" s="190">
        <f t="shared" si="343"/>
        <v>0</v>
      </c>
      <c r="Q5498" s="1">
        <v>1123.3</v>
      </c>
    </row>
    <row r="5499" spans="2:17" x14ac:dyDescent="0.3">
      <c r="B5499" s="187">
        <v>44425.708333333336</v>
      </c>
      <c r="D5499" s="202">
        <v>269</v>
      </c>
      <c r="E5499" s="178">
        <v>0</v>
      </c>
      <c r="F5499" s="188">
        <f t="shared" si="340"/>
        <v>0</v>
      </c>
      <c r="G5499" s="200"/>
      <c r="H5499" s="202">
        <v>45</v>
      </c>
      <c r="I5499" s="178">
        <v>1353</v>
      </c>
      <c r="J5499">
        <f t="shared" si="341"/>
        <v>1353</v>
      </c>
      <c r="K5499" s="189">
        <f t="shared" si="342"/>
        <v>5.4120000000000001E-2</v>
      </c>
      <c r="L5499" s="200">
        <v>1454.1</v>
      </c>
      <c r="N5499" s="184">
        <v>0</v>
      </c>
      <c r="O5499" s="190">
        <f t="shared" si="343"/>
        <v>0</v>
      </c>
      <c r="Q5499" s="1">
        <v>1123.0999999999999</v>
      </c>
    </row>
    <row r="5500" spans="2:17" x14ac:dyDescent="0.3">
      <c r="B5500" s="187">
        <v>44425.75</v>
      </c>
      <c r="D5500" s="202">
        <v>0</v>
      </c>
      <c r="E5500" s="178">
        <v>0</v>
      </c>
      <c r="F5500" s="188">
        <f t="shared" si="340"/>
        <v>0</v>
      </c>
      <c r="G5500" s="200"/>
      <c r="H5500" s="202">
        <v>0</v>
      </c>
      <c r="I5500" s="178">
        <v>-56.506999999999998</v>
      </c>
      <c r="J5500">
        <f t="shared" si="341"/>
        <v>0</v>
      </c>
      <c r="K5500" s="189">
        <f t="shared" si="342"/>
        <v>0</v>
      </c>
      <c r="L5500" s="200">
        <v>0</v>
      </c>
      <c r="N5500" s="184">
        <v>0</v>
      </c>
      <c r="O5500" s="190">
        <f t="shared" si="343"/>
        <v>0</v>
      </c>
      <c r="Q5500" s="1">
        <v>1121</v>
      </c>
    </row>
    <row r="5501" spans="2:17" x14ac:dyDescent="0.3">
      <c r="B5501" s="187">
        <v>44425.791666666664</v>
      </c>
      <c r="D5501" s="202">
        <v>0</v>
      </c>
      <c r="E5501" s="178">
        <v>0</v>
      </c>
      <c r="F5501" s="188">
        <f t="shared" si="340"/>
        <v>0</v>
      </c>
      <c r="G5501" s="200"/>
      <c r="H5501" s="202">
        <v>0</v>
      </c>
      <c r="I5501" s="178">
        <v>-56.506999999999998</v>
      </c>
      <c r="J5501">
        <f t="shared" si="341"/>
        <v>0</v>
      </c>
      <c r="K5501" s="189">
        <f t="shared" si="342"/>
        <v>0</v>
      </c>
      <c r="L5501" s="200">
        <v>0</v>
      </c>
      <c r="N5501" s="184">
        <v>86.5</v>
      </c>
      <c r="O5501" s="190">
        <f t="shared" si="343"/>
        <v>1.4416666666666666E-2</v>
      </c>
      <c r="Q5501" s="1">
        <v>1120.9000000000001</v>
      </c>
    </row>
    <row r="5502" spans="2:17" x14ac:dyDescent="0.3">
      <c r="B5502" s="187">
        <v>44425.833333333336</v>
      </c>
      <c r="D5502" s="202">
        <v>0</v>
      </c>
      <c r="E5502" s="178">
        <v>0</v>
      </c>
      <c r="F5502" s="188">
        <f t="shared" si="340"/>
        <v>0</v>
      </c>
      <c r="G5502" s="200"/>
      <c r="H5502" s="202">
        <v>0</v>
      </c>
      <c r="I5502" s="178">
        <v>-56.506999999999998</v>
      </c>
      <c r="J5502">
        <f t="shared" si="341"/>
        <v>0</v>
      </c>
      <c r="K5502" s="189">
        <f t="shared" si="342"/>
        <v>0</v>
      </c>
      <c r="L5502" s="200">
        <v>0</v>
      </c>
      <c r="N5502" s="184">
        <v>380</v>
      </c>
      <c r="O5502" s="190">
        <f t="shared" si="343"/>
        <v>6.3333333333333339E-2</v>
      </c>
      <c r="Q5502" s="1">
        <v>1120.7</v>
      </c>
    </row>
    <row r="5503" spans="2:17" x14ac:dyDescent="0.3">
      <c r="B5503" s="187">
        <v>44425.875</v>
      </c>
      <c r="D5503" s="202">
        <v>0</v>
      </c>
      <c r="E5503" s="178">
        <v>0</v>
      </c>
      <c r="F5503" s="188">
        <f t="shared" si="340"/>
        <v>0</v>
      </c>
      <c r="G5503" s="200"/>
      <c r="H5503" s="202">
        <v>0</v>
      </c>
      <c r="I5503" s="178">
        <v>-56.506999999999998</v>
      </c>
      <c r="J5503">
        <f t="shared" si="341"/>
        <v>0</v>
      </c>
      <c r="K5503" s="189">
        <f t="shared" si="342"/>
        <v>0</v>
      </c>
      <c r="L5503" s="200">
        <v>0</v>
      </c>
      <c r="N5503" s="184">
        <v>1023.3</v>
      </c>
      <c r="O5503" s="190">
        <f t="shared" si="343"/>
        <v>0.17054999999999998</v>
      </c>
      <c r="Q5503" s="1">
        <v>1120.2</v>
      </c>
    </row>
    <row r="5504" spans="2:17" x14ac:dyDescent="0.3">
      <c r="B5504" s="187">
        <v>44425.916666666664</v>
      </c>
      <c r="D5504" s="202">
        <v>0</v>
      </c>
      <c r="E5504" s="178">
        <v>0</v>
      </c>
      <c r="F5504" s="188">
        <f t="shared" si="340"/>
        <v>0</v>
      </c>
      <c r="G5504" s="200"/>
      <c r="H5504" s="202">
        <v>0</v>
      </c>
      <c r="I5504" s="178">
        <v>-56.506999999999998</v>
      </c>
      <c r="J5504">
        <f t="shared" si="341"/>
        <v>0</v>
      </c>
      <c r="K5504" s="189">
        <f t="shared" si="342"/>
        <v>0</v>
      </c>
      <c r="L5504" s="200">
        <v>0</v>
      </c>
      <c r="N5504" s="184">
        <v>2165.3000000000002</v>
      </c>
      <c r="O5504" s="190">
        <f t="shared" si="343"/>
        <v>0.36088333333333339</v>
      </c>
      <c r="Q5504" s="1">
        <v>1120.0999999999999</v>
      </c>
    </row>
    <row r="5505" spans="2:17" x14ac:dyDescent="0.3">
      <c r="B5505" s="187">
        <v>44425.958333333336</v>
      </c>
      <c r="D5505" s="202">
        <v>0</v>
      </c>
      <c r="E5505" s="178">
        <v>0</v>
      </c>
      <c r="F5505" s="188">
        <f t="shared" si="340"/>
        <v>0</v>
      </c>
      <c r="G5505" s="200"/>
      <c r="H5505" s="202">
        <v>0</v>
      </c>
      <c r="I5505" s="178">
        <v>-56.506999999999998</v>
      </c>
      <c r="J5505">
        <f t="shared" si="341"/>
        <v>0</v>
      </c>
      <c r="K5505" s="189">
        <f t="shared" si="342"/>
        <v>0</v>
      </c>
      <c r="L5505" s="200">
        <v>0</v>
      </c>
      <c r="N5505" s="184">
        <v>2851.6</v>
      </c>
      <c r="O5505" s="190">
        <f t="shared" si="343"/>
        <v>0.47526666666666667</v>
      </c>
      <c r="Q5505" s="1">
        <v>1120.0999999999999</v>
      </c>
    </row>
    <row r="5506" spans="2:17" x14ac:dyDescent="0.3">
      <c r="B5506" s="187">
        <v>44426</v>
      </c>
      <c r="D5506" s="202">
        <v>0</v>
      </c>
      <c r="E5506" s="178">
        <v>0</v>
      </c>
      <c r="F5506" s="188">
        <f t="shared" si="340"/>
        <v>0</v>
      </c>
      <c r="G5506" s="200"/>
      <c r="H5506" s="202">
        <v>0</v>
      </c>
      <c r="I5506" s="178">
        <v>-56.506999999999998</v>
      </c>
      <c r="J5506">
        <f t="shared" si="341"/>
        <v>0</v>
      </c>
      <c r="K5506" s="189">
        <f t="shared" si="342"/>
        <v>0</v>
      </c>
      <c r="L5506" s="200">
        <v>0</v>
      </c>
      <c r="N5506" s="184">
        <v>3063.9</v>
      </c>
      <c r="O5506" s="190">
        <f t="shared" si="343"/>
        <v>0.51065000000000005</v>
      </c>
      <c r="Q5506" s="1">
        <v>1120</v>
      </c>
    </row>
    <row r="5507" spans="2:17" x14ac:dyDescent="0.3">
      <c r="B5507" s="187">
        <v>44426.041666666664</v>
      </c>
      <c r="D5507" s="202">
        <v>0</v>
      </c>
      <c r="E5507" s="178">
        <v>0</v>
      </c>
      <c r="F5507" s="188">
        <f t="shared" si="340"/>
        <v>0</v>
      </c>
      <c r="G5507" s="200"/>
      <c r="H5507" s="202">
        <v>0</v>
      </c>
      <c r="I5507" s="178">
        <v>-56.506999999999998</v>
      </c>
      <c r="J5507">
        <f t="shared" si="341"/>
        <v>0</v>
      </c>
      <c r="K5507" s="189">
        <f t="shared" si="342"/>
        <v>0</v>
      </c>
      <c r="L5507" s="200">
        <v>0</v>
      </c>
      <c r="N5507" s="184">
        <v>2805.4</v>
      </c>
      <c r="O5507" s="190">
        <f t="shared" si="343"/>
        <v>0.46756666666666669</v>
      </c>
      <c r="Q5507" s="1">
        <v>1119.5999999999999</v>
      </c>
    </row>
    <row r="5508" spans="2:17" x14ac:dyDescent="0.3">
      <c r="B5508" s="187">
        <v>44426.083333333336</v>
      </c>
      <c r="D5508" s="202">
        <v>0</v>
      </c>
      <c r="E5508" s="178">
        <v>0</v>
      </c>
      <c r="F5508" s="188">
        <f t="shared" si="340"/>
        <v>0</v>
      </c>
      <c r="G5508" s="200"/>
      <c r="H5508" s="202">
        <v>0</v>
      </c>
      <c r="I5508" s="178">
        <v>-56.506999999999998</v>
      </c>
      <c r="J5508">
        <f t="shared" si="341"/>
        <v>0</v>
      </c>
      <c r="K5508" s="189">
        <f t="shared" si="342"/>
        <v>0</v>
      </c>
      <c r="L5508" s="200">
        <v>0</v>
      </c>
      <c r="N5508" s="184">
        <v>2296.9</v>
      </c>
      <c r="O5508" s="190">
        <f t="shared" si="343"/>
        <v>0.38281666666666669</v>
      </c>
      <c r="Q5508" s="1">
        <v>1119.3</v>
      </c>
    </row>
    <row r="5509" spans="2:17" x14ac:dyDescent="0.3">
      <c r="B5509" s="187">
        <v>44426.125</v>
      </c>
      <c r="D5509" s="202">
        <v>0</v>
      </c>
      <c r="E5509" s="178">
        <v>0</v>
      </c>
      <c r="F5509" s="188">
        <f t="shared" si="340"/>
        <v>0</v>
      </c>
      <c r="G5509" s="200"/>
      <c r="H5509" s="202">
        <v>0</v>
      </c>
      <c r="I5509" s="178">
        <v>-56.506999999999998</v>
      </c>
      <c r="J5509">
        <f t="shared" si="341"/>
        <v>0</v>
      </c>
      <c r="K5509" s="189">
        <f t="shared" si="342"/>
        <v>0</v>
      </c>
      <c r="L5509" s="200">
        <v>0</v>
      </c>
      <c r="N5509" s="184">
        <v>1956.5</v>
      </c>
      <c r="O5509" s="190">
        <f t="shared" si="343"/>
        <v>0.32608333333333334</v>
      </c>
      <c r="Q5509" s="1">
        <v>1117.3</v>
      </c>
    </row>
    <row r="5510" spans="2:17" x14ac:dyDescent="0.3">
      <c r="B5510" s="187">
        <v>44426.166666666664</v>
      </c>
      <c r="D5510" s="202">
        <v>0</v>
      </c>
      <c r="E5510" s="178">
        <v>0</v>
      </c>
      <c r="F5510" s="188">
        <f t="shared" si="340"/>
        <v>0</v>
      </c>
      <c r="G5510" s="200"/>
      <c r="H5510" s="202">
        <v>0</v>
      </c>
      <c r="I5510" s="178">
        <v>-56.506999999999998</v>
      </c>
      <c r="J5510">
        <f t="shared" si="341"/>
        <v>0</v>
      </c>
      <c r="K5510" s="189">
        <f t="shared" si="342"/>
        <v>0</v>
      </c>
      <c r="L5510" s="200">
        <v>0</v>
      </c>
      <c r="N5510" s="184">
        <v>1829.9</v>
      </c>
      <c r="O5510" s="190">
        <f t="shared" si="343"/>
        <v>0.30498333333333333</v>
      </c>
      <c r="Q5510" s="1">
        <v>1115.2</v>
      </c>
    </row>
    <row r="5511" spans="2:17" x14ac:dyDescent="0.3">
      <c r="B5511" s="187">
        <v>44426.208333333336</v>
      </c>
      <c r="D5511" s="202">
        <v>0</v>
      </c>
      <c r="E5511" s="178">
        <v>0</v>
      </c>
      <c r="F5511" s="188">
        <f t="shared" si="340"/>
        <v>0</v>
      </c>
      <c r="G5511" s="200"/>
      <c r="H5511" s="202">
        <v>0</v>
      </c>
      <c r="I5511" s="178">
        <v>-56.506999999999998</v>
      </c>
      <c r="J5511">
        <f t="shared" si="341"/>
        <v>0</v>
      </c>
      <c r="K5511" s="189">
        <f t="shared" si="342"/>
        <v>0</v>
      </c>
      <c r="L5511" s="200">
        <v>0</v>
      </c>
      <c r="N5511" s="184">
        <v>1886.6</v>
      </c>
      <c r="O5511" s="190">
        <f t="shared" si="343"/>
        <v>0.31443333333333334</v>
      </c>
      <c r="Q5511" s="1">
        <v>1115.0999999999999</v>
      </c>
    </row>
    <row r="5512" spans="2:17" x14ac:dyDescent="0.3">
      <c r="B5512" s="187">
        <v>44426.25</v>
      </c>
      <c r="D5512" s="202">
        <v>130</v>
      </c>
      <c r="E5512" s="178">
        <v>0</v>
      </c>
      <c r="F5512" s="188">
        <f t="shared" si="340"/>
        <v>0</v>
      </c>
      <c r="G5512" s="200"/>
      <c r="H5512" s="202">
        <v>19</v>
      </c>
      <c r="I5512" s="178">
        <v>382.43</v>
      </c>
      <c r="J5512">
        <f t="shared" si="341"/>
        <v>382.43</v>
      </c>
      <c r="K5512" s="189">
        <f t="shared" si="342"/>
        <v>1.52972E-2</v>
      </c>
      <c r="L5512" s="200">
        <v>510.53</v>
      </c>
      <c r="N5512" s="184">
        <v>1444.7</v>
      </c>
      <c r="O5512" s="190">
        <f t="shared" si="343"/>
        <v>0.24078333333333335</v>
      </c>
      <c r="Q5512" s="1">
        <v>1114.4000000000001</v>
      </c>
    </row>
    <row r="5513" spans="2:17" x14ac:dyDescent="0.3">
      <c r="B5513" s="187">
        <v>44426.291666666664</v>
      </c>
      <c r="D5513" s="202">
        <v>694</v>
      </c>
      <c r="E5513" s="178">
        <v>165.27600000000001</v>
      </c>
      <c r="F5513" s="188">
        <f t="shared" si="340"/>
        <v>0.22367087322800017</v>
      </c>
      <c r="G5513" s="200"/>
      <c r="H5513" s="202">
        <v>194</v>
      </c>
      <c r="I5513" s="178">
        <v>8768.1</v>
      </c>
      <c r="J5513">
        <f t="shared" si="341"/>
        <v>8768.1</v>
      </c>
      <c r="K5513" s="189">
        <f t="shared" si="342"/>
        <v>0.35072400000000004</v>
      </c>
      <c r="L5513" s="200">
        <v>8992</v>
      </c>
      <c r="N5513" s="184">
        <v>862</v>
      </c>
      <c r="O5513" s="190">
        <f t="shared" si="343"/>
        <v>0.14366666666666666</v>
      </c>
      <c r="Q5513" s="1">
        <v>1114.3</v>
      </c>
    </row>
    <row r="5514" spans="2:17" x14ac:dyDescent="0.3">
      <c r="B5514" s="187">
        <v>44426.333333333336</v>
      </c>
      <c r="D5514" s="202">
        <v>847</v>
      </c>
      <c r="E5514" s="178">
        <v>564.154</v>
      </c>
      <c r="F5514" s="188">
        <f t="shared" si="340"/>
        <v>0.76347937882735062</v>
      </c>
      <c r="G5514" s="200"/>
      <c r="H5514" s="202">
        <v>420</v>
      </c>
      <c r="I5514" s="178">
        <v>19389</v>
      </c>
      <c r="J5514">
        <f t="shared" si="341"/>
        <v>19389</v>
      </c>
      <c r="K5514" s="189">
        <f t="shared" si="342"/>
        <v>0.77556000000000003</v>
      </c>
      <c r="L5514" s="200">
        <v>20031</v>
      </c>
      <c r="N5514" s="184">
        <v>668</v>
      </c>
      <c r="O5514" s="190">
        <f t="shared" si="343"/>
        <v>0.11133333333333334</v>
      </c>
      <c r="Q5514" s="1">
        <v>1114.0999999999999</v>
      </c>
    </row>
    <row r="5515" spans="2:17" x14ac:dyDescent="0.3">
      <c r="B5515" s="187">
        <v>44426.375</v>
      </c>
      <c r="D5515" s="202">
        <v>907</v>
      </c>
      <c r="E5515" s="178">
        <v>651.00699999999995</v>
      </c>
      <c r="F5515" s="188">
        <f t="shared" ref="F5515:F5578" si="344">E5515/$F$8</f>
        <v>0.88101904794126606</v>
      </c>
      <c r="G5515" s="200"/>
      <c r="H5515" s="202">
        <v>604</v>
      </c>
      <c r="I5515" s="178">
        <v>20606</v>
      </c>
      <c r="J5515">
        <f t="shared" ref="J5515:J5578" si="345">IF(I5515&lt;0,0,I5515)</f>
        <v>20606</v>
      </c>
      <c r="K5515" s="189">
        <f t="shared" ref="K5515:K5578" si="346">J5515/(1000*$K$8)</f>
        <v>0.82423999999999997</v>
      </c>
      <c r="L5515" s="200">
        <v>21313</v>
      </c>
      <c r="N5515" s="184">
        <v>436.3</v>
      </c>
      <c r="O5515" s="190">
        <f t="shared" ref="O5515:O5578" si="347">N5515/$O$8</f>
        <v>7.2716666666666666E-2</v>
      </c>
      <c r="Q5515" s="1">
        <v>1113.9000000000001</v>
      </c>
    </row>
    <row r="5516" spans="2:17" x14ac:dyDescent="0.3">
      <c r="B5516" s="187">
        <v>44426.416666666664</v>
      </c>
      <c r="D5516" s="202">
        <v>942</v>
      </c>
      <c r="E5516" s="178">
        <v>692.00300000000004</v>
      </c>
      <c r="F5516" s="188">
        <f t="shared" si="344"/>
        <v>0.93649964475420389</v>
      </c>
      <c r="G5516" s="200"/>
      <c r="H5516" s="202">
        <v>745</v>
      </c>
      <c r="I5516" s="178">
        <v>20571</v>
      </c>
      <c r="J5516">
        <f t="shared" si="345"/>
        <v>20571</v>
      </c>
      <c r="K5516" s="189">
        <f t="shared" si="346"/>
        <v>0.82284000000000002</v>
      </c>
      <c r="L5516" s="200">
        <v>21276</v>
      </c>
      <c r="N5516" s="184">
        <v>1271.4000000000001</v>
      </c>
      <c r="O5516" s="190">
        <f t="shared" si="347"/>
        <v>0.21190000000000001</v>
      </c>
      <c r="Q5516" s="1">
        <v>1113.5999999999999</v>
      </c>
    </row>
    <row r="5517" spans="2:17" x14ac:dyDescent="0.3">
      <c r="B5517" s="187">
        <v>44426.458333333336</v>
      </c>
      <c r="D5517" s="202">
        <v>960</v>
      </c>
      <c r="E5517" s="178">
        <v>713.67100000000005</v>
      </c>
      <c r="F5517" s="188">
        <f t="shared" si="344"/>
        <v>0.96582332442399443</v>
      </c>
      <c r="G5517" s="200"/>
      <c r="H5517" s="202">
        <v>825</v>
      </c>
      <c r="I5517" s="178">
        <v>20469</v>
      </c>
      <c r="J5517">
        <f t="shared" si="345"/>
        <v>20469</v>
      </c>
      <c r="K5517" s="189">
        <f t="shared" si="346"/>
        <v>0.81876000000000004</v>
      </c>
      <c r="L5517" s="200">
        <v>21169</v>
      </c>
      <c r="N5517" s="184">
        <v>1464.9</v>
      </c>
      <c r="O5517" s="190">
        <f t="shared" si="347"/>
        <v>0.24415000000000001</v>
      </c>
      <c r="Q5517" s="1">
        <v>1112.5999999999999</v>
      </c>
    </row>
    <row r="5518" spans="2:17" x14ac:dyDescent="0.3">
      <c r="B5518" s="187">
        <v>44426.5</v>
      </c>
      <c r="D5518" s="202">
        <v>961</v>
      </c>
      <c r="E5518" s="178">
        <v>717.49099999999999</v>
      </c>
      <c r="F5518" s="188">
        <f t="shared" si="344"/>
        <v>0.97099299658287386</v>
      </c>
      <c r="G5518" s="200"/>
      <c r="H5518" s="202">
        <v>834</v>
      </c>
      <c r="I5518" s="178">
        <v>20430</v>
      </c>
      <c r="J5518">
        <f t="shared" si="345"/>
        <v>20430</v>
      </c>
      <c r="K5518" s="189">
        <f t="shared" si="346"/>
        <v>0.81720000000000004</v>
      </c>
      <c r="L5518" s="200">
        <v>21127</v>
      </c>
      <c r="N5518" s="184">
        <v>1189.2</v>
      </c>
      <c r="O5518" s="190">
        <f t="shared" si="347"/>
        <v>0.19820000000000002</v>
      </c>
      <c r="Q5518" s="1">
        <v>1112.5</v>
      </c>
    </row>
    <row r="5519" spans="2:17" x14ac:dyDescent="0.3">
      <c r="B5519" s="187">
        <v>44426.541666666664</v>
      </c>
      <c r="D5519" s="202">
        <v>948</v>
      </c>
      <c r="E5519" s="178">
        <v>697.23299999999995</v>
      </c>
      <c r="F5519" s="188">
        <f t="shared" si="344"/>
        <v>0.94357749433298377</v>
      </c>
      <c r="G5519" s="200"/>
      <c r="H5519" s="202">
        <v>771</v>
      </c>
      <c r="I5519" s="178">
        <v>20543</v>
      </c>
      <c r="J5519">
        <f t="shared" si="345"/>
        <v>20543</v>
      </c>
      <c r="K5519" s="189">
        <f t="shared" si="346"/>
        <v>0.82172000000000001</v>
      </c>
      <c r="L5519" s="200">
        <v>21247</v>
      </c>
      <c r="N5519" s="184">
        <v>858.4</v>
      </c>
      <c r="O5519" s="190">
        <f t="shared" si="347"/>
        <v>0.14306666666666668</v>
      </c>
      <c r="Q5519" s="1">
        <v>1111.2</v>
      </c>
    </row>
    <row r="5520" spans="2:17" x14ac:dyDescent="0.3">
      <c r="B5520" s="187">
        <v>44426.583333333336</v>
      </c>
      <c r="D5520" s="202">
        <v>918</v>
      </c>
      <c r="E5520" s="178">
        <v>659.64300000000003</v>
      </c>
      <c r="F5520" s="188">
        <f t="shared" si="344"/>
        <v>0.89270629630882714</v>
      </c>
      <c r="G5520" s="200"/>
      <c r="H5520" s="202">
        <v>643</v>
      </c>
      <c r="I5520" s="178">
        <v>20583</v>
      </c>
      <c r="J5520">
        <f t="shared" si="345"/>
        <v>20583</v>
      </c>
      <c r="K5520" s="189">
        <f t="shared" si="346"/>
        <v>0.82332000000000005</v>
      </c>
      <c r="L5520" s="200">
        <v>21289</v>
      </c>
      <c r="N5520" s="184">
        <v>556.6</v>
      </c>
      <c r="O5520" s="190">
        <f t="shared" si="347"/>
        <v>9.2766666666666664E-2</v>
      </c>
      <c r="Q5520" s="1">
        <v>1109.7</v>
      </c>
    </row>
    <row r="5521" spans="2:17" x14ac:dyDescent="0.3">
      <c r="B5521" s="187">
        <v>44426.625</v>
      </c>
      <c r="D5521" s="202">
        <v>802</v>
      </c>
      <c r="E5521" s="178">
        <v>538.95600000000002</v>
      </c>
      <c r="F5521" s="188">
        <f t="shared" si="344"/>
        <v>0.72937848902121327</v>
      </c>
      <c r="G5521" s="200"/>
      <c r="H5521" s="202">
        <v>450</v>
      </c>
      <c r="I5521" s="178">
        <v>19562</v>
      </c>
      <c r="J5521">
        <f t="shared" si="345"/>
        <v>19562</v>
      </c>
      <c r="K5521" s="189">
        <f t="shared" si="346"/>
        <v>0.78247999999999995</v>
      </c>
      <c r="L5521" s="200">
        <v>20212</v>
      </c>
      <c r="N5521" s="184">
        <v>272.8</v>
      </c>
      <c r="O5521" s="190">
        <f t="shared" si="347"/>
        <v>4.5466666666666669E-2</v>
      </c>
      <c r="Q5521" s="1">
        <v>1109.4000000000001</v>
      </c>
    </row>
    <row r="5522" spans="2:17" x14ac:dyDescent="0.3">
      <c r="B5522" s="187">
        <v>44426.666666666664</v>
      </c>
      <c r="D5522" s="202">
        <v>578</v>
      </c>
      <c r="E5522" s="178">
        <v>300.80599999999998</v>
      </c>
      <c r="F5522" s="188">
        <f t="shared" si="344"/>
        <v>0.40708596948269443</v>
      </c>
      <c r="G5522" s="200"/>
      <c r="H5522" s="202">
        <v>227</v>
      </c>
      <c r="I5522" s="178">
        <v>9845.9</v>
      </c>
      <c r="J5522">
        <f t="shared" si="345"/>
        <v>9845.9</v>
      </c>
      <c r="K5522" s="189">
        <f t="shared" si="346"/>
        <v>0.39383599999999996</v>
      </c>
      <c r="L5522" s="200">
        <v>10099</v>
      </c>
      <c r="N5522" s="184">
        <v>249.9</v>
      </c>
      <c r="O5522" s="190">
        <f t="shared" si="347"/>
        <v>4.165E-2</v>
      </c>
      <c r="Q5522" s="1">
        <v>1106.8</v>
      </c>
    </row>
    <row r="5523" spans="2:17" x14ac:dyDescent="0.3">
      <c r="B5523" s="187">
        <v>44426.708333333336</v>
      </c>
      <c r="D5523" s="202">
        <v>178</v>
      </c>
      <c r="E5523" s="178">
        <v>0</v>
      </c>
      <c r="F5523" s="188">
        <f t="shared" si="344"/>
        <v>0</v>
      </c>
      <c r="G5523" s="200"/>
      <c r="H5523" s="202">
        <v>40</v>
      </c>
      <c r="I5523" s="178">
        <v>1182.2</v>
      </c>
      <c r="J5523">
        <f t="shared" si="345"/>
        <v>1182.2</v>
      </c>
      <c r="K5523" s="189">
        <f t="shared" si="346"/>
        <v>4.7288000000000004E-2</v>
      </c>
      <c r="L5523" s="200">
        <v>1282.0999999999999</v>
      </c>
      <c r="N5523" s="184">
        <v>282.5</v>
      </c>
      <c r="O5523" s="190">
        <f t="shared" si="347"/>
        <v>4.7083333333333331E-2</v>
      </c>
      <c r="Q5523" s="1">
        <v>1106.5</v>
      </c>
    </row>
    <row r="5524" spans="2:17" x14ac:dyDescent="0.3">
      <c r="B5524" s="187">
        <v>44426.75</v>
      </c>
      <c r="D5524" s="202">
        <v>0</v>
      </c>
      <c r="E5524" s="178">
        <v>0</v>
      </c>
      <c r="F5524" s="188">
        <f t="shared" si="344"/>
        <v>0</v>
      </c>
      <c r="G5524" s="200"/>
      <c r="H5524" s="202">
        <v>0</v>
      </c>
      <c r="I5524" s="178">
        <v>-56.506999999999998</v>
      </c>
      <c r="J5524">
        <f t="shared" si="345"/>
        <v>0</v>
      </c>
      <c r="K5524" s="189">
        <f t="shared" si="346"/>
        <v>0</v>
      </c>
      <c r="L5524" s="200">
        <v>0</v>
      </c>
      <c r="N5524" s="184">
        <v>1600.1</v>
      </c>
      <c r="O5524" s="190">
        <f t="shared" si="347"/>
        <v>0.26668333333333333</v>
      </c>
      <c r="Q5524" s="1">
        <v>1106.4000000000001</v>
      </c>
    </row>
    <row r="5525" spans="2:17" x14ac:dyDescent="0.3">
      <c r="B5525" s="187">
        <v>44426.791666666664</v>
      </c>
      <c r="D5525" s="202">
        <v>0</v>
      </c>
      <c r="E5525" s="178">
        <v>0</v>
      </c>
      <c r="F5525" s="188">
        <f t="shared" si="344"/>
        <v>0</v>
      </c>
      <c r="G5525" s="200"/>
      <c r="H5525" s="202">
        <v>0</v>
      </c>
      <c r="I5525" s="178">
        <v>-56.506999999999998</v>
      </c>
      <c r="J5525">
        <f t="shared" si="345"/>
        <v>0</v>
      </c>
      <c r="K5525" s="189">
        <f t="shared" si="346"/>
        <v>0</v>
      </c>
      <c r="L5525" s="200">
        <v>0</v>
      </c>
      <c r="N5525" s="184">
        <v>2595.1</v>
      </c>
      <c r="O5525" s="190">
        <f t="shared" si="347"/>
        <v>0.43251666666666666</v>
      </c>
      <c r="Q5525" s="1">
        <v>1105.8</v>
      </c>
    </row>
    <row r="5526" spans="2:17" x14ac:dyDescent="0.3">
      <c r="B5526" s="187">
        <v>44426.833333333336</v>
      </c>
      <c r="D5526" s="202">
        <v>0</v>
      </c>
      <c r="E5526" s="178">
        <v>0</v>
      </c>
      <c r="F5526" s="188">
        <f t="shared" si="344"/>
        <v>0</v>
      </c>
      <c r="G5526" s="200"/>
      <c r="H5526" s="202">
        <v>0</v>
      </c>
      <c r="I5526" s="178">
        <v>-56.506999999999998</v>
      </c>
      <c r="J5526">
        <f t="shared" si="345"/>
        <v>0</v>
      </c>
      <c r="K5526" s="189">
        <f t="shared" si="346"/>
        <v>0</v>
      </c>
      <c r="L5526" s="200">
        <v>0</v>
      </c>
      <c r="N5526" s="184">
        <v>2961.4</v>
      </c>
      <c r="O5526" s="190">
        <f t="shared" si="347"/>
        <v>0.49356666666666671</v>
      </c>
      <c r="Q5526" s="1">
        <v>1105.8</v>
      </c>
    </row>
    <row r="5527" spans="2:17" x14ac:dyDescent="0.3">
      <c r="B5527" s="187">
        <v>44426.875</v>
      </c>
      <c r="D5527" s="202">
        <v>0</v>
      </c>
      <c r="E5527" s="178">
        <v>0</v>
      </c>
      <c r="F5527" s="188">
        <f t="shared" si="344"/>
        <v>0</v>
      </c>
      <c r="G5527" s="200"/>
      <c r="H5527" s="202">
        <v>0</v>
      </c>
      <c r="I5527" s="178">
        <v>-56.506999999999998</v>
      </c>
      <c r="J5527">
        <f t="shared" si="345"/>
        <v>0</v>
      </c>
      <c r="K5527" s="189">
        <f t="shared" si="346"/>
        <v>0</v>
      </c>
      <c r="L5527" s="200">
        <v>0</v>
      </c>
      <c r="N5527" s="184">
        <v>2376.3000000000002</v>
      </c>
      <c r="O5527" s="190">
        <f t="shared" si="347"/>
        <v>0.39605000000000001</v>
      </c>
      <c r="Q5527" s="1">
        <v>1103.7</v>
      </c>
    </row>
    <row r="5528" spans="2:17" x14ac:dyDescent="0.3">
      <c r="B5528" s="187">
        <v>44426.916666666664</v>
      </c>
      <c r="D5528" s="202">
        <v>0</v>
      </c>
      <c r="E5528" s="178">
        <v>0</v>
      </c>
      <c r="F5528" s="188">
        <f t="shared" si="344"/>
        <v>0</v>
      </c>
      <c r="G5528" s="200"/>
      <c r="H5528" s="202">
        <v>0</v>
      </c>
      <c r="I5528" s="178">
        <v>-56.506999999999998</v>
      </c>
      <c r="J5528">
        <f t="shared" si="345"/>
        <v>0</v>
      </c>
      <c r="K5528" s="189">
        <f t="shared" si="346"/>
        <v>0</v>
      </c>
      <c r="L5528" s="200">
        <v>0</v>
      </c>
      <c r="N5528" s="184">
        <v>1983.7</v>
      </c>
      <c r="O5528" s="190">
        <f t="shared" si="347"/>
        <v>0.33061666666666667</v>
      </c>
      <c r="Q5528" s="1">
        <v>1103.0999999999999</v>
      </c>
    </row>
    <row r="5529" spans="2:17" x14ac:dyDescent="0.3">
      <c r="B5529" s="187">
        <v>44426.958333333336</v>
      </c>
      <c r="D5529" s="202">
        <v>0</v>
      </c>
      <c r="E5529" s="178">
        <v>0</v>
      </c>
      <c r="F5529" s="188">
        <f t="shared" si="344"/>
        <v>0</v>
      </c>
      <c r="G5529" s="200"/>
      <c r="H5529" s="202">
        <v>0</v>
      </c>
      <c r="I5529" s="178">
        <v>-56.506999999999998</v>
      </c>
      <c r="J5529">
        <f t="shared" si="345"/>
        <v>0</v>
      </c>
      <c r="K5529" s="189">
        <f t="shared" si="346"/>
        <v>0</v>
      </c>
      <c r="L5529" s="200">
        <v>0</v>
      </c>
      <c r="N5529" s="184">
        <v>2247</v>
      </c>
      <c r="O5529" s="190">
        <f t="shared" si="347"/>
        <v>0.3745</v>
      </c>
      <c r="Q5529" s="1">
        <v>1102.9000000000001</v>
      </c>
    </row>
    <row r="5530" spans="2:17" x14ac:dyDescent="0.3">
      <c r="B5530" s="187">
        <v>44427</v>
      </c>
      <c r="D5530" s="202">
        <v>0</v>
      </c>
      <c r="E5530" s="178">
        <v>0</v>
      </c>
      <c r="F5530" s="188">
        <f t="shared" si="344"/>
        <v>0</v>
      </c>
      <c r="G5530" s="200"/>
      <c r="H5530" s="202">
        <v>0</v>
      </c>
      <c r="I5530" s="178">
        <v>-56.506999999999998</v>
      </c>
      <c r="J5530">
        <f t="shared" si="345"/>
        <v>0</v>
      </c>
      <c r="K5530" s="189">
        <f t="shared" si="346"/>
        <v>0</v>
      </c>
      <c r="L5530" s="200">
        <v>0</v>
      </c>
      <c r="N5530" s="184">
        <v>2482.6</v>
      </c>
      <c r="O5530" s="190">
        <f t="shared" si="347"/>
        <v>0.41376666666666667</v>
      </c>
      <c r="Q5530" s="1">
        <v>1102</v>
      </c>
    </row>
    <row r="5531" spans="2:17" x14ac:dyDescent="0.3">
      <c r="B5531" s="187">
        <v>44427.041666666664</v>
      </c>
      <c r="D5531" s="202">
        <v>0</v>
      </c>
      <c r="E5531" s="178">
        <v>0</v>
      </c>
      <c r="F5531" s="188">
        <f t="shared" si="344"/>
        <v>0</v>
      </c>
      <c r="G5531" s="200"/>
      <c r="H5531" s="202">
        <v>0</v>
      </c>
      <c r="I5531" s="178">
        <v>-56.506999999999998</v>
      </c>
      <c r="J5531">
        <f t="shared" si="345"/>
        <v>0</v>
      </c>
      <c r="K5531" s="189">
        <f t="shared" si="346"/>
        <v>0</v>
      </c>
      <c r="L5531" s="200">
        <v>0</v>
      </c>
      <c r="N5531" s="184">
        <v>2685.2</v>
      </c>
      <c r="O5531" s="190">
        <f t="shared" si="347"/>
        <v>0.44753333333333328</v>
      </c>
      <c r="Q5531" s="1">
        <v>1101.9000000000001</v>
      </c>
    </row>
    <row r="5532" spans="2:17" x14ac:dyDescent="0.3">
      <c r="B5532" s="187">
        <v>44427.083333333336</v>
      </c>
      <c r="D5532" s="202">
        <v>0</v>
      </c>
      <c r="E5532" s="178">
        <v>0</v>
      </c>
      <c r="F5532" s="188">
        <f t="shared" si="344"/>
        <v>0</v>
      </c>
      <c r="G5532" s="200"/>
      <c r="H5532" s="202">
        <v>0</v>
      </c>
      <c r="I5532" s="178">
        <v>-56.506999999999998</v>
      </c>
      <c r="J5532">
        <f t="shared" si="345"/>
        <v>0</v>
      </c>
      <c r="K5532" s="189">
        <f t="shared" si="346"/>
        <v>0</v>
      </c>
      <c r="L5532" s="200">
        <v>0</v>
      </c>
      <c r="N5532" s="184">
        <v>2588.8000000000002</v>
      </c>
      <c r="O5532" s="190">
        <f t="shared" si="347"/>
        <v>0.43146666666666672</v>
      </c>
      <c r="Q5532" s="1">
        <v>1101.9000000000001</v>
      </c>
    </row>
    <row r="5533" spans="2:17" x14ac:dyDescent="0.3">
      <c r="B5533" s="187">
        <v>44427.125</v>
      </c>
      <c r="D5533" s="202">
        <v>0</v>
      </c>
      <c r="E5533" s="178">
        <v>0</v>
      </c>
      <c r="F5533" s="188">
        <f t="shared" si="344"/>
        <v>0</v>
      </c>
      <c r="G5533" s="200"/>
      <c r="H5533" s="202">
        <v>0</v>
      </c>
      <c r="I5533" s="178">
        <v>-56.506999999999998</v>
      </c>
      <c r="J5533">
        <f t="shared" si="345"/>
        <v>0</v>
      </c>
      <c r="K5533" s="189">
        <f t="shared" si="346"/>
        <v>0</v>
      </c>
      <c r="L5533" s="200">
        <v>0</v>
      </c>
      <c r="N5533" s="184">
        <v>2448.8000000000002</v>
      </c>
      <c r="O5533" s="190">
        <f t="shared" si="347"/>
        <v>0.40813333333333335</v>
      </c>
      <c r="Q5533" s="1">
        <v>1101.7</v>
      </c>
    </row>
    <row r="5534" spans="2:17" x14ac:dyDescent="0.3">
      <c r="B5534" s="187">
        <v>44427.166666666664</v>
      </c>
      <c r="D5534" s="202">
        <v>0</v>
      </c>
      <c r="E5534" s="178">
        <v>0</v>
      </c>
      <c r="F5534" s="188">
        <f t="shared" si="344"/>
        <v>0</v>
      </c>
      <c r="G5534" s="200"/>
      <c r="H5534" s="202">
        <v>0</v>
      </c>
      <c r="I5534" s="178">
        <v>-56.506999999999998</v>
      </c>
      <c r="J5534">
        <f t="shared" si="345"/>
        <v>0</v>
      </c>
      <c r="K5534" s="189">
        <f t="shared" si="346"/>
        <v>0</v>
      </c>
      <c r="L5534" s="200">
        <v>0</v>
      </c>
      <c r="N5534" s="184">
        <v>2208.6</v>
      </c>
      <c r="O5534" s="190">
        <f t="shared" si="347"/>
        <v>0.36809999999999998</v>
      </c>
      <c r="Q5534" s="1">
        <v>1100.5</v>
      </c>
    </row>
    <row r="5535" spans="2:17" x14ac:dyDescent="0.3">
      <c r="B5535" s="187">
        <v>44427.208333333336</v>
      </c>
      <c r="D5535" s="202">
        <v>0</v>
      </c>
      <c r="E5535" s="178">
        <v>0</v>
      </c>
      <c r="F5535" s="188">
        <f t="shared" si="344"/>
        <v>0</v>
      </c>
      <c r="G5535" s="200"/>
      <c r="H5535" s="202">
        <v>0</v>
      </c>
      <c r="I5535" s="178">
        <v>-56.506999999999998</v>
      </c>
      <c r="J5535">
        <f t="shared" si="345"/>
        <v>0</v>
      </c>
      <c r="K5535" s="189">
        <f t="shared" si="346"/>
        <v>0</v>
      </c>
      <c r="L5535" s="200">
        <v>0</v>
      </c>
      <c r="N5535" s="184">
        <v>1521.8</v>
      </c>
      <c r="O5535" s="190">
        <f t="shared" si="347"/>
        <v>0.25363333333333332</v>
      </c>
      <c r="Q5535" s="1">
        <v>1099.7</v>
      </c>
    </row>
    <row r="5536" spans="2:17" x14ac:dyDescent="0.3">
      <c r="B5536" s="187">
        <v>44427.25</v>
      </c>
      <c r="D5536" s="202">
        <v>132</v>
      </c>
      <c r="E5536" s="178">
        <v>0</v>
      </c>
      <c r="F5536" s="188">
        <f t="shared" si="344"/>
        <v>0</v>
      </c>
      <c r="G5536" s="200"/>
      <c r="H5536" s="202">
        <v>20</v>
      </c>
      <c r="I5536" s="178">
        <v>432.96</v>
      </c>
      <c r="J5536">
        <f t="shared" si="345"/>
        <v>432.96</v>
      </c>
      <c r="K5536" s="189">
        <f t="shared" si="346"/>
        <v>1.7318399999999998E-2</v>
      </c>
      <c r="L5536" s="200">
        <v>555.16999999999996</v>
      </c>
      <c r="N5536" s="184">
        <v>1004</v>
      </c>
      <c r="O5536" s="190">
        <f t="shared" si="347"/>
        <v>0.16733333333333333</v>
      </c>
      <c r="Q5536" s="1">
        <v>1099.5999999999999</v>
      </c>
    </row>
    <row r="5537" spans="2:17" x14ac:dyDescent="0.3">
      <c r="B5537" s="187">
        <v>44427.291666666664</v>
      </c>
      <c r="D5537" s="202">
        <v>695</v>
      </c>
      <c r="E5537" s="178">
        <v>168.084</v>
      </c>
      <c r="F5537" s="188">
        <f t="shared" si="344"/>
        <v>0.22747098825997228</v>
      </c>
      <c r="G5537" s="200"/>
      <c r="H5537" s="202">
        <v>197</v>
      </c>
      <c r="I5537" s="178">
        <v>8877.7000000000007</v>
      </c>
      <c r="J5537">
        <f t="shared" si="345"/>
        <v>8877.7000000000007</v>
      </c>
      <c r="K5537" s="189">
        <f t="shared" si="346"/>
        <v>0.35510800000000003</v>
      </c>
      <c r="L5537" s="200">
        <v>9104.5</v>
      </c>
      <c r="N5537" s="184">
        <v>769.3</v>
      </c>
      <c r="O5537" s="190">
        <f t="shared" si="347"/>
        <v>0.12821666666666665</v>
      </c>
      <c r="Q5537" s="1">
        <v>1099.5</v>
      </c>
    </row>
    <row r="5538" spans="2:17" x14ac:dyDescent="0.3">
      <c r="B5538" s="187">
        <v>44427.333333333336</v>
      </c>
      <c r="D5538" s="202">
        <v>846</v>
      </c>
      <c r="E5538" s="178">
        <v>565.28</v>
      </c>
      <c r="F5538" s="188">
        <f t="shared" si="344"/>
        <v>0.76500321412863281</v>
      </c>
      <c r="G5538" s="200"/>
      <c r="H5538" s="202">
        <v>424</v>
      </c>
      <c r="I5538" s="178">
        <v>19582</v>
      </c>
      <c r="J5538">
        <f t="shared" si="345"/>
        <v>19582</v>
      </c>
      <c r="K5538" s="189">
        <f t="shared" si="346"/>
        <v>0.78327999999999998</v>
      </c>
      <c r="L5538" s="200">
        <v>20233</v>
      </c>
      <c r="N5538" s="184">
        <v>616.20000000000005</v>
      </c>
      <c r="O5538" s="190">
        <f t="shared" si="347"/>
        <v>0.10270000000000001</v>
      </c>
      <c r="Q5538" s="1">
        <v>1099.4000000000001</v>
      </c>
    </row>
    <row r="5539" spans="2:17" x14ac:dyDescent="0.3">
      <c r="B5539" s="187">
        <v>44427.375</v>
      </c>
      <c r="D5539" s="202">
        <v>905</v>
      </c>
      <c r="E5539" s="178">
        <v>651.79999999999995</v>
      </c>
      <c r="F5539" s="188">
        <f t="shared" si="344"/>
        <v>0.88209222857529523</v>
      </c>
      <c r="G5539" s="200"/>
      <c r="H5539" s="202">
        <v>607</v>
      </c>
      <c r="I5539" s="178">
        <v>20736</v>
      </c>
      <c r="J5539">
        <f t="shared" si="345"/>
        <v>20736</v>
      </c>
      <c r="K5539" s="189">
        <f t="shared" si="346"/>
        <v>0.82943999999999996</v>
      </c>
      <c r="L5539" s="200">
        <v>21451</v>
      </c>
      <c r="N5539" s="184">
        <v>281.8</v>
      </c>
      <c r="O5539" s="190">
        <f t="shared" si="347"/>
        <v>4.696666666666667E-2</v>
      </c>
      <c r="Q5539" s="1">
        <v>1099</v>
      </c>
    </row>
    <row r="5540" spans="2:17" x14ac:dyDescent="0.3">
      <c r="B5540" s="187">
        <v>44427.416666666664</v>
      </c>
      <c r="D5540" s="202">
        <v>940</v>
      </c>
      <c r="E5540" s="178">
        <v>693.34400000000005</v>
      </c>
      <c r="F5540" s="188">
        <f t="shared" si="344"/>
        <v>0.93831444327908797</v>
      </c>
      <c r="G5540" s="200"/>
      <c r="H5540" s="202">
        <v>748</v>
      </c>
      <c r="I5540" s="178">
        <v>20671</v>
      </c>
      <c r="J5540">
        <f t="shared" si="345"/>
        <v>20671</v>
      </c>
      <c r="K5540" s="189">
        <f t="shared" si="346"/>
        <v>0.82684000000000002</v>
      </c>
      <c r="L5540" s="200">
        <v>21382</v>
      </c>
      <c r="N5540" s="184">
        <v>582</v>
      </c>
      <c r="O5540" s="190">
        <f t="shared" si="347"/>
        <v>9.7000000000000003E-2</v>
      </c>
      <c r="Q5540" s="1">
        <v>1098.5</v>
      </c>
    </row>
    <row r="5541" spans="2:17" x14ac:dyDescent="0.3">
      <c r="B5541" s="187">
        <v>44427.458333333336</v>
      </c>
      <c r="D5541" s="202">
        <v>958</v>
      </c>
      <c r="E5541" s="178">
        <v>713.59299999999996</v>
      </c>
      <c r="F5541" s="188">
        <f t="shared" si="344"/>
        <v>0.96571776567310619</v>
      </c>
      <c r="G5541" s="200"/>
      <c r="H5541" s="202">
        <v>828</v>
      </c>
      <c r="I5541" s="178">
        <v>20531</v>
      </c>
      <c r="J5541">
        <f t="shared" si="345"/>
        <v>20531</v>
      </c>
      <c r="K5541" s="189">
        <f t="shared" si="346"/>
        <v>0.82123999999999997</v>
      </c>
      <c r="L5541" s="200">
        <v>21234</v>
      </c>
      <c r="N5541" s="184">
        <v>1493.2</v>
      </c>
      <c r="O5541" s="190">
        <f t="shared" si="347"/>
        <v>0.24886666666666668</v>
      </c>
      <c r="Q5541" s="1">
        <v>1097.9000000000001</v>
      </c>
    </row>
    <row r="5542" spans="2:17" x14ac:dyDescent="0.3">
      <c r="B5542" s="187">
        <v>44427.5</v>
      </c>
      <c r="D5542" s="202">
        <v>960</v>
      </c>
      <c r="E5542" s="178">
        <v>717.21900000000005</v>
      </c>
      <c r="F5542" s="188">
        <f t="shared" si="344"/>
        <v>0.97062489427208454</v>
      </c>
      <c r="G5542" s="200"/>
      <c r="H5542" s="202">
        <v>836</v>
      </c>
      <c r="I5542" s="178">
        <v>20468</v>
      </c>
      <c r="J5542">
        <f t="shared" si="345"/>
        <v>20468</v>
      </c>
      <c r="K5542" s="189">
        <f t="shared" si="346"/>
        <v>0.81872</v>
      </c>
      <c r="L5542" s="200">
        <v>21168</v>
      </c>
      <c r="N5542" s="184">
        <v>1399</v>
      </c>
      <c r="O5542" s="190">
        <f t="shared" si="347"/>
        <v>0.23316666666666666</v>
      </c>
      <c r="Q5542" s="1">
        <v>1096.8</v>
      </c>
    </row>
    <row r="5543" spans="2:17" x14ac:dyDescent="0.3">
      <c r="B5543" s="187">
        <v>44427.541666666664</v>
      </c>
      <c r="D5543" s="202">
        <v>946</v>
      </c>
      <c r="E5543" s="178">
        <v>694.99400000000003</v>
      </c>
      <c r="F5543" s="188">
        <f t="shared" si="344"/>
        <v>0.94054741685556731</v>
      </c>
      <c r="G5543" s="200"/>
      <c r="H5543" s="202">
        <v>773</v>
      </c>
      <c r="I5543" s="178">
        <v>20581</v>
      </c>
      <c r="J5543">
        <f t="shared" si="345"/>
        <v>20581</v>
      </c>
      <c r="K5543" s="189">
        <f t="shared" si="346"/>
        <v>0.82323999999999997</v>
      </c>
      <c r="L5543" s="200">
        <v>21287</v>
      </c>
      <c r="N5543" s="184">
        <v>1178.0999999999999</v>
      </c>
      <c r="O5543" s="190">
        <f t="shared" si="347"/>
        <v>0.19635</v>
      </c>
      <c r="Q5543" s="1">
        <v>1095.5999999999999</v>
      </c>
    </row>
    <row r="5544" spans="2:17" x14ac:dyDescent="0.3">
      <c r="B5544" s="187">
        <v>44427.583333333336</v>
      </c>
      <c r="D5544" s="202">
        <v>915</v>
      </c>
      <c r="E5544" s="178">
        <v>655.91600000000005</v>
      </c>
      <c r="F5544" s="188">
        <f t="shared" si="344"/>
        <v>0.88766248266062198</v>
      </c>
      <c r="G5544" s="200"/>
      <c r="H5544" s="202">
        <v>645</v>
      </c>
      <c r="I5544" s="178">
        <v>20624</v>
      </c>
      <c r="J5544">
        <f t="shared" si="345"/>
        <v>20624</v>
      </c>
      <c r="K5544" s="189">
        <f t="shared" si="346"/>
        <v>0.82496000000000003</v>
      </c>
      <c r="L5544" s="200">
        <v>21332</v>
      </c>
      <c r="N5544" s="184">
        <v>1071.5999999999999</v>
      </c>
      <c r="O5544" s="190">
        <f t="shared" si="347"/>
        <v>0.17859999999999998</v>
      </c>
      <c r="Q5544" s="1">
        <v>1094.7</v>
      </c>
    </row>
    <row r="5545" spans="2:17" x14ac:dyDescent="0.3">
      <c r="B5545" s="187">
        <v>44427.625</v>
      </c>
      <c r="D5545" s="202">
        <v>859</v>
      </c>
      <c r="E5545" s="178">
        <v>577.55899999999997</v>
      </c>
      <c r="F5545" s="188">
        <f t="shared" si="344"/>
        <v>0.78162059748959634</v>
      </c>
      <c r="G5545" s="200"/>
      <c r="H5545" s="202">
        <v>461</v>
      </c>
      <c r="I5545" s="178">
        <v>20179</v>
      </c>
      <c r="J5545">
        <f t="shared" si="345"/>
        <v>20179</v>
      </c>
      <c r="K5545" s="189">
        <f t="shared" si="346"/>
        <v>0.80715999999999999</v>
      </c>
      <c r="L5545" s="200">
        <v>20863</v>
      </c>
      <c r="N5545" s="184">
        <v>978.3</v>
      </c>
      <c r="O5545" s="190">
        <f t="shared" si="347"/>
        <v>0.16305</v>
      </c>
      <c r="Q5545" s="1">
        <v>1094.4000000000001</v>
      </c>
    </row>
    <row r="5546" spans="2:17" x14ac:dyDescent="0.3">
      <c r="B5546" s="187">
        <v>44427.666666666664</v>
      </c>
      <c r="D5546" s="202">
        <v>747</v>
      </c>
      <c r="E5546" s="178">
        <v>394.54300000000001</v>
      </c>
      <c r="F5546" s="188">
        <f t="shared" si="344"/>
        <v>0.53394187502114565</v>
      </c>
      <c r="G5546" s="200"/>
      <c r="H5546" s="202">
        <v>249</v>
      </c>
      <c r="I5546" s="178">
        <v>11049</v>
      </c>
      <c r="J5546">
        <f t="shared" si="345"/>
        <v>11049</v>
      </c>
      <c r="K5546" s="189">
        <f t="shared" si="346"/>
        <v>0.44196000000000002</v>
      </c>
      <c r="L5546" s="200">
        <v>11339</v>
      </c>
      <c r="N5546" s="184">
        <v>1065.5</v>
      </c>
      <c r="O5546" s="190">
        <f t="shared" si="347"/>
        <v>0.17758333333333334</v>
      </c>
      <c r="Q5546" s="1">
        <v>1092.3</v>
      </c>
    </row>
    <row r="5547" spans="2:17" x14ac:dyDescent="0.3">
      <c r="B5547" s="187">
        <v>44427.708333333336</v>
      </c>
      <c r="D5547" s="202">
        <v>273</v>
      </c>
      <c r="E5547" s="178">
        <v>0</v>
      </c>
      <c r="F5547" s="188">
        <f t="shared" si="344"/>
        <v>0</v>
      </c>
      <c r="G5547" s="200"/>
      <c r="H5547" s="202">
        <v>47</v>
      </c>
      <c r="I5547" s="178">
        <v>1409.2</v>
      </c>
      <c r="J5547">
        <f t="shared" si="345"/>
        <v>1409.2</v>
      </c>
      <c r="K5547" s="189">
        <f t="shared" si="346"/>
        <v>5.6368000000000001E-2</v>
      </c>
      <c r="L5547" s="200">
        <v>1510.7</v>
      </c>
      <c r="N5547" s="184">
        <v>1141.9000000000001</v>
      </c>
      <c r="O5547" s="190">
        <f t="shared" si="347"/>
        <v>0.19031666666666669</v>
      </c>
      <c r="Q5547" s="1">
        <v>1092.0999999999999</v>
      </c>
    </row>
    <row r="5548" spans="2:17" x14ac:dyDescent="0.3">
      <c r="B5548" s="187">
        <v>44427.75</v>
      </c>
      <c r="D5548" s="202">
        <v>0</v>
      </c>
      <c r="E5548" s="178">
        <v>0</v>
      </c>
      <c r="F5548" s="188">
        <f t="shared" si="344"/>
        <v>0</v>
      </c>
      <c r="G5548" s="200"/>
      <c r="H5548" s="202">
        <v>0</v>
      </c>
      <c r="I5548" s="178">
        <v>-56.506999999999998</v>
      </c>
      <c r="J5548">
        <f t="shared" si="345"/>
        <v>0</v>
      </c>
      <c r="K5548" s="189">
        <f t="shared" si="346"/>
        <v>0</v>
      </c>
      <c r="L5548" s="200">
        <v>0</v>
      </c>
      <c r="N5548" s="184">
        <v>1752.2</v>
      </c>
      <c r="O5548" s="190">
        <f t="shared" si="347"/>
        <v>0.29203333333333337</v>
      </c>
      <c r="Q5548" s="1">
        <v>1091</v>
      </c>
    </row>
    <row r="5549" spans="2:17" x14ac:dyDescent="0.3">
      <c r="B5549" s="187">
        <v>44427.791666666664</v>
      </c>
      <c r="D5549" s="202">
        <v>0</v>
      </c>
      <c r="E5549" s="178">
        <v>0</v>
      </c>
      <c r="F5549" s="188">
        <f t="shared" si="344"/>
        <v>0</v>
      </c>
      <c r="G5549" s="200"/>
      <c r="H5549" s="202">
        <v>0</v>
      </c>
      <c r="I5549" s="178">
        <v>-56.506999999999998</v>
      </c>
      <c r="J5549">
        <f t="shared" si="345"/>
        <v>0</v>
      </c>
      <c r="K5549" s="189">
        <f t="shared" si="346"/>
        <v>0</v>
      </c>
      <c r="L5549" s="200">
        <v>0</v>
      </c>
      <c r="N5549" s="184">
        <v>2241.5</v>
      </c>
      <c r="O5549" s="190">
        <f t="shared" si="347"/>
        <v>0.37358333333333332</v>
      </c>
      <c r="Q5549" s="1">
        <v>1089.5999999999999</v>
      </c>
    </row>
    <row r="5550" spans="2:17" x14ac:dyDescent="0.3">
      <c r="B5550" s="187">
        <v>44427.833333333336</v>
      </c>
      <c r="D5550" s="202">
        <v>0</v>
      </c>
      <c r="E5550" s="178">
        <v>0</v>
      </c>
      <c r="F5550" s="188">
        <f t="shared" si="344"/>
        <v>0</v>
      </c>
      <c r="G5550" s="200"/>
      <c r="H5550" s="202">
        <v>0</v>
      </c>
      <c r="I5550" s="178">
        <v>-56.506999999999998</v>
      </c>
      <c r="J5550">
        <f t="shared" si="345"/>
        <v>0</v>
      </c>
      <c r="K5550" s="189">
        <f t="shared" si="346"/>
        <v>0</v>
      </c>
      <c r="L5550" s="200">
        <v>0</v>
      </c>
      <c r="N5550" s="184">
        <v>1849.2</v>
      </c>
      <c r="O5550" s="190">
        <f t="shared" si="347"/>
        <v>0.30820000000000003</v>
      </c>
      <c r="Q5550" s="1">
        <v>1089</v>
      </c>
    </row>
    <row r="5551" spans="2:17" x14ac:dyDescent="0.3">
      <c r="B5551" s="187">
        <v>44427.875</v>
      </c>
      <c r="D5551" s="202">
        <v>0</v>
      </c>
      <c r="E5551" s="178">
        <v>0</v>
      </c>
      <c r="F5551" s="188">
        <f t="shared" si="344"/>
        <v>0</v>
      </c>
      <c r="G5551" s="200"/>
      <c r="H5551" s="202">
        <v>0</v>
      </c>
      <c r="I5551" s="178">
        <v>-56.506999999999998</v>
      </c>
      <c r="J5551">
        <f t="shared" si="345"/>
        <v>0</v>
      </c>
      <c r="K5551" s="189">
        <f t="shared" si="346"/>
        <v>0</v>
      </c>
      <c r="L5551" s="200">
        <v>0</v>
      </c>
      <c r="N5551" s="184">
        <v>1136.7</v>
      </c>
      <c r="O5551" s="190">
        <f t="shared" si="347"/>
        <v>0.18945000000000001</v>
      </c>
      <c r="Q5551" s="1">
        <v>1088.9000000000001</v>
      </c>
    </row>
    <row r="5552" spans="2:17" x14ac:dyDescent="0.3">
      <c r="B5552" s="187">
        <v>44427.916666666664</v>
      </c>
      <c r="D5552" s="202">
        <v>0</v>
      </c>
      <c r="E5552" s="178">
        <v>0</v>
      </c>
      <c r="F5552" s="188">
        <f t="shared" si="344"/>
        <v>0</v>
      </c>
      <c r="G5552" s="200"/>
      <c r="H5552" s="202">
        <v>0</v>
      </c>
      <c r="I5552" s="178">
        <v>-56.506999999999998</v>
      </c>
      <c r="J5552">
        <f t="shared" si="345"/>
        <v>0</v>
      </c>
      <c r="K5552" s="189">
        <f t="shared" si="346"/>
        <v>0</v>
      </c>
      <c r="L5552" s="200">
        <v>0</v>
      </c>
      <c r="N5552" s="184">
        <v>752.6</v>
      </c>
      <c r="O5552" s="190">
        <f t="shared" si="347"/>
        <v>0.12543333333333334</v>
      </c>
      <c r="Q5552" s="1">
        <v>1088.8</v>
      </c>
    </row>
    <row r="5553" spans="2:17" x14ac:dyDescent="0.3">
      <c r="B5553" s="187">
        <v>44427.958333333336</v>
      </c>
      <c r="D5553" s="202">
        <v>0</v>
      </c>
      <c r="E5553" s="178">
        <v>0</v>
      </c>
      <c r="F5553" s="188">
        <f t="shared" si="344"/>
        <v>0</v>
      </c>
      <c r="G5553" s="200"/>
      <c r="H5553" s="202">
        <v>0</v>
      </c>
      <c r="I5553" s="178">
        <v>-56.506999999999998</v>
      </c>
      <c r="J5553">
        <f t="shared" si="345"/>
        <v>0</v>
      </c>
      <c r="K5553" s="189">
        <f t="shared" si="346"/>
        <v>0</v>
      </c>
      <c r="L5553" s="200">
        <v>0</v>
      </c>
      <c r="N5553" s="184">
        <v>508</v>
      </c>
      <c r="O5553" s="190">
        <f t="shared" si="347"/>
        <v>8.4666666666666668E-2</v>
      </c>
      <c r="Q5553" s="1">
        <v>1088.8</v>
      </c>
    </row>
    <row r="5554" spans="2:17" x14ac:dyDescent="0.3">
      <c r="B5554" s="187">
        <v>44428</v>
      </c>
      <c r="D5554" s="202">
        <v>0</v>
      </c>
      <c r="E5554" s="178">
        <v>0</v>
      </c>
      <c r="F5554" s="188">
        <f t="shared" si="344"/>
        <v>0</v>
      </c>
      <c r="G5554" s="200"/>
      <c r="H5554" s="202">
        <v>0</v>
      </c>
      <c r="I5554" s="178">
        <v>-56.506999999999998</v>
      </c>
      <c r="J5554">
        <f t="shared" si="345"/>
        <v>0</v>
      </c>
      <c r="K5554" s="189">
        <f t="shared" si="346"/>
        <v>0</v>
      </c>
      <c r="L5554" s="200">
        <v>0</v>
      </c>
      <c r="N5554" s="184">
        <v>254.6</v>
      </c>
      <c r="O5554" s="190">
        <f t="shared" si="347"/>
        <v>4.243333333333333E-2</v>
      </c>
      <c r="Q5554" s="1">
        <v>1088.8</v>
      </c>
    </row>
    <row r="5555" spans="2:17" x14ac:dyDescent="0.3">
      <c r="B5555" s="187">
        <v>44428.041666666664</v>
      </c>
      <c r="D5555" s="202">
        <v>0</v>
      </c>
      <c r="E5555" s="178">
        <v>0</v>
      </c>
      <c r="F5555" s="188">
        <f t="shared" si="344"/>
        <v>0</v>
      </c>
      <c r="G5555" s="200"/>
      <c r="H5555" s="202">
        <v>0</v>
      </c>
      <c r="I5555" s="178">
        <v>-56.506999999999998</v>
      </c>
      <c r="J5555">
        <f t="shared" si="345"/>
        <v>0</v>
      </c>
      <c r="K5555" s="189">
        <f t="shared" si="346"/>
        <v>0</v>
      </c>
      <c r="L5555" s="200">
        <v>0</v>
      </c>
      <c r="N5555" s="184">
        <v>174.3</v>
      </c>
      <c r="O5555" s="190">
        <f t="shared" si="347"/>
        <v>2.9050000000000003E-2</v>
      </c>
      <c r="Q5555" s="1">
        <v>1088.8</v>
      </c>
    </row>
    <row r="5556" spans="2:17" x14ac:dyDescent="0.3">
      <c r="B5556" s="187">
        <v>44428.083333333336</v>
      </c>
      <c r="D5556" s="202">
        <v>0</v>
      </c>
      <c r="E5556" s="178">
        <v>0</v>
      </c>
      <c r="F5556" s="188">
        <f t="shared" si="344"/>
        <v>0</v>
      </c>
      <c r="G5556" s="200"/>
      <c r="H5556" s="202">
        <v>0</v>
      </c>
      <c r="I5556" s="178">
        <v>-56.506999999999998</v>
      </c>
      <c r="J5556">
        <f t="shared" si="345"/>
        <v>0</v>
      </c>
      <c r="K5556" s="189">
        <f t="shared" si="346"/>
        <v>0</v>
      </c>
      <c r="L5556" s="200">
        <v>0</v>
      </c>
      <c r="N5556" s="184">
        <v>583.4</v>
      </c>
      <c r="O5556" s="190">
        <f t="shared" si="347"/>
        <v>9.7233333333333324E-2</v>
      </c>
      <c r="Q5556" s="1">
        <v>1088.7</v>
      </c>
    </row>
    <row r="5557" spans="2:17" x14ac:dyDescent="0.3">
      <c r="B5557" s="187">
        <v>44428.125</v>
      </c>
      <c r="D5557" s="202">
        <v>0</v>
      </c>
      <c r="E5557" s="178">
        <v>0</v>
      </c>
      <c r="F5557" s="188">
        <f t="shared" si="344"/>
        <v>0</v>
      </c>
      <c r="G5557" s="200"/>
      <c r="H5557" s="202">
        <v>0</v>
      </c>
      <c r="I5557" s="178">
        <v>-56.506999999999998</v>
      </c>
      <c r="J5557">
        <f t="shared" si="345"/>
        <v>0</v>
      </c>
      <c r="K5557" s="189">
        <f t="shared" si="346"/>
        <v>0</v>
      </c>
      <c r="L5557" s="200">
        <v>0</v>
      </c>
      <c r="N5557" s="184">
        <v>2320.8000000000002</v>
      </c>
      <c r="O5557" s="190">
        <f t="shared" si="347"/>
        <v>0.38680000000000003</v>
      </c>
      <c r="Q5557" s="1">
        <v>1088.2</v>
      </c>
    </row>
    <row r="5558" spans="2:17" x14ac:dyDescent="0.3">
      <c r="B5558" s="187">
        <v>44428.166666666664</v>
      </c>
      <c r="D5558" s="202">
        <v>0</v>
      </c>
      <c r="E5558" s="178">
        <v>0</v>
      </c>
      <c r="F5558" s="188">
        <f t="shared" si="344"/>
        <v>0</v>
      </c>
      <c r="G5558" s="200"/>
      <c r="H5558" s="202">
        <v>0</v>
      </c>
      <c r="I5558" s="178">
        <v>-56.506999999999998</v>
      </c>
      <c r="J5558">
        <f t="shared" si="345"/>
        <v>0</v>
      </c>
      <c r="K5558" s="189">
        <f t="shared" si="346"/>
        <v>0</v>
      </c>
      <c r="L5558" s="200">
        <v>0</v>
      </c>
      <c r="N5558" s="184">
        <v>3479.8</v>
      </c>
      <c r="O5558" s="190">
        <f t="shared" si="347"/>
        <v>0.57996666666666674</v>
      </c>
      <c r="Q5558" s="1">
        <v>1088</v>
      </c>
    </row>
    <row r="5559" spans="2:17" x14ac:dyDescent="0.3">
      <c r="B5559" s="187">
        <v>44428.208333333336</v>
      </c>
      <c r="D5559" s="202">
        <v>0</v>
      </c>
      <c r="E5559" s="178">
        <v>0</v>
      </c>
      <c r="F5559" s="188">
        <f t="shared" si="344"/>
        <v>0</v>
      </c>
      <c r="G5559" s="200"/>
      <c r="H5559" s="202">
        <v>0</v>
      </c>
      <c r="I5559" s="178">
        <v>-56.506999999999998</v>
      </c>
      <c r="J5559">
        <f t="shared" si="345"/>
        <v>0</v>
      </c>
      <c r="K5559" s="189">
        <f t="shared" si="346"/>
        <v>0</v>
      </c>
      <c r="L5559" s="200">
        <v>0</v>
      </c>
      <c r="N5559" s="184">
        <v>3415.7</v>
      </c>
      <c r="O5559" s="190">
        <f t="shared" si="347"/>
        <v>0.56928333333333325</v>
      </c>
      <c r="Q5559" s="1">
        <v>1087.9000000000001</v>
      </c>
    </row>
    <row r="5560" spans="2:17" x14ac:dyDescent="0.3">
      <c r="B5560" s="187">
        <v>44428.25</v>
      </c>
      <c r="D5560" s="202">
        <v>134</v>
      </c>
      <c r="E5560" s="178">
        <v>0</v>
      </c>
      <c r="F5560" s="188">
        <f t="shared" si="344"/>
        <v>0</v>
      </c>
      <c r="G5560" s="200"/>
      <c r="H5560" s="202">
        <v>22</v>
      </c>
      <c r="I5560" s="178">
        <v>526.97</v>
      </c>
      <c r="J5560">
        <f t="shared" si="345"/>
        <v>526.97</v>
      </c>
      <c r="K5560" s="189">
        <f t="shared" si="346"/>
        <v>2.1078800000000002E-2</v>
      </c>
      <c r="L5560" s="200">
        <v>638.25</v>
      </c>
      <c r="N5560" s="184">
        <v>3032.6</v>
      </c>
      <c r="O5560" s="190">
        <f t="shared" si="347"/>
        <v>0.50543333333333329</v>
      </c>
      <c r="Q5560" s="1">
        <v>1087</v>
      </c>
    </row>
    <row r="5561" spans="2:17" x14ac:dyDescent="0.3">
      <c r="B5561" s="187">
        <v>44428.291666666664</v>
      </c>
      <c r="D5561" s="202">
        <v>696</v>
      </c>
      <c r="E5561" s="178">
        <v>168.11500000000001</v>
      </c>
      <c r="F5561" s="188">
        <f t="shared" si="344"/>
        <v>0.22751294109686371</v>
      </c>
      <c r="G5561" s="200"/>
      <c r="H5561" s="202">
        <v>200</v>
      </c>
      <c r="I5561" s="178">
        <v>9058.4</v>
      </c>
      <c r="J5561">
        <f t="shared" si="345"/>
        <v>9058.4</v>
      </c>
      <c r="K5561" s="189">
        <f t="shared" si="346"/>
        <v>0.36233599999999999</v>
      </c>
      <c r="L5561" s="200">
        <v>9290</v>
      </c>
      <c r="N5561" s="184">
        <v>3245.2</v>
      </c>
      <c r="O5561" s="190">
        <f t="shared" si="347"/>
        <v>0.54086666666666661</v>
      </c>
      <c r="Q5561" s="1">
        <v>1086.8</v>
      </c>
    </row>
    <row r="5562" spans="2:17" x14ac:dyDescent="0.3">
      <c r="B5562" s="187">
        <v>44428.333333333336</v>
      </c>
      <c r="D5562" s="202">
        <v>845</v>
      </c>
      <c r="E5562" s="178">
        <v>562.67399999999998</v>
      </c>
      <c r="F5562" s="188">
        <f t="shared" si="344"/>
        <v>0.76147646919511458</v>
      </c>
      <c r="G5562" s="200"/>
      <c r="H5562" s="202">
        <v>427</v>
      </c>
      <c r="I5562" s="178">
        <v>19723</v>
      </c>
      <c r="J5562">
        <f t="shared" si="345"/>
        <v>19723</v>
      </c>
      <c r="K5562" s="189">
        <f t="shared" si="346"/>
        <v>0.78891999999999995</v>
      </c>
      <c r="L5562" s="200">
        <v>20382</v>
      </c>
      <c r="N5562" s="184">
        <v>2397.4</v>
      </c>
      <c r="O5562" s="190">
        <f t="shared" si="347"/>
        <v>0.39956666666666668</v>
      </c>
      <c r="Q5562" s="1">
        <v>1086.7</v>
      </c>
    </row>
    <row r="5563" spans="2:17" x14ac:dyDescent="0.3">
      <c r="B5563" s="187">
        <v>44428.375</v>
      </c>
      <c r="D5563" s="202">
        <v>905</v>
      </c>
      <c r="E5563" s="178">
        <v>648.80100000000004</v>
      </c>
      <c r="F5563" s="188">
        <f t="shared" si="344"/>
        <v>0.87803362993537926</v>
      </c>
      <c r="G5563" s="200"/>
      <c r="H5563" s="202">
        <v>611</v>
      </c>
      <c r="I5563" s="178">
        <v>20845</v>
      </c>
      <c r="J5563">
        <f t="shared" si="345"/>
        <v>20845</v>
      </c>
      <c r="K5563" s="189">
        <f t="shared" si="346"/>
        <v>0.83379999999999999</v>
      </c>
      <c r="L5563" s="200">
        <v>21566</v>
      </c>
      <c r="N5563" s="184">
        <v>1530.2</v>
      </c>
      <c r="O5563" s="190">
        <f t="shared" si="347"/>
        <v>0.25503333333333333</v>
      </c>
      <c r="Q5563" s="1">
        <v>1085.9000000000001</v>
      </c>
    </row>
    <row r="5564" spans="2:17" x14ac:dyDescent="0.3">
      <c r="B5564" s="187">
        <v>44428.416666666664</v>
      </c>
      <c r="D5564" s="202">
        <v>940</v>
      </c>
      <c r="E5564" s="178">
        <v>691.86900000000003</v>
      </c>
      <c r="F5564" s="188">
        <f t="shared" si="344"/>
        <v>0.93631830023344731</v>
      </c>
      <c r="G5564" s="200"/>
      <c r="H5564" s="202">
        <v>751</v>
      </c>
      <c r="I5564" s="178">
        <v>20801</v>
      </c>
      <c r="J5564">
        <f t="shared" si="345"/>
        <v>20801</v>
      </c>
      <c r="K5564" s="189">
        <f t="shared" si="346"/>
        <v>0.83204</v>
      </c>
      <c r="L5564" s="200">
        <v>21519</v>
      </c>
      <c r="N5564" s="184">
        <v>1113.5999999999999</v>
      </c>
      <c r="O5564" s="190">
        <f t="shared" si="347"/>
        <v>0.18559999999999999</v>
      </c>
      <c r="Q5564" s="1">
        <v>1084.4000000000001</v>
      </c>
    </row>
    <row r="5565" spans="2:17" x14ac:dyDescent="0.3">
      <c r="B5565" s="187">
        <v>44428.458333333336</v>
      </c>
      <c r="D5565" s="202">
        <v>958</v>
      </c>
      <c r="E5565" s="178">
        <v>715.36199999999997</v>
      </c>
      <c r="F5565" s="188">
        <f t="shared" si="344"/>
        <v>0.96811178401055586</v>
      </c>
      <c r="G5565" s="200"/>
      <c r="H5565" s="202">
        <v>831</v>
      </c>
      <c r="I5565" s="178">
        <v>20671</v>
      </c>
      <c r="J5565">
        <f t="shared" si="345"/>
        <v>20671</v>
      </c>
      <c r="K5565" s="189">
        <f t="shared" si="346"/>
        <v>0.82684000000000002</v>
      </c>
      <c r="L5565" s="200">
        <v>21382</v>
      </c>
      <c r="N5565" s="184">
        <v>459.5</v>
      </c>
      <c r="O5565" s="190">
        <f t="shared" si="347"/>
        <v>7.6583333333333337E-2</v>
      </c>
      <c r="Q5565" s="1">
        <v>1083.9000000000001</v>
      </c>
    </row>
    <row r="5566" spans="2:17" x14ac:dyDescent="0.3">
      <c r="B5566" s="187">
        <v>44428.5</v>
      </c>
      <c r="D5566" s="202">
        <v>960</v>
      </c>
      <c r="E5566" s="178">
        <v>720.904</v>
      </c>
      <c r="F5566" s="188">
        <f t="shared" si="344"/>
        <v>0.9756118685928884</v>
      </c>
      <c r="G5566" s="200"/>
      <c r="H5566" s="202">
        <v>839</v>
      </c>
      <c r="I5566" s="178">
        <v>20615</v>
      </c>
      <c r="J5566">
        <f t="shared" si="345"/>
        <v>20615</v>
      </c>
      <c r="K5566" s="189">
        <f t="shared" si="346"/>
        <v>0.8246</v>
      </c>
      <c r="L5566" s="200">
        <v>21323</v>
      </c>
      <c r="N5566" s="184">
        <v>43.7</v>
      </c>
      <c r="O5566" s="190">
        <f t="shared" si="347"/>
        <v>7.2833333333333335E-3</v>
      </c>
      <c r="Q5566" s="1">
        <v>1083.5999999999999</v>
      </c>
    </row>
    <row r="5567" spans="2:17" x14ac:dyDescent="0.3">
      <c r="B5567" s="187">
        <v>44428.541666666664</v>
      </c>
      <c r="D5567" s="202">
        <v>727</v>
      </c>
      <c r="E5567" s="178">
        <v>532.12800000000004</v>
      </c>
      <c r="F5567" s="188">
        <f t="shared" si="344"/>
        <v>0.72013803836654611</v>
      </c>
      <c r="G5567" s="200"/>
      <c r="H5567" s="202">
        <v>725</v>
      </c>
      <c r="I5567" s="178">
        <v>19460</v>
      </c>
      <c r="J5567">
        <f t="shared" si="345"/>
        <v>19460</v>
      </c>
      <c r="K5567" s="189">
        <f t="shared" si="346"/>
        <v>0.77839999999999998</v>
      </c>
      <c r="L5567" s="200">
        <v>20105</v>
      </c>
      <c r="N5567" s="184">
        <v>0</v>
      </c>
      <c r="O5567" s="190">
        <f t="shared" si="347"/>
        <v>0</v>
      </c>
      <c r="Q5567" s="1">
        <v>1083.4000000000001</v>
      </c>
    </row>
    <row r="5568" spans="2:17" x14ac:dyDescent="0.3">
      <c r="B5568" s="187">
        <v>44428.583333333336</v>
      </c>
      <c r="D5568" s="202">
        <v>891</v>
      </c>
      <c r="E5568" s="178">
        <v>642.29100000000005</v>
      </c>
      <c r="F5568" s="188">
        <f t="shared" si="344"/>
        <v>0.86922353418817888</v>
      </c>
      <c r="G5568" s="200"/>
      <c r="H5568" s="202">
        <v>642</v>
      </c>
      <c r="I5568" s="178">
        <v>20555</v>
      </c>
      <c r="J5568">
        <f t="shared" si="345"/>
        <v>20555</v>
      </c>
      <c r="K5568" s="189">
        <f t="shared" si="346"/>
        <v>0.82220000000000004</v>
      </c>
      <c r="L5568" s="200">
        <v>21259</v>
      </c>
      <c r="N5568" s="184">
        <v>0</v>
      </c>
      <c r="O5568" s="190">
        <f t="shared" si="347"/>
        <v>0</v>
      </c>
      <c r="Q5568" s="1">
        <v>1082.9000000000001</v>
      </c>
    </row>
    <row r="5569" spans="2:17" x14ac:dyDescent="0.3">
      <c r="B5569" s="187">
        <v>44428.625</v>
      </c>
      <c r="D5569" s="202">
        <v>857</v>
      </c>
      <c r="E5569" s="178">
        <v>580.505</v>
      </c>
      <c r="F5569" s="188">
        <f t="shared" si="344"/>
        <v>0.78560747031160139</v>
      </c>
      <c r="G5569" s="200"/>
      <c r="H5569" s="202">
        <v>463</v>
      </c>
      <c r="I5569" s="178">
        <v>20283</v>
      </c>
      <c r="J5569">
        <f t="shared" si="345"/>
        <v>20283</v>
      </c>
      <c r="K5569" s="189">
        <f t="shared" si="346"/>
        <v>0.81132000000000004</v>
      </c>
      <c r="L5569" s="200">
        <v>20973</v>
      </c>
      <c r="N5569" s="184">
        <v>0</v>
      </c>
      <c r="O5569" s="190">
        <f t="shared" si="347"/>
        <v>0</v>
      </c>
      <c r="Q5569" s="1">
        <v>1081.5999999999999</v>
      </c>
    </row>
    <row r="5570" spans="2:17" x14ac:dyDescent="0.3">
      <c r="B5570" s="187">
        <v>44428.666666666664</v>
      </c>
      <c r="D5570" s="202">
        <v>746</v>
      </c>
      <c r="E5570" s="178">
        <v>398.404</v>
      </c>
      <c r="F5570" s="188">
        <f t="shared" si="344"/>
        <v>0.53916703319010728</v>
      </c>
      <c r="G5570" s="200"/>
      <c r="H5570" s="202">
        <v>250</v>
      </c>
      <c r="I5570" s="178">
        <v>11124</v>
      </c>
      <c r="J5570">
        <f t="shared" si="345"/>
        <v>11124</v>
      </c>
      <c r="K5570" s="189">
        <f t="shared" si="346"/>
        <v>0.44496000000000002</v>
      </c>
      <c r="L5570" s="200">
        <v>11416</v>
      </c>
      <c r="N5570" s="184">
        <v>0</v>
      </c>
      <c r="O5570" s="190">
        <f t="shared" si="347"/>
        <v>0</v>
      </c>
      <c r="Q5570" s="1">
        <v>1081.5999999999999</v>
      </c>
    </row>
    <row r="5571" spans="2:17" x14ac:dyDescent="0.3">
      <c r="B5571" s="187">
        <v>44428.708333333336</v>
      </c>
      <c r="D5571" s="202">
        <v>277</v>
      </c>
      <c r="E5571" s="178">
        <v>0</v>
      </c>
      <c r="F5571" s="188">
        <f t="shared" si="344"/>
        <v>0</v>
      </c>
      <c r="G5571" s="200"/>
      <c r="H5571" s="202">
        <v>48</v>
      </c>
      <c r="I5571" s="178">
        <v>1461.1</v>
      </c>
      <c r="J5571">
        <f t="shared" si="345"/>
        <v>1461.1</v>
      </c>
      <c r="K5571" s="189">
        <f t="shared" si="346"/>
        <v>5.8443999999999996E-2</v>
      </c>
      <c r="L5571" s="200">
        <v>1563.1</v>
      </c>
      <c r="N5571" s="184">
        <v>0</v>
      </c>
      <c r="O5571" s="190">
        <f t="shared" si="347"/>
        <v>0</v>
      </c>
      <c r="Q5571" s="1">
        <v>1081.3</v>
      </c>
    </row>
    <row r="5572" spans="2:17" x14ac:dyDescent="0.3">
      <c r="B5572" s="187">
        <v>44428.75</v>
      </c>
      <c r="D5572" s="202">
        <v>0</v>
      </c>
      <c r="E5572" s="178">
        <v>0</v>
      </c>
      <c r="F5572" s="188">
        <f t="shared" si="344"/>
        <v>0</v>
      </c>
      <c r="G5572" s="200"/>
      <c r="H5572" s="202">
        <v>0</v>
      </c>
      <c r="I5572" s="178">
        <v>-56.506999999999998</v>
      </c>
      <c r="J5572">
        <f t="shared" si="345"/>
        <v>0</v>
      </c>
      <c r="K5572" s="189">
        <f t="shared" si="346"/>
        <v>0</v>
      </c>
      <c r="L5572" s="200">
        <v>0</v>
      </c>
      <c r="N5572" s="184">
        <v>0</v>
      </c>
      <c r="O5572" s="190">
        <f t="shared" si="347"/>
        <v>0</v>
      </c>
      <c r="Q5572" s="1">
        <v>1081.3</v>
      </c>
    </row>
    <row r="5573" spans="2:17" x14ac:dyDescent="0.3">
      <c r="B5573" s="187">
        <v>44428.791666666664</v>
      </c>
      <c r="D5573" s="202">
        <v>0</v>
      </c>
      <c r="E5573" s="178">
        <v>0</v>
      </c>
      <c r="F5573" s="188">
        <f t="shared" si="344"/>
        <v>0</v>
      </c>
      <c r="G5573" s="200"/>
      <c r="H5573" s="202">
        <v>0</v>
      </c>
      <c r="I5573" s="178">
        <v>-56.506999999999998</v>
      </c>
      <c r="J5573">
        <f t="shared" si="345"/>
        <v>0</v>
      </c>
      <c r="K5573" s="189">
        <f t="shared" si="346"/>
        <v>0</v>
      </c>
      <c r="L5573" s="200">
        <v>0</v>
      </c>
      <c r="N5573" s="184">
        <v>0</v>
      </c>
      <c r="O5573" s="190">
        <f t="shared" si="347"/>
        <v>0</v>
      </c>
      <c r="Q5573" s="1">
        <v>1081.2</v>
      </c>
    </row>
    <row r="5574" spans="2:17" x14ac:dyDescent="0.3">
      <c r="B5574" s="187">
        <v>44428.833333333336</v>
      </c>
      <c r="D5574" s="202">
        <v>0</v>
      </c>
      <c r="E5574" s="178">
        <v>0</v>
      </c>
      <c r="F5574" s="188">
        <f t="shared" si="344"/>
        <v>0</v>
      </c>
      <c r="G5574" s="200"/>
      <c r="H5574" s="202">
        <v>0</v>
      </c>
      <c r="I5574" s="178">
        <v>-56.506999999999998</v>
      </c>
      <c r="J5574">
        <f t="shared" si="345"/>
        <v>0</v>
      </c>
      <c r="K5574" s="189">
        <f t="shared" si="346"/>
        <v>0</v>
      </c>
      <c r="L5574" s="200">
        <v>0</v>
      </c>
      <c r="N5574" s="184">
        <v>426.4</v>
      </c>
      <c r="O5574" s="190">
        <f t="shared" si="347"/>
        <v>7.1066666666666667E-2</v>
      </c>
      <c r="Q5574" s="1">
        <v>1081.0999999999999</v>
      </c>
    </row>
    <row r="5575" spans="2:17" x14ac:dyDescent="0.3">
      <c r="B5575" s="187">
        <v>44428.875</v>
      </c>
      <c r="D5575" s="202">
        <v>0</v>
      </c>
      <c r="E5575" s="178">
        <v>0</v>
      </c>
      <c r="F5575" s="188">
        <f t="shared" si="344"/>
        <v>0</v>
      </c>
      <c r="G5575" s="200"/>
      <c r="H5575" s="202">
        <v>0</v>
      </c>
      <c r="I5575" s="178">
        <v>-56.506999999999998</v>
      </c>
      <c r="J5575">
        <f t="shared" si="345"/>
        <v>0</v>
      </c>
      <c r="K5575" s="189">
        <f t="shared" si="346"/>
        <v>0</v>
      </c>
      <c r="L5575" s="200">
        <v>0</v>
      </c>
      <c r="N5575" s="184">
        <v>1296.2</v>
      </c>
      <c r="O5575" s="190">
        <f t="shared" si="347"/>
        <v>0.21603333333333333</v>
      </c>
      <c r="Q5575" s="1">
        <v>1080.7</v>
      </c>
    </row>
    <row r="5576" spans="2:17" x14ac:dyDescent="0.3">
      <c r="B5576" s="187">
        <v>44428.916666666664</v>
      </c>
      <c r="D5576" s="202">
        <v>0</v>
      </c>
      <c r="E5576" s="178">
        <v>0</v>
      </c>
      <c r="F5576" s="188">
        <f t="shared" si="344"/>
        <v>0</v>
      </c>
      <c r="G5576" s="200"/>
      <c r="H5576" s="202">
        <v>0</v>
      </c>
      <c r="I5576" s="178">
        <v>-56.506999999999998</v>
      </c>
      <c r="J5576">
        <f t="shared" si="345"/>
        <v>0</v>
      </c>
      <c r="K5576" s="189">
        <f t="shared" si="346"/>
        <v>0</v>
      </c>
      <c r="L5576" s="200">
        <v>0</v>
      </c>
      <c r="N5576" s="184">
        <v>2280.3000000000002</v>
      </c>
      <c r="O5576" s="190">
        <f t="shared" si="347"/>
        <v>0.38005000000000005</v>
      </c>
      <c r="Q5576" s="1">
        <v>1080</v>
      </c>
    </row>
    <row r="5577" spans="2:17" x14ac:dyDescent="0.3">
      <c r="B5577" s="187">
        <v>44428.958333333336</v>
      </c>
      <c r="D5577" s="202">
        <v>0</v>
      </c>
      <c r="E5577" s="178">
        <v>0</v>
      </c>
      <c r="F5577" s="188">
        <f t="shared" si="344"/>
        <v>0</v>
      </c>
      <c r="G5577" s="200"/>
      <c r="H5577" s="202">
        <v>0</v>
      </c>
      <c r="I5577" s="178">
        <v>-56.506999999999998</v>
      </c>
      <c r="J5577">
        <f t="shared" si="345"/>
        <v>0</v>
      </c>
      <c r="K5577" s="189">
        <f t="shared" si="346"/>
        <v>0</v>
      </c>
      <c r="L5577" s="200">
        <v>0</v>
      </c>
      <c r="N5577" s="184">
        <v>3101.7</v>
      </c>
      <c r="O5577" s="190">
        <f t="shared" si="347"/>
        <v>0.51695000000000002</v>
      </c>
      <c r="Q5577" s="1">
        <v>1079.7</v>
      </c>
    </row>
    <row r="5578" spans="2:17" x14ac:dyDescent="0.3">
      <c r="B5578" s="187">
        <v>44429</v>
      </c>
      <c r="D5578" s="202">
        <v>0</v>
      </c>
      <c r="E5578" s="178">
        <v>0</v>
      </c>
      <c r="F5578" s="188">
        <f t="shared" si="344"/>
        <v>0</v>
      </c>
      <c r="G5578" s="200"/>
      <c r="H5578" s="202">
        <v>0</v>
      </c>
      <c r="I5578" s="178">
        <v>-56.506999999999998</v>
      </c>
      <c r="J5578">
        <f t="shared" si="345"/>
        <v>0</v>
      </c>
      <c r="K5578" s="189">
        <f t="shared" si="346"/>
        <v>0</v>
      </c>
      <c r="L5578" s="200">
        <v>0</v>
      </c>
      <c r="N5578" s="184">
        <v>3893.1</v>
      </c>
      <c r="O5578" s="190">
        <f t="shared" si="347"/>
        <v>0.64885000000000004</v>
      </c>
      <c r="Q5578" s="1">
        <v>1078.5999999999999</v>
      </c>
    </row>
    <row r="5579" spans="2:17" x14ac:dyDescent="0.3">
      <c r="B5579" s="187">
        <v>44429.041666666664</v>
      </c>
      <c r="D5579" s="202">
        <v>0</v>
      </c>
      <c r="E5579" s="178">
        <v>0</v>
      </c>
      <c r="F5579" s="188">
        <f t="shared" ref="F5579:F5642" si="348">E5579/$F$8</f>
        <v>0</v>
      </c>
      <c r="G5579" s="200"/>
      <c r="H5579" s="202">
        <v>0</v>
      </c>
      <c r="I5579" s="178">
        <v>-56.506999999999998</v>
      </c>
      <c r="J5579">
        <f t="shared" ref="J5579:J5642" si="349">IF(I5579&lt;0,0,I5579)</f>
        <v>0</v>
      </c>
      <c r="K5579" s="189">
        <f t="shared" ref="K5579:K5642" si="350">J5579/(1000*$K$8)</f>
        <v>0</v>
      </c>
      <c r="L5579" s="200">
        <v>0</v>
      </c>
      <c r="N5579" s="184">
        <v>4620.6000000000004</v>
      </c>
      <c r="O5579" s="190">
        <f t="shared" ref="O5579:O5642" si="351">N5579/$O$8</f>
        <v>0.77010000000000001</v>
      </c>
      <c r="Q5579" s="1">
        <v>1077.4000000000001</v>
      </c>
    </row>
    <row r="5580" spans="2:17" x14ac:dyDescent="0.3">
      <c r="B5580" s="187">
        <v>44429.083333333336</v>
      </c>
      <c r="D5580" s="202">
        <v>0</v>
      </c>
      <c r="E5580" s="178">
        <v>0</v>
      </c>
      <c r="F5580" s="188">
        <f t="shared" si="348"/>
        <v>0</v>
      </c>
      <c r="G5580" s="200"/>
      <c r="H5580" s="202">
        <v>0</v>
      </c>
      <c r="I5580" s="178">
        <v>-56.506999999999998</v>
      </c>
      <c r="J5580">
        <f t="shared" si="349"/>
        <v>0</v>
      </c>
      <c r="K5580" s="189">
        <f t="shared" si="350"/>
        <v>0</v>
      </c>
      <c r="L5580" s="200">
        <v>0</v>
      </c>
      <c r="N5580" s="184">
        <v>5292.7</v>
      </c>
      <c r="O5580" s="190">
        <f t="shared" si="351"/>
        <v>0.88211666666666666</v>
      </c>
      <c r="Q5580" s="1">
        <v>1076</v>
      </c>
    </row>
    <row r="5581" spans="2:17" x14ac:dyDescent="0.3">
      <c r="B5581" s="187">
        <v>44429.125</v>
      </c>
      <c r="D5581" s="202">
        <v>0</v>
      </c>
      <c r="E5581" s="178">
        <v>0</v>
      </c>
      <c r="F5581" s="188">
        <f t="shared" si="348"/>
        <v>0</v>
      </c>
      <c r="G5581" s="200"/>
      <c r="H5581" s="202">
        <v>0</v>
      </c>
      <c r="I5581" s="178">
        <v>-56.506999999999998</v>
      </c>
      <c r="J5581">
        <f t="shared" si="349"/>
        <v>0</v>
      </c>
      <c r="K5581" s="189">
        <f t="shared" si="350"/>
        <v>0</v>
      </c>
      <c r="L5581" s="200">
        <v>0</v>
      </c>
      <c r="N5581" s="184">
        <v>5520.9</v>
      </c>
      <c r="O5581" s="190">
        <f t="shared" si="351"/>
        <v>0.92014999999999991</v>
      </c>
      <c r="Q5581" s="1">
        <v>1075.9000000000001</v>
      </c>
    </row>
    <row r="5582" spans="2:17" x14ac:dyDescent="0.3">
      <c r="B5582" s="187">
        <v>44429.166666666664</v>
      </c>
      <c r="D5582" s="202">
        <v>0</v>
      </c>
      <c r="E5582" s="178">
        <v>0</v>
      </c>
      <c r="F5582" s="188">
        <f t="shared" si="348"/>
        <v>0</v>
      </c>
      <c r="G5582" s="200"/>
      <c r="H5582" s="202">
        <v>0</v>
      </c>
      <c r="I5582" s="178">
        <v>-56.506999999999998</v>
      </c>
      <c r="J5582">
        <f t="shared" si="349"/>
        <v>0</v>
      </c>
      <c r="K5582" s="189">
        <f t="shared" si="350"/>
        <v>0</v>
      </c>
      <c r="L5582" s="200">
        <v>0</v>
      </c>
      <c r="N5582" s="184">
        <v>5459.9</v>
      </c>
      <c r="O5582" s="190">
        <f t="shared" si="351"/>
        <v>0.90998333333333326</v>
      </c>
      <c r="Q5582" s="1">
        <v>1075.5</v>
      </c>
    </row>
    <row r="5583" spans="2:17" x14ac:dyDescent="0.3">
      <c r="B5583" s="187">
        <v>44429.208333333336</v>
      </c>
      <c r="D5583" s="202">
        <v>0</v>
      </c>
      <c r="E5583" s="178">
        <v>0</v>
      </c>
      <c r="F5583" s="188">
        <f t="shared" si="348"/>
        <v>0</v>
      </c>
      <c r="G5583" s="200"/>
      <c r="H5583" s="202">
        <v>0</v>
      </c>
      <c r="I5583" s="178">
        <v>-56.506999999999998</v>
      </c>
      <c r="J5583">
        <f t="shared" si="349"/>
        <v>0</v>
      </c>
      <c r="K5583" s="189">
        <f t="shared" si="350"/>
        <v>0</v>
      </c>
      <c r="L5583" s="200">
        <v>0</v>
      </c>
      <c r="N5583" s="184">
        <v>5361.9</v>
      </c>
      <c r="O5583" s="190">
        <f t="shared" si="351"/>
        <v>0.89364999999999994</v>
      </c>
      <c r="Q5583" s="1">
        <v>1074.9000000000001</v>
      </c>
    </row>
    <row r="5584" spans="2:17" x14ac:dyDescent="0.3">
      <c r="B5584" s="187">
        <v>44429.25</v>
      </c>
      <c r="D5584" s="202">
        <v>169</v>
      </c>
      <c r="E5584" s="178">
        <v>0</v>
      </c>
      <c r="F5584" s="188">
        <f t="shared" si="348"/>
        <v>0</v>
      </c>
      <c r="G5584" s="200"/>
      <c r="H5584" s="202">
        <v>23</v>
      </c>
      <c r="I5584" s="178">
        <v>560.46</v>
      </c>
      <c r="J5584">
        <f t="shared" si="349"/>
        <v>560.46</v>
      </c>
      <c r="K5584" s="189">
        <f t="shared" si="350"/>
        <v>2.2418400000000002E-2</v>
      </c>
      <c r="L5584" s="200">
        <v>667.85</v>
      </c>
      <c r="N5584" s="184">
        <v>5219.8</v>
      </c>
      <c r="O5584" s="190">
        <f t="shared" si="351"/>
        <v>0.86996666666666667</v>
      </c>
      <c r="Q5584" s="1">
        <v>1074.7</v>
      </c>
    </row>
    <row r="5585" spans="2:17" x14ac:dyDescent="0.3">
      <c r="B5585" s="187">
        <v>44429.291666666664</v>
      </c>
      <c r="D5585" s="202">
        <v>704</v>
      </c>
      <c r="E5585" s="178">
        <v>172.626</v>
      </c>
      <c r="F5585" s="188">
        <f t="shared" si="348"/>
        <v>0.23361775552322633</v>
      </c>
      <c r="G5585" s="200"/>
      <c r="H5585" s="202">
        <v>205</v>
      </c>
      <c r="I5585" s="178">
        <v>9333.7000000000007</v>
      </c>
      <c r="J5585">
        <f t="shared" si="349"/>
        <v>9333.7000000000007</v>
      </c>
      <c r="K5585" s="189">
        <f t="shared" si="350"/>
        <v>0.37334800000000001</v>
      </c>
      <c r="L5585" s="200">
        <v>9572.7999999999993</v>
      </c>
      <c r="N5585" s="184">
        <v>4836.7</v>
      </c>
      <c r="O5585" s="190">
        <f t="shared" si="351"/>
        <v>0.80611666666666659</v>
      </c>
      <c r="Q5585" s="1">
        <v>1074.5</v>
      </c>
    </row>
    <row r="5586" spans="2:17" x14ac:dyDescent="0.3">
      <c r="B5586" s="187">
        <v>44429.333333333336</v>
      </c>
      <c r="D5586" s="202">
        <v>849</v>
      </c>
      <c r="E5586" s="178">
        <v>564.40200000000004</v>
      </c>
      <c r="F5586" s="188">
        <f t="shared" si="348"/>
        <v>0.76381500152248205</v>
      </c>
      <c r="G5586" s="200"/>
      <c r="H5586" s="202">
        <v>432</v>
      </c>
      <c r="I5586" s="178">
        <v>20023</v>
      </c>
      <c r="J5586">
        <f t="shared" si="349"/>
        <v>20023</v>
      </c>
      <c r="K5586" s="189">
        <f t="shared" si="350"/>
        <v>0.80091999999999997</v>
      </c>
      <c r="L5586" s="200">
        <v>20698</v>
      </c>
      <c r="N5586" s="184">
        <v>3342.5</v>
      </c>
      <c r="O5586" s="190">
        <f t="shared" si="351"/>
        <v>0.55708333333333337</v>
      </c>
      <c r="Q5586" s="1">
        <v>1074</v>
      </c>
    </row>
    <row r="5587" spans="2:17" x14ac:dyDescent="0.3">
      <c r="B5587" s="187">
        <v>44429.375</v>
      </c>
      <c r="D5587" s="202">
        <v>908</v>
      </c>
      <c r="E5587" s="178">
        <v>649.59</v>
      </c>
      <c r="F5587" s="188">
        <f t="shared" si="348"/>
        <v>0.87910139730013204</v>
      </c>
      <c r="G5587" s="200"/>
      <c r="H5587" s="202">
        <v>616</v>
      </c>
      <c r="I5587" s="178">
        <v>20987</v>
      </c>
      <c r="J5587">
        <f t="shared" si="349"/>
        <v>20987</v>
      </c>
      <c r="K5587" s="189">
        <f t="shared" si="350"/>
        <v>0.83948</v>
      </c>
      <c r="L5587" s="200">
        <v>21715</v>
      </c>
      <c r="N5587" s="184">
        <v>3011.1</v>
      </c>
      <c r="O5587" s="190">
        <f t="shared" si="351"/>
        <v>0.50185000000000002</v>
      </c>
      <c r="Q5587" s="1">
        <v>1072.7</v>
      </c>
    </row>
    <row r="5588" spans="2:17" x14ac:dyDescent="0.3">
      <c r="B5588" s="187">
        <v>44429.416666666664</v>
      </c>
      <c r="D5588" s="202">
        <v>942</v>
      </c>
      <c r="E5588" s="178">
        <v>692.44600000000003</v>
      </c>
      <c r="F5588" s="188">
        <f t="shared" si="348"/>
        <v>0.9370991643265556</v>
      </c>
      <c r="G5588" s="200"/>
      <c r="H5588" s="202">
        <v>757</v>
      </c>
      <c r="I5588" s="178">
        <v>20943</v>
      </c>
      <c r="J5588">
        <f t="shared" si="349"/>
        <v>20943</v>
      </c>
      <c r="K5588" s="189">
        <f t="shared" si="350"/>
        <v>0.83772000000000002</v>
      </c>
      <c r="L5588" s="200">
        <v>21669</v>
      </c>
      <c r="N5588" s="184">
        <v>1989.6</v>
      </c>
      <c r="O5588" s="190">
        <f t="shared" si="351"/>
        <v>0.33160000000000001</v>
      </c>
      <c r="Q5588" s="1">
        <v>1072.5999999999999</v>
      </c>
    </row>
    <row r="5589" spans="2:17" x14ac:dyDescent="0.3">
      <c r="B5589" s="187">
        <v>44429.458333333336</v>
      </c>
      <c r="D5589" s="202">
        <v>960</v>
      </c>
      <c r="E5589" s="178">
        <v>717.08600000000001</v>
      </c>
      <c r="F5589" s="188">
        <f t="shared" si="348"/>
        <v>0.97044490306864706</v>
      </c>
      <c r="G5589" s="200"/>
      <c r="H5589" s="202">
        <v>836</v>
      </c>
      <c r="I5589" s="178">
        <v>20786</v>
      </c>
      <c r="J5589">
        <f t="shared" si="349"/>
        <v>20786</v>
      </c>
      <c r="K5589" s="189">
        <f t="shared" si="350"/>
        <v>0.83143999999999996</v>
      </c>
      <c r="L5589" s="200">
        <v>21503</v>
      </c>
      <c r="N5589" s="184">
        <v>724.4</v>
      </c>
      <c r="O5589" s="190">
        <f t="shared" si="351"/>
        <v>0.12073333333333333</v>
      </c>
      <c r="Q5589" s="1">
        <v>1072.0999999999999</v>
      </c>
    </row>
    <row r="5590" spans="2:17" x14ac:dyDescent="0.3">
      <c r="B5590" s="187">
        <v>44429.5</v>
      </c>
      <c r="D5590" s="202">
        <v>961</v>
      </c>
      <c r="E5590" s="178">
        <v>722.38800000000003</v>
      </c>
      <c r="F5590" s="188">
        <f t="shared" si="348"/>
        <v>0.97762019149440071</v>
      </c>
      <c r="G5590" s="200"/>
      <c r="H5590" s="202">
        <v>844</v>
      </c>
      <c r="I5590" s="178">
        <v>20712</v>
      </c>
      <c r="J5590">
        <f t="shared" si="349"/>
        <v>20712</v>
      </c>
      <c r="K5590" s="189">
        <f t="shared" si="350"/>
        <v>0.82847999999999999</v>
      </c>
      <c r="L5590" s="200">
        <v>21425</v>
      </c>
      <c r="N5590" s="184">
        <v>0</v>
      </c>
      <c r="O5590" s="190">
        <f t="shared" si="351"/>
        <v>0</v>
      </c>
      <c r="Q5590" s="1">
        <v>1072.0999999999999</v>
      </c>
    </row>
    <row r="5591" spans="2:17" x14ac:dyDescent="0.3">
      <c r="B5591" s="187">
        <v>44429.541666666664</v>
      </c>
      <c r="D5591" s="202">
        <v>948</v>
      </c>
      <c r="E5591" s="178">
        <v>700.56600000000003</v>
      </c>
      <c r="F5591" s="188">
        <f t="shared" si="348"/>
        <v>0.94808810095747209</v>
      </c>
      <c r="G5591" s="200"/>
      <c r="H5591" s="202">
        <v>780</v>
      </c>
      <c r="I5591" s="178">
        <v>20788</v>
      </c>
      <c r="J5591">
        <f t="shared" si="349"/>
        <v>20788</v>
      </c>
      <c r="K5591" s="189">
        <f t="shared" si="350"/>
        <v>0.83152000000000004</v>
      </c>
      <c r="L5591" s="200">
        <v>21505</v>
      </c>
      <c r="N5591" s="184">
        <v>0</v>
      </c>
      <c r="O5591" s="190">
        <f t="shared" si="351"/>
        <v>0</v>
      </c>
      <c r="Q5591" s="1">
        <v>1071.7</v>
      </c>
    </row>
    <row r="5592" spans="2:17" x14ac:dyDescent="0.3">
      <c r="B5592" s="187">
        <v>44429.583333333336</v>
      </c>
      <c r="D5592" s="202">
        <v>917</v>
      </c>
      <c r="E5592" s="178">
        <v>660.51099999999997</v>
      </c>
      <c r="F5592" s="188">
        <f t="shared" si="348"/>
        <v>0.89388097574178704</v>
      </c>
      <c r="G5592" s="200"/>
      <c r="H5592" s="202">
        <v>651</v>
      </c>
      <c r="I5592" s="178">
        <v>20798</v>
      </c>
      <c r="J5592">
        <f t="shared" si="349"/>
        <v>20798</v>
      </c>
      <c r="K5592" s="189">
        <f t="shared" si="350"/>
        <v>0.83191999999999999</v>
      </c>
      <c r="L5592" s="200">
        <v>21516</v>
      </c>
      <c r="N5592" s="184">
        <v>232.3</v>
      </c>
      <c r="O5592" s="190">
        <f t="shared" si="351"/>
        <v>3.871666666666667E-2</v>
      </c>
      <c r="Q5592" s="1">
        <v>1071.5999999999999</v>
      </c>
    </row>
    <row r="5593" spans="2:17" x14ac:dyDescent="0.3">
      <c r="B5593" s="187">
        <v>44429.625</v>
      </c>
      <c r="D5593" s="202">
        <v>861</v>
      </c>
      <c r="E5593" s="178">
        <v>582.47</v>
      </c>
      <c r="F5593" s="188">
        <f t="shared" si="348"/>
        <v>0.78826673884359044</v>
      </c>
      <c r="G5593" s="200"/>
      <c r="H5593" s="202">
        <v>466</v>
      </c>
      <c r="I5593" s="178">
        <v>20323</v>
      </c>
      <c r="J5593">
        <f t="shared" si="349"/>
        <v>20323</v>
      </c>
      <c r="K5593" s="189">
        <f t="shared" si="350"/>
        <v>0.81291999999999998</v>
      </c>
      <c r="L5593" s="200">
        <v>21014</v>
      </c>
      <c r="N5593" s="184">
        <v>287.2</v>
      </c>
      <c r="O5593" s="190">
        <f t="shared" si="351"/>
        <v>4.7866666666666662E-2</v>
      </c>
      <c r="Q5593" s="1">
        <v>1071</v>
      </c>
    </row>
    <row r="5594" spans="2:17" x14ac:dyDescent="0.3">
      <c r="B5594" s="187">
        <v>44429.666666666664</v>
      </c>
      <c r="D5594" s="202">
        <v>750</v>
      </c>
      <c r="E5594" s="178">
        <v>400.36799999999999</v>
      </c>
      <c r="F5594" s="188">
        <f t="shared" si="348"/>
        <v>0.54182494840477724</v>
      </c>
      <c r="G5594" s="200"/>
      <c r="H5594" s="202">
        <v>253</v>
      </c>
      <c r="I5594" s="178">
        <v>11244</v>
      </c>
      <c r="J5594">
        <f t="shared" si="349"/>
        <v>11244</v>
      </c>
      <c r="K5594" s="189">
        <f t="shared" si="350"/>
        <v>0.44975999999999999</v>
      </c>
      <c r="L5594" s="200">
        <v>11540</v>
      </c>
      <c r="N5594" s="184">
        <v>275.7</v>
      </c>
      <c r="O5594" s="190">
        <f t="shared" si="351"/>
        <v>4.5949999999999998E-2</v>
      </c>
      <c r="Q5594" s="1">
        <v>1070.8</v>
      </c>
    </row>
    <row r="5595" spans="2:17" x14ac:dyDescent="0.3">
      <c r="B5595" s="187">
        <v>44429.708333333336</v>
      </c>
      <c r="D5595" s="202">
        <v>274</v>
      </c>
      <c r="E5595" s="178">
        <v>0</v>
      </c>
      <c r="F5595" s="188">
        <f t="shared" si="348"/>
        <v>0</v>
      </c>
      <c r="G5595" s="200"/>
      <c r="H5595" s="202">
        <v>49</v>
      </c>
      <c r="I5595" s="178">
        <v>1512</v>
      </c>
      <c r="J5595">
        <f t="shared" si="349"/>
        <v>1512</v>
      </c>
      <c r="K5595" s="189">
        <f t="shared" si="350"/>
        <v>6.0479999999999999E-2</v>
      </c>
      <c r="L5595" s="200">
        <v>1614.4</v>
      </c>
      <c r="N5595" s="184">
        <v>138.4</v>
      </c>
      <c r="O5595" s="190">
        <f t="shared" si="351"/>
        <v>2.3066666666666669E-2</v>
      </c>
      <c r="Q5595" s="1">
        <v>1070.4000000000001</v>
      </c>
    </row>
    <row r="5596" spans="2:17" x14ac:dyDescent="0.3">
      <c r="B5596" s="187">
        <v>44429.75</v>
      </c>
      <c r="D5596" s="202">
        <v>0</v>
      </c>
      <c r="E5596" s="178">
        <v>0</v>
      </c>
      <c r="F5596" s="188">
        <f t="shared" si="348"/>
        <v>0</v>
      </c>
      <c r="G5596" s="200"/>
      <c r="H5596" s="202">
        <v>0</v>
      </c>
      <c r="I5596" s="178">
        <v>-56.506999999999998</v>
      </c>
      <c r="J5596">
        <f t="shared" si="349"/>
        <v>0</v>
      </c>
      <c r="K5596" s="189">
        <f t="shared" si="350"/>
        <v>0</v>
      </c>
      <c r="L5596" s="200">
        <v>0</v>
      </c>
      <c r="N5596" s="184">
        <v>75.2</v>
      </c>
      <c r="O5596" s="190">
        <f t="shared" si="351"/>
        <v>1.2533333333333334E-2</v>
      </c>
      <c r="Q5596" s="1">
        <v>1070.4000000000001</v>
      </c>
    </row>
    <row r="5597" spans="2:17" x14ac:dyDescent="0.3">
      <c r="B5597" s="187">
        <v>44429.791666666664</v>
      </c>
      <c r="D5597" s="202">
        <v>0</v>
      </c>
      <c r="E5597" s="178">
        <v>0</v>
      </c>
      <c r="F5597" s="188">
        <f t="shared" si="348"/>
        <v>0</v>
      </c>
      <c r="G5597" s="200"/>
      <c r="H5597" s="202">
        <v>0</v>
      </c>
      <c r="I5597" s="178">
        <v>-56.506999999999998</v>
      </c>
      <c r="J5597">
        <f t="shared" si="349"/>
        <v>0</v>
      </c>
      <c r="K5597" s="189">
        <f t="shared" si="350"/>
        <v>0</v>
      </c>
      <c r="L5597" s="200">
        <v>0</v>
      </c>
      <c r="N5597" s="184">
        <v>0</v>
      </c>
      <c r="O5597" s="190">
        <f t="shared" si="351"/>
        <v>0</v>
      </c>
      <c r="Q5597" s="1">
        <v>1069.2</v>
      </c>
    </row>
    <row r="5598" spans="2:17" x14ac:dyDescent="0.3">
      <c r="B5598" s="187">
        <v>44429.833333333336</v>
      </c>
      <c r="D5598" s="202">
        <v>0</v>
      </c>
      <c r="E5598" s="178">
        <v>0</v>
      </c>
      <c r="F5598" s="188">
        <f t="shared" si="348"/>
        <v>0</v>
      </c>
      <c r="G5598" s="200"/>
      <c r="H5598" s="202">
        <v>0</v>
      </c>
      <c r="I5598" s="178">
        <v>-56.506999999999998</v>
      </c>
      <c r="J5598">
        <f t="shared" si="349"/>
        <v>0</v>
      </c>
      <c r="K5598" s="189">
        <f t="shared" si="350"/>
        <v>0</v>
      </c>
      <c r="L5598" s="200">
        <v>0</v>
      </c>
      <c r="N5598" s="184">
        <v>0</v>
      </c>
      <c r="O5598" s="190">
        <f t="shared" si="351"/>
        <v>0</v>
      </c>
      <c r="Q5598" s="1">
        <v>1068.5</v>
      </c>
    </row>
    <row r="5599" spans="2:17" x14ac:dyDescent="0.3">
      <c r="B5599" s="187">
        <v>44429.875</v>
      </c>
      <c r="D5599" s="202">
        <v>0</v>
      </c>
      <c r="E5599" s="178">
        <v>0</v>
      </c>
      <c r="F5599" s="188">
        <f t="shared" si="348"/>
        <v>0</v>
      </c>
      <c r="G5599" s="200"/>
      <c r="H5599" s="202">
        <v>0</v>
      </c>
      <c r="I5599" s="178">
        <v>-56.506999999999998</v>
      </c>
      <c r="J5599">
        <f t="shared" si="349"/>
        <v>0</v>
      </c>
      <c r="K5599" s="189">
        <f t="shared" si="350"/>
        <v>0</v>
      </c>
      <c r="L5599" s="200">
        <v>0</v>
      </c>
      <c r="N5599" s="184">
        <v>0</v>
      </c>
      <c r="O5599" s="190">
        <f t="shared" si="351"/>
        <v>0</v>
      </c>
      <c r="Q5599" s="1">
        <v>1068.2</v>
      </c>
    </row>
    <row r="5600" spans="2:17" x14ac:dyDescent="0.3">
      <c r="B5600" s="187">
        <v>44429.916666666664</v>
      </c>
      <c r="D5600" s="202">
        <v>0</v>
      </c>
      <c r="E5600" s="178">
        <v>0</v>
      </c>
      <c r="F5600" s="188">
        <f t="shared" si="348"/>
        <v>0</v>
      </c>
      <c r="G5600" s="200"/>
      <c r="H5600" s="202">
        <v>0</v>
      </c>
      <c r="I5600" s="178">
        <v>-56.506999999999998</v>
      </c>
      <c r="J5600">
        <f t="shared" si="349"/>
        <v>0</v>
      </c>
      <c r="K5600" s="189">
        <f t="shared" si="350"/>
        <v>0</v>
      </c>
      <c r="L5600" s="200">
        <v>0</v>
      </c>
      <c r="N5600" s="184">
        <v>25.1</v>
      </c>
      <c r="O5600" s="190">
        <f t="shared" si="351"/>
        <v>4.1833333333333332E-3</v>
      </c>
      <c r="Q5600" s="1">
        <v>1068.0999999999999</v>
      </c>
    </row>
    <row r="5601" spans="2:17" x14ac:dyDescent="0.3">
      <c r="B5601" s="187">
        <v>44429.958333333336</v>
      </c>
      <c r="D5601" s="202">
        <v>0</v>
      </c>
      <c r="E5601" s="178">
        <v>0</v>
      </c>
      <c r="F5601" s="188">
        <f t="shared" si="348"/>
        <v>0</v>
      </c>
      <c r="G5601" s="200"/>
      <c r="H5601" s="202">
        <v>0</v>
      </c>
      <c r="I5601" s="178">
        <v>-56.506999999999998</v>
      </c>
      <c r="J5601">
        <f t="shared" si="349"/>
        <v>0</v>
      </c>
      <c r="K5601" s="189">
        <f t="shared" si="350"/>
        <v>0</v>
      </c>
      <c r="L5601" s="200">
        <v>0</v>
      </c>
      <c r="N5601" s="184">
        <v>731.8</v>
      </c>
      <c r="O5601" s="190">
        <f t="shared" si="351"/>
        <v>0.12196666666666665</v>
      </c>
      <c r="Q5601" s="1">
        <v>1068.0999999999999</v>
      </c>
    </row>
    <row r="5602" spans="2:17" x14ac:dyDescent="0.3">
      <c r="B5602" s="187">
        <v>44430</v>
      </c>
      <c r="D5602" s="202">
        <v>0</v>
      </c>
      <c r="E5602" s="178">
        <v>0</v>
      </c>
      <c r="F5602" s="188">
        <f t="shared" si="348"/>
        <v>0</v>
      </c>
      <c r="G5602" s="200"/>
      <c r="H5602" s="202">
        <v>0</v>
      </c>
      <c r="I5602" s="178">
        <v>-56.506999999999998</v>
      </c>
      <c r="J5602">
        <f t="shared" si="349"/>
        <v>0</v>
      </c>
      <c r="K5602" s="189">
        <f t="shared" si="350"/>
        <v>0</v>
      </c>
      <c r="L5602" s="200">
        <v>0</v>
      </c>
      <c r="N5602" s="184">
        <v>2397.1999999999998</v>
      </c>
      <c r="O5602" s="190">
        <f t="shared" si="351"/>
        <v>0.3995333333333333</v>
      </c>
      <c r="Q5602" s="1">
        <v>1067.8</v>
      </c>
    </row>
    <row r="5603" spans="2:17" x14ac:dyDescent="0.3">
      <c r="B5603" s="187">
        <v>44430.041666666664</v>
      </c>
      <c r="D5603" s="202">
        <v>0</v>
      </c>
      <c r="E5603" s="178">
        <v>0</v>
      </c>
      <c r="F5603" s="188">
        <f t="shared" si="348"/>
        <v>0</v>
      </c>
      <c r="G5603" s="200"/>
      <c r="H5603" s="202">
        <v>0</v>
      </c>
      <c r="I5603" s="178">
        <v>-56.506999999999998</v>
      </c>
      <c r="J5603">
        <f t="shared" si="349"/>
        <v>0</v>
      </c>
      <c r="K5603" s="189">
        <f t="shared" si="350"/>
        <v>0</v>
      </c>
      <c r="L5603" s="200">
        <v>0</v>
      </c>
      <c r="N5603" s="184">
        <v>4972.3999999999996</v>
      </c>
      <c r="O5603" s="190">
        <f t="shared" si="351"/>
        <v>0.82873333333333332</v>
      </c>
      <c r="Q5603" s="1">
        <v>1067.4000000000001</v>
      </c>
    </row>
    <row r="5604" spans="2:17" x14ac:dyDescent="0.3">
      <c r="B5604" s="187">
        <v>44430.083333333336</v>
      </c>
      <c r="D5604" s="202">
        <v>0</v>
      </c>
      <c r="E5604" s="178">
        <v>0</v>
      </c>
      <c r="F5604" s="188">
        <f t="shared" si="348"/>
        <v>0</v>
      </c>
      <c r="G5604" s="200"/>
      <c r="H5604" s="202">
        <v>0</v>
      </c>
      <c r="I5604" s="178">
        <v>-56.506999999999998</v>
      </c>
      <c r="J5604">
        <f t="shared" si="349"/>
        <v>0</v>
      </c>
      <c r="K5604" s="189">
        <f t="shared" si="350"/>
        <v>0</v>
      </c>
      <c r="L5604" s="200">
        <v>0</v>
      </c>
      <c r="N5604" s="184">
        <v>5872.5</v>
      </c>
      <c r="O5604" s="190">
        <f t="shared" si="351"/>
        <v>0.97875000000000001</v>
      </c>
      <c r="Q5604" s="1">
        <v>1067.4000000000001</v>
      </c>
    </row>
    <row r="5605" spans="2:17" x14ac:dyDescent="0.3">
      <c r="B5605" s="187">
        <v>44430.125</v>
      </c>
      <c r="D5605" s="202">
        <v>0</v>
      </c>
      <c r="E5605" s="178">
        <v>0</v>
      </c>
      <c r="F5605" s="188">
        <f t="shared" si="348"/>
        <v>0</v>
      </c>
      <c r="G5605" s="200"/>
      <c r="H5605" s="202">
        <v>0</v>
      </c>
      <c r="I5605" s="178">
        <v>-56.506999999999998</v>
      </c>
      <c r="J5605">
        <f t="shared" si="349"/>
        <v>0</v>
      </c>
      <c r="K5605" s="189">
        <f t="shared" si="350"/>
        <v>0</v>
      </c>
      <c r="L5605" s="200">
        <v>0</v>
      </c>
      <c r="N5605" s="184">
        <v>5946.8</v>
      </c>
      <c r="O5605" s="190">
        <f t="shared" si="351"/>
        <v>0.99113333333333331</v>
      </c>
      <c r="Q5605" s="1">
        <v>1067.3</v>
      </c>
    </row>
    <row r="5606" spans="2:17" x14ac:dyDescent="0.3">
      <c r="B5606" s="187">
        <v>44430.166666666664</v>
      </c>
      <c r="D5606" s="202">
        <v>0</v>
      </c>
      <c r="E5606" s="178">
        <v>0</v>
      </c>
      <c r="F5606" s="188">
        <f t="shared" si="348"/>
        <v>0</v>
      </c>
      <c r="G5606" s="200"/>
      <c r="H5606" s="202">
        <v>0</v>
      </c>
      <c r="I5606" s="178">
        <v>-56.506999999999998</v>
      </c>
      <c r="J5606">
        <f t="shared" si="349"/>
        <v>0</v>
      </c>
      <c r="K5606" s="189">
        <f t="shared" si="350"/>
        <v>0</v>
      </c>
      <c r="L5606" s="200">
        <v>0</v>
      </c>
      <c r="N5606" s="184">
        <v>5935.2</v>
      </c>
      <c r="O5606" s="190">
        <f t="shared" si="351"/>
        <v>0.98919999999999997</v>
      </c>
      <c r="Q5606" s="1">
        <v>1066.8</v>
      </c>
    </row>
    <row r="5607" spans="2:17" x14ac:dyDescent="0.3">
      <c r="B5607" s="187">
        <v>44430.208333333336</v>
      </c>
      <c r="D5607" s="202">
        <v>0</v>
      </c>
      <c r="E5607" s="178">
        <v>0</v>
      </c>
      <c r="F5607" s="188">
        <f t="shared" si="348"/>
        <v>0</v>
      </c>
      <c r="G5607" s="200"/>
      <c r="H5607" s="202">
        <v>0</v>
      </c>
      <c r="I5607" s="178">
        <v>-56.506999999999998</v>
      </c>
      <c r="J5607">
        <f t="shared" si="349"/>
        <v>0</v>
      </c>
      <c r="K5607" s="189">
        <f t="shared" si="350"/>
        <v>0</v>
      </c>
      <c r="L5607" s="200">
        <v>0</v>
      </c>
      <c r="N5607" s="184">
        <v>5875.7</v>
      </c>
      <c r="O5607" s="190">
        <f t="shared" si="351"/>
        <v>0.97928333333333328</v>
      </c>
      <c r="Q5607" s="1">
        <v>1066.5999999999999</v>
      </c>
    </row>
    <row r="5608" spans="2:17" x14ac:dyDescent="0.3">
      <c r="B5608" s="187">
        <v>44430.25</v>
      </c>
      <c r="D5608" s="202">
        <v>180</v>
      </c>
      <c r="E5608" s="178">
        <v>0</v>
      </c>
      <c r="F5608" s="188">
        <f t="shared" si="348"/>
        <v>0</v>
      </c>
      <c r="G5608" s="200"/>
      <c r="H5608" s="202">
        <v>24</v>
      </c>
      <c r="I5608" s="178">
        <v>605.29999999999995</v>
      </c>
      <c r="J5608">
        <f t="shared" si="349"/>
        <v>605.29999999999995</v>
      </c>
      <c r="K5608" s="189">
        <f t="shared" si="350"/>
        <v>2.4211999999999997E-2</v>
      </c>
      <c r="L5608" s="200">
        <v>707.48</v>
      </c>
      <c r="N5608" s="184">
        <v>5221</v>
      </c>
      <c r="O5608" s="190">
        <f t="shared" si="351"/>
        <v>0.87016666666666664</v>
      </c>
      <c r="Q5608" s="1">
        <v>1065.5</v>
      </c>
    </row>
    <row r="5609" spans="2:17" x14ac:dyDescent="0.3">
      <c r="B5609" s="187">
        <v>44430.291666666664</v>
      </c>
      <c r="D5609" s="202">
        <v>709</v>
      </c>
      <c r="E5609" s="178">
        <v>177.05099999999999</v>
      </c>
      <c r="F5609" s="188">
        <f t="shared" si="348"/>
        <v>0.23960618466014819</v>
      </c>
      <c r="G5609" s="200"/>
      <c r="H5609" s="202">
        <v>209</v>
      </c>
      <c r="I5609" s="178">
        <v>9511.7000000000007</v>
      </c>
      <c r="J5609">
        <f t="shared" si="349"/>
        <v>9511.7000000000007</v>
      </c>
      <c r="K5609" s="189">
        <f t="shared" si="350"/>
        <v>0.38046800000000003</v>
      </c>
      <c r="L5609" s="200">
        <v>9755.7999999999993</v>
      </c>
      <c r="N5609" s="184">
        <v>5122.6000000000004</v>
      </c>
      <c r="O5609" s="190">
        <f t="shared" si="351"/>
        <v>0.85376666666666667</v>
      </c>
      <c r="Q5609" s="1">
        <v>1065.4000000000001</v>
      </c>
    </row>
    <row r="5610" spans="2:17" x14ac:dyDescent="0.3">
      <c r="B5610" s="187">
        <v>44430.333333333336</v>
      </c>
      <c r="D5610" s="202">
        <v>852</v>
      </c>
      <c r="E5610" s="178">
        <v>566.52599999999995</v>
      </c>
      <c r="F5610" s="188">
        <f t="shared" si="348"/>
        <v>0.76668944750820445</v>
      </c>
      <c r="G5610" s="200"/>
      <c r="H5610" s="202">
        <v>437</v>
      </c>
      <c r="I5610" s="178">
        <v>20251</v>
      </c>
      <c r="J5610">
        <f t="shared" si="349"/>
        <v>20251</v>
      </c>
      <c r="K5610" s="189">
        <f t="shared" si="350"/>
        <v>0.81003999999999998</v>
      </c>
      <c r="L5610" s="200">
        <v>20939</v>
      </c>
      <c r="N5610" s="184">
        <v>4283.7</v>
      </c>
      <c r="O5610" s="190">
        <f t="shared" si="351"/>
        <v>0.71394999999999997</v>
      </c>
      <c r="Q5610" s="1">
        <v>1065</v>
      </c>
    </row>
    <row r="5611" spans="2:17" x14ac:dyDescent="0.3">
      <c r="B5611" s="187">
        <v>44430.375</v>
      </c>
      <c r="D5611" s="202">
        <v>910</v>
      </c>
      <c r="E5611" s="178">
        <v>649.27200000000005</v>
      </c>
      <c r="F5611" s="188">
        <f t="shared" si="348"/>
        <v>0.87867104239266514</v>
      </c>
      <c r="G5611" s="200"/>
      <c r="H5611" s="202">
        <v>622</v>
      </c>
      <c r="I5611" s="178">
        <v>21190</v>
      </c>
      <c r="J5611">
        <f t="shared" si="349"/>
        <v>21190</v>
      </c>
      <c r="K5611" s="189">
        <f t="shared" si="350"/>
        <v>0.84760000000000002</v>
      </c>
      <c r="L5611" s="200">
        <v>21930</v>
      </c>
      <c r="N5611" s="184">
        <v>4523.8</v>
      </c>
      <c r="O5611" s="190">
        <f t="shared" si="351"/>
        <v>0.75396666666666667</v>
      </c>
      <c r="Q5611" s="1">
        <v>1064.5</v>
      </c>
    </row>
    <row r="5612" spans="2:17" x14ac:dyDescent="0.3">
      <c r="B5612" s="187">
        <v>44430.416666666664</v>
      </c>
      <c r="D5612" s="202">
        <v>945</v>
      </c>
      <c r="E5612" s="178">
        <v>691.12800000000004</v>
      </c>
      <c r="F5612" s="188">
        <f t="shared" si="348"/>
        <v>0.9353154921000103</v>
      </c>
      <c r="G5612" s="200"/>
      <c r="H5612" s="202">
        <v>762</v>
      </c>
      <c r="I5612" s="178">
        <v>21131</v>
      </c>
      <c r="J5612">
        <f t="shared" si="349"/>
        <v>21131</v>
      </c>
      <c r="K5612" s="189">
        <f t="shared" si="350"/>
        <v>0.84523999999999999</v>
      </c>
      <c r="L5612" s="200">
        <v>21868</v>
      </c>
      <c r="N5612" s="184">
        <v>4530.2</v>
      </c>
      <c r="O5612" s="190">
        <f t="shared" si="351"/>
        <v>0.75503333333333333</v>
      </c>
      <c r="Q5612" s="1">
        <v>1064.0999999999999</v>
      </c>
    </row>
    <row r="5613" spans="2:17" x14ac:dyDescent="0.3">
      <c r="B5613" s="187">
        <v>44430.458333333336</v>
      </c>
      <c r="D5613" s="202">
        <v>962</v>
      </c>
      <c r="E5613" s="178">
        <v>712.77700000000004</v>
      </c>
      <c r="F5613" s="188">
        <f t="shared" si="348"/>
        <v>0.96461345874073834</v>
      </c>
      <c r="G5613" s="200"/>
      <c r="H5613" s="202">
        <v>842</v>
      </c>
      <c r="I5613" s="178">
        <v>20985</v>
      </c>
      <c r="J5613">
        <f t="shared" si="349"/>
        <v>20985</v>
      </c>
      <c r="K5613" s="189">
        <f t="shared" si="350"/>
        <v>0.83940000000000003</v>
      </c>
      <c r="L5613" s="200">
        <v>21714</v>
      </c>
      <c r="N5613" s="184">
        <v>4035.6</v>
      </c>
      <c r="O5613" s="190">
        <f t="shared" si="351"/>
        <v>0.67259999999999998</v>
      </c>
      <c r="Q5613" s="1">
        <v>1063.9000000000001</v>
      </c>
    </row>
    <row r="5614" spans="2:17" x14ac:dyDescent="0.3">
      <c r="B5614" s="187">
        <v>44430.5</v>
      </c>
      <c r="D5614" s="202">
        <v>963</v>
      </c>
      <c r="E5614" s="178">
        <v>717.72</v>
      </c>
      <c r="F5614" s="188">
        <f t="shared" si="348"/>
        <v>0.97130290624894278</v>
      </c>
      <c r="G5614" s="200"/>
      <c r="H5614" s="202">
        <v>850</v>
      </c>
      <c r="I5614" s="178">
        <v>20934</v>
      </c>
      <c r="J5614">
        <f t="shared" si="349"/>
        <v>20934</v>
      </c>
      <c r="K5614" s="189">
        <f t="shared" si="350"/>
        <v>0.83735999999999999</v>
      </c>
      <c r="L5614" s="200">
        <v>21660</v>
      </c>
      <c r="N5614" s="184">
        <v>2970.5</v>
      </c>
      <c r="O5614" s="190">
        <f t="shared" si="351"/>
        <v>0.49508333333333332</v>
      </c>
      <c r="Q5614" s="1">
        <v>1063.7</v>
      </c>
    </row>
    <row r="5615" spans="2:17" x14ac:dyDescent="0.3">
      <c r="B5615" s="187">
        <v>44430.541666666664</v>
      </c>
      <c r="D5615" s="202">
        <v>951</v>
      </c>
      <c r="E5615" s="178">
        <v>697.95299999999997</v>
      </c>
      <c r="F5615" s="188">
        <f t="shared" si="348"/>
        <v>0.94455188280272018</v>
      </c>
      <c r="G5615" s="200"/>
      <c r="H5615" s="202">
        <v>785</v>
      </c>
      <c r="I5615" s="178">
        <v>21004</v>
      </c>
      <c r="J5615">
        <f t="shared" si="349"/>
        <v>21004</v>
      </c>
      <c r="K5615" s="189">
        <f t="shared" si="350"/>
        <v>0.84016000000000002</v>
      </c>
      <c r="L5615" s="200">
        <v>21733</v>
      </c>
      <c r="N5615" s="184">
        <v>2013</v>
      </c>
      <c r="O5615" s="190">
        <f t="shared" si="351"/>
        <v>0.33550000000000002</v>
      </c>
      <c r="Q5615" s="1">
        <v>1063</v>
      </c>
    </row>
    <row r="5616" spans="2:17" x14ac:dyDescent="0.3">
      <c r="B5616" s="187">
        <v>44430.583333333336</v>
      </c>
      <c r="D5616" s="202">
        <v>919</v>
      </c>
      <c r="E5616" s="178">
        <v>659.10199999999998</v>
      </c>
      <c r="F5616" s="188">
        <f t="shared" si="348"/>
        <v>0.89197415163920557</v>
      </c>
      <c r="G5616" s="200"/>
      <c r="H5616" s="202">
        <v>655</v>
      </c>
      <c r="I5616" s="178">
        <v>20995</v>
      </c>
      <c r="J5616">
        <f t="shared" si="349"/>
        <v>20995</v>
      </c>
      <c r="K5616" s="189">
        <f t="shared" si="350"/>
        <v>0.83979999999999999</v>
      </c>
      <c r="L5616" s="200">
        <v>21724</v>
      </c>
      <c r="N5616" s="184">
        <v>1412.1</v>
      </c>
      <c r="O5616" s="190">
        <f t="shared" si="351"/>
        <v>0.23534999999999998</v>
      </c>
      <c r="Q5616" s="1">
        <v>1062.8</v>
      </c>
    </row>
    <row r="5617" spans="2:17" x14ac:dyDescent="0.3">
      <c r="B5617" s="187">
        <v>44430.625</v>
      </c>
      <c r="D5617" s="202">
        <v>864</v>
      </c>
      <c r="E5617" s="178">
        <v>582.548</v>
      </c>
      <c r="F5617" s="188">
        <f t="shared" si="348"/>
        <v>0.78837229759447847</v>
      </c>
      <c r="G5617" s="200"/>
      <c r="H5617" s="202">
        <v>470</v>
      </c>
      <c r="I5617" s="178">
        <v>20548</v>
      </c>
      <c r="J5617">
        <f t="shared" si="349"/>
        <v>20548</v>
      </c>
      <c r="K5617" s="189">
        <f t="shared" si="350"/>
        <v>0.82191999999999998</v>
      </c>
      <c r="L5617" s="200">
        <v>21252</v>
      </c>
      <c r="N5617" s="184">
        <v>1048</v>
      </c>
      <c r="O5617" s="190">
        <f t="shared" si="351"/>
        <v>0.17466666666666666</v>
      </c>
      <c r="Q5617" s="1">
        <v>1062.8</v>
      </c>
    </row>
    <row r="5618" spans="2:17" x14ac:dyDescent="0.3">
      <c r="B5618" s="187">
        <v>44430.666666666664</v>
      </c>
      <c r="D5618" s="202">
        <v>753</v>
      </c>
      <c r="E5618" s="178">
        <v>400.11200000000002</v>
      </c>
      <c r="F5618" s="188">
        <f t="shared" si="348"/>
        <v>0.54147849917109325</v>
      </c>
      <c r="G5618" s="200"/>
      <c r="H5618" s="202">
        <v>255</v>
      </c>
      <c r="I5618" s="178">
        <v>11412</v>
      </c>
      <c r="J5618">
        <f t="shared" si="349"/>
        <v>11412</v>
      </c>
      <c r="K5618" s="189">
        <f t="shared" si="350"/>
        <v>0.45648</v>
      </c>
      <c r="L5618" s="200">
        <v>11713</v>
      </c>
      <c r="N5618" s="184">
        <v>981</v>
      </c>
      <c r="O5618" s="190">
        <f t="shared" si="351"/>
        <v>0.16350000000000001</v>
      </c>
      <c r="Q5618" s="1">
        <v>1058.5999999999999</v>
      </c>
    </row>
    <row r="5619" spans="2:17" x14ac:dyDescent="0.3">
      <c r="B5619" s="187">
        <v>44430.708333333336</v>
      </c>
      <c r="D5619" s="202">
        <v>282</v>
      </c>
      <c r="E5619" s="178">
        <v>0</v>
      </c>
      <c r="F5619" s="188">
        <f t="shared" si="348"/>
        <v>0</v>
      </c>
      <c r="G5619" s="200"/>
      <c r="H5619" s="202">
        <v>50</v>
      </c>
      <c r="I5619" s="178">
        <v>1573.5</v>
      </c>
      <c r="J5619">
        <f t="shared" si="349"/>
        <v>1573.5</v>
      </c>
      <c r="K5619" s="189">
        <f t="shared" si="350"/>
        <v>6.2939999999999996E-2</v>
      </c>
      <c r="L5619" s="200">
        <v>1676.4</v>
      </c>
      <c r="N5619" s="184">
        <v>1247.4000000000001</v>
      </c>
      <c r="O5619" s="190">
        <f t="shared" si="351"/>
        <v>0.2079</v>
      </c>
      <c r="Q5619" s="1">
        <v>1057.5999999999999</v>
      </c>
    </row>
    <row r="5620" spans="2:17" x14ac:dyDescent="0.3">
      <c r="B5620" s="187">
        <v>44430.75</v>
      </c>
      <c r="D5620" s="202">
        <v>0</v>
      </c>
      <c r="E5620" s="178">
        <v>0</v>
      </c>
      <c r="F5620" s="188">
        <f t="shared" si="348"/>
        <v>0</v>
      </c>
      <c r="G5620" s="200"/>
      <c r="H5620" s="202">
        <v>0</v>
      </c>
      <c r="I5620" s="178">
        <v>-56.506999999999998</v>
      </c>
      <c r="J5620">
        <f t="shared" si="349"/>
        <v>0</v>
      </c>
      <c r="K5620" s="189">
        <f t="shared" si="350"/>
        <v>0</v>
      </c>
      <c r="L5620" s="200">
        <v>0</v>
      </c>
      <c r="N5620" s="184">
        <v>2184.4</v>
      </c>
      <c r="O5620" s="190">
        <f t="shared" si="351"/>
        <v>0.36406666666666671</v>
      </c>
      <c r="Q5620" s="1">
        <v>1057.2</v>
      </c>
    </row>
    <row r="5621" spans="2:17" x14ac:dyDescent="0.3">
      <c r="B5621" s="187">
        <v>44430.791666666664</v>
      </c>
      <c r="D5621" s="202">
        <v>0</v>
      </c>
      <c r="E5621" s="178">
        <v>0</v>
      </c>
      <c r="F5621" s="188">
        <f t="shared" si="348"/>
        <v>0</v>
      </c>
      <c r="G5621" s="200"/>
      <c r="H5621" s="202">
        <v>0</v>
      </c>
      <c r="I5621" s="178">
        <v>-56.506999999999998</v>
      </c>
      <c r="J5621">
        <f t="shared" si="349"/>
        <v>0</v>
      </c>
      <c r="K5621" s="189">
        <f t="shared" si="350"/>
        <v>0</v>
      </c>
      <c r="L5621" s="200">
        <v>0</v>
      </c>
      <c r="N5621" s="184">
        <v>4060.9</v>
      </c>
      <c r="O5621" s="190">
        <f t="shared" si="351"/>
        <v>0.67681666666666673</v>
      </c>
      <c r="Q5621" s="1">
        <v>1056.4000000000001</v>
      </c>
    </row>
    <row r="5622" spans="2:17" x14ac:dyDescent="0.3">
      <c r="B5622" s="187">
        <v>44430.833333333336</v>
      </c>
      <c r="D5622" s="202">
        <v>0</v>
      </c>
      <c r="E5622" s="178">
        <v>0</v>
      </c>
      <c r="F5622" s="188">
        <f t="shared" si="348"/>
        <v>0</v>
      </c>
      <c r="G5622" s="200"/>
      <c r="H5622" s="202">
        <v>0</v>
      </c>
      <c r="I5622" s="178">
        <v>-56.506999999999998</v>
      </c>
      <c r="J5622">
        <f t="shared" si="349"/>
        <v>0</v>
      </c>
      <c r="K5622" s="189">
        <f t="shared" si="350"/>
        <v>0</v>
      </c>
      <c r="L5622" s="200">
        <v>0</v>
      </c>
      <c r="N5622" s="184">
        <v>5163.8</v>
      </c>
      <c r="O5622" s="190">
        <f t="shared" si="351"/>
        <v>0.86063333333333336</v>
      </c>
      <c r="Q5622" s="1">
        <v>1056</v>
      </c>
    </row>
    <row r="5623" spans="2:17" x14ac:dyDescent="0.3">
      <c r="B5623" s="187">
        <v>44430.875</v>
      </c>
      <c r="D5623" s="202">
        <v>0</v>
      </c>
      <c r="E5623" s="178">
        <v>0</v>
      </c>
      <c r="F5623" s="188">
        <f t="shared" si="348"/>
        <v>0</v>
      </c>
      <c r="G5623" s="200"/>
      <c r="H5623" s="202">
        <v>0</v>
      </c>
      <c r="I5623" s="178">
        <v>-56.506999999999998</v>
      </c>
      <c r="J5623">
        <f t="shared" si="349"/>
        <v>0</v>
      </c>
      <c r="K5623" s="189">
        <f t="shared" si="350"/>
        <v>0</v>
      </c>
      <c r="L5623" s="200">
        <v>0</v>
      </c>
      <c r="N5623" s="184">
        <v>5583.1</v>
      </c>
      <c r="O5623" s="190">
        <f t="shared" si="351"/>
        <v>0.93051666666666677</v>
      </c>
      <c r="Q5623" s="1">
        <v>1055.4000000000001</v>
      </c>
    </row>
    <row r="5624" spans="2:17" x14ac:dyDescent="0.3">
      <c r="B5624" s="187">
        <v>44430.916666666664</v>
      </c>
      <c r="D5624" s="202">
        <v>0</v>
      </c>
      <c r="E5624" s="178">
        <v>0</v>
      </c>
      <c r="F5624" s="188">
        <f t="shared" si="348"/>
        <v>0</v>
      </c>
      <c r="G5624" s="200"/>
      <c r="H5624" s="202">
        <v>0</v>
      </c>
      <c r="I5624" s="178">
        <v>-56.506999999999998</v>
      </c>
      <c r="J5624">
        <f t="shared" si="349"/>
        <v>0</v>
      </c>
      <c r="K5624" s="189">
        <f t="shared" si="350"/>
        <v>0</v>
      </c>
      <c r="L5624" s="200">
        <v>0</v>
      </c>
      <c r="N5624" s="184">
        <v>5800.2</v>
      </c>
      <c r="O5624" s="190">
        <f t="shared" si="351"/>
        <v>0.9667</v>
      </c>
      <c r="Q5624" s="1">
        <v>1053.9000000000001</v>
      </c>
    </row>
    <row r="5625" spans="2:17" x14ac:dyDescent="0.3">
      <c r="B5625" s="187">
        <v>44430.958333333336</v>
      </c>
      <c r="D5625" s="202">
        <v>0</v>
      </c>
      <c r="E5625" s="178">
        <v>0</v>
      </c>
      <c r="F5625" s="188">
        <f t="shared" si="348"/>
        <v>0</v>
      </c>
      <c r="G5625" s="200"/>
      <c r="H5625" s="202">
        <v>0</v>
      </c>
      <c r="I5625" s="178">
        <v>-56.506999999999998</v>
      </c>
      <c r="J5625">
        <f t="shared" si="349"/>
        <v>0</v>
      </c>
      <c r="K5625" s="189">
        <f t="shared" si="350"/>
        <v>0</v>
      </c>
      <c r="L5625" s="200">
        <v>0</v>
      </c>
      <c r="N5625" s="184">
        <v>5963.5</v>
      </c>
      <c r="O5625" s="190">
        <f t="shared" si="351"/>
        <v>0.99391666666666667</v>
      </c>
      <c r="Q5625" s="1">
        <v>1052.8</v>
      </c>
    </row>
    <row r="5626" spans="2:17" x14ac:dyDescent="0.3">
      <c r="B5626" s="187">
        <v>44431</v>
      </c>
      <c r="D5626" s="202">
        <v>0</v>
      </c>
      <c r="E5626" s="178">
        <v>0</v>
      </c>
      <c r="F5626" s="188">
        <f t="shared" si="348"/>
        <v>0</v>
      </c>
      <c r="G5626" s="200"/>
      <c r="H5626" s="202">
        <v>0</v>
      </c>
      <c r="I5626" s="178">
        <v>-56.506999999999998</v>
      </c>
      <c r="J5626">
        <f t="shared" si="349"/>
        <v>0</v>
      </c>
      <c r="K5626" s="189">
        <f t="shared" si="350"/>
        <v>0</v>
      </c>
      <c r="L5626" s="200">
        <v>0</v>
      </c>
      <c r="N5626" s="184">
        <v>5996.1</v>
      </c>
      <c r="O5626" s="190">
        <f t="shared" si="351"/>
        <v>0.99935000000000007</v>
      </c>
      <c r="Q5626" s="1">
        <v>1052.0999999999999</v>
      </c>
    </row>
    <row r="5627" spans="2:17" x14ac:dyDescent="0.3">
      <c r="B5627" s="187">
        <v>44431.041666666664</v>
      </c>
      <c r="D5627" s="202">
        <v>0</v>
      </c>
      <c r="E5627" s="178">
        <v>0</v>
      </c>
      <c r="F5627" s="188">
        <f t="shared" si="348"/>
        <v>0</v>
      </c>
      <c r="G5627" s="200"/>
      <c r="H5627" s="202">
        <v>0</v>
      </c>
      <c r="I5627" s="178">
        <v>-56.506999999999998</v>
      </c>
      <c r="J5627">
        <f t="shared" si="349"/>
        <v>0</v>
      </c>
      <c r="K5627" s="189">
        <f t="shared" si="350"/>
        <v>0</v>
      </c>
      <c r="L5627" s="200">
        <v>0</v>
      </c>
      <c r="N5627" s="184">
        <v>5998.8</v>
      </c>
      <c r="O5627" s="190">
        <f t="shared" si="351"/>
        <v>0.99980000000000002</v>
      </c>
      <c r="Q5627" s="1">
        <v>1051.9000000000001</v>
      </c>
    </row>
    <row r="5628" spans="2:17" x14ac:dyDescent="0.3">
      <c r="B5628" s="187">
        <v>44431.083333333336</v>
      </c>
      <c r="D5628" s="202">
        <v>0</v>
      </c>
      <c r="E5628" s="178">
        <v>0</v>
      </c>
      <c r="F5628" s="188">
        <f t="shared" si="348"/>
        <v>0</v>
      </c>
      <c r="G5628" s="200"/>
      <c r="H5628" s="202">
        <v>0</v>
      </c>
      <c r="I5628" s="178">
        <v>-56.506999999999998</v>
      </c>
      <c r="J5628">
        <f t="shared" si="349"/>
        <v>0</v>
      </c>
      <c r="K5628" s="189">
        <f t="shared" si="350"/>
        <v>0</v>
      </c>
      <c r="L5628" s="200">
        <v>0</v>
      </c>
      <c r="N5628" s="184">
        <v>5998.4</v>
      </c>
      <c r="O5628" s="190">
        <f t="shared" si="351"/>
        <v>0.99973333333333325</v>
      </c>
      <c r="Q5628" s="1">
        <v>1051.4000000000001</v>
      </c>
    </row>
    <row r="5629" spans="2:17" x14ac:dyDescent="0.3">
      <c r="B5629" s="187">
        <v>44431.125</v>
      </c>
      <c r="D5629" s="202">
        <v>0</v>
      </c>
      <c r="E5629" s="178">
        <v>0</v>
      </c>
      <c r="F5629" s="188">
        <f t="shared" si="348"/>
        <v>0</v>
      </c>
      <c r="G5629" s="200"/>
      <c r="H5629" s="202">
        <v>0</v>
      </c>
      <c r="I5629" s="178">
        <v>-56.506999999999998</v>
      </c>
      <c r="J5629">
        <f t="shared" si="349"/>
        <v>0</v>
      </c>
      <c r="K5629" s="189">
        <f t="shared" si="350"/>
        <v>0</v>
      </c>
      <c r="L5629" s="200">
        <v>0</v>
      </c>
      <c r="N5629" s="184">
        <v>5995.9</v>
      </c>
      <c r="O5629" s="190">
        <f t="shared" si="351"/>
        <v>0.99931666666666663</v>
      </c>
      <c r="Q5629" s="1">
        <v>1051.3</v>
      </c>
    </row>
    <row r="5630" spans="2:17" x14ac:dyDescent="0.3">
      <c r="B5630" s="187">
        <v>44431.166666666664</v>
      </c>
      <c r="D5630" s="202">
        <v>0</v>
      </c>
      <c r="E5630" s="178">
        <v>0</v>
      </c>
      <c r="F5630" s="188">
        <f t="shared" si="348"/>
        <v>0</v>
      </c>
      <c r="G5630" s="200"/>
      <c r="H5630" s="202">
        <v>0</v>
      </c>
      <c r="I5630" s="178">
        <v>-56.506999999999998</v>
      </c>
      <c r="J5630">
        <f t="shared" si="349"/>
        <v>0</v>
      </c>
      <c r="K5630" s="189">
        <f t="shared" si="350"/>
        <v>0</v>
      </c>
      <c r="L5630" s="200">
        <v>0</v>
      </c>
      <c r="N5630" s="184">
        <v>5988.9</v>
      </c>
      <c r="O5630" s="190">
        <f t="shared" si="351"/>
        <v>0.99814999999999998</v>
      </c>
      <c r="Q5630" s="1">
        <v>1050.4000000000001</v>
      </c>
    </row>
    <row r="5631" spans="2:17" x14ac:dyDescent="0.3">
      <c r="B5631" s="187">
        <v>44431.208333333336</v>
      </c>
      <c r="D5631" s="202">
        <v>0</v>
      </c>
      <c r="E5631" s="178">
        <v>0</v>
      </c>
      <c r="F5631" s="188">
        <f t="shared" si="348"/>
        <v>0</v>
      </c>
      <c r="G5631" s="200"/>
      <c r="H5631" s="202">
        <v>0</v>
      </c>
      <c r="I5631" s="178">
        <v>-56.506999999999998</v>
      </c>
      <c r="J5631">
        <f t="shared" si="349"/>
        <v>0</v>
      </c>
      <c r="K5631" s="189">
        <f t="shared" si="350"/>
        <v>0</v>
      </c>
      <c r="L5631" s="200">
        <v>0</v>
      </c>
      <c r="N5631" s="184">
        <v>5985</v>
      </c>
      <c r="O5631" s="190">
        <f t="shared" si="351"/>
        <v>0.99750000000000005</v>
      </c>
      <c r="Q5631" s="1">
        <v>1048.5999999999999</v>
      </c>
    </row>
    <row r="5632" spans="2:17" x14ac:dyDescent="0.3">
      <c r="B5632" s="187">
        <v>44431.25</v>
      </c>
      <c r="D5632" s="202">
        <v>169</v>
      </c>
      <c r="E5632" s="178">
        <v>0</v>
      </c>
      <c r="F5632" s="188">
        <f t="shared" si="348"/>
        <v>0</v>
      </c>
      <c r="G5632" s="200"/>
      <c r="H5632" s="202">
        <v>24</v>
      </c>
      <c r="I5632" s="178">
        <v>620.64</v>
      </c>
      <c r="J5632">
        <f t="shared" si="349"/>
        <v>620.64</v>
      </c>
      <c r="K5632" s="189">
        <f t="shared" si="350"/>
        <v>2.48256E-2</v>
      </c>
      <c r="L5632" s="200">
        <v>721.04</v>
      </c>
      <c r="N5632" s="184">
        <v>5750.5</v>
      </c>
      <c r="O5632" s="190">
        <f t="shared" si="351"/>
        <v>0.95841666666666669</v>
      </c>
      <c r="Q5632" s="1">
        <v>1048.5</v>
      </c>
    </row>
    <row r="5633" spans="2:17" x14ac:dyDescent="0.3">
      <c r="B5633" s="187">
        <v>44431.291666666664</v>
      </c>
      <c r="D5633" s="202">
        <v>521</v>
      </c>
      <c r="E5633" s="178">
        <v>74.876000000000005</v>
      </c>
      <c r="F5633" s="188">
        <f t="shared" si="348"/>
        <v>0.10133098758331362</v>
      </c>
      <c r="G5633" s="200"/>
      <c r="H5633" s="202">
        <v>186</v>
      </c>
      <c r="I5633" s="178">
        <v>8258.2000000000007</v>
      </c>
      <c r="J5633">
        <f t="shared" si="349"/>
        <v>8258.2000000000007</v>
      </c>
      <c r="K5633" s="189">
        <f t="shared" si="350"/>
        <v>0.33032800000000001</v>
      </c>
      <c r="L5633" s="200">
        <v>8468.7999999999993</v>
      </c>
      <c r="N5633" s="184">
        <v>5508.7</v>
      </c>
      <c r="O5633" s="190">
        <f t="shared" si="351"/>
        <v>0.91811666666666658</v>
      </c>
      <c r="Q5633" s="1">
        <v>1048.5</v>
      </c>
    </row>
    <row r="5634" spans="2:17" x14ac:dyDescent="0.3">
      <c r="B5634" s="187">
        <v>44431.333333333336</v>
      </c>
      <c r="D5634" s="202">
        <v>694</v>
      </c>
      <c r="E5634" s="178">
        <v>455.15600000000001</v>
      </c>
      <c r="F5634" s="188">
        <f t="shared" si="348"/>
        <v>0.61597049768244416</v>
      </c>
      <c r="G5634" s="200"/>
      <c r="H5634" s="202">
        <v>415</v>
      </c>
      <c r="I5634" s="178">
        <v>19006</v>
      </c>
      <c r="J5634">
        <f t="shared" si="349"/>
        <v>19006</v>
      </c>
      <c r="K5634" s="189">
        <f t="shared" si="350"/>
        <v>0.76024000000000003</v>
      </c>
      <c r="L5634" s="200">
        <v>19627</v>
      </c>
      <c r="N5634" s="184">
        <v>5091</v>
      </c>
      <c r="O5634" s="190">
        <f t="shared" si="351"/>
        <v>0.84850000000000003</v>
      </c>
      <c r="Q5634" s="1">
        <v>1048</v>
      </c>
    </row>
    <row r="5635" spans="2:17" x14ac:dyDescent="0.3">
      <c r="B5635" s="187">
        <v>44431.375</v>
      </c>
      <c r="D5635" s="202">
        <v>576</v>
      </c>
      <c r="E5635" s="178">
        <v>398.16699999999997</v>
      </c>
      <c r="F5635" s="188">
        <f t="shared" si="348"/>
        <v>0.5388462969854857</v>
      </c>
      <c r="G5635" s="200"/>
      <c r="H5635" s="202">
        <v>539</v>
      </c>
      <c r="I5635" s="178">
        <v>17891</v>
      </c>
      <c r="J5635">
        <f t="shared" si="349"/>
        <v>17891</v>
      </c>
      <c r="K5635" s="189">
        <f t="shared" si="350"/>
        <v>0.71564000000000005</v>
      </c>
      <c r="L5635" s="200">
        <v>18455</v>
      </c>
      <c r="N5635" s="184">
        <v>5318.7</v>
      </c>
      <c r="O5635" s="190">
        <f t="shared" si="351"/>
        <v>0.88644999999999996</v>
      </c>
      <c r="Q5635" s="1">
        <v>1047.7</v>
      </c>
    </row>
    <row r="5636" spans="2:17" x14ac:dyDescent="0.3">
      <c r="B5636" s="187">
        <v>44431.416666666664</v>
      </c>
      <c r="D5636" s="202">
        <v>476</v>
      </c>
      <c r="E5636" s="178">
        <v>330.57299999999998</v>
      </c>
      <c r="F5636" s="188">
        <f t="shared" si="348"/>
        <v>0.44737016611970093</v>
      </c>
      <c r="G5636" s="200"/>
      <c r="H5636" s="202">
        <v>607</v>
      </c>
      <c r="I5636" s="178">
        <v>16922</v>
      </c>
      <c r="J5636">
        <f t="shared" si="349"/>
        <v>16922</v>
      </c>
      <c r="K5636" s="189">
        <f t="shared" si="350"/>
        <v>0.67688000000000004</v>
      </c>
      <c r="L5636" s="200">
        <v>17439</v>
      </c>
      <c r="N5636" s="184">
        <v>5339.5</v>
      </c>
      <c r="O5636" s="190">
        <f t="shared" si="351"/>
        <v>0.88991666666666669</v>
      </c>
      <c r="Q5636" s="1">
        <v>1047.3</v>
      </c>
    </row>
    <row r="5637" spans="2:17" x14ac:dyDescent="0.3">
      <c r="B5637" s="187">
        <v>44431.458333333336</v>
      </c>
      <c r="D5637" s="202">
        <v>297</v>
      </c>
      <c r="E5637" s="178">
        <v>195.93199999999999</v>
      </c>
      <c r="F5637" s="188">
        <f t="shared" si="348"/>
        <v>0.26515816896166727</v>
      </c>
      <c r="G5637" s="200"/>
      <c r="H5637" s="202">
        <v>546</v>
      </c>
      <c r="I5637" s="178">
        <v>14011</v>
      </c>
      <c r="J5637">
        <f t="shared" si="349"/>
        <v>14011</v>
      </c>
      <c r="K5637" s="189">
        <f t="shared" si="350"/>
        <v>0.56044000000000005</v>
      </c>
      <c r="L5637" s="200">
        <v>14402</v>
      </c>
      <c r="N5637" s="184">
        <v>5290.1</v>
      </c>
      <c r="O5637" s="190">
        <f t="shared" si="351"/>
        <v>0.88168333333333337</v>
      </c>
      <c r="Q5637" s="1">
        <v>1046.4000000000001</v>
      </c>
    </row>
    <row r="5638" spans="2:17" x14ac:dyDescent="0.3">
      <c r="B5638" s="187">
        <v>44431.5</v>
      </c>
      <c r="D5638" s="202">
        <v>439</v>
      </c>
      <c r="E5638" s="178">
        <v>307.13299999999998</v>
      </c>
      <c r="F5638" s="188">
        <f t="shared" si="348"/>
        <v>0.41564840816050341</v>
      </c>
      <c r="G5638" s="200"/>
      <c r="H5638" s="202">
        <v>641</v>
      </c>
      <c r="I5638" s="178">
        <v>16270</v>
      </c>
      <c r="J5638">
        <f t="shared" si="349"/>
        <v>16270</v>
      </c>
      <c r="K5638" s="189">
        <f t="shared" si="350"/>
        <v>0.65080000000000005</v>
      </c>
      <c r="L5638" s="200">
        <v>16757</v>
      </c>
      <c r="N5638" s="184">
        <v>5186.3</v>
      </c>
      <c r="O5638" s="190">
        <f t="shared" si="351"/>
        <v>0.86438333333333339</v>
      </c>
      <c r="Q5638" s="1">
        <v>1044.4000000000001</v>
      </c>
    </row>
    <row r="5639" spans="2:17" x14ac:dyDescent="0.3">
      <c r="B5639" s="187">
        <v>44431.541666666664</v>
      </c>
      <c r="D5639" s="202">
        <v>670</v>
      </c>
      <c r="E5639" s="178">
        <v>478.63</v>
      </c>
      <c r="F5639" s="188">
        <f t="shared" si="348"/>
        <v>0.64773826843049032</v>
      </c>
      <c r="G5639" s="200"/>
      <c r="H5639" s="202">
        <v>712</v>
      </c>
      <c r="I5639" s="178">
        <v>19363</v>
      </c>
      <c r="J5639">
        <f t="shared" si="349"/>
        <v>19363</v>
      </c>
      <c r="K5639" s="189">
        <f t="shared" si="350"/>
        <v>0.77451999999999999</v>
      </c>
      <c r="L5639" s="200">
        <v>20003</v>
      </c>
      <c r="N5639" s="184">
        <v>4937.2</v>
      </c>
      <c r="O5639" s="190">
        <f t="shared" si="351"/>
        <v>0.82286666666666664</v>
      </c>
      <c r="Q5639" s="1">
        <v>1044.2</v>
      </c>
    </row>
    <row r="5640" spans="2:17" x14ac:dyDescent="0.3">
      <c r="B5640" s="187">
        <v>44431.583333333336</v>
      </c>
      <c r="D5640" s="202">
        <v>585</v>
      </c>
      <c r="E5640" s="178">
        <v>404.649</v>
      </c>
      <c r="F5640" s="188">
        <f t="shared" si="348"/>
        <v>0.54761849984775179</v>
      </c>
      <c r="G5640" s="200"/>
      <c r="H5640" s="202">
        <v>565</v>
      </c>
      <c r="I5640" s="178">
        <v>18011</v>
      </c>
      <c r="J5640">
        <f t="shared" si="349"/>
        <v>18011</v>
      </c>
      <c r="K5640" s="189">
        <f t="shared" si="350"/>
        <v>0.72043999999999997</v>
      </c>
      <c r="L5640" s="200">
        <v>18582</v>
      </c>
      <c r="N5640" s="184">
        <v>4558.1000000000004</v>
      </c>
      <c r="O5640" s="190">
        <f t="shared" si="351"/>
        <v>0.75968333333333338</v>
      </c>
      <c r="Q5640" s="1">
        <v>1043.5</v>
      </c>
    </row>
    <row r="5641" spans="2:17" x14ac:dyDescent="0.3">
      <c r="B5641" s="187">
        <v>44431.625</v>
      </c>
      <c r="D5641" s="202">
        <v>261</v>
      </c>
      <c r="E5641" s="178">
        <v>0</v>
      </c>
      <c r="F5641" s="188">
        <f t="shared" si="348"/>
        <v>0</v>
      </c>
      <c r="G5641" s="200"/>
      <c r="H5641" s="202">
        <v>313</v>
      </c>
      <c r="I5641" s="178">
        <v>11236</v>
      </c>
      <c r="J5641">
        <f t="shared" si="349"/>
        <v>11236</v>
      </c>
      <c r="K5641" s="189">
        <f t="shared" si="350"/>
        <v>0.44944000000000001</v>
      </c>
      <c r="L5641" s="200">
        <v>11531</v>
      </c>
      <c r="N5641" s="184">
        <v>4276.3</v>
      </c>
      <c r="O5641" s="190">
        <f t="shared" si="351"/>
        <v>0.71271666666666667</v>
      </c>
      <c r="Q5641" s="1">
        <v>1043.5</v>
      </c>
    </row>
    <row r="5642" spans="2:17" x14ac:dyDescent="0.3">
      <c r="B5642" s="187">
        <v>44431.666666666664</v>
      </c>
      <c r="D5642" s="202">
        <v>460</v>
      </c>
      <c r="E5642" s="178">
        <v>49.142600000000002</v>
      </c>
      <c r="F5642" s="188">
        <f t="shared" si="348"/>
        <v>6.6505531684541735E-2</v>
      </c>
      <c r="G5642" s="200"/>
      <c r="H5642" s="202">
        <v>229</v>
      </c>
      <c r="I5642" s="178">
        <v>9554.7999999999993</v>
      </c>
      <c r="J5642">
        <f t="shared" si="349"/>
        <v>9554.7999999999993</v>
      </c>
      <c r="K5642" s="189">
        <f t="shared" si="350"/>
        <v>0.38219199999999998</v>
      </c>
      <c r="L5642" s="200">
        <v>9800.2000000000007</v>
      </c>
      <c r="N5642" s="184">
        <v>4194.7</v>
      </c>
      <c r="O5642" s="190">
        <f t="shared" si="351"/>
        <v>0.69911666666666661</v>
      </c>
      <c r="Q5642" s="1">
        <v>1043.3</v>
      </c>
    </row>
    <row r="5643" spans="2:17" x14ac:dyDescent="0.3">
      <c r="B5643" s="187">
        <v>44431.708333333336</v>
      </c>
      <c r="D5643" s="202">
        <v>189</v>
      </c>
      <c r="E5643" s="178">
        <v>0</v>
      </c>
      <c r="F5643" s="188">
        <f t="shared" ref="F5643:F5706" si="352">E5643/$F$8</f>
        <v>0</v>
      </c>
      <c r="G5643" s="200"/>
      <c r="H5643" s="202">
        <v>45</v>
      </c>
      <c r="I5643" s="178">
        <v>1415.7</v>
      </c>
      <c r="J5643">
        <f t="shared" ref="J5643:J5706" si="353">IF(I5643&lt;0,0,I5643)</f>
        <v>1415.7</v>
      </c>
      <c r="K5643" s="189">
        <f t="shared" ref="K5643:K5706" si="354">J5643/(1000*$K$8)</f>
        <v>5.6628000000000005E-2</v>
      </c>
      <c r="L5643" s="200">
        <v>1517.4</v>
      </c>
      <c r="N5643" s="184">
        <v>4217.7</v>
      </c>
      <c r="O5643" s="190">
        <f t="shared" ref="O5643:O5706" si="355">N5643/$O$8</f>
        <v>0.70294999999999996</v>
      </c>
      <c r="Q5643" s="1">
        <v>1043</v>
      </c>
    </row>
    <row r="5644" spans="2:17" x14ac:dyDescent="0.3">
      <c r="B5644" s="187">
        <v>44431.75</v>
      </c>
      <c r="D5644" s="202">
        <v>0</v>
      </c>
      <c r="E5644" s="178">
        <v>0</v>
      </c>
      <c r="F5644" s="188">
        <f t="shared" si="352"/>
        <v>0</v>
      </c>
      <c r="G5644" s="200"/>
      <c r="H5644" s="202">
        <v>0</v>
      </c>
      <c r="I5644" s="178">
        <v>-56.506999999999998</v>
      </c>
      <c r="J5644">
        <f t="shared" si="353"/>
        <v>0</v>
      </c>
      <c r="K5644" s="189">
        <f t="shared" si="354"/>
        <v>0</v>
      </c>
      <c r="L5644" s="200">
        <v>0</v>
      </c>
      <c r="N5644" s="184">
        <v>3247.2</v>
      </c>
      <c r="O5644" s="190">
        <f t="shared" si="355"/>
        <v>0.54120000000000001</v>
      </c>
      <c r="Q5644" s="1">
        <v>1042</v>
      </c>
    </row>
    <row r="5645" spans="2:17" x14ac:dyDescent="0.3">
      <c r="B5645" s="187">
        <v>44431.791666666664</v>
      </c>
      <c r="D5645" s="202">
        <v>0</v>
      </c>
      <c r="E5645" s="178">
        <v>0</v>
      </c>
      <c r="F5645" s="188">
        <f t="shared" si="352"/>
        <v>0</v>
      </c>
      <c r="G5645" s="200"/>
      <c r="H5645" s="202">
        <v>0</v>
      </c>
      <c r="I5645" s="178">
        <v>-56.506999999999998</v>
      </c>
      <c r="J5645">
        <f t="shared" si="353"/>
        <v>0</v>
      </c>
      <c r="K5645" s="189">
        <f t="shared" si="354"/>
        <v>0</v>
      </c>
      <c r="L5645" s="200">
        <v>0</v>
      </c>
      <c r="N5645" s="184">
        <v>3784.7</v>
      </c>
      <c r="O5645" s="190">
        <f t="shared" si="355"/>
        <v>0.63078333333333325</v>
      </c>
      <c r="Q5645" s="1">
        <v>1041.7</v>
      </c>
    </row>
    <row r="5646" spans="2:17" x14ac:dyDescent="0.3">
      <c r="B5646" s="187">
        <v>44431.833333333336</v>
      </c>
      <c r="D5646" s="202">
        <v>0</v>
      </c>
      <c r="E5646" s="178">
        <v>0</v>
      </c>
      <c r="F5646" s="188">
        <f t="shared" si="352"/>
        <v>0</v>
      </c>
      <c r="G5646" s="200"/>
      <c r="H5646" s="202">
        <v>0</v>
      </c>
      <c r="I5646" s="178">
        <v>-56.506999999999998</v>
      </c>
      <c r="J5646">
        <f t="shared" si="353"/>
        <v>0</v>
      </c>
      <c r="K5646" s="189">
        <f t="shared" si="354"/>
        <v>0</v>
      </c>
      <c r="L5646" s="200">
        <v>0</v>
      </c>
      <c r="N5646" s="184">
        <v>4257.8</v>
      </c>
      <c r="O5646" s="190">
        <f t="shared" si="355"/>
        <v>0.70963333333333334</v>
      </c>
      <c r="Q5646" s="1">
        <v>1041.7</v>
      </c>
    </row>
    <row r="5647" spans="2:17" x14ac:dyDescent="0.3">
      <c r="B5647" s="187">
        <v>44431.875</v>
      </c>
      <c r="D5647" s="202">
        <v>0</v>
      </c>
      <c r="E5647" s="178">
        <v>0</v>
      </c>
      <c r="F5647" s="188">
        <f t="shared" si="352"/>
        <v>0</v>
      </c>
      <c r="G5647" s="200"/>
      <c r="H5647" s="202">
        <v>0</v>
      </c>
      <c r="I5647" s="178">
        <v>-56.506999999999998</v>
      </c>
      <c r="J5647">
        <f t="shared" si="353"/>
        <v>0</v>
      </c>
      <c r="K5647" s="189">
        <f t="shared" si="354"/>
        <v>0</v>
      </c>
      <c r="L5647" s="200">
        <v>0</v>
      </c>
      <c r="N5647" s="184">
        <v>4476.1000000000004</v>
      </c>
      <c r="O5647" s="190">
        <f t="shared" si="355"/>
        <v>0.74601666666666677</v>
      </c>
      <c r="Q5647" s="1">
        <v>1040.9000000000001</v>
      </c>
    </row>
    <row r="5648" spans="2:17" x14ac:dyDescent="0.3">
      <c r="B5648" s="187">
        <v>44431.916666666664</v>
      </c>
      <c r="D5648" s="202">
        <v>0</v>
      </c>
      <c r="E5648" s="178">
        <v>0</v>
      </c>
      <c r="F5648" s="188">
        <f t="shared" si="352"/>
        <v>0</v>
      </c>
      <c r="G5648" s="200"/>
      <c r="H5648" s="202">
        <v>0</v>
      </c>
      <c r="I5648" s="178">
        <v>-56.506999999999998</v>
      </c>
      <c r="J5648">
        <f t="shared" si="353"/>
        <v>0</v>
      </c>
      <c r="K5648" s="189">
        <f t="shared" si="354"/>
        <v>0</v>
      </c>
      <c r="L5648" s="200">
        <v>0</v>
      </c>
      <c r="N5648" s="184">
        <v>4794</v>
      </c>
      <c r="O5648" s="190">
        <f t="shared" si="355"/>
        <v>0.79900000000000004</v>
      </c>
      <c r="Q5648" s="1">
        <v>1039.7</v>
      </c>
    </row>
    <row r="5649" spans="2:17" x14ac:dyDescent="0.3">
      <c r="B5649" s="187">
        <v>44431.958333333336</v>
      </c>
      <c r="D5649" s="202">
        <v>0</v>
      </c>
      <c r="E5649" s="178">
        <v>0</v>
      </c>
      <c r="F5649" s="188">
        <f t="shared" si="352"/>
        <v>0</v>
      </c>
      <c r="G5649" s="200"/>
      <c r="H5649" s="202">
        <v>0</v>
      </c>
      <c r="I5649" s="178">
        <v>-56.506999999999998</v>
      </c>
      <c r="J5649">
        <f t="shared" si="353"/>
        <v>0</v>
      </c>
      <c r="K5649" s="189">
        <f t="shared" si="354"/>
        <v>0</v>
      </c>
      <c r="L5649" s="200">
        <v>0</v>
      </c>
      <c r="N5649" s="184">
        <v>5276.6</v>
      </c>
      <c r="O5649" s="190">
        <f t="shared" si="355"/>
        <v>0.8794333333333334</v>
      </c>
      <c r="Q5649" s="1">
        <v>1039.5</v>
      </c>
    </row>
    <row r="5650" spans="2:17" x14ac:dyDescent="0.3">
      <c r="B5650" s="187">
        <v>44432</v>
      </c>
      <c r="D5650" s="202">
        <v>0</v>
      </c>
      <c r="E5650" s="178">
        <v>0</v>
      </c>
      <c r="F5650" s="188">
        <f t="shared" si="352"/>
        <v>0</v>
      </c>
      <c r="G5650" s="200"/>
      <c r="H5650" s="202">
        <v>0</v>
      </c>
      <c r="I5650" s="178">
        <v>-56.506999999999998</v>
      </c>
      <c r="J5650">
        <f t="shared" si="353"/>
        <v>0</v>
      </c>
      <c r="K5650" s="189">
        <f t="shared" si="354"/>
        <v>0</v>
      </c>
      <c r="L5650" s="200">
        <v>0</v>
      </c>
      <c r="N5650" s="184">
        <v>5467.5</v>
      </c>
      <c r="O5650" s="190">
        <f t="shared" si="355"/>
        <v>0.91125</v>
      </c>
      <c r="Q5650" s="1">
        <v>1038.7</v>
      </c>
    </row>
    <row r="5651" spans="2:17" x14ac:dyDescent="0.3">
      <c r="B5651" s="187">
        <v>44432.041666666664</v>
      </c>
      <c r="D5651" s="202">
        <v>0</v>
      </c>
      <c r="E5651" s="178">
        <v>0</v>
      </c>
      <c r="F5651" s="188">
        <f t="shared" si="352"/>
        <v>0</v>
      </c>
      <c r="G5651" s="200"/>
      <c r="H5651" s="202">
        <v>0</v>
      </c>
      <c r="I5651" s="178">
        <v>-56.506999999999998</v>
      </c>
      <c r="J5651">
        <f t="shared" si="353"/>
        <v>0</v>
      </c>
      <c r="K5651" s="189">
        <f t="shared" si="354"/>
        <v>0</v>
      </c>
      <c r="L5651" s="200">
        <v>0</v>
      </c>
      <c r="N5651" s="184">
        <v>5662.8</v>
      </c>
      <c r="O5651" s="190">
        <f t="shared" si="355"/>
        <v>0.94380000000000008</v>
      </c>
      <c r="Q5651" s="1">
        <v>1038.5</v>
      </c>
    </row>
    <row r="5652" spans="2:17" x14ac:dyDescent="0.3">
      <c r="B5652" s="187">
        <v>44432.083333333336</v>
      </c>
      <c r="D5652" s="202">
        <v>0</v>
      </c>
      <c r="E5652" s="178">
        <v>0</v>
      </c>
      <c r="F5652" s="188">
        <f t="shared" si="352"/>
        <v>0</v>
      </c>
      <c r="G5652" s="200"/>
      <c r="H5652" s="202">
        <v>0</v>
      </c>
      <c r="I5652" s="178">
        <v>-56.506999999999998</v>
      </c>
      <c r="J5652">
        <f t="shared" si="353"/>
        <v>0</v>
      </c>
      <c r="K5652" s="189">
        <f t="shared" si="354"/>
        <v>0</v>
      </c>
      <c r="L5652" s="200">
        <v>0</v>
      </c>
      <c r="N5652" s="184">
        <v>5776.1</v>
      </c>
      <c r="O5652" s="190">
        <f t="shared" si="355"/>
        <v>0.96268333333333345</v>
      </c>
      <c r="Q5652" s="1">
        <v>1037.5999999999999</v>
      </c>
    </row>
    <row r="5653" spans="2:17" x14ac:dyDescent="0.3">
      <c r="B5653" s="187">
        <v>44432.125</v>
      </c>
      <c r="D5653" s="202">
        <v>0</v>
      </c>
      <c r="E5653" s="178">
        <v>0</v>
      </c>
      <c r="F5653" s="188">
        <f t="shared" si="352"/>
        <v>0</v>
      </c>
      <c r="G5653" s="200"/>
      <c r="H5653" s="202">
        <v>0</v>
      </c>
      <c r="I5653" s="178">
        <v>-56.506999999999998</v>
      </c>
      <c r="J5653">
        <f t="shared" si="353"/>
        <v>0</v>
      </c>
      <c r="K5653" s="189">
        <f t="shared" si="354"/>
        <v>0</v>
      </c>
      <c r="L5653" s="200">
        <v>0</v>
      </c>
      <c r="N5653" s="184">
        <v>5783.5</v>
      </c>
      <c r="O5653" s="190">
        <f t="shared" si="355"/>
        <v>0.96391666666666664</v>
      </c>
      <c r="Q5653" s="1">
        <v>1037.2</v>
      </c>
    </row>
    <row r="5654" spans="2:17" x14ac:dyDescent="0.3">
      <c r="B5654" s="187">
        <v>44432.166666666664</v>
      </c>
      <c r="D5654" s="202">
        <v>0</v>
      </c>
      <c r="E5654" s="178">
        <v>0</v>
      </c>
      <c r="F5654" s="188">
        <f t="shared" si="352"/>
        <v>0</v>
      </c>
      <c r="G5654" s="200"/>
      <c r="H5654" s="202">
        <v>0</v>
      </c>
      <c r="I5654" s="178">
        <v>-56.506999999999998</v>
      </c>
      <c r="J5654">
        <f t="shared" si="353"/>
        <v>0</v>
      </c>
      <c r="K5654" s="189">
        <f t="shared" si="354"/>
        <v>0</v>
      </c>
      <c r="L5654" s="200">
        <v>0</v>
      </c>
      <c r="N5654" s="184">
        <v>5773.8</v>
      </c>
      <c r="O5654" s="190">
        <f t="shared" si="355"/>
        <v>0.96230000000000004</v>
      </c>
      <c r="Q5654" s="1">
        <v>1036.3</v>
      </c>
    </row>
    <row r="5655" spans="2:17" x14ac:dyDescent="0.3">
      <c r="B5655" s="187">
        <v>44432.208333333336</v>
      </c>
      <c r="D5655" s="202">
        <v>0</v>
      </c>
      <c r="E5655" s="178">
        <v>0</v>
      </c>
      <c r="F5655" s="188">
        <f t="shared" si="352"/>
        <v>0</v>
      </c>
      <c r="G5655" s="200"/>
      <c r="H5655" s="202">
        <v>0</v>
      </c>
      <c r="I5655" s="178">
        <v>-56.506999999999998</v>
      </c>
      <c r="J5655">
        <f t="shared" si="353"/>
        <v>0</v>
      </c>
      <c r="K5655" s="189">
        <f t="shared" si="354"/>
        <v>0</v>
      </c>
      <c r="L5655" s="200">
        <v>0</v>
      </c>
      <c r="N5655" s="184">
        <v>5740.4</v>
      </c>
      <c r="O5655" s="190">
        <f t="shared" si="355"/>
        <v>0.95673333333333332</v>
      </c>
      <c r="Q5655" s="1">
        <v>1035.7</v>
      </c>
    </row>
    <row r="5656" spans="2:17" x14ac:dyDescent="0.3">
      <c r="B5656" s="187">
        <v>44432.25</v>
      </c>
      <c r="D5656" s="202">
        <v>206</v>
      </c>
      <c r="E5656" s="178">
        <v>0</v>
      </c>
      <c r="F5656" s="188">
        <f t="shared" si="352"/>
        <v>0</v>
      </c>
      <c r="G5656" s="200"/>
      <c r="H5656" s="202">
        <v>28</v>
      </c>
      <c r="I5656" s="178">
        <v>781.18</v>
      </c>
      <c r="J5656">
        <f t="shared" si="353"/>
        <v>781.18</v>
      </c>
      <c r="K5656" s="189">
        <f t="shared" si="354"/>
        <v>3.1247199999999999E-2</v>
      </c>
      <c r="L5656" s="200">
        <v>878.53</v>
      </c>
      <c r="N5656" s="184">
        <v>5467.8</v>
      </c>
      <c r="O5656" s="190">
        <f t="shared" si="355"/>
        <v>0.9113</v>
      </c>
      <c r="Q5656" s="1">
        <v>1034.8</v>
      </c>
    </row>
    <row r="5657" spans="2:17" x14ac:dyDescent="0.3">
      <c r="B5657" s="187">
        <v>44432.291666666664</v>
      </c>
      <c r="D5657" s="202">
        <v>735</v>
      </c>
      <c r="E5657" s="178">
        <v>195.57400000000001</v>
      </c>
      <c r="F5657" s="188">
        <f t="shared" si="352"/>
        <v>0.26467368136143726</v>
      </c>
      <c r="G5657" s="200"/>
      <c r="H5657" s="202">
        <v>219</v>
      </c>
      <c r="I5657" s="178">
        <v>10204</v>
      </c>
      <c r="J5657">
        <f t="shared" si="353"/>
        <v>10204</v>
      </c>
      <c r="K5657" s="189">
        <f t="shared" si="354"/>
        <v>0.40816000000000002</v>
      </c>
      <c r="L5657" s="200">
        <v>10468</v>
      </c>
      <c r="N5657" s="184">
        <v>4957.7</v>
      </c>
      <c r="O5657" s="190">
        <f t="shared" si="355"/>
        <v>0.82628333333333326</v>
      </c>
      <c r="Q5657" s="1">
        <v>1034.5</v>
      </c>
    </row>
    <row r="5658" spans="2:17" x14ac:dyDescent="0.3">
      <c r="B5658" s="187">
        <v>44432.333333333336</v>
      </c>
      <c r="D5658" s="202">
        <v>874</v>
      </c>
      <c r="E5658" s="178">
        <v>584.89700000000005</v>
      </c>
      <c r="F5658" s="188">
        <f t="shared" si="352"/>
        <v>0.79155123997699373</v>
      </c>
      <c r="G5658" s="200"/>
      <c r="H5658" s="202">
        <v>451</v>
      </c>
      <c r="I5658" s="178">
        <v>21193</v>
      </c>
      <c r="J5658">
        <f t="shared" si="353"/>
        <v>21193</v>
      </c>
      <c r="K5658" s="189">
        <f t="shared" si="354"/>
        <v>0.84772000000000003</v>
      </c>
      <c r="L5658" s="200">
        <v>21933</v>
      </c>
      <c r="N5658" s="184">
        <v>3685.2</v>
      </c>
      <c r="O5658" s="190">
        <f t="shared" si="355"/>
        <v>0.61419999999999997</v>
      </c>
      <c r="Q5658" s="1">
        <v>1034.3</v>
      </c>
    </row>
    <row r="5659" spans="2:17" x14ac:dyDescent="0.3">
      <c r="B5659" s="187">
        <v>44432.375</v>
      </c>
      <c r="D5659" s="202">
        <v>930</v>
      </c>
      <c r="E5659" s="178">
        <v>666.32399999999996</v>
      </c>
      <c r="F5659" s="188">
        <f t="shared" si="352"/>
        <v>0.90174780931758969</v>
      </c>
      <c r="G5659" s="200"/>
      <c r="H5659" s="202">
        <v>638</v>
      </c>
      <c r="I5659" s="178">
        <v>21886</v>
      </c>
      <c r="J5659">
        <f t="shared" si="353"/>
        <v>21886</v>
      </c>
      <c r="K5659" s="189">
        <f t="shared" si="354"/>
        <v>0.87544</v>
      </c>
      <c r="L5659" s="200">
        <v>22666</v>
      </c>
      <c r="N5659" s="184">
        <v>3410.1</v>
      </c>
      <c r="O5659" s="190">
        <f t="shared" si="355"/>
        <v>0.56835000000000002</v>
      </c>
      <c r="Q5659" s="1">
        <v>1034.2</v>
      </c>
    </row>
    <row r="5660" spans="2:17" x14ac:dyDescent="0.3">
      <c r="B5660" s="187">
        <v>44432.416666666664</v>
      </c>
      <c r="D5660" s="202">
        <v>962</v>
      </c>
      <c r="E5660" s="178">
        <v>705.89499999999998</v>
      </c>
      <c r="F5660" s="188">
        <f t="shared" si="352"/>
        <v>0.95529992895084082</v>
      </c>
      <c r="G5660" s="200"/>
      <c r="H5660" s="202">
        <v>780</v>
      </c>
      <c r="I5660" s="178">
        <v>21829</v>
      </c>
      <c r="J5660">
        <f t="shared" si="353"/>
        <v>21829</v>
      </c>
      <c r="K5660" s="189">
        <f t="shared" si="354"/>
        <v>0.87316000000000005</v>
      </c>
      <c r="L5660" s="200">
        <v>22606</v>
      </c>
      <c r="N5660" s="184">
        <v>3170.1</v>
      </c>
      <c r="O5660" s="190">
        <f t="shared" si="355"/>
        <v>0.52834999999999999</v>
      </c>
      <c r="Q5660" s="1">
        <v>1033.9000000000001</v>
      </c>
    </row>
    <row r="5661" spans="2:17" x14ac:dyDescent="0.3">
      <c r="B5661" s="187">
        <v>44432.458333333336</v>
      </c>
      <c r="D5661" s="202">
        <v>978</v>
      </c>
      <c r="E5661" s="178">
        <v>727.08799999999997</v>
      </c>
      <c r="F5661" s="188">
        <f t="shared" si="352"/>
        <v>0.98398078289406909</v>
      </c>
      <c r="G5661" s="200"/>
      <c r="H5661" s="202">
        <v>860</v>
      </c>
      <c r="I5661" s="178">
        <v>21649</v>
      </c>
      <c r="J5661">
        <f t="shared" si="353"/>
        <v>21649</v>
      </c>
      <c r="K5661" s="189">
        <f t="shared" si="354"/>
        <v>0.86595999999999995</v>
      </c>
      <c r="L5661" s="200">
        <v>22415</v>
      </c>
      <c r="N5661" s="184">
        <v>2821.1</v>
      </c>
      <c r="O5661" s="190">
        <f t="shared" si="355"/>
        <v>0.47018333333333334</v>
      </c>
      <c r="Q5661" s="1">
        <v>1033.8</v>
      </c>
    </row>
    <row r="5662" spans="2:17" x14ac:dyDescent="0.3">
      <c r="B5662" s="187">
        <v>44432.5</v>
      </c>
      <c r="D5662" s="202">
        <v>980</v>
      </c>
      <c r="E5662" s="178">
        <v>732.95899999999995</v>
      </c>
      <c r="F5662" s="188">
        <f t="shared" si="352"/>
        <v>0.99192610887437827</v>
      </c>
      <c r="G5662" s="200"/>
      <c r="H5662" s="202">
        <v>867</v>
      </c>
      <c r="I5662" s="178">
        <v>21540</v>
      </c>
      <c r="J5662">
        <f t="shared" si="353"/>
        <v>21540</v>
      </c>
      <c r="K5662" s="189">
        <f t="shared" si="354"/>
        <v>0.86160000000000003</v>
      </c>
      <c r="L5662" s="200">
        <v>22300</v>
      </c>
      <c r="N5662" s="184">
        <v>2047.9</v>
      </c>
      <c r="O5662" s="190">
        <f t="shared" si="355"/>
        <v>0.34131666666666666</v>
      </c>
      <c r="Q5662" s="1">
        <v>1033.4000000000001</v>
      </c>
    </row>
    <row r="5663" spans="2:17" x14ac:dyDescent="0.3">
      <c r="B5663" s="187">
        <v>44432.541666666664</v>
      </c>
      <c r="D5663" s="202">
        <v>967</v>
      </c>
      <c r="E5663" s="178">
        <v>711.45899999999995</v>
      </c>
      <c r="F5663" s="188">
        <f t="shared" si="352"/>
        <v>0.96282978651419293</v>
      </c>
      <c r="G5663" s="200"/>
      <c r="H5663" s="202">
        <v>801</v>
      </c>
      <c r="I5663" s="178">
        <v>21593</v>
      </c>
      <c r="J5663">
        <f t="shared" si="353"/>
        <v>21593</v>
      </c>
      <c r="K5663" s="189">
        <f t="shared" si="354"/>
        <v>0.86372000000000004</v>
      </c>
      <c r="L5663" s="200">
        <v>22356</v>
      </c>
      <c r="N5663" s="184">
        <v>1448.4</v>
      </c>
      <c r="O5663" s="190">
        <f t="shared" si="355"/>
        <v>0.2414</v>
      </c>
      <c r="Q5663" s="1">
        <v>1033.4000000000001</v>
      </c>
    </row>
    <row r="5664" spans="2:17" x14ac:dyDescent="0.3">
      <c r="B5664" s="187">
        <v>44432.583333333336</v>
      </c>
      <c r="D5664" s="202">
        <v>938</v>
      </c>
      <c r="E5664" s="178">
        <v>674.41200000000003</v>
      </c>
      <c r="F5664" s="188">
        <f t="shared" si="352"/>
        <v>0.91269343979429585</v>
      </c>
      <c r="G5664" s="200"/>
      <c r="H5664" s="202">
        <v>669</v>
      </c>
      <c r="I5664" s="178">
        <v>21589</v>
      </c>
      <c r="J5664">
        <f t="shared" si="353"/>
        <v>21589</v>
      </c>
      <c r="K5664" s="189">
        <f t="shared" si="354"/>
        <v>0.86355999999999999</v>
      </c>
      <c r="L5664" s="200">
        <v>22352</v>
      </c>
      <c r="N5664" s="184">
        <v>1113.9000000000001</v>
      </c>
      <c r="O5664" s="190">
        <f t="shared" si="355"/>
        <v>0.18565000000000001</v>
      </c>
      <c r="Q5664" s="1">
        <v>1032.5999999999999</v>
      </c>
    </row>
    <row r="5665" spans="2:17" x14ac:dyDescent="0.3">
      <c r="B5665" s="187">
        <v>44432.625</v>
      </c>
      <c r="D5665" s="202">
        <v>884</v>
      </c>
      <c r="E5665" s="178">
        <v>598.14200000000005</v>
      </c>
      <c r="F5665" s="188">
        <f t="shared" si="352"/>
        <v>0.80947592786818701</v>
      </c>
      <c r="G5665" s="200"/>
      <c r="H5665" s="202">
        <v>481</v>
      </c>
      <c r="I5665" s="178">
        <v>21125</v>
      </c>
      <c r="J5665">
        <f t="shared" si="353"/>
        <v>21125</v>
      </c>
      <c r="K5665" s="189">
        <f t="shared" si="354"/>
        <v>0.84499999999999997</v>
      </c>
      <c r="L5665" s="200">
        <v>21862</v>
      </c>
      <c r="N5665" s="184">
        <v>904.8</v>
      </c>
      <c r="O5665" s="190">
        <f t="shared" si="355"/>
        <v>0.15079999999999999</v>
      </c>
      <c r="Q5665" s="1">
        <v>1032.0999999999999</v>
      </c>
    </row>
    <row r="5666" spans="2:17" x14ac:dyDescent="0.3">
      <c r="B5666" s="187">
        <v>44432.666666666664</v>
      </c>
      <c r="D5666" s="202">
        <v>774</v>
      </c>
      <c r="E5666" s="178">
        <v>414.10399999999998</v>
      </c>
      <c r="F5666" s="188">
        <f t="shared" si="352"/>
        <v>0.56041411509963801</v>
      </c>
      <c r="G5666" s="200"/>
      <c r="H5666" s="202">
        <v>263</v>
      </c>
      <c r="I5666" s="178">
        <v>11887</v>
      </c>
      <c r="J5666">
        <f t="shared" si="353"/>
        <v>11887</v>
      </c>
      <c r="K5666" s="189">
        <f t="shared" si="354"/>
        <v>0.47548000000000001</v>
      </c>
      <c r="L5666" s="200">
        <v>12203</v>
      </c>
      <c r="N5666" s="184">
        <v>944</v>
      </c>
      <c r="O5666" s="190">
        <f t="shared" si="355"/>
        <v>0.15733333333333333</v>
      </c>
      <c r="Q5666" s="1">
        <v>1032</v>
      </c>
    </row>
    <row r="5667" spans="2:17" x14ac:dyDescent="0.3">
      <c r="B5667" s="187">
        <v>44432.708333333336</v>
      </c>
      <c r="D5667" s="202">
        <v>309</v>
      </c>
      <c r="E5667" s="178">
        <v>0</v>
      </c>
      <c r="F5667" s="188">
        <f t="shared" si="352"/>
        <v>0</v>
      </c>
      <c r="G5667" s="200"/>
      <c r="H5667" s="202">
        <v>53</v>
      </c>
      <c r="I5667" s="178">
        <v>1687.8</v>
      </c>
      <c r="J5667">
        <f t="shared" si="353"/>
        <v>1687.8</v>
      </c>
      <c r="K5667" s="189">
        <f t="shared" si="354"/>
        <v>6.7512000000000003E-2</v>
      </c>
      <c r="L5667" s="200">
        <v>1791.6</v>
      </c>
      <c r="N5667" s="184">
        <v>1196.0999999999999</v>
      </c>
      <c r="O5667" s="190">
        <f t="shared" si="355"/>
        <v>0.19934999999999997</v>
      </c>
      <c r="Q5667" s="1">
        <v>1031.9000000000001</v>
      </c>
    </row>
    <row r="5668" spans="2:17" x14ac:dyDescent="0.3">
      <c r="B5668" s="187">
        <v>44432.75</v>
      </c>
      <c r="D5668" s="202">
        <v>0</v>
      </c>
      <c r="E5668" s="178">
        <v>0</v>
      </c>
      <c r="F5668" s="188">
        <f t="shared" si="352"/>
        <v>0</v>
      </c>
      <c r="G5668" s="200"/>
      <c r="H5668" s="202">
        <v>0</v>
      </c>
      <c r="I5668" s="178">
        <v>-56.506999999999998</v>
      </c>
      <c r="J5668">
        <f t="shared" si="353"/>
        <v>0</v>
      </c>
      <c r="K5668" s="189">
        <f t="shared" si="354"/>
        <v>0</v>
      </c>
      <c r="L5668" s="200">
        <v>0</v>
      </c>
      <c r="N5668" s="184">
        <v>1915.1</v>
      </c>
      <c r="O5668" s="190">
        <f t="shared" si="355"/>
        <v>0.31918333333333332</v>
      </c>
      <c r="Q5668" s="1">
        <v>1030.5999999999999</v>
      </c>
    </row>
    <row r="5669" spans="2:17" x14ac:dyDescent="0.3">
      <c r="B5669" s="187">
        <v>44432.791666666664</v>
      </c>
      <c r="D5669" s="202">
        <v>0</v>
      </c>
      <c r="E5669" s="178">
        <v>0</v>
      </c>
      <c r="F5669" s="188">
        <f t="shared" si="352"/>
        <v>0</v>
      </c>
      <c r="G5669" s="200"/>
      <c r="H5669" s="202">
        <v>0</v>
      </c>
      <c r="I5669" s="178">
        <v>-56.506999999999998</v>
      </c>
      <c r="J5669">
        <f t="shared" si="353"/>
        <v>0</v>
      </c>
      <c r="K5669" s="189">
        <f t="shared" si="354"/>
        <v>0</v>
      </c>
      <c r="L5669" s="200">
        <v>0</v>
      </c>
      <c r="N5669" s="184">
        <v>3115.1</v>
      </c>
      <c r="O5669" s="190">
        <f t="shared" si="355"/>
        <v>0.51918333333333333</v>
      </c>
      <c r="Q5669" s="1">
        <v>1028.9000000000001</v>
      </c>
    </row>
    <row r="5670" spans="2:17" x14ac:dyDescent="0.3">
      <c r="B5670" s="187">
        <v>44432.833333333336</v>
      </c>
      <c r="D5670" s="202">
        <v>0</v>
      </c>
      <c r="E5670" s="178">
        <v>0</v>
      </c>
      <c r="F5670" s="188">
        <f t="shared" si="352"/>
        <v>0</v>
      </c>
      <c r="G5670" s="200"/>
      <c r="H5670" s="202">
        <v>0</v>
      </c>
      <c r="I5670" s="178">
        <v>-56.506999999999998</v>
      </c>
      <c r="J5670">
        <f t="shared" si="353"/>
        <v>0</v>
      </c>
      <c r="K5670" s="189">
        <f t="shared" si="354"/>
        <v>0</v>
      </c>
      <c r="L5670" s="200">
        <v>0</v>
      </c>
      <c r="N5670" s="184">
        <v>4338.8</v>
      </c>
      <c r="O5670" s="190">
        <f t="shared" si="355"/>
        <v>0.72313333333333341</v>
      </c>
      <c r="Q5670" s="1">
        <v>1028.4000000000001</v>
      </c>
    </row>
    <row r="5671" spans="2:17" x14ac:dyDescent="0.3">
      <c r="B5671" s="187">
        <v>44432.875</v>
      </c>
      <c r="D5671" s="202">
        <v>0</v>
      </c>
      <c r="E5671" s="178">
        <v>0</v>
      </c>
      <c r="F5671" s="188">
        <f t="shared" si="352"/>
        <v>0</v>
      </c>
      <c r="G5671" s="200"/>
      <c r="H5671" s="202">
        <v>0</v>
      </c>
      <c r="I5671" s="178">
        <v>-56.506999999999998</v>
      </c>
      <c r="J5671">
        <f t="shared" si="353"/>
        <v>0</v>
      </c>
      <c r="K5671" s="189">
        <f t="shared" si="354"/>
        <v>0</v>
      </c>
      <c r="L5671" s="200">
        <v>0</v>
      </c>
      <c r="N5671" s="184">
        <v>4955.6000000000004</v>
      </c>
      <c r="O5671" s="190">
        <f t="shared" si="355"/>
        <v>0.82593333333333341</v>
      </c>
      <c r="Q5671" s="1">
        <v>1023.3</v>
      </c>
    </row>
    <row r="5672" spans="2:17" x14ac:dyDescent="0.3">
      <c r="B5672" s="187">
        <v>44432.916666666664</v>
      </c>
      <c r="D5672" s="202">
        <v>0</v>
      </c>
      <c r="E5672" s="178">
        <v>0</v>
      </c>
      <c r="F5672" s="188">
        <f t="shared" si="352"/>
        <v>0</v>
      </c>
      <c r="G5672" s="200"/>
      <c r="H5672" s="202">
        <v>0</v>
      </c>
      <c r="I5672" s="178">
        <v>-56.506999999999998</v>
      </c>
      <c r="J5672">
        <f t="shared" si="353"/>
        <v>0</v>
      </c>
      <c r="K5672" s="189">
        <f t="shared" si="354"/>
        <v>0</v>
      </c>
      <c r="L5672" s="200">
        <v>0</v>
      </c>
      <c r="N5672" s="184">
        <v>5123.6000000000004</v>
      </c>
      <c r="O5672" s="190">
        <f t="shared" si="355"/>
        <v>0.85393333333333343</v>
      </c>
      <c r="Q5672" s="1">
        <v>1023.2</v>
      </c>
    </row>
    <row r="5673" spans="2:17" x14ac:dyDescent="0.3">
      <c r="B5673" s="187">
        <v>44432.958333333336</v>
      </c>
      <c r="D5673" s="202">
        <v>0</v>
      </c>
      <c r="E5673" s="178">
        <v>0</v>
      </c>
      <c r="F5673" s="188">
        <f t="shared" si="352"/>
        <v>0</v>
      </c>
      <c r="G5673" s="200"/>
      <c r="H5673" s="202">
        <v>0</v>
      </c>
      <c r="I5673" s="178">
        <v>-56.506999999999998</v>
      </c>
      <c r="J5673">
        <f t="shared" si="353"/>
        <v>0</v>
      </c>
      <c r="K5673" s="189">
        <f t="shared" si="354"/>
        <v>0</v>
      </c>
      <c r="L5673" s="200">
        <v>0</v>
      </c>
      <c r="N5673" s="184">
        <v>5234.1000000000004</v>
      </c>
      <c r="O5673" s="190">
        <f t="shared" si="355"/>
        <v>0.87235000000000007</v>
      </c>
      <c r="Q5673" s="1">
        <v>1022.7</v>
      </c>
    </row>
    <row r="5674" spans="2:17" x14ac:dyDescent="0.3">
      <c r="B5674" s="187">
        <v>44433</v>
      </c>
      <c r="D5674" s="202">
        <v>0</v>
      </c>
      <c r="E5674" s="178">
        <v>0</v>
      </c>
      <c r="F5674" s="188">
        <f t="shared" si="352"/>
        <v>0</v>
      </c>
      <c r="G5674" s="200"/>
      <c r="H5674" s="202">
        <v>0</v>
      </c>
      <c r="I5674" s="178">
        <v>-56.506999999999998</v>
      </c>
      <c r="J5674">
        <f t="shared" si="353"/>
        <v>0</v>
      </c>
      <c r="K5674" s="189">
        <f t="shared" si="354"/>
        <v>0</v>
      </c>
      <c r="L5674" s="200">
        <v>0</v>
      </c>
      <c r="N5674" s="184">
        <v>5186.2</v>
      </c>
      <c r="O5674" s="190">
        <f t="shared" si="355"/>
        <v>0.86436666666666662</v>
      </c>
      <c r="Q5674" s="1">
        <v>1022.6</v>
      </c>
    </row>
    <row r="5675" spans="2:17" x14ac:dyDescent="0.3">
      <c r="B5675" s="187">
        <v>44433.041666666664</v>
      </c>
      <c r="D5675" s="202">
        <v>0</v>
      </c>
      <c r="E5675" s="178">
        <v>0</v>
      </c>
      <c r="F5675" s="188">
        <f t="shared" si="352"/>
        <v>0</v>
      </c>
      <c r="G5675" s="200"/>
      <c r="H5675" s="202">
        <v>0</v>
      </c>
      <c r="I5675" s="178">
        <v>-56.506999999999998</v>
      </c>
      <c r="J5675">
        <f t="shared" si="353"/>
        <v>0</v>
      </c>
      <c r="K5675" s="189">
        <f t="shared" si="354"/>
        <v>0</v>
      </c>
      <c r="L5675" s="200">
        <v>0</v>
      </c>
      <c r="N5675" s="184">
        <v>5042.6000000000004</v>
      </c>
      <c r="O5675" s="190">
        <f t="shared" si="355"/>
        <v>0.84043333333333337</v>
      </c>
      <c r="Q5675" s="1">
        <v>1022.3</v>
      </c>
    </row>
    <row r="5676" spans="2:17" x14ac:dyDescent="0.3">
      <c r="B5676" s="187">
        <v>44433.083333333336</v>
      </c>
      <c r="D5676" s="202">
        <v>0</v>
      </c>
      <c r="E5676" s="178">
        <v>0</v>
      </c>
      <c r="F5676" s="188">
        <f t="shared" si="352"/>
        <v>0</v>
      </c>
      <c r="G5676" s="200"/>
      <c r="H5676" s="202">
        <v>0</v>
      </c>
      <c r="I5676" s="178">
        <v>-56.506999999999998</v>
      </c>
      <c r="J5676">
        <f t="shared" si="353"/>
        <v>0</v>
      </c>
      <c r="K5676" s="189">
        <f t="shared" si="354"/>
        <v>0</v>
      </c>
      <c r="L5676" s="200">
        <v>0</v>
      </c>
      <c r="N5676" s="184">
        <v>4718.3999999999996</v>
      </c>
      <c r="O5676" s="190">
        <f t="shared" si="355"/>
        <v>0.78639999999999999</v>
      </c>
      <c r="Q5676" s="1">
        <v>1021.6</v>
      </c>
    </row>
    <row r="5677" spans="2:17" x14ac:dyDescent="0.3">
      <c r="B5677" s="187">
        <v>44433.125</v>
      </c>
      <c r="D5677" s="202">
        <v>0</v>
      </c>
      <c r="E5677" s="178">
        <v>0</v>
      </c>
      <c r="F5677" s="188">
        <f t="shared" si="352"/>
        <v>0</v>
      </c>
      <c r="G5677" s="200"/>
      <c r="H5677" s="202">
        <v>0</v>
      </c>
      <c r="I5677" s="178">
        <v>-56.506999999999998</v>
      </c>
      <c r="J5677">
        <f t="shared" si="353"/>
        <v>0</v>
      </c>
      <c r="K5677" s="189">
        <f t="shared" si="354"/>
        <v>0</v>
      </c>
      <c r="L5677" s="200">
        <v>0</v>
      </c>
      <c r="N5677" s="184">
        <v>4312.7</v>
      </c>
      <c r="O5677" s="190">
        <f t="shared" si="355"/>
        <v>0.71878333333333333</v>
      </c>
      <c r="Q5677" s="1">
        <v>1021.1</v>
      </c>
    </row>
    <row r="5678" spans="2:17" x14ac:dyDescent="0.3">
      <c r="B5678" s="187">
        <v>44433.166666666664</v>
      </c>
      <c r="D5678" s="202">
        <v>0</v>
      </c>
      <c r="E5678" s="178">
        <v>0</v>
      </c>
      <c r="F5678" s="188">
        <f t="shared" si="352"/>
        <v>0</v>
      </c>
      <c r="G5678" s="200"/>
      <c r="H5678" s="202">
        <v>0</v>
      </c>
      <c r="I5678" s="178">
        <v>-56.506999999999998</v>
      </c>
      <c r="J5678">
        <f t="shared" si="353"/>
        <v>0</v>
      </c>
      <c r="K5678" s="189">
        <f t="shared" si="354"/>
        <v>0</v>
      </c>
      <c r="L5678" s="200">
        <v>0</v>
      </c>
      <c r="N5678" s="184">
        <v>4034.4</v>
      </c>
      <c r="O5678" s="190">
        <f t="shared" si="355"/>
        <v>0.6724</v>
      </c>
      <c r="Q5678" s="1">
        <v>1020.7</v>
      </c>
    </row>
    <row r="5679" spans="2:17" x14ac:dyDescent="0.3">
      <c r="B5679" s="187">
        <v>44433.208333333336</v>
      </c>
      <c r="D5679" s="202">
        <v>0</v>
      </c>
      <c r="E5679" s="178">
        <v>0</v>
      </c>
      <c r="F5679" s="188">
        <f t="shared" si="352"/>
        <v>0</v>
      </c>
      <c r="G5679" s="200"/>
      <c r="H5679" s="202">
        <v>0</v>
      </c>
      <c r="I5679" s="178">
        <v>-56.506999999999998</v>
      </c>
      <c r="J5679">
        <f t="shared" si="353"/>
        <v>0</v>
      </c>
      <c r="K5679" s="189">
        <f t="shared" si="354"/>
        <v>0</v>
      </c>
      <c r="L5679" s="200">
        <v>0</v>
      </c>
      <c r="N5679" s="184">
        <v>3971.4</v>
      </c>
      <c r="O5679" s="190">
        <f t="shared" si="355"/>
        <v>0.66190000000000004</v>
      </c>
      <c r="Q5679" s="1">
        <v>1020.2</v>
      </c>
    </row>
    <row r="5680" spans="2:17" x14ac:dyDescent="0.3">
      <c r="B5680" s="187">
        <v>44433.25</v>
      </c>
      <c r="D5680" s="202">
        <v>209</v>
      </c>
      <c r="E5680" s="178">
        <v>0</v>
      </c>
      <c r="F5680" s="188">
        <f t="shared" si="352"/>
        <v>0</v>
      </c>
      <c r="G5680" s="200"/>
      <c r="H5680" s="202">
        <v>29</v>
      </c>
      <c r="I5680" s="178">
        <v>809.97</v>
      </c>
      <c r="J5680">
        <f t="shared" si="353"/>
        <v>809.97</v>
      </c>
      <c r="K5680" s="189">
        <f t="shared" si="354"/>
        <v>3.2398799999999998E-2</v>
      </c>
      <c r="L5680" s="200">
        <v>907.49</v>
      </c>
      <c r="N5680" s="184">
        <v>3459.7</v>
      </c>
      <c r="O5680" s="190">
        <f t="shared" si="355"/>
        <v>0.57661666666666667</v>
      </c>
      <c r="Q5680" s="1">
        <v>1018.3</v>
      </c>
    </row>
    <row r="5681" spans="2:17" x14ac:dyDescent="0.3">
      <c r="B5681" s="187">
        <v>44433.291666666664</v>
      </c>
      <c r="D5681" s="202">
        <v>735</v>
      </c>
      <c r="E5681" s="178">
        <v>199.77600000000001</v>
      </c>
      <c r="F5681" s="188">
        <f t="shared" si="352"/>
        <v>0.27036032073620464</v>
      </c>
      <c r="G5681" s="200"/>
      <c r="H5681" s="202">
        <v>223</v>
      </c>
      <c r="I5681" s="178">
        <v>10357</v>
      </c>
      <c r="J5681">
        <f t="shared" si="353"/>
        <v>10357</v>
      </c>
      <c r="K5681" s="189">
        <f t="shared" si="354"/>
        <v>0.41427999999999998</v>
      </c>
      <c r="L5681" s="200">
        <v>10626</v>
      </c>
      <c r="N5681" s="184">
        <v>3205.6</v>
      </c>
      <c r="O5681" s="190">
        <f t="shared" si="355"/>
        <v>0.53426666666666667</v>
      </c>
      <c r="Q5681" s="1">
        <v>1018.1</v>
      </c>
    </row>
    <row r="5682" spans="2:17" x14ac:dyDescent="0.3">
      <c r="B5682" s="187">
        <v>44433.333333333336</v>
      </c>
      <c r="D5682" s="202">
        <v>873</v>
      </c>
      <c r="E5682" s="178">
        <v>587.57000000000005</v>
      </c>
      <c r="F5682" s="188">
        <f t="shared" si="352"/>
        <v>0.79516865717089025</v>
      </c>
      <c r="G5682" s="200"/>
      <c r="H5682" s="202">
        <v>455</v>
      </c>
      <c r="I5682" s="178">
        <v>21251</v>
      </c>
      <c r="J5682">
        <f t="shared" si="353"/>
        <v>21251</v>
      </c>
      <c r="K5682" s="189">
        <f t="shared" si="354"/>
        <v>0.85004000000000002</v>
      </c>
      <c r="L5682" s="200">
        <v>21994</v>
      </c>
      <c r="N5682" s="184">
        <v>1945.5</v>
      </c>
      <c r="O5682" s="190">
        <f t="shared" si="355"/>
        <v>0.32424999999999998</v>
      </c>
      <c r="Q5682" s="1">
        <v>1017.8</v>
      </c>
    </row>
    <row r="5683" spans="2:17" x14ac:dyDescent="0.3">
      <c r="B5683" s="187">
        <v>44433.375</v>
      </c>
      <c r="D5683" s="202">
        <v>930</v>
      </c>
      <c r="E5683" s="178">
        <v>669.19500000000005</v>
      </c>
      <c r="F5683" s="188">
        <f t="shared" si="352"/>
        <v>0.90563318334066389</v>
      </c>
      <c r="G5683" s="200"/>
      <c r="H5683" s="202">
        <v>643</v>
      </c>
      <c r="I5683" s="178">
        <v>21868</v>
      </c>
      <c r="J5683">
        <f t="shared" si="353"/>
        <v>21868</v>
      </c>
      <c r="K5683" s="189">
        <f t="shared" si="354"/>
        <v>0.87472000000000005</v>
      </c>
      <c r="L5683" s="200">
        <v>22647</v>
      </c>
      <c r="N5683" s="184">
        <v>1720.2</v>
      </c>
      <c r="O5683" s="190">
        <f t="shared" si="355"/>
        <v>0.28670000000000001</v>
      </c>
      <c r="Q5683" s="1">
        <v>1016.4</v>
      </c>
    </row>
    <row r="5684" spans="2:17" x14ac:dyDescent="0.3">
      <c r="B5684" s="187">
        <v>44433.416666666664</v>
      </c>
      <c r="D5684" s="202">
        <v>962</v>
      </c>
      <c r="E5684" s="178">
        <v>709.02200000000005</v>
      </c>
      <c r="F5684" s="188">
        <f t="shared" si="352"/>
        <v>0.95953175220759901</v>
      </c>
      <c r="G5684" s="200"/>
      <c r="H5684" s="202">
        <v>785</v>
      </c>
      <c r="I5684" s="178">
        <v>21800</v>
      </c>
      <c r="J5684">
        <f t="shared" si="353"/>
        <v>21800</v>
      </c>
      <c r="K5684" s="189">
        <f t="shared" si="354"/>
        <v>0.872</v>
      </c>
      <c r="L5684" s="200">
        <v>22574</v>
      </c>
      <c r="N5684" s="184">
        <v>1380.1</v>
      </c>
      <c r="O5684" s="190">
        <f t="shared" si="355"/>
        <v>0.23001666666666665</v>
      </c>
      <c r="Q5684" s="1">
        <v>1015.4</v>
      </c>
    </row>
    <row r="5685" spans="2:17" x14ac:dyDescent="0.3">
      <c r="B5685" s="187">
        <v>44433.458333333336</v>
      </c>
      <c r="D5685" s="202">
        <v>978</v>
      </c>
      <c r="E5685" s="178">
        <v>730.30899999999997</v>
      </c>
      <c r="F5685" s="188">
        <f t="shared" si="352"/>
        <v>0.98833981797882065</v>
      </c>
      <c r="G5685" s="200"/>
      <c r="H5685" s="202">
        <v>865</v>
      </c>
      <c r="I5685" s="178">
        <v>21658</v>
      </c>
      <c r="J5685">
        <f t="shared" si="353"/>
        <v>21658</v>
      </c>
      <c r="K5685" s="189">
        <f t="shared" si="354"/>
        <v>0.86631999999999998</v>
      </c>
      <c r="L5685" s="200">
        <v>22425</v>
      </c>
      <c r="N5685" s="184">
        <v>1014.2</v>
      </c>
      <c r="O5685" s="190">
        <f t="shared" si="355"/>
        <v>0.16903333333333334</v>
      </c>
      <c r="Q5685" s="1">
        <v>1015.2</v>
      </c>
    </row>
    <row r="5686" spans="2:17" x14ac:dyDescent="0.3">
      <c r="B5686" s="187">
        <v>44433.5</v>
      </c>
      <c r="D5686" s="202">
        <v>979</v>
      </c>
      <c r="E5686" s="178">
        <v>735.59400000000005</v>
      </c>
      <c r="F5686" s="188">
        <f t="shared" si="352"/>
        <v>0.99549210001014998</v>
      </c>
      <c r="G5686" s="200"/>
      <c r="H5686" s="202">
        <v>870</v>
      </c>
      <c r="I5686" s="178">
        <v>21520</v>
      </c>
      <c r="J5686">
        <f t="shared" si="353"/>
        <v>21520</v>
      </c>
      <c r="K5686" s="189">
        <f t="shared" si="354"/>
        <v>0.86080000000000001</v>
      </c>
      <c r="L5686" s="200">
        <v>22279</v>
      </c>
      <c r="N5686" s="184">
        <v>583.20000000000005</v>
      </c>
      <c r="O5686" s="190">
        <f t="shared" si="355"/>
        <v>9.7200000000000009E-2</v>
      </c>
      <c r="Q5686" s="1">
        <v>1015.1</v>
      </c>
    </row>
    <row r="5687" spans="2:17" x14ac:dyDescent="0.3">
      <c r="B5687" s="187">
        <v>44433.541666666664</v>
      </c>
      <c r="D5687" s="202">
        <v>966</v>
      </c>
      <c r="E5687" s="178">
        <v>714.22</v>
      </c>
      <c r="F5687" s="188">
        <f t="shared" si="352"/>
        <v>0.96656629563216845</v>
      </c>
      <c r="G5687" s="200"/>
      <c r="H5687" s="202">
        <v>805</v>
      </c>
      <c r="I5687" s="178">
        <v>21599</v>
      </c>
      <c r="J5687">
        <f t="shared" si="353"/>
        <v>21599</v>
      </c>
      <c r="K5687" s="189">
        <f t="shared" si="354"/>
        <v>0.86395999999999995</v>
      </c>
      <c r="L5687" s="200">
        <v>22362</v>
      </c>
      <c r="N5687" s="184">
        <v>288.60000000000002</v>
      </c>
      <c r="O5687" s="190">
        <f t="shared" si="355"/>
        <v>4.8100000000000004E-2</v>
      </c>
      <c r="Q5687" s="1">
        <v>1014.5</v>
      </c>
    </row>
    <row r="5688" spans="2:17" x14ac:dyDescent="0.3">
      <c r="B5688" s="187">
        <v>44433.583333333336</v>
      </c>
      <c r="D5688" s="202">
        <v>938</v>
      </c>
      <c r="E5688" s="178">
        <v>678.04300000000001</v>
      </c>
      <c r="F5688" s="188">
        <f t="shared" si="352"/>
        <v>0.91760733497986946</v>
      </c>
      <c r="G5688" s="200"/>
      <c r="H5688" s="202">
        <v>672</v>
      </c>
      <c r="I5688" s="178">
        <v>21563</v>
      </c>
      <c r="J5688">
        <f t="shared" si="353"/>
        <v>21563</v>
      </c>
      <c r="K5688" s="189">
        <f t="shared" si="354"/>
        <v>0.86251999999999995</v>
      </c>
      <c r="L5688" s="200">
        <v>22325</v>
      </c>
      <c r="N5688" s="184">
        <v>106.5</v>
      </c>
      <c r="O5688" s="190">
        <f t="shared" si="355"/>
        <v>1.7749999999999998E-2</v>
      </c>
      <c r="Q5688" s="1">
        <v>1014.4</v>
      </c>
    </row>
    <row r="5689" spans="2:17" x14ac:dyDescent="0.3">
      <c r="B5689" s="187">
        <v>44433.625</v>
      </c>
      <c r="D5689" s="202">
        <v>883</v>
      </c>
      <c r="E5689" s="178">
        <v>601.37599999999998</v>
      </c>
      <c r="F5689" s="188">
        <f t="shared" si="352"/>
        <v>0.81385255607808638</v>
      </c>
      <c r="G5689" s="200"/>
      <c r="H5689" s="202">
        <v>483</v>
      </c>
      <c r="I5689" s="178">
        <v>21073</v>
      </c>
      <c r="J5689">
        <f t="shared" si="353"/>
        <v>21073</v>
      </c>
      <c r="K5689" s="189">
        <f t="shared" si="354"/>
        <v>0.84292</v>
      </c>
      <c r="L5689" s="200">
        <v>21806</v>
      </c>
      <c r="N5689" s="184">
        <v>0</v>
      </c>
      <c r="O5689" s="190">
        <f t="shared" si="355"/>
        <v>0</v>
      </c>
      <c r="Q5689" s="1">
        <v>1014.2</v>
      </c>
    </row>
    <row r="5690" spans="2:17" x14ac:dyDescent="0.3">
      <c r="B5690" s="187">
        <v>44433.666666666664</v>
      </c>
      <c r="D5690" s="202">
        <v>773</v>
      </c>
      <c r="E5690" s="178">
        <v>417.839</v>
      </c>
      <c r="F5690" s="188">
        <f t="shared" si="352"/>
        <v>0.56546875528639584</v>
      </c>
      <c r="G5690" s="200"/>
      <c r="H5690" s="202">
        <v>265</v>
      </c>
      <c r="I5690" s="178">
        <v>11925</v>
      </c>
      <c r="J5690">
        <f t="shared" si="353"/>
        <v>11925</v>
      </c>
      <c r="K5690" s="189">
        <f t="shared" si="354"/>
        <v>0.47699999999999998</v>
      </c>
      <c r="L5690" s="200">
        <v>12242</v>
      </c>
      <c r="N5690" s="184">
        <v>0</v>
      </c>
      <c r="O5690" s="190">
        <f t="shared" si="355"/>
        <v>0</v>
      </c>
      <c r="Q5690" s="1">
        <v>1014.2</v>
      </c>
    </row>
    <row r="5691" spans="2:17" x14ac:dyDescent="0.3">
      <c r="B5691" s="187">
        <v>44433.708333333336</v>
      </c>
      <c r="D5691" s="202">
        <v>322</v>
      </c>
      <c r="E5691" s="178">
        <v>0</v>
      </c>
      <c r="F5691" s="188">
        <f t="shared" si="352"/>
        <v>0</v>
      </c>
      <c r="G5691" s="200"/>
      <c r="H5691" s="202">
        <v>54</v>
      </c>
      <c r="I5691" s="178">
        <v>1734.1</v>
      </c>
      <c r="J5691">
        <f t="shared" si="353"/>
        <v>1734.1</v>
      </c>
      <c r="K5691" s="189">
        <f t="shared" si="354"/>
        <v>6.9363999999999995E-2</v>
      </c>
      <c r="L5691" s="200">
        <v>1838.2</v>
      </c>
      <c r="N5691" s="184">
        <v>0</v>
      </c>
      <c r="O5691" s="190">
        <f t="shared" si="355"/>
        <v>0</v>
      </c>
      <c r="Q5691" s="1">
        <v>1013.1</v>
      </c>
    </row>
    <row r="5692" spans="2:17" x14ac:dyDescent="0.3">
      <c r="B5692" s="187">
        <v>44433.75</v>
      </c>
      <c r="D5692" s="202">
        <v>0</v>
      </c>
      <c r="E5692" s="178">
        <v>0</v>
      </c>
      <c r="F5692" s="188">
        <f t="shared" si="352"/>
        <v>0</v>
      </c>
      <c r="G5692" s="200"/>
      <c r="H5692" s="202">
        <v>0</v>
      </c>
      <c r="I5692" s="178">
        <v>-56.506999999999998</v>
      </c>
      <c r="J5692">
        <f t="shared" si="353"/>
        <v>0</v>
      </c>
      <c r="K5692" s="189">
        <f t="shared" si="354"/>
        <v>0</v>
      </c>
      <c r="L5692" s="200">
        <v>0</v>
      </c>
      <c r="N5692" s="184">
        <v>0</v>
      </c>
      <c r="O5692" s="190">
        <f t="shared" si="355"/>
        <v>0</v>
      </c>
      <c r="Q5692" s="1">
        <v>1012.7</v>
      </c>
    </row>
    <row r="5693" spans="2:17" x14ac:dyDescent="0.3">
      <c r="B5693" s="187">
        <v>44433.791666666664</v>
      </c>
      <c r="D5693" s="202">
        <v>0</v>
      </c>
      <c r="E5693" s="178">
        <v>0</v>
      </c>
      <c r="F5693" s="188">
        <f t="shared" si="352"/>
        <v>0</v>
      </c>
      <c r="G5693" s="200"/>
      <c r="H5693" s="202">
        <v>0</v>
      </c>
      <c r="I5693" s="178">
        <v>-56.506999999999998</v>
      </c>
      <c r="J5693">
        <f t="shared" si="353"/>
        <v>0</v>
      </c>
      <c r="K5693" s="189">
        <f t="shared" si="354"/>
        <v>0</v>
      </c>
      <c r="L5693" s="200">
        <v>0</v>
      </c>
      <c r="N5693" s="184">
        <v>239.4</v>
      </c>
      <c r="O5693" s="190">
        <f t="shared" si="355"/>
        <v>3.9899999999999998E-2</v>
      </c>
      <c r="Q5693" s="1">
        <v>1010.3</v>
      </c>
    </row>
    <row r="5694" spans="2:17" x14ac:dyDescent="0.3">
      <c r="B5694" s="187">
        <v>44433.833333333336</v>
      </c>
      <c r="D5694" s="202">
        <v>0</v>
      </c>
      <c r="E5694" s="178">
        <v>0</v>
      </c>
      <c r="F5694" s="188">
        <f t="shared" si="352"/>
        <v>0</v>
      </c>
      <c r="G5694" s="200"/>
      <c r="H5694" s="202">
        <v>0</v>
      </c>
      <c r="I5694" s="178">
        <v>-56.506999999999998</v>
      </c>
      <c r="J5694">
        <f t="shared" si="353"/>
        <v>0</v>
      </c>
      <c r="K5694" s="189">
        <f t="shared" si="354"/>
        <v>0</v>
      </c>
      <c r="L5694" s="200">
        <v>0</v>
      </c>
      <c r="N5694" s="184">
        <v>719.7</v>
      </c>
      <c r="O5694" s="190">
        <f t="shared" si="355"/>
        <v>0.11995</v>
      </c>
      <c r="Q5694" s="1">
        <v>1010.3</v>
      </c>
    </row>
    <row r="5695" spans="2:17" x14ac:dyDescent="0.3">
      <c r="B5695" s="187">
        <v>44433.875</v>
      </c>
      <c r="D5695" s="202">
        <v>0</v>
      </c>
      <c r="E5695" s="178">
        <v>0</v>
      </c>
      <c r="F5695" s="188">
        <f t="shared" si="352"/>
        <v>0</v>
      </c>
      <c r="G5695" s="200"/>
      <c r="H5695" s="202">
        <v>0</v>
      </c>
      <c r="I5695" s="178">
        <v>-56.506999999999998</v>
      </c>
      <c r="J5695">
        <f t="shared" si="353"/>
        <v>0</v>
      </c>
      <c r="K5695" s="189">
        <f t="shared" si="354"/>
        <v>0</v>
      </c>
      <c r="L5695" s="200">
        <v>0</v>
      </c>
      <c r="N5695" s="184">
        <v>1462.3</v>
      </c>
      <c r="O5695" s="190">
        <f t="shared" si="355"/>
        <v>0.24371666666666666</v>
      </c>
      <c r="Q5695" s="1">
        <v>1010.1</v>
      </c>
    </row>
    <row r="5696" spans="2:17" x14ac:dyDescent="0.3">
      <c r="B5696" s="187">
        <v>44433.916666666664</v>
      </c>
      <c r="D5696" s="202">
        <v>0</v>
      </c>
      <c r="E5696" s="178">
        <v>0</v>
      </c>
      <c r="F5696" s="188">
        <f t="shared" si="352"/>
        <v>0</v>
      </c>
      <c r="G5696" s="200"/>
      <c r="H5696" s="202">
        <v>0</v>
      </c>
      <c r="I5696" s="178">
        <v>-56.506999999999998</v>
      </c>
      <c r="J5696">
        <f t="shared" si="353"/>
        <v>0</v>
      </c>
      <c r="K5696" s="189">
        <f t="shared" si="354"/>
        <v>0</v>
      </c>
      <c r="L5696" s="200">
        <v>0</v>
      </c>
      <c r="N5696" s="184">
        <v>2711.7</v>
      </c>
      <c r="O5696" s="190">
        <f t="shared" si="355"/>
        <v>0.45194999999999996</v>
      </c>
      <c r="Q5696" s="1">
        <v>1009.8</v>
      </c>
    </row>
    <row r="5697" spans="2:17" x14ac:dyDescent="0.3">
      <c r="B5697" s="187">
        <v>44433.958333333336</v>
      </c>
      <c r="D5697" s="202">
        <v>0</v>
      </c>
      <c r="E5697" s="178">
        <v>0</v>
      </c>
      <c r="F5697" s="188">
        <f t="shared" si="352"/>
        <v>0</v>
      </c>
      <c r="G5697" s="200"/>
      <c r="H5697" s="202">
        <v>0</v>
      </c>
      <c r="I5697" s="178">
        <v>-56.506999999999998</v>
      </c>
      <c r="J5697">
        <f t="shared" si="353"/>
        <v>0</v>
      </c>
      <c r="K5697" s="189">
        <f t="shared" si="354"/>
        <v>0</v>
      </c>
      <c r="L5697" s="200">
        <v>0</v>
      </c>
      <c r="N5697" s="184">
        <v>3488.1</v>
      </c>
      <c r="O5697" s="190">
        <f t="shared" si="355"/>
        <v>0.58135000000000003</v>
      </c>
      <c r="Q5697" s="1">
        <v>1007.6</v>
      </c>
    </row>
    <row r="5698" spans="2:17" x14ac:dyDescent="0.3">
      <c r="B5698" s="187">
        <v>44434</v>
      </c>
      <c r="D5698" s="202">
        <v>0</v>
      </c>
      <c r="E5698" s="178">
        <v>0</v>
      </c>
      <c r="F5698" s="188">
        <f t="shared" si="352"/>
        <v>0</v>
      </c>
      <c r="G5698" s="200"/>
      <c r="H5698" s="202">
        <v>0</v>
      </c>
      <c r="I5698" s="178">
        <v>-56.506999999999998</v>
      </c>
      <c r="J5698">
        <f t="shared" si="353"/>
        <v>0</v>
      </c>
      <c r="K5698" s="189">
        <f t="shared" si="354"/>
        <v>0</v>
      </c>
      <c r="L5698" s="200">
        <v>0</v>
      </c>
      <c r="N5698" s="184">
        <v>3235.9</v>
      </c>
      <c r="O5698" s="190">
        <f t="shared" si="355"/>
        <v>0.53931666666666667</v>
      </c>
      <c r="Q5698" s="1">
        <v>1007.4</v>
      </c>
    </row>
    <row r="5699" spans="2:17" x14ac:dyDescent="0.3">
      <c r="B5699" s="187">
        <v>44434.041666666664</v>
      </c>
      <c r="D5699" s="202">
        <v>0</v>
      </c>
      <c r="E5699" s="178">
        <v>0</v>
      </c>
      <c r="F5699" s="188">
        <f t="shared" si="352"/>
        <v>0</v>
      </c>
      <c r="G5699" s="200"/>
      <c r="H5699" s="202">
        <v>0</v>
      </c>
      <c r="I5699" s="178">
        <v>-56.506999999999998</v>
      </c>
      <c r="J5699">
        <f t="shared" si="353"/>
        <v>0</v>
      </c>
      <c r="K5699" s="189">
        <f t="shared" si="354"/>
        <v>0</v>
      </c>
      <c r="L5699" s="200">
        <v>0</v>
      </c>
      <c r="N5699" s="184">
        <v>2745.3</v>
      </c>
      <c r="O5699" s="190">
        <f t="shared" si="355"/>
        <v>0.45755000000000001</v>
      </c>
      <c r="Q5699" s="1">
        <v>1007.3</v>
      </c>
    </row>
    <row r="5700" spans="2:17" x14ac:dyDescent="0.3">
      <c r="B5700" s="187">
        <v>44434.083333333336</v>
      </c>
      <c r="D5700" s="202">
        <v>0</v>
      </c>
      <c r="E5700" s="178">
        <v>0</v>
      </c>
      <c r="F5700" s="188">
        <f t="shared" si="352"/>
        <v>0</v>
      </c>
      <c r="G5700" s="200"/>
      <c r="H5700" s="202">
        <v>0</v>
      </c>
      <c r="I5700" s="178">
        <v>-56.506999999999998</v>
      </c>
      <c r="J5700">
        <f t="shared" si="353"/>
        <v>0</v>
      </c>
      <c r="K5700" s="189">
        <f t="shared" si="354"/>
        <v>0</v>
      </c>
      <c r="L5700" s="200">
        <v>0</v>
      </c>
      <c r="N5700" s="184">
        <v>2215.6</v>
      </c>
      <c r="O5700" s="190">
        <f t="shared" si="355"/>
        <v>0.36926666666666663</v>
      </c>
      <c r="Q5700" s="1">
        <v>1004.6</v>
      </c>
    </row>
    <row r="5701" spans="2:17" x14ac:dyDescent="0.3">
      <c r="B5701" s="187">
        <v>44434.125</v>
      </c>
      <c r="D5701" s="202">
        <v>0</v>
      </c>
      <c r="E5701" s="178">
        <v>0</v>
      </c>
      <c r="F5701" s="188">
        <f t="shared" si="352"/>
        <v>0</v>
      </c>
      <c r="G5701" s="200"/>
      <c r="H5701" s="202">
        <v>0</v>
      </c>
      <c r="I5701" s="178">
        <v>-56.506999999999998</v>
      </c>
      <c r="J5701">
        <f t="shared" si="353"/>
        <v>0</v>
      </c>
      <c r="K5701" s="189">
        <f t="shared" si="354"/>
        <v>0</v>
      </c>
      <c r="L5701" s="200">
        <v>0</v>
      </c>
      <c r="N5701" s="184">
        <v>1875.9</v>
      </c>
      <c r="O5701" s="190">
        <f t="shared" si="355"/>
        <v>0.31265000000000004</v>
      </c>
      <c r="Q5701" s="1">
        <v>1004</v>
      </c>
    </row>
    <row r="5702" spans="2:17" x14ac:dyDescent="0.3">
      <c r="B5702" s="187">
        <v>44434.166666666664</v>
      </c>
      <c r="D5702" s="202">
        <v>0</v>
      </c>
      <c r="E5702" s="178">
        <v>0</v>
      </c>
      <c r="F5702" s="188">
        <f t="shared" si="352"/>
        <v>0</v>
      </c>
      <c r="G5702" s="200"/>
      <c r="H5702" s="202">
        <v>0</v>
      </c>
      <c r="I5702" s="178">
        <v>-56.506999999999998</v>
      </c>
      <c r="J5702">
        <f t="shared" si="353"/>
        <v>0</v>
      </c>
      <c r="K5702" s="189">
        <f t="shared" si="354"/>
        <v>0</v>
      </c>
      <c r="L5702" s="200">
        <v>0</v>
      </c>
      <c r="N5702" s="184">
        <v>1585.5</v>
      </c>
      <c r="O5702" s="190">
        <f t="shared" si="355"/>
        <v>0.26424999999999998</v>
      </c>
      <c r="Q5702" s="1">
        <v>1004</v>
      </c>
    </row>
    <row r="5703" spans="2:17" x14ac:dyDescent="0.3">
      <c r="B5703" s="187">
        <v>44434.208333333336</v>
      </c>
      <c r="D5703" s="202">
        <v>0</v>
      </c>
      <c r="E5703" s="178">
        <v>0</v>
      </c>
      <c r="F5703" s="188">
        <f t="shared" si="352"/>
        <v>0</v>
      </c>
      <c r="G5703" s="200"/>
      <c r="H5703" s="202">
        <v>0</v>
      </c>
      <c r="I5703" s="178">
        <v>-56.506999999999998</v>
      </c>
      <c r="J5703">
        <f t="shared" si="353"/>
        <v>0</v>
      </c>
      <c r="K5703" s="189">
        <f t="shared" si="354"/>
        <v>0</v>
      </c>
      <c r="L5703" s="200">
        <v>0</v>
      </c>
      <c r="N5703" s="184">
        <v>1298.4000000000001</v>
      </c>
      <c r="O5703" s="190">
        <f t="shared" si="355"/>
        <v>0.21640000000000001</v>
      </c>
      <c r="Q5703" s="1">
        <v>1003.3</v>
      </c>
    </row>
    <row r="5704" spans="2:17" x14ac:dyDescent="0.3">
      <c r="B5704" s="187">
        <v>44434.25</v>
      </c>
      <c r="D5704" s="202">
        <v>201</v>
      </c>
      <c r="E5704" s="178">
        <v>0</v>
      </c>
      <c r="F5704" s="188">
        <f t="shared" si="352"/>
        <v>0</v>
      </c>
      <c r="G5704" s="200"/>
      <c r="H5704" s="202">
        <v>30</v>
      </c>
      <c r="I5704" s="178">
        <v>887.3</v>
      </c>
      <c r="J5704">
        <f t="shared" si="353"/>
        <v>887.3</v>
      </c>
      <c r="K5704" s="189">
        <f t="shared" si="354"/>
        <v>3.5491999999999996E-2</v>
      </c>
      <c r="L5704" s="200">
        <v>985.3</v>
      </c>
      <c r="N5704" s="184">
        <v>461</v>
      </c>
      <c r="O5704" s="190">
        <f t="shared" si="355"/>
        <v>7.6833333333333337E-2</v>
      </c>
      <c r="Q5704" s="1">
        <v>1003.1</v>
      </c>
    </row>
    <row r="5705" spans="2:17" x14ac:dyDescent="0.3">
      <c r="B5705" s="187">
        <v>44434.291666666664</v>
      </c>
      <c r="D5705" s="202">
        <v>710</v>
      </c>
      <c r="E5705" s="178">
        <v>190.98</v>
      </c>
      <c r="F5705" s="188">
        <f t="shared" si="352"/>
        <v>0.25845654159759107</v>
      </c>
      <c r="G5705" s="200"/>
      <c r="H5705" s="202">
        <v>224</v>
      </c>
      <c r="I5705" s="178">
        <v>10382</v>
      </c>
      <c r="J5705">
        <f t="shared" si="353"/>
        <v>10382</v>
      </c>
      <c r="K5705" s="189">
        <f t="shared" si="354"/>
        <v>0.41527999999999998</v>
      </c>
      <c r="L5705" s="200">
        <v>10651</v>
      </c>
      <c r="N5705" s="184">
        <v>247.8</v>
      </c>
      <c r="O5705" s="190">
        <f t="shared" si="355"/>
        <v>4.1300000000000003E-2</v>
      </c>
      <c r="Q5705" s="1">
        <v>1002.9</v>
      </c>
    </row>
    <row r="5706" spans="2:17" x14ac:dyDescent="0.3">
      <c r="B5706" s="187">
        <v>44434.333333333336</v>
      </c>
      <c r="D5706" s="202">
        <v>851</v>
      </c>
      <c r="E5706" s="178">
        <v>577.21</v>
      </c>
      <c r="F5706" s="188">
        <f t="shared" si="352"/>
        <v>0.78114828974523809</v>
      </c>
      <c r="G5706" s="200"/>
      <c r="H5706" s="202">
        <v>455</v>
      </c>
      <c r="I5706" s="178">
        <v>20892</v>
      </c>
      <c r="J5706">
        <f t="shared" si="353"/>
        <v>20892</v>
      </c>
      <c r="K5706" s="189">
        <f t="shared" si="354"/>
        <v>0.83567999999999998</v>
      </c>
      <c r="L5706" s="200">
        <v>21615</v>
      </c>
      <c r="N5706" s="184">
        <v>391</v>
      </c>
      <c r="O5706" s="190">
        <f t="shared" si="355"/>
        <v>6.5166666666666664E-2</v>
      </c>
      <c r="Q5706" s="1">
        <v>1002.7</v>
      </c>
    </row>
    <row r="5707" spans="2:17" x14ac:dyDescent="0.3">
      <c r="B5707" s="187">
        <v>44434.375</v>
      </c>
      <c r="D5707" s="202">
        <v>910</v>
      </c>
      <c r="E5707" s="178">
        <v>658.24</v>
      </c>
      <c r="F5707" s="188">
        <f t="shared" ref="F5707:F5770" si="356">E5707/$F$8</f>
        <v>0.89080759211016014</v>
      </c>
      <c r="G5707" s="200"/>
      <c r="H5707" s="202">
        <v>642</v>
      </c>
      <c r="I5707" s="178">
        <v>21353</v>
      </c>
      <c r="J5707">
        <f t="shared" ref="J5707:J5770" si="357">IF(I5707&lt;0,0,I5707)</f>
        <v>21353</v>
      </c>
      <c r="K5707" s="189">
        <f t="shared" ref="K5707:K5770" si="358">J5707/(1000*$K$8)</f>
        <v>0.85411999999999999</v>
      </c>
      <c r="L5707" s="200">
        <v>22103</v>
      </c>
      <c r="N5707" s="184">
        <v>406.4</v>
      </c>
      <c r="O5707" s="190">
        <f t="shared" ref="O5707:O5770" si="359">N5707/$O$8</f>
        <v>6.7733333333333326E-2</v>
      </c>
      <c r="Q5707" s="1">
        <v>1001.1</v>
      </c>
    </row>
    <row r="5708" spans="2:17" x14ac:dyDescent="0.3">
      <c r="B5708" s="187">
        <v>44434.416666666664</v>
      </c>
      <c r="D5708" s="202">
        <v>945</v>
      </c>
      <c r="E5708" s="178">
        <v>698.59100000000001</v>
      </c>
      <c r="F5708" s="188">
        <f t="shared" si="356"/>
        <v>0.94541529925229228</v>
      </c>
      <c r="G5708" s="200"/>
      <c r="H5708" s="202">
        <v>783</v>
      </c>
      <c r="I5708" s="178">
        <v>21392</v>
      </c>
      <c r="J5708">
        <f t="shared" si="357"/>
        <v>21392</v>
      </c>
      <c r="K5708" s="189">
        <f t="shared" si="358"/>
        <v>0.85568</v>
      </c>
      <c r="L5708" s="200">
        <v>22144</v>
      </c>
      <c r="N5708" s="184">
        <v>845.8</v>
      </c>
      <c r="O5708" s="190">
        <f t="shared" si="359"/>
        <v>0.14096666666666666</v>
      </c>
      <c r="Q5708" s="1">
        <v>1001.1</v>
      </c>
    </row>
    <row r="5709" spans="2:17" x14ac:dyDescent="0.3">
      <c r="B5709" s="187">
        <v>44434.458333333336</v>
      </c>
      <c r="D5709" s="202">
        <v>962</v>
      </c>
      <c r="E5709" s="178">
        <v>718.83399999999995</v>
      </c>
      <c r="F5709" s="188">
        <f t="shared" si="356"/>
        <v>0.97281050174239603</v>
      </c>
      <c r="G5709" s="200"/>
      <c r="H5709" s="202">
        <v>863</v>
      </c>
      <c r="I5709" s="178">
        <v>21298</v>
      </c>
      <c r="J5709">
        <f t="shared" si="357"/>
        <v>21298</v>
      </c>
      <c r="K5709" s="189">
        <f t="shared" si="358"/>
        <v>0.85192000000000001</v>
      </c>
      <c r="L5709" s="200">
        <v>22044</v>
      </c>
      <c r="N5709" s="184">
        <v>1476.9</v>
      </c>
      <c r="O5709" s="190">
        <f t="shared" si="359"/>
        <v>0.24615000000000001</v>
      </c>
      <c r="Q5709" s="1">
        <v>1000.7</v>
      </c>
    </row>
    <row r="5710" spans="2:17" x14ac:dyDescent="0.3">
      <c r="B5710" s="187">
        <v>44434.5</v>
      </c>
      <c r="D5710" s="202">
        <v>963</v>
      </c>
      <c r="E5710" s="178">
        <v>722.73</v>
      </c>
      <c r="F5710" s="188">
        <f t="shared" si="356"/>
        <v>0.9780830260175255</v>
      </c>
      <c r="G5710" s="200"/>
      <c r="H5710" s="202">
        <v>868</v>
      </c>
      <c r="I5710" s="178">
        <v>21225</v>
      </c>
      <c r="J5710">
        <f t="shared" si="357"/>
        <v>21225</v>
      </c>
      <c r="K5710" s="189">
        <f t="shared" si="358"/>
        <v>0.84899999999999998</v>
      </c>
      <c r="L5710" s="200">
        <v>21967</v>
      </c>
      <c r="N5710" s="184">
        <v>1704.2</v>
      </c>
      <c r="O5710" s="190">
        <f t="shared" si="359"/>
        <v>0.28403333333333336</v>
      </c>
      <c r="Q5710" s="1">
        <v>1000.6</v>
      </c>
    </row>
    <row r="5711" spans="2:17" x14ac:dyDescent="0.3">
      <c r="B5711" s="187">
        <v>44434.541666666664</v>
      </c>
      <c r="D5711" s="202">
        <v>941</v>
      </c>
      <c r="E5711" s="178">
        <v>693.36400000000003</v>
      </c>
      <c r="F5711" s="188">
        <f t="shared" si="356"/>
        <v>0.93834150962546958</v>
      </c>
      <c r="G5711" s="200"/>
      <c r="H5711" s="202">
        <v>800</v>
      </c>
      <c r="I5711" s="178">
        <v>21277</v>
      </c>
      <c r="J5711">
        <f t="shared" si="357"/>
        <v>21277</v>
      </c>
      <c r="K5711" s="189">
        <f t="shared" si="358"/>
        <v>0.85107999999999995</v>
      </c>
      <c r="L5711" s="200">
        <v>22022</v>
      </c>
      <c r="N5711" s="184">
        <v>1531.2</v>
      </c>
      <c r="O5711" s="190">
        <f t="shared" si="359"/>
        <v>0.25519999999999998</v>
      </c>
      <c r="Q5711" s="1">
        <v>1000.6</v>
      </c>
    </row>
    <row r="5712" spans="2:17" x14ac:dyDescent="0.3">
      <c r="B5712" s="187">
        <v>44434.583333333336</v>
      </c>
      <c r="D5712" s="202">
        <v>911</v>
      </c>
      <c r="E5712" s="178">
        <v>654.87800000000004</v>
      </c>
      <c r="F5712" s="188">
        <f t="shared" si="356"/>
        <v>0.88625773928341856</v>
      </c>
      <c r="G5712" s="200"/>
      <c r="H5712" s="202">
        <v>668</v>
      </c>
      <c r="I5712" s="178">
        <v>21225</v>
      </c>
      <c r="J5712">
        <f t="shared" si="357"/>
        <v>21225</v>
      </c>
      <c r="K5712" s="189">
        <f t="shared" si="358"/>
        <v>0.84899999999999998</v>
      </c>
      <c r="L5712" s="200">
        <v>21966</v>
      </c>
      <c r="N5712" s="184">
        <v>1214.5999999999999</v>
      </c>
      <c r="O5712" s="190">
        <f t="shared" si="359"/>
        <v>0.20243333333333333</v>
      </c>
      <c r="Q5712" s="1">
        <v>1000.2</v>
      </c>
    </row>
    <row r="5713" spans="2:17" x14ac:dyDescent="0.3">
      <c r="B5713" s="187">
        <v>44434.625</v>
      </c>
      <c r="D5713" s="202">
        <v>594</v>
      </c>
      <c r="E5713" s="178">
        <v>392.98</v>
      </c>
      <c r="F5713" s="188">
        <f t="shared" si="356"/>
        <v>0.5318266400514261</v>
      </c>
      <c r="G5713" s="200"/>
      <c r="H5713" s="202">
        <v>424</v>
      </c>
      <c r="I5713" s="178">
        <v>17499</v>
      </c>
      <c r="J5713">
        <f t="shared" si="357"/>
        <v>17499</v>
      </c>
      <c r="K5713" s="189">
        <f t="shared" si="358"/>
        <v>0.69996000000000003</v>
      </c>
      <c r="L5713" s="200">
        <v>18045</v>
      </c>
      <c r="N5713" s="184">
        <v>1316.8</v>
      </c>
      <c r="O5713" s="190">
        <f t="shared" si="359"/>
        <v>0.21946666666666667</v>
      </c>
      <c r="Q5713" s="1">
        <v>999.3</v>
      </c>
    </row>
    <row r="5714" spans="2:17" x14ac:dyDescent="0.3">
      <c r="B5714" s="187">
        <v>44434.666666666664</v>
      </c>
      <c r="D5714" s="202">
        <v>697</v>
      </c>
      <c r="E5714" s="178">
        <v>370.18200000000002</v>
      </c>
      <c r="F5714" s="188">
        <f t="shared" si="356"/>
        <v>0.50097371181107697</v>
      </c>
      <c r="G5714" s="200"/>
      <c r="H5714" s="202">
        <v>253</v>
      </c>
      <c r="I5714" s="178">
        <v>11259</v>
      </c>
      <c r="J5714">
        <f t="shared" si="357"/>
        <v>11259</v>
      </c>
      <c r="K5714" s="189">
        <f t="shared" si="358"/>
        <v>0.45035999999999998</v>
      </c>
      <c r="L5714" s="200">
        <v>11555</v>
      </c>
      <c r="N5714" s="184">
        <v>1630.9</v>
      </c>
      <c r="O5714" s="190">
        <f t="shared" si="359"/>
        <v>0.27181666666666671</v>
      </c>
      <c r="Q5714" s="1">
        <v>998.2</v>
      </c>
    </row>
    <row r="5715" spans="2:17" x14ac:dyDescent="0.3">
      <c r="B5715" s="187">
        <v>44434.708333333336</v>
      </c>
      <c r="D5715" s="202">
        <v>311</v>
      </c>
      <c r="E5715" s="178">
        <v>0</v>
      </c>
      <c r="F5715" s="188">
        <f t="shared" si="356"/>
        <v>0</v>
      </c>
      <c r="G5715" s="200"/>
      <c r="H5715" s="202">
        <v>54</v>
      </c>
      <c r="I5715" s="178">
        <v>1735.3</v>
      </c>
      <c r="J5715">
        <f t="shared" si="357"/>
        <v>1735.3</v>
      </c>
      <c r="K5715" s="189">
        <f t="shared" si="358"/>
        <v>6.9412000000000001E-2</v>
      </c>
      <c r="L5715" s="200">
        <v>1839.5</v>
      </c>
      <c r="N5715" s="184">
        <v>2332.5</v>
      </c>
      <c r="O5715" s="190">
        <f t="shared" si="359"/>
        <v>0.38874999999999998</v>
      </c>
      <c r="Q5715" s="1">
        <v>997.3</v>
      </c>
    </row>
    <row r="5716" spans="2:17" x14ac:dyDescent="0.3">
      <c r="B5716" s="187">
        <v>44434.75</v>
      </c>
      <c r="D5716" s="202">
        <v>0</v>
      </c>
      <c r="E5716" s="178">
        <v>0</v>
      </c>
      <c r="F5716" s="188">
        <f t="shared" si="356"/>
        <v>0</v>
      </c>
      <c r="G5716" s="200"/>
      <c r="H5716" s="202">
        <v>0</v>
      </c>
      <c r="I5716" s="178">
        <v>-56.506999999999998</v>
      </c>
      <c r="J5716">
        <f t="shared" si="357"/>
        <v>0</v>
      </c>
      <c r="K5716" s="189">
        <f t="shared" si="358"/>
        <v>0</v>
      </c>
      <c r="L5716" s="200">
        <v>0</v>
      </c>
      <c r="N5716" s="184">
        <v>2348</v>
      </c>
      <c r="O5716" s="190">
        <f t="shared" si="359"/>
        <v>0.39133333333333331</v>
      </c>
      <c r="Q5716" s="1">
        <v>996.2</v>
      </c>
    </row>
    <row r="5717" spans="2:17" x14ac:dyDescent="0.3">
      <c r="B5717" s="187">
        <v>44434.791666666664</v>
      </c>
      <c r="D5717" s="202">
        <v>0</v>
      </c>
      <c r="E5717" s="178">
        <v>0</v>
      </c>
      <c r="F5717" s="188">
        <f t="shared" si="356"/>
        <v>0</v>
      </c>
      <c r="G5717" s="200"/>
      <c r="H5717" s="202">
        <v>0</v>
      </c>
      <c r="I5717" s="178">
        <v>-56.506999999999998</v>
      </c>
      <c r="J5717">
        <f t="shared" si="357"/>
        <v>0</v>
      </c>
      <c r="K5717" s="189">
        <f t="shared" si="358"/>
        <v>0</v>
      </c>
      <c r="L5717" s="200">
        <v>0</v>
      </c>
      <c r="N5717" s="184">
        <v>2968.3</v>
      </c>
      <c r="O5717" s="190">
        <f t="shared" si="359"/>
        <v>0.49471666666666669</v>
      </c>
      <c r="Q5717" s="1">
        <v>996.2</v>
      </c>
    </row>
    <row r="5718" spans="2:17" x14ac:dyDescent="0.3">
      <c r="B5718" s="187">
        <v>44434.833333333336</v>
      </c>
      <c r="D5718" s="202">
        <v>0</v>
      </c>
      <c r="E5718" s="178">
        <v>0</v>
      </c>
      <c r="F5718" s="188">
        <f t="shared" si="356"/>
        <v>0</v>
      </c>
      <c r="G5718" s="200"/>
      <c r="H5718" s="202">
        <v>0</v>
      </c>
      <c r="I5718" s="178">
        <v>-56.506999999999998</v>
      </c>
      <c r="J5718">
        <f t="shared" si="357"/>
        <v>0</v>
      </c>
      <c r="K5718" s="189">
        <f t="shared" si="358"/>
        <v>0</v>
      </c>
      <c r="L5718" s="200">
        <v>0</v>
      </c>
      <c r="N5718" s="184">
        <v>2913.1</v>
      </c>
      <c r="O5718" s="190">
        <f t="shared" si="359"/>
        <v>0.48551666666666665</v>
      </c>
      <c r="Q5718" s="1">
        <v>995.9</v>
      </c>
    </row>
    <row r="5719" spans="2:17" x14ac:dyDescent="0.3">
      <c r="B5719" s="187">
        <v>44434.875</v>
      </c>
      <c r="D5719" s="202">
        <v>0</v>
      </c>
      <c r="E5719" s="178">
        <v>0</v>
      </c>
      <c r="F5719" s="188">
        <f t="shared" si="356"/>
        <v>0</v>
      </c>
      <c r="G5719" s="200"/>
      <c r="H5719" s="202">
        <v>0</v>
      </c>
      <c r="I5719" s="178">
        <v>-56.506999999999998</v>
      </c>
      <c r="J5719">
        <f t="shared" si="357"/>
        <v>0</v>
      </c>
      <c r="K5719" s="189">
        <f t="shared" si="358"/>
        <v>0</v>
      </c>
      <c r="L5719" s="200">
        <v>0</v>
      </c>
      <c r="N5719" s="184">
        <v>2286</v>
      </c>
      <c r="O5719" s="190">
        <f t="shared" si="359"/>
        <v>0.38100000000000001</v>
      </c>
      <c r="Q5719" s="1">
        <v>995.7</v>
      </c>
    </row>
    <row r="5720" spans="2:17" x14ac:dyDescent="0.3">
      <c r="B5720" s="187">
        <v>44434.916666666664</v>
      </c>
      <c r="D5720" s="202">
        <v>0</v>
      </c>
      <c r="E5720" s="178">
        <v>0</v>
      </c>
      <c r="F5720" s="188">
        <f t="shared" si="356"/>
        <v>0</v>
      </c>
      <c r="G5720" s="200"/>
      <c r="H5720" s="202">
        <v>0</v>
      </c>
      <c r="I5720" s="178">
        <v>-56.506999999999998</v>
      </c>
      <c r="J5720">
        <f t="shared" si="357"/>
        <v>0</v>
      </c>
      <c r="K5720" s="189">
        <f t="shared" si="358"/>
        <v>0</v>
      </c>
      <c r="L5720" s="200">
        <v>0</v>
      </c>
      <c r="N5720" s="184">
        <v>1905</v>
      </c>
      <c r="O5720" s="190">
        <f t="shared" si="359"/>
        <v>0.3175</v>
      </c>
      <c r="Q5720" s="1">
        <v>995.5</v>
      </c>
    </row>
    <row r="5721" spans="2:17" x14ac:dyDescent="0.3">
      <c r="B5721" s="187">
        <v>44434.958333333336</v>
      </c>
      <c r="D5721" s="202">
        <v>0</v>
      </c>
      <c r="E5721" s="178">
        <v>0</v>
      </c>
      <c r="F5721" s="188">
        <f t="shared" si="356"/>
        <v>0</v>
      </c>
      <c r="G5721" s="200"/>
      <c r="H5721" s="202">
        <v>0</v>
      </c>
      <c r="I5721" s="178">
        <v>-56.506999999999998</v>
      </c>
      <c r="J5721">
        <f t="shared" si="357"/>
        <v>0</v>
      </c>
      <c r="K5721" s="189">
        <f t="shared" si="358"/>
        <v>0</v>
      </c>
      <c r="L5721" s="200">
        <v>0</v>
      </c>
      <c r="N5721" s="184">
        <v>2861.3</v>
      </c>
      <c r="O5721" s="190">
        <f t="shared" si="359"/>
        <v>0.47688333333333338</v>
      </c>
      <c r="Q5721" s="1">
        <v>995.2</v>
      </c>
    </row>
    <row r="5722" spans="2:17" x14ac:dyDescent="0.3">
      <c r="B5722" s="187">
        <v>44435</v>
      </c>
      <c r="D5722" s="202">
        <v>0</v>
      </c>
      <c r="E5722" s="178">
        <v>0</v>
      </c>
      <c r="F5722" s="188">
        <f t="shared" si="356"/>
        <v>0</v>
      </c>
      <c r="G5722" s="200"/>
      <c r="H5722" s="202">
        <v>0</v>
      </c>
      <c r="I5722" s="178">
        <v>-56.506999999999998</v>
      </c>
      <c r="J5722">
        <f t="shared" si="357"/>
        <v>0</v>
      </c>
      <c r="K5722" s="189">
        <f t="shared" si="358"/>
        <v>0</v>
      </c>
      <c r="L5722" s="200">
        <v>0</v>
      </c>
      <c r="N5722" s="184">
        <v>3788</v>
      </c>
      <c r="O5722" s="190">
        <f t="shared" si="359"/>
        <v>0.6313333333333333</v>
      </c>
      <c r="Q5722" s="1">
        <v>994.1</v>
      </c>
    </row>
    <row r="5723" spans="2:17" x14ac:dyDescent="0.3">
      <c r="B5723" s="187">
        <v>44435.041666666664</v>
      </c>
      <c r="D5723" s="202">
        <v>0</v>
      </c>
      <c r="E5723" s="178">
        <v>0</v>
      </c>
      <c r="F5723" s="188">
        <f t="shared" si="356"/>
        <v>0</v>
      </c>
      <c r="G5723" s="200"/>
      <c r="H5723" s="202">
        <v>0</v>
      </c>
      <c r="I5723" s="178">
        <v>-56.506999999999998</v>
      </c>
      <c r="J5723">
        <f t="shared" si="357"/>
        <v>0</v>
      </c>
      <c r="K5723" s="189">
        <f t="shared" si="358"/>
        <v>0</v>
      </c>
      <c r="L5723" s="200">
        <v>0</v>
      </c>
      <c r="N5723" s="184">
        <v>3999.6</v>
      </c>
      <c r="O5723" s="190">
        <f t="shared" si="359"/>
        <v>0.66659999999999997</v>
      </c>
      <c r="Q5723" s="1">
        <v>993.3</v>
      </c>
    </row>
    <row r="5724" spans="2:17" x14ac:dyDescent="0.3">
      <c r="B5724" s="187">
        <v>44435.083333333336</v>
      </c>
      <c r="D5724" s="202">
        <v>0</v>
      </c>
      <c r="E5724" s="178">
        <v>0</v>
      </c>
      <c r="F5724" s="188">
        <f t="shared" si="356"/>
        <v>0</v>
      </c>
      <c r="G5724" s="200"/>
      <c r="H5724" s="202">
        <v>0</v>
      </c>
      <c r="I5724" s="178">
        <v>-56.506999999999998</v>
      </c>
      <c r="J5724">
        <f t="shared" si="357"/>
        <v>0</v>
      </c>
      <c r="K5724" s="189">
        <f t="shared" si="358"/>
        <v>0</v>
      </c>
      <c r="L5724" s="200">
        <v>0</v>
      </c>
      <c r="N5724" s="184">
        <v>4017.8</v>
      </c>
      <c r="O5724" s="190">
        <f t="shared" si="359"/>
        <v>0.66963333333333341</v>
      </c>
      <c r="Q5724" s="1">
        <v>993.1</v>
      </c>
    </row>
    <row r="5725" spans="2:17" x14ac:dyDescent="0.3">
      <c r="B5725" s="187">
        <v>44435.125</v>
      </c>
      <c r="D5725" s="202">
        <v>0</v>
      </c>
      <c r="E5725" s="178">
        <v>0</v>
      </c>
      <c r="F5725" s="188">
        <f t="shared" si="356"/>
        <v>0</v>
      </c>
      <c r="G5725" s="200"/>
      <c r="H5725" s="202">
        <v>0</v>
      </c>
      <c r="I5725" s="178">
        <v>-56.506999999999998</v>
      </c>
      <c r="J5725">
        <f t="shared" si="357"/>
        <v>0</v>
      </c>
      <c r="K5725" s="189">
        <f t="shared" si="358"/>
        <v>0</v>
      </c>
      <c r="L5725" s="200">
        <v>0</v>
      </c>
      <c r="N5725" s="184">
        <v>4113.8</v>
      </c>
      <c r="O5725" s="190">
        <f t="shared" si="359"/>
        <v>0.68563333333333332</v>
      </c>
      <c r="Q5725" s="1">
        <v>991.9</v>
      </c>
    </row>
    <row r="5726" spans="2:17" x14ac:dyDescent="0.3">
      <c r="B5726" s="187">
        <v>44435.166666666664</v>
      </c>
      <c r="D5726" s="202">
        <v>0</v>
      </c>
      <c r="E5726" s="178">
        <v>0</v>
      </c>
      <c r="F5726" s="188">
        <f t="shared" si="356"/>
        <v>0</v>
      </c>
      <c r="G5726" s="200"/>
      <c r="H5726" s="202">
        <v>0</v>
      </c>
      <c r="I5726" s="178">
        <v>-56.506999999999998</v>
      </c>
      <c r="J5726">
        <f t="shared" si="357"/>
        <v>0</v>
      </c>
      <c r="K5726" s="189">
        <f t="shared" si="358"/>
        <v>0</v>
      </c>
      <c r="L5726" s="200">
        <v>0</v>
      </c>
      <c r="N5726" s="184">
        <v>3850.8</v>
      </c>
      <c r="O5726" s="190">
        <f t="shared" si="359"/>
        <v>0.64180000000000004</v>
      </c>
      <c r="Q5726" s="1">
        <v>990.8</v>
      </c>
    </row>
    <row r="5727" spans="2:17" x14ac:dyDescent="0.3">
      <c r="B5727" s="187">
        <v>44435.208333333336</v>
      </c>
      <c r="D5727" s="202">
        <v>0</v>
      </c>
      <c r="E5727" s="178">
        <v>0</v>
      </c>
      <c r="F5727" s="188">
        <f t="shared" si="356"/>
        <v>0</v>
      </c>
      <c r="G5727" s="200"/>
      <c r="H5727" s="202">
        <v>0</v>
      </c>
      <c r="I5727" s="178">
        <v>-56.506999999999998</v>
      </c>
      <c r="J5727">
        <f t="shared" si="357"/>
        <v>0</v>
      </c>
      <c r="K5727" s="189">
        <f t="shared" si="358"/>
        <v>0</v>
      </c>
      <c r="L5727" s="200">
        <v>0</v>
      </c>
      <c r="N5727" s="184">
        <v>3725.9</v>
      </c>
      <c r="O5727" s="190">
        <f t="shared" si="359"/>
        <v>0.62098333333333333</v>
      </c>
      <c r="Q5727" s="1">
        <v>990.4</v>
      </c>
    </row>
    <row r="5728" spans="2:17" x14ac:dyDescent="0.3">
      <c r="B5728" s="187">
        <v>44435.25</v>
      </c>
      <c r="D5728" s="202">
        <v>220</v>
      </c>
      <c r="E5728" s="178">
        <v>0</v>
      </c>
      <c r="F5728" s="188">
        <f t="shared" si="356"/>
        <v>0</v>
      </c>
      <c r="G5728" s="200"/>
      <c r="H5728" s="202">
        <v>33</v>
      </c>
      <c r="I5728" s="178">
        <v>962.89</v>
      </c>
      <c r="J5728">
        <f t="shared" si="357"/>
        <v>962.89</v>
      </c>
      <c r="K5728" s="189">
        <f t="shared" si="358"/>
        <v>3.8515599999999997E-2</v>
      </c>
      <c r="L5728" s="200">
        <v>1061.4000000000001</v>
      </c>
      <c r="N5728" s="184">
        <v>3810.2</v>
      </c>
      <c r="O5728" s="190">
        <f t="shared" si="359"/>
        <v>0.63503333333333334</v>
      </c>
      <c r="Q5728" s="1">
        <v>990</v>
      </c>
    </row>
    <row r="5729" spans="2:17" x14ac:dyDescent="0.3">
      <c r="B5729" s="187">
        <v>44435.291666666664</v>
      </c>
      <c r="D5729" s="202">
        <v>743</v>
      </c>
      <c r="E5729" s="178">
        <v>207.60599999999999</v>
      </c>
      <c r="F5729" s="188">
        <f t="shared" si="356"/>
        <v>0.28095679534458845</v>
      </c>
      <c r="G5729" s="200"/>
      <c r="H5729" s="202">
        <v>232</v>
      </c>
      <c r="I5729" s="178">
        <v>10775</v>
      </c>
      <c r="J5729">
        <f t="shared" si="357"/>
        <v>10775</v>
      </c>
      <c r="K5729" s="189">
        <f t="shared" si="358"/>
        <v>0.43099999999999999</v>
      </c>
      <c r="L5729" s="200">
        <v>11056</v>
      </c>
      <c r="N5729" s="184">
        <v>3696.2</v>
      </c>
      <c r="O5729" s="190">
        <f t="shared" si="359"/>
        <v>0.61603333333333332</v>
      </c>
      <c r="Q5729" s="1">
        <v>989.8</v>
      </c>
    </row>
    <row r="5730" spans="2:17" x14ac:dyDescent="0.3">
      <c r="B5730" s="187">
        <v>44435.333333333336</v>
      </c>
      <c r="D5730" s="202">
        <v>878</v>
      </c>
      <c r="E5730" s="178">
        <v>591.68700000000001</v>
      </c>
      <c r="F5730" s="188">
        <f t="shared" si="356"/>
        <v>0.80074026457353598</v>
      </c>
      <c r="G5730" s="200"/>
      <c r="H5730" s="202">
        <v>466</v>
      </c>
      <c r="I5730" s="178">
        <v>21632</v>
      </c>
      <c r="J5730">
        <f t="shared" si="357"/>
        <v>21632</v>
      </c>
      <c r="K5730" s="189">
        <f t="shared" si="358"/>
        <v>0.86528000000000005</v>
      </c>
      <c r="L5730" s="200">
        <v>22397</v>
      </c>
      <c r="N5730" s="184">
        <v>3018.5</v>
      </c>
      <c r="O5730" s="190">
        <f t="shared" si="359"/>
        <v>0.50308333333333333</v>
      </c>
      <c r="Q5730" s="1">
        <v>989.6</v>
      </c>
    </row>
    <row r="5731" spans="2:17" x14ac:dyDescent="0.3">
      <c r="B5731" s="187">
        <v>44435.375</v>
      </c>
      <c r="D5731" s="202">
        <v>934</v>
      </c>
      <c r="E5731" s="178">
        <v>671.45399999999995</v>
      </c>
      <c r="F5731" s="188">
        <f t="shared" si="356"/>
        <v>0.90869032716446185</v>
      </c>
      <c r="G5731" s="200"/>
      <c r="H5731" s="202">
        <v>654</v>
      </c>
      <c r="I5731" s="178">
        <v>22052</v>
      </c>
      <c r="J5731">
        <f t="shared" si="357"/>
        <v>22052</v>
      </c>
      <c r="K5731" s="189">
        <f t="shared" si="358"/>
        <v>0.88207999999999998</v>
      </c>
      <c r="L5731" s="200">
        <v>22842</v>
      </c>
      <c r="N5731" s="184">
        <v>3166.5</v>
      </c>
      <c r="O5731" s="190">
        <f t="shared" si="359"/>
        <v>0.52775000000000005</v>
      </c>
      <c r="Q5731" s="1">
        <v>988.4</v>
      </c>
    </row>
    <row r="5732" spans="2:17" x14ac:dyDescent="0.3">
      <c r="B5732" s="187">
        <v>44435.416666666664</v>
      </c>
      <c r="D5732" s="202">
        <v>965</v>
      </c>
      <c r="E5732" s="178">
        <v>711.03200000000004</v>
      </c>
      <c r="F5732" s="188">
        <f t="shared" si="356"/>
        <v>0.96225192001894655</v>
      </c>
      <c r="G5732" s="200"/>
      <c r="H5732" s="202">
        <v>796</v>
      </c>
      <c r="I5732" s="178">
        <v>22069</v>
      </c>
      <c r="J5732">
        <f t="shared" si="357"/>
        <v>22069</v>
      </c>
      <c r="K5732" s="189">
        <f t="shared" si="358"/>
        <v>0.88275999999999999</v>
      </c>
      <c r="L5732" s="200">
        <v>22859</v>
      </c>
      <c r="N5732" s="184">
        <v>2340.1999999999998</v>
      </c>
      <c r="O5732" s="190">
        <f t="shared" si="359"/>
        <v>0.39003333333333329</v>
      </c>
      <c r="Q5732" s="1">
        <v>988</v>
      </c>
    </row>
    <row r="5733" spans="2:17" x14ac:dyDescent="0.3">
      <c r="B5733" s="187">
        <v>44435.458333333336</v>
      </c>
      <c r="D5733" s="202">
        <v>981</v>
      </c>
      <c r="E5733" s="178">
        <v>733.29</v>
      </c>
      <c r="F5733" s="188">
        <f t="shared" si="356"/>
        <v>0.99237405690699332</v>
      </c>
      <c r="G5733" s="200"/>
      <c r="H5733" s="202">
        <v>875</v>
      </c>
      <c r="I5733" s="178">
        <v>21943</v>
      </c>
      <c r="J5733">
        <f t="shared" si="357"/>
        <v>21943</v>
      </c>
      <c r="K5733" s="189">
        <f t="shared" si="358"/>
        <v>0.87771999999999994</v>
      </c>
      <c r="L5733" s="200">
        <v>22727</v>
      </c>
      <c r="N5733" s="184">
        <v>1273.5999999999999</v>
      </c>
      <c r="O5733" s="190">
        <f t="shared" si="359"/>
        <v>0.21226666666666666</v>
      </c>
      <c r="Q5733" s="1">
        <v>987.5</v>
      </c>
    </row>
    <row r="5734" spans="2:17" x14ac:dyDescent="0.3">
      <c r="B5734" s="187">
        <v>44435.5</v>
      </c>
      <c r="D5734" s="202">
        <v>983</v>
      </c>
      <c r="E5734" s="178">
        <v>736.68299999999999</v>
      </c>
      <c r="F5734" s="188">
        <f t="shared" si="356"/>
        <v>0.99696586257062625</v>
      </c>
      <c r="G5734" s="200"/>
      <c r="H5734" s="202">
        <v>881</v>
      </c>
      <c r="I5734" s="178">
        <v>21939</v>
      </c>
      <c r="J5734">
        <f t="shared" si="357"/>
        <v>21939</v>
      </c>
      <c r="K5734" s="189">
        <f t="shared" si="358"/>
        <v>0.87756000000000001</v>
      </c>
      <c r="L5734" s="200">
        <v>22722</v>
      </c>
      <c r="N5734" s="184">
        <v>550.70000000000005</v>
      </c>
      <c r="O5734" s="190">
        <f t="shared" si="359"/>
        <v>9.1783333333333342E-2</v>
      </c>
      <c r="Q5734" s="1">
        <v>987</v>
      </c>
    </row>
    <row r="5735" spans="2:17" x14ac:dyDescent="0.3">
      <c r="B5735" s="187">
        <v>44435.541666666664</v>
      </c>
      <c r="D5735" s="202">
        <v>970</v>
      </c>
      <c r="E5735" s="178">
        <v>717.971</v>
      </c>
      <c r="F5735" s="188">
        <f t="shared" si="356"/>
        <v>0.9716425888960315</v>
      </c>
      <c r="G5735" s="200"/>
      <c r="H5735" s="202">
        <v>814</v>
      </c>
      <c r="I5735" s="178">
        <v>21971</v>
      </c>
      <c r="J5735">
        <f t="shared" si="357"/>
        <v>21971</v>
      </c>
      <c r="K5735" s="189">
        <f t="shared" si="358"/>
        <v>0.87883999999999995</v>
      </c>
      <c r="L5735" s="200">
        <v>22756</v>
      </c>
      <c r="N5735" s="184">
        <v>228.4</v>
      </c>
      <c r="O5735" s="190">
        <f t="shared" si="359"/>
        <v>3.8066666666666665E-2</v>
      </c>
      <c r="Q5735" s="1">
        <v>986.5</v>
      </c>
    </row>
    <row r="5736" spans="2:17" x14ac:dyDescent="0.3">
      <c r="B5736" s="187">
        <v>44435.583333333336</v>
      </c>
      <c r="D5736" s="202">
        <v>941</v>
      </c>
      <c r="E5736" s="178">
        <v>680.51800000000003</v>
      </c>
      <c r="F5736" s="188">
        <f t="shared" si="356"/>
        <v>0.92095679534458852</v>
      </c>
      <c r="G5736" s="200"/>
      <c r="H5736" s="202">
        <v>680</v>
      </c>
      <c r="I5736" s="178">
        <v>21924</v>
      </c>
      <c r="J5736">
        <f t="shared" si="357"/>
        <v>21924</v>
      </c>
      <c r="K5736" s="189">
        <f t="shared" si="358"/>
        <v>0.87695999999999996</v>
      </c>
      <c r="L5736" s="200">
        <v>22706</v>
      </c>
      <c r="N5736" s="184">
        <v>99.8</v>
      </c>
      <c r="O5736" s="190">
        <f t="shared" si="359"/>
        <v>1.6633333333333333E-2</v>
      </c>
      <c r="Q5736" s="1">
        <v>986.1</v>
      </c>
    </row>
    <row r="5737" spans="2:17" x14ac:dyDescent="0.3">
      <c r="B5737" s="187">
        <v>44435.625</v>
      </c>
      <c r="D5737" s="202">
        <v>885</v>
      </c>
      <c r="E5737" s="178">
        <v>603.08100000000002</v>
      </c>
      <c r="F5737" s="188">
        <f t="shared" si="356"/>
        <v>0.81615996210711517</v>
      </c>
      <c r="G5737" s="200"/>
      <c r="H5737" s="202">
        <v>489</v>
      </c>
      <c r="I5737" s="178">
        <v>21375</v>
      </c>
      <c r="J5737">
        <f t="shared" si="357"/>
        <v>21375</v>
      </c>
      <c r="K5737" s="189">
        <f t="shared" si="358"/>
        <v>0.85499999999999998</v>
      </c>
      <c r="L5737" s="200">
        <v>22125</v>
      </c>
      <c r="N5737" s="184">
        <v>77.599999999999994</v>
      </c>
      <c r="O5737" s="190">
        <f t="shared" si="359"/>
        <v>1.2933333333333333E-2</v>
      </c>
      <c r="Q5737" s="1">
        <v>985.2</v>
      </c>
    </row>
    <row r="5738" spans="2:17" x14ac:dyDescent="0.3">
      <c r="B5738" s="187">
        <v>44435.666666666664</v>
      </c>
      <c r="D5738" s="202">
        <v>775</v>
      </c>
      <c r="E5738" s="178">
        <v>419.59300000000002</v>
      </c>
      <c r="F5738" s="188">
        <f t="shared" si="356"/>
        <v>0.56784247386405928</v>
      </c>
      <c r="G5738" s="200"/>
      <c r="H5738" s="202">
        <v>269</v>
      </c>
      <c r="I5738" s="178">
        <v>12178</v>
      </c>
      <c r="J5738">
        <f t="shared" si="357"/>
        <v>12178</v>
      </c>
      <c r="K5738" s="189">
        <f t="shared" si="358"/>
        <v>0.48712</v>
      </c>
      <c r="L5738" s="200">
        <v>12504</v>
      </c>
      <c r="N5738" s="184">
        <v>118.7</v>
      </c>
      <c r="O5738" s="190">
        <f t="shared" si="359"/>
        <v>1.9783333333333333E-2</v>
      </c>
      <c r="Q5738" s="1">
        <v>984.7</v>
      </c>
    </row>
    <row r="5739" spans="2:17" x14ac:dyDescent="0.3">
      <c r="B5739" s="187">
        <v>44435.708333333336</v>
      </c>
      <c r="D5739" s="202">
        <v>334</v>
      </c>
      <c r="E5739" s="178">
        <v>0</v>
      </c>
      <c r="F5739" s="188">
        <f t="shared" si="356"/>
        <v>0</v>
      </c>
      <c r="G5739" s="200"/>
      <c r="H5739" s="202">
        <v>55</v>
      </c>
      <c r="I5739" s="178">
        <v>1814.5</v>
      </c>
      <c r="J5739">
        <f t="shared" si="357"/>
        <v>1814.5</v>
      </c>
      <c r="K5739" s="189">
        <f t="shared" si="358"/>
        <v>7.2580000000000006E-2</v>
      </c>
      <c r="L5739" s="200">
        <v>1919.3</v>
      </c>
      <c r="N5739" s="184">
        <v>186.1</v>
      </c>
      <c r="O5739" s="190">
        <f t="shared" si="359"/>
        <v>3.1016666666666665E-2</v>
      </c>
      <c r="Q5739" s="1">
        <v>983</v>
      </c>
    </row>
    <row r="5740" spans="2:17" x14ac:dyDescent="0.3">
      <c r="B5740" s="187">
        <v>44435.75</v>
      </c>
      <c r="D5740" s="202">
        <v>0</v>
      </c>
      <c r="E5740" s="178">
        <v>0</v>
      </c>
      <c r="F5740" s="188">
        <f t="shared" si="356"/>
        <v>0</v>
      </c>
      <c r="G5740" s="200"/>
      <c r="H5740" s="202">
        <v>0</v>
      </c>
      <c r="I5740" s="178">
        <v>-56.506999999999998</v>
      </c>
      <c r="J5740">
        <f t="shared" si="357"/>
        <v>0</v>
      </c>
      <c r="K5740" s="189">
        <f t="shared" si="358"/>
        <v>0</v>
      </c>
      <c r="L5740" s="200">
        <v>0</v>
      </c>
      <c r="N5740" s="184">
        <v>416.6</v>
      </c>
      <c r="O5740" s="190">
        <f t="shared" si="359"/>
        <v>6.9433333333333333E-2</v>
      </c>
      <c r="Q5740" s="1">
        <v>983</v>
      </c>
    </row>
    <row r="5741" spans="2:17" x14ac:dyDescent="0.3">
      <c r="B5741" s="187">
        <v>44435.791666666664</v>
      </c>
      <c r="D5741" s="202">
        <v>0</v>
      </c>
      <c r="E5741" s="178">
        <v>0</v>
      </c>
      <c r="F5741" s="188">
        <f t="shared" si="356"/>
        <v>0</v>
      </c>
      <c r="G5741" s="200"/>
      <c r="H5741" s="202">
        <v>0</v>
      </c>
      <c r="I5741" s="178">
        <v>-56.506999999999998</v>
      </c>
      <c r="J5741">
        <f t="shared" si="357"/>
        <v>0</v>
      </c>
      <c r="K5741" s="189">
        <f t="shared" si="358"/>
        <v>0</v>
      </c>
      <c r="L5741" s="200">
        <v>0</v>
      </c>
      <c r="N5741" s="184">
        <v>899</v>
      </c>
      <c r="O5741" s="190">
        <f t="shared" si="359"/>
        <v>0.14983333333333335</v>
      </c>
      <c r="Q5741" s="1">
        <v>982.3</v>
      </c>
    </row>
    <row r="5742" spans="2:17" x14ac:dyDescent="0.3">
      <c r="B5742" s="187">
        <v>44435.833333333336</v>
      </c>
      <c r="D5742" s="202">
        <v>0</v>
      </c>
      <c r="E5742" s="178">
        <v>0</v>
      </c>
      <c r="F5742" s="188">
        <f t="shared" si="356"/>
        <v>0</v>
      </c>
      <c r="G5742" s="200"/>
      <c r="H5742" s="202">
        <v>0</v>
      </c>
      <c r="I5742" s="178">
        <v>-56.506999999999998</v>
      </c>
      <c r="J5742">
        <f t="shared" si="357"/>
        <v>0</v>
      </c>
      <c r="K5742" s="189">
        <f t="shared" si="358"/>
        <v>0</v>
      </c>
      <c r="L5742" s="200">
        <v>0</v>
      </c>
      <c r="N5742" s="184">
        <v>1933.3</v>
      </c>
      <c r="O5742" s="190">
        <f t="shared" si="359"/>
        <v>0.32221666666666665</v>
      </c>
      <c r="Q5742" s="1">
        <v>982.1</v>
      </c>
    </row>
    <row r="5743" spans="2:17" x14ac:dyDescent="0.3">
      <c r="B5743" s="187">
        <v>44435.875</v>
      </c>
      <c r="D5743" s="202">
        <v>0</v>
      </c>
      <c r="E5743" s="178">
        <v>0</v>
      </c>
      <c r="F5743" s="188">
        <f t="shared" si="356"/>
        <v>0</v>
      </c>
      <c r="G5743" s="200"/>
      <c r="H5743" s="202">
        <v>0</v>
      </c>
      <c r="I5743" s="178">
        <v>-56.506999999999998</v>
      </c>
      <c r="J5743">
        <f t="shared" si="357"/>
        <v>0</v>
      </c>
      <c r="K5743" s="189">
        <f t="shared" si="358"/>
        <v>0</v>
      </c>
      <c r="L5743" s="200">
        <v>0</v>
      </c>
      <c r="N5743" s="184">
        <v>3420.2</v>
      </c>
      <c r="O5743" s="190">
        <f t="shared" si="359"/>
        <v>0.57003333333333328</v>
      </c>
      <c r="Q5743" s="1">
        <v>982.1</v>
      </c>
    </row>
    <row r="5744" spans="2:17" x14ac:dyDescent="0.3">
      <c r="B5744" s="187">
        <v>44435.916666666664</v>
      </c>
      <c r="D5744" s="202">
        <v>0</v>
      </c>
      <c r="E5744" s="178">
        <v>0</v>
      </c>
      <c r="F5744" s="188">
        <f t="shared" si="356"/>
        <v>0</v>
      </c>
      <c r="G5744" s="200"/>
      <c r="H5744" s="202">
        <v>0</v>
      </c>
      <c r="I5744" s="178">
        <v>-56.506999999999998</v>
      </c>
      <c r="J5744">
        <f t="shared" si="357"/>
        <v>0</v>
      </c>
      <c r="K5744" s="189">
        <f t="shared" si="358"/>
        <v>0</v>
      </c>
      <c r="L5744" s="200">
        <v>0</v>
      </c>
      <c r="N5744" s="184">
        <v>4729.7</v>
      </c>
      <c r="O5744" s="190">
        <f t="shared" si="359"/>
        <v>0.78828333333333334</v>
      </c>
      <c r="Q5744" s="1">
        <v>981.9</v>
      </c>
    </row>
    <row r="5745" spans="2:17" x14ac:dyDescent="0.3">
      <c r="B5745" s="187">
        <v>44435.958333333336</v>
      </c>
      <c r="D5745" s="202">
        <v>0</v>
      </c>
      <c r="E5745" s="178">
        <v>0</v>
      </c>
      <c r="F5745" s="188">
        <f t="shared" si="356"/>
        <v>0</v>
      </c>
      <c r="G5745" s="200"/>
      <c r="H5745" s="202">
        <v>0</v>
      </c>
      <c r="I5745" s="178">
        <v>-56.506999999999998</v>
      </c>
      <c r="J5745">
        <f t="shared" si="357"/>
        <v>0</v>
      </c>
      <c r="K5745" s="189">
        <f t="shared" si="358"/>
        <v>0</v>
      </c>
      <c r="L5745" s="200">
        <v>0</v>
      </c>
      <c r="N5745" s="184">
        <v>5186.7</v>
      </c>
      <c r="O5745" s="190">
        <f t="shared" si="359"/>
        <v>0.86444999999999994</v>
      </c>
      <c r="Q5745" s="1">
        <v>981.8</v>
      </c>
    </row>
    <row r="5746" spans="2:17" x14ac:dyDescent="0.3">
      <c r="B5746" s="187">
        <v>44436</v>
      </c>
      <c r="D5746" s="202">
        <v>0</v>
      </c>
      <c r="E5746" s="178">
        <v>0</v>
      </c>
      <c r="F5746" s="188">
        <f t="shared" si="356"/>
        <v>0</v>
      </c>
      <c r="G5746" s="200"/>
      <c r="H5746" s="202">
        <v>0</v>
      </c>
      <c r="I5746" s="178">
        <v>-56.506999999999998</v>
      </c>
      <c r="J5746">
        <f t="shared" si="357"/>
        <v>0</v>
      </c>
      <c r="K5746" s="189">
        <f t="shared" si="358"/>
        <v>0</v>
      </c>
      <c r="L5746" s="200">
        <v>0</v>
      </c>
      <c r="N5746" s="184">
        <v>5171.7</v>
      </c>
      <c r="O5746" s="190">
        <f t="shared" si="359"/>
        <v>0.86194999999999999</v>
      </c>
      <c r="Q5746" s="1">
        <v>981.4</v>
      </c>
    </row>
    <row r="5747" spans="2:17" x14ac:dyDescent="0.3">
      <c r="B5747" s="187">
        <v>44436.041666666664</v>
      </c>
      <c r="D5747" s="202">
        <v>0</v>
      </c>
      <c r="E5747" s="178">
        <v>0</v>
      </c>
      <c r="F5747" s="188">
        <f t="shared" si="356"/>
        <v>0</v>
      </c>
      <c r="G5747" s="200"/>
      <c r="H5747" s="202">
        <v>0</v>
      </c>
      <c r="I5747" s="178">
        <v>-56.506999999999998</v>
      </c>
      <c r="J5747">
        <f t="shared" si="357"/>
        <v>0</v>
      </c>
      <c r="K5747" s="189">
        <f t="shared" si="358"/>
        <v>0</v>
      </c>
      <c r="L5747" s="200">
        <v>0</v>
      </c>
      <c r="N5747" s="184">
        <v>5124.6000000000004</v>
      </c>
      <c r="O5747" s="190">
        <f t="shared" si="359"/>
        <v>0.85410000000000008</v>
      </c>
      <c r="Q5747" s="1">
        <v>981.3</v>
      </c>
    </row>
    <row r="5748" spans="2:17" x14ac:dyDescent="0.3">
      <c r="B5748" s="187">
        <v>44436.083333333336</v>
      </c>
      <c r="D5748" s="202">
        <v>0</v>
      </c>
      <c r="E5748" s="178">
        <v>0</v>
      </c>
      <c r="F5748" s="188">
        <f t="shared" si="356"/>
        <v>0</v>
      </c>
      <c r="G5748" s="200"/>
      <c r="H5748" s="202">
        <v>0</v>
      </c>
      <c r="I5748" s="178">
        <v>-56.506999999999998</v>
      </c>
      <c r="J5748">
        <f t="shared" si="357"/>
        <v>0</v>
      </c>
      <c r="K5748" s="189">
        <f t="shared" si="358"/>
        <v>0</v>
      </c>
      <c r="L5748" s="200">
        <v>0</v>
      </c>
      <c r="N5748" s="184">
        <v>4961.2</v>
      </c>
      <c r="O5748" s="190">
        <f t="shared" si="359"/>
        <v>0.82686666666666664</v>
      </c>
      <c r="Q5748" s="1">
        <v>981.1</v>
      </c>
    </row>
    <row r="5749" spans="2:17" x14ac:dyDescent="0.3">
      <c r="B5749" s="187">
        <v>44436.125</v>
      </c>
      <c r="D5749" s="202">
        <v>0</v>
      </c>
      <c r="E5749" s="178">
        <v>0</v>
      </c>
      <c r="F5749" s="188">
        <f t="shared" si="356"/>
        <v>0</v>
      </c>
      <c r="G5749" s="200"/>
      <c r="H5749" s="202">
        <v>0</v>
      </c>
      <c r="I5749" s="178">
        <v>-56.506999999999998</v>
      </c>
      <c r="J5749">
        <f t="shared" si="357"/>
        <v>0</v>
      </c>
      <c r="K5749" s="189">
        <f t="shared" si="358"/>
        <v>0</v>
      </c>
      <c r="L5749" s="200">
        <v>0</v>
      </c>
      <c r="N5749" s="184">
        <v>4990</v>
      </c>
      <c r="O5749" s="190">
        <f t="shared" si="359"/>
        <v>0.83166666666666667</v>
      </c>
      <c r="Q5749" s="1">
        <v>981</v>
      </c>
    </row>
    <row r="5750" spans="2:17" x14ac:dyDescent="0.3">
      <c r="B5750" s="187">
        <v>44436.166666666664</v>
      </c>
      <c r="D5750" s="202">
        <v>0</v>
      </c>
      <c r="E5750" s="178">
        <v>0</v>
      </c>
      <c r="F5750" s="188">
        <f t="shared" si="356"/>
        <v>0</v>
      </c>
      <c r="G5750" s="200"/>
      <c r="H5750" s="202">
        <v>0</v>
      </c>
      <c r="I5750" s="178">
        <v>-56.506999999999998</v>
      </c>
      <c r="J5750">
        <f t="shared" si="357"/>
        <v>0</v>
      </c>
      <c r="K5750" s="189">
        <f t="shared" si="358"/>
        <v>0</v>
      </c>
      <c r="L5750" s="200">
        <v>0</v>
      </c>
      <c r="N5750" s="184">
        <v>4946.8999999999996</v>
      </c>
      <c r="O5750" s="190">
        <f t="shared" si="359"/>
        <v>0.82448333333333323</v>
      </c>
      <c r="Q5750" s="1">
        <v>979.4</v>
      </c>
    </row>
    <row r="5751" spans="2:17" x14ac:dyDescent="0.3">
      <c r="B5751" s="187">
        <v>44436.208333333336</v>
      </c>
      <c r="D5751" s="202">
        <v>0</v>
      </c>
      <c r="E5751" s="178">
        <v>0</v>
      </c>
      <c r="F5751" s="188">
        <f t="shared" si="356"/>
        <v>0</v>
      </c>
      <c r="G5751" s="200"/>
      <c r="H5751" s="202">
        <v>0</v>
      </c>
      <c r="I5751" s="178">
        <v>-56.506999999999998</v>
      </c>
      <c r="J5751">
        <f t="shared" si="357"/>
        <v>0</v>
      </c>
      <c r="K5751" s="189">
        <f t="shared" si="358"/>
        <v>0</v>
      </c>
      <c r="L5751" s="200">
        <v>0</v>
      </c>
      <c r="N5751" s="184">
        <v>5001.3999999999996</v>
      </c>
      <c r="O5751" s="190">
        <f t="shared" si="359"/>
        <v>0.83356666666666657</v>
      </c>
      <c r="Q5751" s="1">
        <v>979.1</v>
      </c>
    </row>
    <row r="5752" spans="2:17" x14ac:dyDescent="0.3">
      <c r="B5752" s="187">
        <v>44436.25</v>
      </c>
      <c r="D5752" s="202">
        <v>220</v>
      </c>
      <c r="E5752" s="178">
        <v>0</v>
      </c>
      <c r="F5752" s="188">
        <f t="shared" si="356"/>
        <v>0</v>
      </c>
      <c r="G5752" s="200"/>
      <c r="H5752" s="202">
        <v>35</v>
      </c>
      <c r="I5752" s="178">
        <v>1072.3</v>
      </c>
      <c r="J5752">
        <f t="shared" si="357"/>
        <v>1072.3</v>
      </c>
      <c r="K5752" s="189">
        <f t="shared" si="358"/>
        <v>4.2892E-2</v>
      </c>
      <c r="L5752" s="200">
        <v>1171.5</v>
      </c>
      <c r="N5752" s="184">
        <v>4842.7</v>
      </c>
      <c r="O5752" s="190">
        <f t="shared" si="359"/>
        <v>0.80711666666666659</v>
      </c>
      <c r="Q5752" s="1">
        <v>979.1</v>
      </c>
    </row>
    <row r="5753" spans="2:17" x14ac:dyDescent="0.3">
      <c r="B5753" s="187">
        <v>44436.291666666664</v>
      </c>
      <c r="D5753" s="202">
        <v>739</v>
      </c>
      <c r="E5753" s="178">
        <v>206.46199999999999</v>
      </c>
      <c r="F5753" s="188">
        <f t="shared" si="356"/>
        <v>0.27940860033156273</v>
      </c>
      <c r="G5753" s="200"/>
      <c r="H5753" s="202">
        <v>237</v>
      </c>
      <c r="I5753" s="178">
        <v>11043</v>
      </c>
      <c r="J5753">
        <f t="shared" si="357"/>
        <v>11043</v>
      </c>
      <c r="K5753" s="189">
        <f t="shared" si="358"/>
        <v>0.44172</v>
      </c>
      <c r="L5753" s="200">
        <v>11333</v>
      </c>
      <c r="N5753" s="184">
        <v>4942.2</v>
      </c>
      <c r="O5753" s="190">
        <f t="shared" si="359"/>
        <v>0.82369999999999999</v>
      </c>
      <c r="Q5753" s="1">
        <v>978.8</v>
      </c>
    </row>
    <row r="5754" spans="2:17" x14ac:dyDescent="0.3">
      <c r="B5754" s="187">
        <v>44436.333333333336</v>
      </c>
      <c r="D5754" s="202">
        <v>874</v>
      </c>
      <c r="E5754" s="178">
        <v>588.92999999999995</v>
      </c>
      <c r="F5754" s="188">
        <f t="shared" si="356"/>
        <v>0.79700916872483674</v>
      </c>
      <c r="G5754" s="200"/>
      <c r="H5754" s="202">
        <v>472</v>
      </c>
      <c r="I5754" s="178">
        <v>21973</v>
      </c>
      <c r="J5754">
        <f t="shared" si="357"/>
        <v>21973</v>
      </c>
      <c r="K5754" s="189">
        <f t="shared" si="358"/>
        <v>0.87892000000000003</v>
      </c>
      <c r="L5754" s="200">
        <v>22758</v>
      </c>
      <c r="N5754" s="184">
        <v>4261.6000000000004</v>
      </c>
      <c r="O5754" s="190">
        <f t="shared" si="359"/>
        <v>0.71026666666666671</v>
      </c>
      <c r="Q5754" s="1">
        <v>978.5</v>
      </c>
    </row>
    <row r="5755" spans="2:17" x14ac:dyDescent="0.3">
      <c r="B5755" s="187">
        <v>44436.375</v>
      </c>
      <c r="D5755" s="202">
        <v>932</v>
      </c>
      <c r="E5755" s="178">
        <v>669.33100000000002</v>
      </c>
      <c r="F5755" s="188">
        <f t="shared" si="356"/>
        <v>0.90581723449605855</v>
      </c>
      <c r="G5755" s="200"/>
      <c r="H5755" s="202">
        <v>661</v>
      </c>
      <c r="I5755" s="178">
        <v>22288</v>
      </c>
      <c r="J5755">
        <f t="shared" si="357"/>
        <v>22288</v>
      </c>
      <c r="K5755" s="189">
        <f t="shared" si="358"/>
        <v>0.89151999999999998</v>
      </c>
      <c r="L5755" s="200">
        <v>23091</v>
      </c>
      <c r="N5755" s="184">
        <v>3934.1</v>
      </c>
      <c r="O5755" s="190">
        <f t="shared" si="359"/>
        <v>0.65568333333333328</v>
      </c>
      <c r="Q5755" s="1">
        <v>978.5</v>
      </c>
    </row>
    <row r="5756" spans="2:17" x14ac:dyDescent="0.3">
      <c r="B5756" s="187">
        <v>44436.416666666664</v>
      </c>
      <c r="D5756" s="202">
        <v>964</v>
      </c>
      <c r="E5756" s="178">
        <v>709.30799999999999</v>
      </c>
      <c r="F5756" s="188">
        <f t="shared" si="356"/>
        <v>0.95991880096085536</v>
      </c>
      <c r="G5756" s="200"/>
      <c r="H5756" s="202">
        <v>805</v>
      </c>
      <c r="I5756" s="178">
        <v>22341</v>
      </c>
      <c r="J5756">
        <f t="shared" si="357"/>
        <v>22341</v>
      </c>
      <c r="K5756" s="189">
        <f t="shared" si="358"/>
        <v>0.89363999999999999</v>
      </c>
      <c r="L5756" s="200">
        <v>23147</v>
      </c>
      <c r="N5756" s="184">
        <v>3266.4</v>
      </c>
      <c r="O5756" s="190">
        <f t="shared" si="359"/>
        <v>0.5444</v>
      </c>
      <c r="Q5756" s="1">
        <v>978.3</v>
      </c>
    </row>
    <row r="5757" spans="2:17" x14ac:dyDescent="0.3">
      <c r="B5757" s="187">
        <v>44436.458333333336</v>
      </c>
      <c r="D5757" s="202">
        <v>980</v>
      </c>
      <c r="E5757" s="178">
        <v>731.43600000000004</v>
      </c>
      <c r="F5757" s="188">
        <f t="shared" si="356"/>
        <v>0.98986500659742205</v>
      </c>
      <c r="G5757" s="200"/>
      <c r="H5757" s="202">
        <v>884</v>
      </c>
      <c r="I5757" s="178">
        <v>22201</v>
      </c>
      <c r="J5757">
        <f t="shared" si="357"/>
        <v>22201</v>
      </c>
      <c r="K5757" s="189">
        <f t="shared" si="358"/>
        <v>0.88804000000000005</v>
      </c>
      <c r="L5757" s="200">
        <v>23000</v>
      </c>
      <c r="N5757" s="184">
        <v>1972.2</v>
      </c>
      <c r="O5757" s="190">
        <f t="shared" si="359"/>
        <v>0.32869999999999999</v>
      </c>
      <c r="Q5757" s="1">
        <v>977.8</v>
      </c>
    </row>
    <row r="5758" spans="2:17" x14ac:dyDescent="0.3">
      <c r="B5758" s="187">
        <v>44436.5</v>
      </c>
      <c r="D5758" s="202">
        <v>981</v>
      </c>
      <c r="E5758" s="178">
        <v>736.096</v>
      </c>
      <c r="F5758" s="188">
        <f t="shared" si="356"/>
        <v>0.99617146530432732</v>
      </c>
      <c r="G5758" s="200"/>
      <c r="H5758" s="202">
        <v>889</v>
      </c>
      <c r="I5758" s="178">
        <v>22141</v>
      </c>
      <c r="J5758">
        <f t="shared" si="357"/>
        <v>22141</v>
      </c>
      <c r="K5758" s="189">
        <f t="shared" si="358"/>
        <v>0.88563999999999998</v>
      </c>
      <c r="L5758" s="200">
        <v>22936</v>
      </c>
      <c r="N5758" s="184">
        <v>1080.7</v>
      </c>
      <c r="O5758" s="190">
        <f t="shared" si="359"/>
        <v>0.18011666666666667</v>
      </c>
      <c r="Q5758" s="1">
        <v>977.4</v>
      </c>
    </row>
    <row r="5759" spans="2:17" x14ac:dyDescent="0.3">
      <c r="B5759" s="187">
        <v>44436.541666666664</v>
      </c>
      <c r="D5759" s="202">
        <v>968</v>
      </c>
      <c r="E5759" s="178">
        <v>715.64599999999996</v>
      </c>
      <c r="F5759" s="188">
        <f t="shared" si="356"/>
        <v>0.96849612612917413</v>
      </c>
      <c r="G5759" s="200"/>
      <c r="H5759" s="202">
        <v>822</v>
      </c>
      <c r="I5759" s="178">
        <v>22167</v>
      </c>
      <c r="J5759">
        <f t="shared" si="357"/>
        <v>22167</v>
      </c>
      <c r="K5759" s="189">
        <f t="shared" si="358"/>
        <v>0.88668000000000002</v>
      </c>
      <c r="L5759" s="200">
        <v>22963</v>
      </c>
      <c r="N5759" s="184">
        <v>581.29999999999995</v>
      </c>
      <c r="O5759" s="190">
        <f t="shared" si="359"/>
        <v>9.6883333333333321E-2</v>
      </c>
      <c r="Q5759" s="1">
        <v>976.2</v>
      </c>
    </row>
    <row r="5760" spans="2:17" x14ac:dyDescent="0.3">
      <c r="B5760" s="187">
        <v>44436.583333333336</v>
      </c>
      <c r="D5760" s="202">
        <v>939</v>
      </c>
      <c r="E5760" s="178">
        <v>678.78499999999997</v>
      </c>
      <c r="F5760" s="188">
        <f t="shared" si="356"/>
        <v>0.91861149643062556</v>
      </c>
      <c r="G5760" s="200"/>
      <c r="H5760" s="202">
        <v>687</v>
      </c>
      <c r="I5760" s="178">
        <v>22115</v>
      </c>
      <c r="J5760">
        <f t="shared" si="357"/>
        <v>22115</v>
      </c>
      <c r="K5760" s="189">
        <f t="shared" si="358"/>
        <v>0.88460000000000005</v>
      </c>
      <c r="L5760" s="200">
        <v>22909</v>
      </c>
      <c r="N5760" s="184">
        <v>276</v>
      </c>
      <c r="O5760" s="190">
        <f t="shared" si="359"/>
        <v>4.5999999999999999E-2</v>
      </c>
      <c r="Q5760" s="1">
        <v>976.1</v>
      </c>
    </row>
    <row r="5761" spans="2:17" x14ac:dyDescent="0.3">
      <c r="B5761" s="187">
        <v>44436.625</v>
      </c>
      <c r="D5761" s="202">
        <v>882</v>
      </c>
      <c r="E5761" s="178">
        <v>601.601</v>
      </c>
      <c r="F5761" s="188">
        <f t="shared" si="356"/>
        <v>0.81415705247487913</v>
      </c>
      <c r="G5761" s="200"/>
      <c r="H5761" s="202">
        <v>494</v>
      </c>
      <c r="I5761" s="178">
        <v>21525</v>
      </c>
      <c r="J5761">
        <f t="shared" si="357"/>
        <v>21525</v>
      </c>
      <c r="K5761" s="189">
        <f t="shared" si="358"/>
        <v>0.86099999999999999</v>
      </c>
      <c r="L5761" s="200">
        <v>22284</v>
      </c>
      <c r="N5761" s="184">
        <v>115.4</v>
      </c>
      <c r="O5761" s="190">
        <f t="shared" si="359"/>
        <v>1.9233333333333335E-2</v>
      </c>
      <c r="Q5761" s="1">
        <v>974.7</v>
      </c>
    </row>
    <row r="5762" spans="2:17" x14ac:dyDescent="0.3">
      <c r="B5762" s="187">
        <v>44436.666666666664</v>
      </c>
      <c r="D5762" s="202">
        <v>769</v>
      </c>
      <c r="E5762" s="178">
        <v>417.50799999999998</v>
      </c>
      <c r="F5762" s="188">
        <f t="shared" si="356"/>
        <v>0.56502080725378079</v>
      </c>
      <c r="G5762" s="200"/>
      <c r="H5762" s="202">
        <v>272</v>
      </c>
      <c r="I5762" s="178">
        <v>12299</v>
      </c>
      <c r="J5762">
        <f t="shared" si="357"/>
        <v>12299</v>
      </c>
      <c r="K5762" s="189">
        <f t="shared" si="358"/>
        <v>0.49196000000000001</v>
      </c>
      <c r="L5762" s="200">
        <v>12629</v>
      </c>
      <c r="N5762" s="184">
        <v>28</v>
      </c>
      <c r="O5762" s="190">
        <f t="shared" si="359"/>
        <v>4.6666666666666671E-3</v>
      </c>
      <c r="Q5762" s="1">
        <v>974.6</v>
      </c>
    </row>
    <row r="5763" spans="2:17" x14ac:dyDescent="0.3">
      <c r="B5763" s="187">
        <v>44436.708333333336</v>
      </c>
      <c r="D5763" s="202">
        <v>331</v>
      </c>
      <c r="E5763" s="178">
        <v>0</v>
      </c>
      <c r="F5763" s="188">
        <f t="shared" si="356"/>
        <v>0</v>
      </c>
      <c r="G5763" s="200"/>
      <c r="H5763" s="202">
        <v>56</v>
      </c>
      <c r="I5763" s="178">
        <v>1858.5</v>
      </c>
      <c r="J5763">
        <f t="shared" si="357"/>
        <v>1858.5</v>
      </c>
      <c r="K5763" s="189">
        <f t="shared" si="358"/>
        <v>7.4340000000000003E-2</v>
      </c>
      <c r="L5763" s="200">
        <v>1963.6</v>
      </c>
      <c r="N5763" s="184">
        <v>0</v>
      </c>
      <c r="O5763" s="190">
        <f t="shared" si="359"/>
        <v>0</v>
      </c>
      <c r="Q5763" s="1">
        <v>973.6</v>
      </c>
    </row>
    <row r="5764" spans="2:17" x14ac:dyDescent="0.3">
      <c r="B5764" s="187">
        <v>44436.75</v>
      </c>
      <c r="D5764" s="202">
        <v>0</v>
      </c>
      <c r="E5764" s="178">
        <v>0</v>
      </c>
      <c r="F5764" s="188">
        <f t="shared" si="356"/>
        <v>0</v>
      </c>
      <c r="G5764" s="200"/>
      <c r="H5764" s="202">
        <v>0</v>
      </c>
      <c r="I5764" s="178">
        <v>-56.506999999999998</v>
      </c>
      <c r="J5764">
        <f t="shared" si="357"/>
        <v>0</v>
      </c>
      <c r="K5764" s="189">
        <f t="shared" si="358"/>
        <v>0</v>
      </c>
      <c r="L5764" s="200">
        <v>0</v>
      </c>
      <c r="N5764" s="184">
        <v>93.2</v>
      </c>
      <c r="O5764" s="190">
        <f t="shared" si="359"/>
        <v>1.5533333333333333E-2</v>
      </c>
      <c r="Q5764" s="1">
        <v>969.4</v>
      </c>
    </row>
    <row r="5765" spans="2:17" x14ac:dyDescent="0.3">
      <c r="B5765" s="187">
        <v>44436.791666666664</v>
      </c>
      <c r="D5765" s="202">
        <v>0</v>
      </c>
      <c r="E5765" s="178">
        <v>0</v>
      </c>
      <c r="F5765" s="188">
        <f t="shared" si="356"/>
        <v>0</v>
      </c>
      <c r="G5765" s="200"/>
      <c r="H5765" s="202">
        <v>0</v>
      </c>
      <c r="I5765" s="178">
        <v>-56.506999999999998</v>
      </c>
      <c r="J5765">
        <f t="shared" si="357"/>
        <v>0</v>
      </c>
      <c r="K5765" s="189">
        <f t="shared" si="358"/>
        <v>0</v>
      </c>
      <c r="L5765" s="200">
        <v>0</v>
      </c>
      <c r="N5765" s="184">
        <v>785.5</v>
      </c>
      <c r="O5765" s="190">
        <f t="shared" si="359"/>
        <v>0.13091666666666665</v>
      </c>
      <c r="Q5765" s="1">
        <v>969.2</v>
      </c>
    </row>
    <row r="5766" spans="2:17" x14ac:dyDescent="0.3">
      <c r="B5766" s="187">
        <v>44436.833333333336</v>
      </c>
      <c r="D5766" s="202">
        <v>0</v>
      </c>
      <c r="E5766" s="178">
        <v>0</v>
      </c>
      <c r="F5766" s="188">
        <f t="shared" si="356"/>
        <v>0</v>
      </c>
      <c r="G5766" s="200"/>
      <c r="H5766" s="202">
        <v>0</v>
      </c>
      <c r="I5766" s="178">
        <v>-56.506999999999998</v>
      </c>
      <c r="J5766">
        <f t="shared" si="357"/>
        <v>0</v>
      </c>
      <c r="K5766" s="189">
        <f t="shared" si="358"/>
        <v>0</v>
      </c>
      <c r="L5766" s="200">
        <v>0</v>
      </c>
      <c r="N5766" s="184">
        <v>2286.6999999999998</v>
      </c>
      <c r="O5766" s="190">
        <f t="shared" si="359"/>
        <v>0.38111666666666666</v>
      </c>
      <c r="Q5766" s="1">
        <v>968.9</v>
      </c>
    </row>
    <row r="5767" spans="2:17" x14ac:dyDescent="0.3">
      <c r="B5767" s="187">
        <v>44436.875</v>
      </c>
      <c r="D5767" s="202">
        <v>0</v>
      </c>
      <c r="E5767" s="178">
        <v>0</v>
      </c>
      <c r="F5767" s="188">
        <f t="shared" si="356"/>
        <v>0</v>
      </c>
      <c r="G5767" s="200"/>
      <c r="H5767" s="202">
        <v>0</v>
      </c>
      <c r="I5767" s="178">
        <v>-56.506999999999998</v>
      </c>
      <c r="J5767">
        <f t="shared" si="357"/>
        <v>0</v>
      </c>
      <c r="K5767" s="189">
        <f t="shared" si="358"/>
        <v>0</v>
      </c>
      <c r="L5767" s="200">
        <v>0</v>
      </c>
      <c r="N5767" s="184">
        <v>3721.1</v>
      </c>
      <c r="O5767" s="190">
        <f t="shared" si="359"/>
        <v>0.62018333333333331</v>
      </c>
      <c r="Q5767" s="1">
        <v>968.7</v>
      </c>
    </row>
    <row r="5768" spans="2:17" x14ac:dyDescent="0.3">
      <c r="B5768" s="187">
        <v>44436.916666666664</v>
      </c>
      <c r="D5768" s="202">
        <v>0</v>
      </c>
      <c r="E5768" s="178">
        <v>0</v>
      </c>
      <c r="F5768" s="188">
        <f t="shared" si="356"/>
        <v>0</v>
      </c>
      <c r="G5768" s="200"/>
      <c r="H5768" s="202">
        <v>0</v>
      </c>
      <c r="I5768" s="178">
        <v>-56.506999999999998</v>
      </c>
      <c r="J5768">
        <f t="shared" si="357"/>
        <v>0</v>
      </c>
      <c r="K5768" s="189">
        <f t="shared" si="358"/>
        <v>0</v>
      </c>
      <c r="L5768" s="200">
        <v>0</v>
      </c>
      <c r="N5768" s="184">
        <v>4704.7</v>
      </c>
      <c r="O5768" s="190">
        <f t="shared" si="359"/>
        <v>0.78411666666666668</v>
      </c>
      <c r="Q5768" s="1">
        <v>968.5</v>
      </c>
    </row>
    <row r="5769" spans="2:17" x14ac:dyDescent="0.3">
      <c r="B5769" s="187">
        <v>44436.958333333336</v>
      </c>
      <c r="D5769" s="202">
        <v>0</v>
      </c>
      <c r="E5769" s="178">
        <v>0</v>
      </c>
      <c r="F5769" s="188">
        <f t="shared" si="356"/>
        <v>0</v>
      </c>
      <c r="G5769" s="200"/>
      <c r="H5769" s="202">
        <v>0</v>
      </c>
      <c r="I5769" s="178">
        <v>-56.506999999999998</v>
      </c>
      <c r="J5769">
        <f t="shared" si="357"/>
        <v>0</v>
      </c>
      <c r="K5769" s="189">
        <f t="shared" si="358"/>
        <v>0</v>
      </c>
      <c r="L5769" s="200">
        <v>0</v>
      </c>
      <c r="N5769" s="184">
        <v>5103.2</v>
      </c>
      <c r="O5769" s="190">
        <f t="shared" si="359"/>
        <v>0.85053333333333325</v>
      </c>
      <c r="Q5769" s="1">
        <v>968</v>
      </c>
    </row>
    <row r="5770" spans="2:17" x14ac:dyDescent="0.3">
      <c r="B5770" s="187">
        <v>44437</v>
      </c>
      <c r="D5770" s="202">
        <v>0</v>
      </c>
      <c r="E5770" s="178">
        <v>0</v>
      </c>
      <c r="F5770" s="188">
        <f t="shared" si="356"/>
        <v>0</v>
      </c>
      <c r="G5770" s="200"/>
      <c r="H5770" s="202">
        <v>0</v>
      </c>
      <c r="I5770" s="178">
        <v>-56.506999999999998</v>
      </c>
      <c r="J5770">
        <f t="shared" si="357"/>
        <v>0</v>
      </c>
      <c r="K5770" s="189">
        <f t="shared" si="358"/>
        <v>0</v>
      </c>
      <c r="L5770" s="200">
        <v>0</v>
      </c>
      <c r="N5770" s="184">
        <v>4914.2</v>
      </c>
      <c r="O5770" s="190">
        <f t="shared" si="359"/>
        <v>0.81903333333333328</v>
      </c>
      <c r="Q5770" s="1">
        <v>967.3</v>
      </c>
    </row>
    <row r="5771" spans="2:17" x14ac:dyDescent="0.3">
      <c r="B5771" s="187">
        <v>44437.041666666664</v>
      </c>
      <c r="D5771" s="202">
        <v>0</v>
      </c>
      <c r="E5771" s="178">
        <v>0</v>
      </c>
      <c r="F5771" s="188">
        <f t="shared" ref="F5771:F5834" si="360">E5771/$F$8</f>
        <v>0</v>
      </c>
      <c r="G5771" s="200"/>
      <c r="H5771" s="202">
        <v>0</v>
      </c>
      <c r="I5771" s="178">
        <v>-56.506999999999998</v>
      </c>
      <c r="J5771">
        <f t="shared" ref="J5771:J5834" si="361">IF(I5771&lt;0,0,I5771)</f>
        <v>0</v>
      </c>
      <c r="K5771" s="189">
        <f t="shared" ref="K5771:K5834" si="362">J5771/(1000*$K$8)</f>
        <v>0</v>
      </c>
      <c r="L5771" s="200">
        <v>0</v>
      </c>
      <c r="N5771" s="184">
        <v>4426</v>
      </c>
      <c r="O5771" s="190">
        <f t="shared" ref="O5771:O5834" si="363">N5771/$O$8</f>
        <v>0.73766666666666669</v>
      </c>
      <c r="Q5771" s="1">
        <v>967.3</v>
      </c>
    </row>
    <row r="5772" spans="2:17" x14ac:dyDescent="0.3">
      <c r="B5772" s="187">
        <v>44437.083333333336</v>
      </c>
      <c r="D5772" s="202">
        <v>0</v>
      </c>
      <c r="E5772" s="178">
        <v>0</v>
      </c>
      <c r="F5772" s="188">
        <f t="shared" si="360"/>
        <v>0</v>
      </c>
      <c r="G5772" s="200"/>
      <c r="H5772" s="202">
        <v>0</v>
      </c>
      <c r="I5772" s="178">
        <v>-56.506999999999998</v>
      </c>
      <c r="J5772">
        <f t="shared" si="361"/>
        <v>0</v>
      </c>
      <c r="K5772" s="189">
        <f t="shared" si="362"/>
        <v>0</v>
      </c>
      <c r="L5772" s="200">
        <v>0</v>
      </c>
      <c r="N5772" s="184">
        <v>3546.4</v>
      </c>
      <c r="O5772" s="190">
        <f t="shared" si="363"/>
        <v>0.59106666666666663</v>
      </c>
      <c r="Q5772" s="1">
        <v>966.3</v>
      </c>
    </row>
    <row r="5773" spans="2:17" x14ac:dyDescent="0.3">
      <c r="B5773" s="187">
        <v>44437.125</v>
      </c>
      <c r="D5773" s="202">
        <v>0</v>
      </c>
      <c r="E5773" s="178">
        <v>0</v>
      </c>
      <c r="F5773" s="188">
        <f t="shared" si="360"/>
        <v>0</v>
      </c>
      <c r="G5773" s="200"/>
      <c r="H5773" s="202">
        <v>0</v>
      </c>
      <c r="I5773" s="178">
        <v>-56.506999999999998</v>
      </c>
      <c r="J5773">
        <f t="shared" si="361"/>
        <v>0</v>
      </c>
      <c r="K5773" s="189">
        <f t="shared" si="362"/>
        <v>0</v>
      </c>
      <c r="L5773" s="200">
        <v>0</v>
      </c>
      <c r="N5773" s="184">
        <v>2713.6</v>
      </c>
      <c r="O5773" s="190">
        <f t="shared" si="363"/>
        <v>0.45226666666666665</v>
      </c>
      <c r="Q5773" s="1">
        <v>965.9</v>
      </c>
    </row>
    <row r="5774" spans="2:17" x14ac:dyDescent="0.3">
      <c r="B5774" s="187">
        <v>44437.166666666664</v>
      </c>
      <c r="D5774" s="202">
        <v>0</v>
      </c>
      <c r="E5774" s="178">
        <v>0</v>
      </c>
      <c r="F5774" s="188">
        <f t="shared" si="360"/>
        <v>0</v>
      </c>
      <c r="G5774" s="200"/>
      <c r="H5774" s="202">
        <v>0</v>
      </c>
      <c r="I5774" s="178">
        <v>-56.506999999999998</v>
      </c>
      <c r="J5774">
        <f t="shared" si="361"/>
        <v>0</v>
      </c>
      <c r="K5774" s="189">
        <f t="shared" si="362"/>
        <v>0</v>
      </c>
      <c r="L5774" s="200">
        <v>0</v>
      </c>
      <c r="N5774" s="184">
        <v>2137.6999999999998</v>
      </c>
      <c r="O5774" s="190">
        <f t="shared" si="363"/>
        <v>0.35628333333333329</v>
      </c>
      <c r="Q5774" s="1">
        <v>965.4</v>
      </c>
    </row>
    <row r="5775" spans="2:17" x14ac:dyDescent="0.3">
      <c r="B5775" s="187">
        <v>44437.208333333336</v>
      </c>
      <c r="D5775" s="202">
        <v>0</v>
      </c>
      <c r="E5775" s="178">
        <v>0</v>
      </c>
      <c r="F5775" s="188">
        <f t="shared" si="360"/>
        <v>0</v>
      </c>
      <c r="G5775" s="200"/>
      <c r="H5775" s="202">
        <v>0</v>
      </c>
      <c r="I5775" s="178">
        <v>-56.506999999999998</v>
      </c>
      <c r="J5775">
        <f t="shared" si="361"/>
        <v>0</v>
      </c>
      <c r="K5775" s="189">
        <f t="shared" si="362"/>
        <v>0</v>
      </c>
      <c r="L5775" s="200">
        <v>0</v>
      </c>
      <c r="N5775" s="184">
        <v>1791.1</v>
      </c>
      <c r="O5775" s="190">
        <f t="shared" si="363"/>
        <v>0.29851666666666665</v>
      </c>
      <c r="Q5775" s="1">
        <v>965</v>
      </c>
    </row>
    <row r="5776" spans="2:17" x14ac:dyDescent="0.3">
      <c r="B5776" s="187">
        <v>44437.25</v>
      </c>
      <c r="D5776" s="202">
        <v>219</v>
      </c>
      <c r="E5776" s="178">
        <v>0</v>
      </c>
      <c r="F5776" s="188">
        <f t="shared" si="360"/>
        <v>0</v>
      </c>
      <c r="G5776" s="200"/>
      <c r="H5776" s="202">
        <v>37</v>
      </c>
      <c r="I5776" s="178">
        <v>1210.0999999999999</v>
      </c>
      <c r="J5776">
        <f t="shared" si="361"/>
        <v>1210.0999999999999</v>
      </c>
      <c r="K5776" s="189">
        <f t="shared" si="362"/>
        <v>4.8403999999999996E-2</v>
      </c>
      <c r="L5776" s="200">
        <v>1310.2</v>
      </c>
      <c r="N5776" s="184">
        <v>1238.5</v>
      </c>
      <c r="O5776" s="190">
        <f t="shared" si="363"/>
        <v>0.20641666666666666</v>
      </c>
      <c r="Q5776" s="1">
        <v>964.5</v>
      </c>
    </row>
    <row r="5777" spans="2:17" x14ac:dyDescent="0.3">
      <c r="B5777" s="187">
        <v>44437.291666666664</v>
      </c>
      <c r="D5777" s="202">
        <v>742</v>
      </c>
      <c r="E5777" s="178">
        <v>215.63900000000001</v>
      </c>
      <c r="F5777" s="188">
        <f t="shared" si="360"/>
        <v>0.29182799336874515</v>
      </c>
      <c r="G5777" s="200"/>
      <c r="H5777" s="202">
        <v>240</v>
      </c>
      <c r="I5777" s="178">
        <v>11216</v>
      </c>
      <c r="J5777">
        <f t="shared" si="361"/>
        <v>11216</v>
      </c>
      <c r="K5777" s="189">
        <f t="shared" si="362"/>
        <v>0.44863999999999998</v>
      </c>
      <c r="L5777" s="200">
        <v>11511</v>
      </c>
      <c r="N5777" s="184">
        <v>876.5</v>
      </c>
      <c r="O5777" s="190">
        <f t="shared" si="363"/>
        <v>0.14608333333333334</v>
      </c>
      <c r="Q5777" s="1">
        <v>963.9</v>
      </c>
    </row>
    <row r="5778" spans="2:17" x14ac:dyDescent="0.3">
      <c r="B5778" s="187">
        <v>44437.333333333336</v>
      </c>
      <c r="D5778" s="202">
        <v>876</v>
      </c>
      <c r="E5778" s="178">
        <v>598.72</v>
      </c>
      <c r="F5778" s="188">
        <f t="shared" si="360"/>
        <v>0.81025814527861428</v>
      </c>
      <c r="G5778" s="200"/>
      <c r="H5778" s="202">
        <v>477</v>
      </c>
      <c r="I5778" s="178">
        <v>21942</v>
      </c>
      <c r="J5778">
        <f t="shared" si="361"/>
        <v>21942</v>
      </c>
      <c r="K5778" s="189">
        <f t="shared" si="362"/>
        <v>0.87768000000000002</v>
      </c>
      <c r="L5778" s="200">
        <v>22725</v>
      </c>
      <c r="N5778" s="184">
        <v>217.2</v>
      </c>
      <c r="O5778" s="190">
        <f t="shared" si="363"/>
        <v>3.6199999999999996E-2</v>
      </c>
      <c r="Q5778" s="1">
        <v>963.1</v>
      </c>
    </row>
    <row r="5779" spans="2:17" x14ac:dyDescent="0.3">
      <c r="B5779" s="187">
        <v>44437.375</v>
      </c>
      <c r="D5779" s="202">
        <v>933</v>
      </c>
      <c r="E5779" s="178">
        <v>677.73199999999997</v>
      </c>
      <c r="F5779" s="188">
        <f t="shared" si="360"/>
        <v>0.91718645329363602</v>
      </c>
      <c r="G5779" s="200"/>
      <c r="H5779" s="202">
        <v>666</v>
      </c>
      <c r="I5779" s="178">
        <v>22210</v>
      </c>
      <c r="J5779">
        <f t="shared" si="361"/>
        <v>22210</v>
      </c>
      <c r="K5779" s="189">
        <f t="shared" si="362"/>
        <v>0.88839999999999997</v>
      </c>
      <c r="L5779" s="200">
        <v>23009</v>
      </c>
      <c r="N5779" s="184">
        <v>0</v>
      </c>
      <c r="O5779" s="190">
        <f t="shared" si="363"/>
        <v>0</v>
      </c>
      <c r="Q5779" s="1">
        <v>962.9</v>
      </c>
    </row>
    <row r="5780" spans="2:17" x14ac:dyDescent="0.3">
      <c r="B5780" s="187">
        <v>44437.416666666664</v>
      </c>
      <c r="D5780" s="202">
        <v>965</v>
      </c>
      <c r="E5780" s="178">
        <v>715.79899999999998</v>
      </c>
      <c r="F5780" s="188">
        <f t="shared" si="360"/>
        <v>0.96870318367899311</v>
      </c>
      <c r="G5780" s="200"/>
      <c r="H5780" s="202">
        <v>809</v>
      </c>
      <c r="I5780" s="178">
        <v>22158</v>
      </c>
      <c r="J5780">
        <f t="shared" si="361"/>
        <v>22158</v>
      </c>
      <c r="K5780" s="189">
        <f t="shared" si="362"/>
        <v>0.88632</v>
      </c>
      <c r="L5780" s="200">
        <v>22953</v>
      </c>
      <c r="N5780" s="184">
        <v>77</v>
      </c>
      <c r="O5780" s="190">
        <f t="shared" si="363"/>
        <v>1.2833333333333334E-2</v>
      </c>
      <c r="Q5780" s="1">
        <v>962.9</v>
      </c>
    </row>
    <row r="5781" spans="2:17" x14ac:dyDescent="0.3">
      <c r="B5781" s="187">
        <v>44437.458333333336</v>
      </c>
      <c r="D5781" s="202">
        <v>981</v>
      </c>
      <c r="E5781" s="178">
        <v>734.31899999999996</v>
      </c>
      <c r="F5781" s="188">
        <f t="shared" si="360"/>
        <v>0.99376662042832498</v>
      </c>
      <c r="G5781" s="200"/>
      <c r="H5781" s="202">
        <v>888</v>
      </c>
      <c r="I5781" s="178">
        <v>21936</v>
      </c>
      <c r="J5781">
        <f t="shared" si="361"/>
        <v>21936</v>
      </c>
      <c r="K5781" s="189">
        <f t="shared" si="362"/>
        <v>0.87744</v>
      </c>
      <c r="L5781" s="200">
        <v>22719</v>
      </c>
      <c r="N5781" s="184">
        <v>438.1</v>
      </c>
      <c r="O5781" s="190">
        <f t="shared" si="363"/>
        <v>7.3016666666666674E-2</v>
      </c>
      <c r="Q5781" s="1">
        <v>961.3</v>
      </c>
    </row>
    <row r="5782" spans="2:17" x14ac:dyDescent="0.3">
      <c r="B5782" s="187">
        <v>44437.5</v>
      </c>
      <c r="D5782" s="202">
        <v>982</v>
      </c>
      <c r="E5782" s="178">
        <v>735.89099999999996</v>
      </c>
      <c r="F5782" s="188">
        <f t="shared" si="360"/>
        <v>0.99589403525391618</v>
      </c>
      <c r="G5782" s="200"/>
      <c r="H5782" s="202">
        <v>893</v>
      </c>
      <c r="I5782" s="178">
        <v>21866</v>
      </c>
      <c r="J5782">
        <f t="shared" si="361"/>
        <v>21866</v>
      </c>
      <c r="K5782" s="189">
        <f t="shared" si="362"/>
        <v>0.87463999999999997</v>
      </c>
      <c r="L5782" s="200">
        <v>22644</v>
      </c>
      <c r="N5782" s="184">
        <v>1413.8</v>
      </c>
      <c r="O5782" s="190">
        <f t="shared" si="363"/>
        <v>0.23563333333333333</v>
      </c>
      <c r="Q5782" s="1">
        <v>961</v>
      </c>
    </row>
    <row r="5783" spans="2:17" x14ac:dyDescent="0.3">
      <c r="B5783" s="187">
        <v>44437.541666666664</v>
      </c>
      <c r="D5783" s="202">
        <v>969</v>
      </c>
      <c r="E5783" s="178">
        <v>712.91300000000001</v>
      </c>
      <c r="F5783" s="188">
        <f t="shared" si="360"/>
        <v>0.964797509896133</v>
      </c>
      <c r="G5783" s="200"/>
      <c r="H5783" s="202">
        <v>825</v>
      </c>
      <c r="I5783" s="178">
        <v>21887</v>
      </c>
      <c r="J5783">
        <f t="shared" si="361"/>
        <v>21887</v>
      </c>
      <c r="K5783" s="189">
        <f t="shared" si="362"/>
        <v>0.87548000000000004</v>
      </c>
      <c r="L5783" s="200">
        <v>22667</v>
      </c>
      <c r="N5783" s="184">
        <v>2169.3000000000002</v>
      </c>
      <c r="O5783" s="190">
        <f t="shared" si="363"/>
        <v>0.36155000000000004</v>
      </c>
      <c r="Q5783" s="1">
        <v>959.7</v>
      </c>
    </row>
    <row r="5784" spans="2:17" x14ac:dyDescent="0.3">
      <c r="B5784" s="187">
        <v>44437.583333333336</v>
      </c>
      <c r="D5784" s="202">
        <v>939</v>
      </c>
      <c r="E5784" s="178">
        <v>674.38300000000004</v>
      </c>
      <c r="F5784" s="188">
        <f t="shared" si="360"/>
        <v>0.91265419359204258</v>
      </c>
      <c r="G5784" s="200"/>
      <c r="H5784" s="202">
        <v>689</v>
      </c>
      <c r="I5784" s="178">
        <v>21828</v>
      </c>
      <c r="J5784">
        <f t="shared" si="361"/>
        <v>21828</v>
      </c>
      <c r="K5784" s="189">
        <f t="shared" si="362"/>
        <v>0.87312000000000001</v>
      </c>
      <c r="L5784" s="200">
        <v>22604</v>
      </c>
      <c r="N5784" s="184">
        <v>2316.4</v>
      </c>
      <c r="O5784" s="190">
        <f t="shared" si="363"/>
        <v>0.38606666666666667</v>
      </c>
      <c r="Q5784" s="1">
        <v>957.6</v>
      </c>
    </row>
    <row r="5785" spans="2:17" x14ac:dyDescent="0.3">
      <c r="B5785" s="187">
        <v>44437.625</v>
      </c>
      <c r="D5785" s="202">
        <v>883</v>
      </c>
      <c r="E5785" s="178">
        <v>597.71900000000005</v>
      </c>
      <c r="F5785" s="188">
        <f t="shared" si="360"/>
        <v>0.8089034746422169</v>
      </c>
      <c r="G5785" s="200"/>
      <c r="H5785" s="202">
        <v>496</v>
      </c>
      <c r="I5785" s="178">
        <v>21264</v>
      </c>
      <c r="J5785">
        <f t="shared" si="361"/>
        <v>21264</v>
      </c>
      <c r="K5785" s="189">
        <f t="shared" si="362"/>
        <v>0.85055999999999998</v>
      </c>
      <c r="L5785" s="200">
        <v>22008</v>
      </c>
      <c r="N5785" s="184">
        <v>2296.1</v>
      </c>
      <c r="O5785" s="190">
        <f t="shared" si="363"/>
        <v>0.38268333333333332</v>
      </c>
      <c r="Q5785" s="1">
        <v>957.3</v>
      </c>
    </row>
    <row r="5786" spans="2:17" x14ac:dyDescent="0.3">
      <c r="B5786" s="187">
        <v>44437.666666666664</v>
      </c>
      <c r="D5786" s="202">
        <v>770</v>
      </c>
      <c r="E5786" s="178">
        <v>413.71</v>
      </c>
      <c r="F5786" s="188">
        <f t="shared" si="360"/>
        <v>0.55988090807592106</v>
      </c>
      <c r="G5786" s="200"/>
      <c r="H5786" s="202">
        <v>274</v>
      </c>
      <c r="I5786" s="178">
        <v>12225</v>
      </c>
      <c r="J5786">
        <f t="shared" si="361"/>
        <v>12225</v>
      </c>
      <c r="K5786" s="189">
        <f t="shared" si="362"/>
        <v>0.48899999999999999</v>
      </c>
      <c r="L5786" s="200">
        <v>12553</v>
      </c>
      <c r="N5786" s="184">
        <v>2301.6999999999998</v>
      </c>
      <c r="O5786" s="190">
        <f t="shared" si="363"/>
        <v>0.38361666666666666</v>
      </c>
      <c r="Q5786" s="1">
        <v>957.3</v>
      </c>
    </row>
    <row r="5787" spans="2:17" x14ac:dyDescent="0.3">
      <c r="B5787" s="187">
        <v>44437.708333333336</v>
      </c>
      <c r="D5787" s="202">
        <v>318</v>
      </c>
      <c r="E5787" s="178">
        <v>0</v>
      </c>
      <c r="F5787" s="188">
        <f t="shared" si="360"/>
        <v>0</v>
      </c>
      <c r="G5787" s="200"/>
      <c r="H5787" s="202">
        <v>56</v>
      </c>
      <c r="I5787" s="178">
        <v>1842.8</v>
      </c>
      <c r="J5787">
        <f t="shared" si="361"/>
        <v>1842.8</v>
      </c>
      <c r="K5787" s="189">
        <f t="shared" si="362"/>
        <v>7.3712E-2</v>
      </c>
      <c r="L5787" s="200">
        <v>1947.9</v>
      </c>
      <c r="N5787" s="184">
        <v>2224.3000000000002</v>
      </c>
      <c r="O5787" s="190">
        <f t="shared" si="363"/>
        <v>0.37071666666666669</v>
      </c>
      <c r="Q5787" s="1">
        <v>957.2</v>
      </c>
    </row>
    <row r="5788" spans="2:17" x14ac:dyDescent="0.3">
      <c r="B5788" s="187">
        <v>44437.75</v>
      </c>
      <c r="D5788" s="202">
        <v>0</v>
      </c>
      <c r="E5788" s="178">
        <v>0</v>
      </c>
      <c r="F5788" s="188">
        <f t="shared" si="360"/>
        <v>0</v>
      </c>
      <c r="G5788" s="200"/>
      <c r="H5788" s="202">
        <v>0</v>
      </c>
      <c r="I5788" s="178">
        <v>-56.506999999999998</v>
      </c>
      <c r="J5788">
        <f t="shared" si="361"/>
        <v>0</v>
      </c>
      <c r="K5788" s="189">
        <f t="shared" si="362"/>
        <v>0</v>
      </c>
      <c r="L5788" s="200">
        <v>0</v>
      </c>
      <c r="N5788" s="184">
        <v>1591.5</v>
      </c>
      <c r="O5788" s="190">
        <f t="shared" si="363"/>
        <v>0.26524999999999999</v>
      </c>
      <c r="Q5788" s="1">
        <v>956.8</v>
      </c>
    </row>
    <row r="5789" spans="2:17" x14ac:dyDescent="0.3">
      <c r="B5789" s="187">
        <v>44437.791666666664</v>
      </c>
      <c r="D5789" s="202">
        <v>0</v>
      </c>
      <c r="E5789" s="178">
        <v>0</v>
      </c>
      <c r="F5789" s="188">
        <f t="shared" si="360"/>
        <v>0</v>
      </c>
      <c r="G5789" s="200"/>
      <c r="H5789" s="202">
        <v>0</v>
      </c>
      <c r="I5789" s="178">
        <v>-56.506999999999998</v>
      </c>
      <c r="J5789">
        <f t="shared" si="361"/>
        <v>0</v>
      </c>
      <c r="K5789" s="189">
        <f t="shared" si="362"/>
        <v>0</v>
      </c>
      <c r="L5789" s="200">
        <v>0</v>
      </c>
      <c r="N5789" s="184">
        <v>1786.5</v>
      </c>
      <c r="O5789" s="190">
        <f t="shared" si="363"/>
        <v>0.29775000000000001</v>
      </c>
      <c r="Q5789" s="1">
        <v>956.5</v>
      </c>
    </row>
    <row r="5790" spans="2:17" x14ac:dyDescent="0.3">
      <c r="B5790" s="187">
        <v>44437.833333333336</v>
      </c>
      <c r="D5790" s="202">
        <v>0</v>
      </c>
      <c r="E5790" s="178">
        <v>0</v>
      </c>
      <c r="F5790" s="188">
        <f t="shared" si="360"/>
        <v>0</v>
      </c>
      <c r="G5790" s="200"/>
      <c r="H5790" s="202">
        <v>0</v>
      </c>
      <c r="I5790" s="178">
        <v>-56.506999999999998</v>
      </c>
      <c r="J5790">
        <f t="shared" si="361"/>
        <v>0</v>
      </c>
      <c r="K5790" s="189">
        <f t="shared" si="362"/>
        <v>0</v>
      </c>
      <c r="L5790" s="200">
        <v>0</v>
      </c>
      <c r="N5790" s="184">
        <v>2510.9</v>
      </c>
      <c r="O5790" s="190">
        <f t="shared" si="363"/>
        <v>0.41848333333333337</v>
      </c>
      <c r="Q5790" s="1">
        <v>956</v>
      </c>
    </row>
    <row r="5791" spans="2:17" x14ac:dyDescent="0.3">
      <c r="B5791" s="187">
        <v>44437.875</v>
      </c>
      <c r="D5791" s="202">
        <v>0</v>
      </c>
      <c r="E5791" s="178">
        <v>0</v>
      </c>
      <c r="F5791" s="188">
        <f t="shared" si="360"/>
        <v>0</v>
      </c>
      <c r="G5791" s="200"/>
      <c r="H5791" s="202">
        <v>0</v>
      </c>
      <c r="I5791" s="178">
        <v>-56.506999999999998</v>
      </c>
      <c r="J5791">
        <f t="shared" si="361"/>
        <v>0</v>
      </c>
      <c r="K5791" s="189">
        <f t="shared" si="362"/>
        <v>0</v>
      </c>
      <c r="L5791" s="200">
        <v>0</v>
      </c>
      <c r="N5791" s="184">
        <v>3053.8</v>
      </c>
      <c r="O5791" s="190">
        <f t="shared" si="363"/>
        <v>0.50896666666666668</v>
      </c>
      <c r="Q5791" s="1">
        <v>955.5</v>
      </c>
    </row>
    <row r="5792" spans="2:17" x14ac:dyDescent="0.3">
      <c r="B5792" s="187">
        <v>44437.916666666664</v>
      </c>
      <c r="D5792" s="202">
        <v>0</v>
      </c>
      <c r="E5792" s="178">
        <v>0</v>
      </c>
      <c r="F5792" s="188">
        <f t="shared" si="360"/>
        <v>0</v>
      </c>
      <c r="G5792" s="200"/>
      <c r="H5792" s="202">
        <v>0</v>
      </c>
      <c r="I5792" s="178">
        <v>-56.506999999999998</v>
      </c>
      <c r="J5792">
        <f t="shared" si="361"/>
        <v>0</v>
      </c>
      <c r="K5792" s="189">
        <f t="shared" si="362"/>
        <v>0</v>
      </c>
      <c r="L5792" s="200">
        <v>0</v>
      </c>
      <c r="N5792" s="184">
        <v>4355.7</v>
      </c>
      <c r="O5792" s="190">
        <f t="shared" si="363"/>
        <v>0.72594999999999998</v>
      </c>
      <c r="Q5792" s="1">
        <v>954.8</v>
      </c>
    </row>
    <row r="5793" spans="2:17" x14ac:dyDescent="0.3">
      <c r="B5793" s="187">
        <v>44437.958333333336</v>
      </c>
      <c r="D5793" s="202">
        <v>0</v>
      </c>
      <c r="E5793" s="178">
        <v>0</v>
      </c>
      <c r="F5793" s="188">
        <f t="shared" si="360"/>
        <v>0</v>
      </c>
      <c r="G5793" s="200"/>
      <c r="H5793" s="202">
        <v>0</v>
      </c>
      <c r="I5793" s="178">
        <v>-56.506999999999998</v>
      </c>
      <c r="J5793">
        <f t="shared" si="361"/>
        <v>0</v>
      </c>
      <c r="K5793" s="189">
        <f t="shared" si="362"/>
        <v>0</v>
      </c>
      <c r="L5793" s="200">
        <v>0</v>
      </c>
      <c r="N5793" s="184">
        <v>4235.7</v>
      </c>
      <c r="O5793" s="190">
        <f t="shared" si="363"/>
        <v>0.70594999999999997</v>
      </c>
      <c r="Q5793" s="1">
        <v>953.5</v>
      </c>
    </row>
    <row r="5794" spans="2:17" x14ac:dyDescent="0.3">
      <c r="B5794" s="187">
        <v>44438</v>
      </c>
      <c r="D5794" s="202">
        <v>0</v>
      </c>
      <c r="E5794" s="178">
        <v>0</v>
      </c>
      <c r="F5794" s="188">
        <f t="shared" si="360"/>
        <v>0</v>
      </c>
      <c r="G5794" s="200"/>
      <c r="H5794" s="202">
        <v>0</v>
      </c>
      <c r="I5794" s="178">
        <v>-56.506999999999998</v>
      </c>
      <c r="J5794">
        <f t="shared" si="361"/>
        <v>0</v>
      </c>
      <c r="K5794" s="189">
        <f t="shared" si="362"/>
        <v>0</v>
      </c>
      <c r="L5794" s="200">
        <v>0</v>
      </c>
      <c r="N5794" s="184">
        <v>2637.2</v>
      </c>
      <c r="O5794" s="190">
        <f t="shared" si="363"/>
        <v>0.43953333333333328</v>
      </c>
      <c r="Q5794" s="1">
        <v>952.4</v>
      </c>
    </row>
    <row r="5795" spans="2:17" x14ac:dyDescent="0.3">
      <c r="B5795" s="187">
        <v>44438.041666666664</v>
      </c>
      <c r="D5795" s="202">
        <v>0</v>
      </c>
      <c r="E5795" s="178">
        <v>0</v>
      </c>
      <c r="F5795" s="188">
        <f t="shared" si="360"/>
        <v>0</v>
      </c>
      <c r="G5795" s="200"/>
      <c r="H5795" s="202">
        <v>0</v>
      </c>
      <c r="I5795" s="178">
        <v>-56.506999999999998</v>
      </c>
      <c r="J5795">
        <f t="shared" si="361"/>
        <v>0</v>
      </c>
      <c r="K5795" s="189">
        <f t="shared" si="362"/>
        <v>0</v>
      </c>
      <c r="L5795" s="200">
        <v>0</v>
      </c>
      <c r="N5795" s="184">
        <v>1912.5</v>
      </c>
      <c r="O5795" s="190">
        <f t="shared" si="363"/>
        <v>0.31874999999999998</v>
      </c>
      <c r="Q5795" s="1">
        <v>951.7</v>
      </c>
    </row>
    <row r="5796" spans="2:17" x14ac:dyDescent="0.3">
      <c r="B5796" s="187">
        <v>44438.083333333336</v>
      </c>
      <c r="D5796" s="202">
        <v>0</v>
      </c>
      <c r="E5796" s="178">
        <v>0</v>
      </c>
      <c r="F5796" s="188">
        <f t="shared" si="360"/>
        <v>0</v>
      </c>
      <c r="G5796" s="200"/>
      <c r="H5796" s="202">
        <v>0</v>
      </c>
      <c r="I5796" s="178">
        <v>-56.506999999999998</v>
      </c>
      <c r="J5796">
        <f t="shared" si="361"/>
        <v>0</v>
      </c>
      <c r="K5796" s="189">
        <f t="shared" si="362"/>
        <v>0</v>
      </c>
      <c r="L5796" s="200">
        <v>0</v>
      </c>
      <c r="N5796" s="184">
        <v>2039.5</v>
      </c>
      <c r="O5796" s="190">
        <f t="shared" si="363"/>
        <v>0.33991666666666664</v>
      </c>
      <c r="Q5796" s="1">
        <v>951.5</v>
      </c>
    </row>
    <row r="5797" spans="2:17" x14ac:dyDescent="0.3">
      <c r="B5797" s="187">
        <v>44438.125</v>
      </c>
      <c r="D5797" s="202">
        <v>0</v>
      </c>
      <c r="E5797" s="178">
        <v>0</v>
      </c>
      <c r="F5797" s="188">
        <f t="shared" si="360"/>
        <v>0</v>
      </c>
      <c r="G5797" s="200"/>
      <c r="H5797" s="202">
        <v>0</v>
      </c>
      <c r="I5797" s="178">
        <v>-56.506999999999998</v>
      </c>
      <c r="J5797">
        <f t="shared" si="361"/>
        <v>0</v>
      </c>
      <c r="K5797" s="189">
        <f t="shared" si="362"/>
        <v>0</v>
      </c>
      <c r="L5797" s="200">
        <v>0</v>
      </c>
      <c r="N5797" s="184">
        <v>2302.6</v>
      </c>
      <c r="O5797" s="190">
        <f t="shared" si="363"/>
        <v>0.38376666666666664</v>
      </c>
      <c r="Q5797" s="1">
        <v>948.9</v>
      </c>
    </row>
    <row r="5798" spans="2:17" x14ac:dyDescent="0.3">
      <c r="B5798" s="187">
        <v>44438.166666666664</v>
      </c>
      <c r="D5798" s="202">
        <v>0</v>
      </c>
      <c r="E5798" s="178">
        <v>0</v>
      </c>
      <c r="F5798" s="188">
        <f t="shared" si="360"/>
        <v>0</v>
      </c>
      <c r="G5798" s="200"/>
      <c r="H5798" s="202">
        <v>0</v>
      </c>
      <c r="I5798" s="178">
        <v>-56.506999999999998</v>
      </c>
      <c r="J5798">
        <f t="shared" si="361"/>
        <v>0</v>
      </c>
      <c r="K5798" s="189">
        <f t="shared" si="362"/>
        <v>0</v>
      </c>
      <c r="L5798" s="200">
        <v>0</v>
      </c>
      <c r="N5798" s="184">
        <v>2507.5</v>
      </c>
      <c r="O5798" s="190">
        <f t="shared" si="363"/>
        <v>0.41791666666666666</v>
      </c>
      <c r="Q5798" s="1">
        <v>947.3</v>
      </c>
    </row>
    <row r="5799" spans="2:17" x14ac:dyDescent="0.3">
      <c r="B5799" s="187">
        <v>44438.208333333336</v>
      </c>
      <c r="D5799" s="202">
        <v>0</v>
      </c>
      <c r="E5799" s="178">
        <v>0</v>
      </c>
      <c r="F5799" s="188">
        <f t="shared" si="360"/>
        <v>0</v>
      </c>
      <c r="G5799" s="200"/>
      <c r="H5799" s="202">
        <v>0</v>
      </c>
      <c r="I5799" s="178">
        <v>-56.506999999999998</v>
      </c>
      <c r="J5799">
        <f t="shared" si="361"/>
        <v>0</v>
      </c>
      <c r="K5799" s="189">
        <f t="shared" si="362"/>
        <v>0</v>
      </c>
      <c r="L5799" s="200">
        <v>0</v>
      </c>
      <c r="N5799" s="184">
        <v>2814.8</v>
      </c>
      <c r="O5799" s="190">
        <f t="shared" si="363"/>
        <v>0.46913333333333335</v>
      </c>
      <c r="Q5799" s="1">
        <v>946.3</v>
      </c>
    </row>
    <row r="5800" spans="2:17" x14ac:dyDescent="0.3">
      <c r="B5800" s="187">
        <v>44438.25</v>
      </c>
      <c r="D5800" s="202">
        <v>235</v>
      </c>
      <c r="E5800" s="178">
        <v>0</v>
      </c>
      <c r="F5800" s="188">
        <f t="shared" si="360"/>
        <v>0</v>
      </c>
      <c r="G5800" s="200"/>
      <c r="H5800" s="202">
        <v>40</v>
      </c>
      <c r="I5800" s="178">
        <v>1308</v>
      </c>
      <c r="J5800">
        <f t="shared" si="361"/>
        <v>1308</v>
      </c>
      <c r="K5800" s="189">
        <f t="shared" si="362"/>
        <v>5.2319999999999998E-2</v>
      </c>
      <c r="L5800" s="200">
        <v>1408.9</v>
      </c>
      <c r="N5800" s="184">
        <v>2909.1</v>
      </c>
      <c r="O5800" s="190">
        <f t="shared" si="363"/>
        <v>0.48485</v>
      </c>
      <c r="Q5800" s="1">
        <v>946</v>
      </c>
    </row>
    <row r="5801" spans="2:17" x14ac:dyDescent="0.3">
      <c r="B5801" s="187">
        <v>44438.291666666664</v>
      </c>
      <c r="D5801" s="202">
        <v>755</v>
      </c>
      <c r="E5801" s="178">
        <v>223.59</v>
      </c>
      <c r="F5801" s="188">
        <f t="shared" si="360"/>
        <v>0.30258821937273744</v>
      </c>
      <c r="G5801" s="200"/>
      <c r="H5801" s="202">
        <v>243</v>
      </c>
      <c r="I5801" s="178">
        <v>11375</v>
      </c>
      <c r="J5801">
        <f t="shared" si="361"/>
        <v>11375</v>
      </c>
      <c r="K5801" s="189">
        <f t="shared" si="362"/>
        <v>0.45500000000000002</v>
      </c>
      <c r="L5801" s="200">
        <v>11675</v>
      </c>
      <c r="N5801" s="184">
        <v>2972.3</v>
      </c>
      <c r="O5801" s="190">
        <f t="shared" si="363"/>
        <v>0.49538333333333334</v>
      </c>
      <c r="Q5801" s="1">
        <v>944.8</v>
      </c>
    </row>
    <row r="5802" spans="2:17" x14ac:dyDescent="0.3">
      <c r="B5802" s="187">
        <v>44438.333333333336</v>
      </c>
      <c r="D5802" s="202">
        <v>883</v>
      </c>
      <c r="E5802" s="178">
        <v>602.95000000000005</v>
      </c>
      <c r="F5802" s="188">
        <f t="shared" si="360"/>
        <v>0.81598267753831588</v>
      </c>
      <c r="G5802" s="200"/>
      <c r="H5802" s="202">
        <v>480</v>
      </c>
      <c r="I5802" s="178">
        <v>21912</v>
      </c>
      <c r="J5802">
        <f t="shared" si="361"/>
        <v>21912</v>
      </c>
      <c r="K5802" s="189">
        <f t="shared" si="362"/>
        <v>0.87648000000000004</v>
      </c>
      <c r="L5802" s="200">
        <v>22694</v>
      </c>
      <c r="N5802" s="184">
        <v>1528.3</v>
      </c>
      <c r="O5802" s="190">
        <f t="shared" si="363"/>
        <v>0.25471666666666665</v>
      </c>
      <c r="Q5802" s="1">
        <v>944.5</v>
      </c>
    </row>
    <row r="5803" spans="2:17" x14ac:dyDescent="0.3">
      <c r="B5803" s="187">
        <v>44438.375</v>
      </c>
      <c r="D5803" s="202">
        <v>938</v>
      </c>
      <c r="E5803" s="178">
        <v>680.49099999999999</v>
      </c>
      <c r="F5803" s="188">
        <f t="shared" si="360"/>
        <v>0.92092025577697334</v>
      </c>
      <c r="G5803" s="200"/>
      <c r="H5803" s="202">
        <v>668</v>
      </c>
      <c r="I5803" s="178">
        <v>22093</v>
      </c>
      <c r="J5803">
        <f t="shared" si="361"/>
        <v>22093</v>
      </c>
      <c r="K5803" s="189">
        <f t="shared" si="362"/>
        <v>0.88371999999999995</v>
      </c>
      <c r="L5803" s="200">
        <v>22885</v>
      </c>
      <c r="N5803" s="184">
        <v>732.6</v>
      </c>
      <c r="O5803" s="190">
        <f t="shared" si="363"/>
        <v>0.1221</v>
      </c>
      <c r="Q5803" s="1">
        <v>944.5</v>
      </c>
    </row>
    <row r="5804" spans="2:17" x14ac:dyDescent="0.3">
      <c r="B5804" s="187">
        <v>44438.416666666664</v>
      </c>
      <c r="D5804" s="202">
        <v>969</v>
      </c>
      <c r="E5804" s="178">
        <v>719.41099999999994</v>
      </c>
      <c r="F5804" s="188">
        <f t="shared" si="360"/>
        <v>0.97359136583550432</v>
      </c>
      <c r="G5804" s="200"/>
      <c r="H5804" s="202">
        <v>811</v>
      </c>
      <c r="I5804" s="178">
        <v>22097</v>
      </c>
      <c r="J5804">
        <f t="shared" si="361"/>
        <v>22097</v>
      </c>
      <c r="K5804" s="189">
        <f t="shared" si="362"/>
        <v>0.88388</v>
      </c>
      <c r="L5804" s="200">
        <v>22890</v>
      </c>
      <c r="N5804" s="184">
        <v>404.8</v>
      </c>
      <c r="O5804" s="190">
        <f t="shared" si="363"/>
        <v>6.7466666666666675E-2</v>
      </c>
      <c r="Q5804" s="1">
        <v>944.5</v>
      </c>
    </row>
    <row r="5805" spans="2:17" x14ac:dyDescent="0.3">
      <c r="B5805" s="187">
        <v>44438.458333333336</v>
      </c>
      <c r="D5805" s="202">
        <v>985</v>
      </c>
      <c r="E5805" s="178">
        <v>735.78099999999995</v>
      </c>
      <c r="F5805" s="188">
        <f t="shared" si="360"/>
        <v>0.99574517034881749</v>
      </c>
      <c r="G5805" s="200"/>
      <c r="H5805" s="202">
        <v>889</v>
      </c>
      <c r="I5805" s="178">
        <v>21980</v>
      </c>
      <c r="J5805">
        <f t="shared" si="361"/>
        <v>21980</v>
      </c>
      <c r="K5805" s="189">
        <f t="shared" si="362"/>
        <v>0.87919999999999998</v>
      </c>
      <c r="L5805" s="200">
        <v>22765</v>
      </c>
      <c r="N5805" s="184">
        <v>0</v>
      </c>
      <c r="O5805" s="190">
        <f t="shared" si="363"/>
        <v>0</v>
      </c>
      <c r="Q5805" s="1">
        <v>944</v>
      </c>
    </row>
    <row r="5806" spans="2:17" x14ac:dyDescent="0.3">
      <c r="B5806" s="187">
        <v>44438.5</v>
      </c>
      <c r="D5806" s="202">
        <v>986</v>
      </c>
      <c r="E5806" s="178">
        <v>735.88599999999997</v>
      </c>
      <c r="F5806" s="188">
        <f t="shared" si="360"/>
        <v>0.9958872686673208</v>
      </c>
      <c r="G5806" s="200"/>
      <c r="H5806" s="202">
        <v>894</v>
      </c>
      <c r="I5806" s="178">
        <v>21961</v>
      </c>
      <c r="J5806">
        <f t="shared" si="361"/>
        <v>21961</v>
      </c>
      <c r="K5806" s="189">
        <f t="shared" si="362"/>
        <v>0.87844</v>
      </c>
      <c r="L5806" s="200">
        <v>22745</v>
      </c>
      <c r="N5806" s="184">
        <v>0</v>
      </c>
      <c r="O5806" s="190">
        <f t="shared" si="363"/>
        <v>0</v>
      </c>
      <c r="Q5806" s="1">
        <v>942</v>
      </c>
    </row>
    <row r="5807" spans="2:17" x14ac:dyDescent="0.3">
      <c r="B5807" s="187">
        <v>44438.541666666664</v>
      </c>
      <c r="D5807" s="202">
        <v>972</v>
      </c>
      <c r="E5807" s="178">
        <v>722.24099999999999</v>
      </c>
      <c r="F5807" s="188">
        <f t="shared" si="360"/>
        <v>0.97742125384849621</v>
      </c>
      <c r="G5807" s="200"/>
      <c r="H5807" s="202">
        <v>826</v>
      </c>
      <c r="I5807" s="178">
        <v>21988</v>
      </c>
      <c r="J5807">
        <f t="shared" si="361"/>
        <v>21988</v>
      </c>
      <c r="K5807" s="189">
        <f t="shared" si="362"/>
        <v>0.87951999999999997</v>
      </c>
      <c r="L5807" s="200">
        <v>22773</v>
      </c>
      <c r="N5807" s="184">
        <v>0</v>
      </c>
      <c r="O5807" s="190">
        <f t="shared" si="363"/>
        <v>0</v>
      </c>
      <c r="Q5807" s="1">
        <v>941.2</v>
      </c>
    </row>
    <row r="5808" spans="2:17" x14ac:dyDescent="0.3">
      <c r="B5808" s="187">
        <v>44438.583333333336</v>
      </c>
      <c r="D5808" s="202">
        <v>943</v>
      </c>
      <c r="E5808" s="178">
        <v>684.34799999999996</v>
      </c>
      <c r="F5808" s="188">
        <f t="shared" si="360"/>
        <v>0.92614000067665869</v>
      </c>
      <c r="G5808" s="200"/>
      <c r="H5808" s="202">
        <v>690</v>
      </c>
      <c r="I5808" s="178">
        <v>21910</v>
      </c>
      <c r="J5808">
        <f t="shared" si="361"/>
        <v>21910</v>
      </c>
      <c r="K5808" s="189">
        <f t="shared" si="362"/>
        <v>0.87639999999999996</v>
      </c>
      <c r="L5808" s="200">
        <v>22691</v>
      </c>
      <c r="N5808" s="184">
        <v>0</v>
      </c>
      <c r="O5808" s="190">
        <f t="shared" si="363"/>
        <v>0</v>
      </c>
      <c r="Q5808" s="1">
        <v>940.6</v>
      </c>
    </row>
    <row r="5809" spans="2:17" x14ac:dyDescent="0.3">
      <c r="B5809" s="187">
        <v>44438.625</v>
      </c>
      <c r="D5809" s="202">
        <v>889</v>
      </c>
      <c r="E5809" s="178">
        <v>608.88499999999999</v>
      </c>
      <c r="F5809" s="188">
        <f t="shared" si="360"/>
        <v>0.82401461582704605</v>
      </c>
      <c r="G5809" s="200"/>
      <c r="H5809" s="202">
        <v>497</v>
      </c>
      <c r="I5809" s="178">
        <v>21342</v>
      </c>
      <c r="J5809">
        <f t="shared" si="361"/>
        <v>21342</v>
      </c>
      <c r="K5809" s="189">
        <f t="shared" si="362"/>
        <v>0.85367999999999999</v>
      </c>
      <c r="L5809" s="200">
        <v>22090</v>
      </c>
      <c r="N5809" s="184">
        <v>0</v>
      </c>
      <c r="O5809" s="190">
        <f t="shared" si="363"/>
        <v>0</v>
      </c>
      <c r="Q5809" s="1">
        <v>940.2</v>
      </c>
    </row>
    <row r="5810" spans="2:17" x14ac:dyDescent="0.3">
      <c r="B5810" s="187">
        <v>44438.666666666664</v>
      </c>
      <c r="D5810" s="202">
        <v>780</v>
      </c>
      <c r="E5810" s="178">
        <v>426.32799999999997</v>
      </c>
      <c r="F5810" s="188">
        <f t="shared" si="360"/>
        <v>0.57695706600805219</v>
      </c>
      <c r="G5810" s="200"/>
      <c r="H5810" s="202">
        <v>275</v>
      </c>
      <c r="I5810" s="178">
        <v>12330</v>
      </c>
      <c r="J5810">
        <f t="shared" si="361"/>
        <v>12330</v>
      </c>
      <c r="K5810" s="189">
        <f t="shared" si="362"/>
        <v>0.49320000000000003</v>
      </c>
      <c r="L5810" s="200">
        <v>12661</v>
      </c>
      <c r="N5810" s="184">
        <v>0</v>
      </c>
      <c r="O5810" s="190">
        <f t="shared" si="363"/>
        <v>0</v>
      </c>
      <c r="Q5810" s="1">
        <v>940.1</v>
      </c>
    </row>
    <row r="5811" spans="2:17" x14ac:dyDescent="0.3">
      <c r="B5811" s="187">
        <v>44438.708333333336</v>
      </c>
      <c r="D5811" s="202">
        <v>347</v>
      </c>
      <c r="E5811" s="178">
        <v>0</v>
      </c>
      <c r="F5811" s="188">
        <f t="shared" si="360"/>
        <v>0</v>
      </c>
      <c r="G5811" s="200"/>
      <c r="H5811" s="202">
        <v>58</v>
      </c>
      <c r="I5811" s="178">
        <v>1903.7</v>
      </c>
      <c r="J5811">
        <f t="shared" si="361"/>
        <v>1903.7</v>
      </c>
      <c r="K5811" s="189">
        <f t="shared" si="362"/>
        <v>7.6148000000000007E-2</v>
      </c>
      <c r="L5811" s="200">
        <v>2009.3</v>
      </c>
      <c r="N5811" s="184">
        <v>0</v>
      </c>
      <c r="O5811" s="190">
        <f t="shared" si="363"/>
        <v>0</v>
      </c>
      <c r="Q5811" s="1">
        <v>938.8</v>
      </c>
    </row>
    <row r="5812" spans="2:17" x14ac:dyDescent="0.3">
      <c r="B5812" s="187">
        <v>44438.75</v>
      </c>
      <c r="D5812" s="202">
        <v>0</v>
      </c>
      <c r="E5812" s="178">
        <v>0</v>
      </c>
      <c r="F5812" s="188">
        <f t="shared" si="360"/>
        <v>0</v>
      </c>
      <c r="G5812" s="200"/>
      <c r="H5812" s="202">
        <v>0</v>
      </c>
      <c r="I5812" s="178">
        <v>-56.506999999999998</v>
      </c>
      <c r="J5812">
        <f t="shared" si="361"/>
        <v>0</v>
      </c>
      <c r="K5812" s="189">
        <f t="shared" si="362"/>
        <v>0</v>
      </c>
      <c r="L5812" s="200">
        <v>0</v>
      </c>
      <c r="N5812" s="184">
        <v>0</v>
      </c>
      <c r="O5812" s="190">
        <f t="shared" si="363"/>
        <v>0</v>
      </c>
      <c r="Q5812" s="1">
        <v>937.6</v>
      </c>
    </row>
    <row r="5813" spans="2:17" x14ac:dyDescent="0.3">
      <c r="B5813" s="187">
        <v>44438.791666666664</v>
      </c>
      <c r="D5813" s="202">
        <v>0</v>
      </c>
      <c r="E5813" s="178">
        <v>0</v>
      </c>
      <c r="F5813" s="188">
        <f t="shared" si="360"/>
        <v>0</v>
      </c>
      <c r="G5813" s="200"/>
      <c r="H5813" s="202">
        <v>0</v>
      </c>
      <c r="I5813" s="178">
        <v>-56.506999999999998</v>
      </c>
      <c r="J5813">
        <f t="shared" si="361"/>
        <v>0</v>
      </c>
      <c r="K5813" s="189">
        <f t="shared" si="362"/>
        <v>0</v>
      </c>
      <c r="L5813" s="200">
        <v>0</v>
      </c>
      <c r="N5813" s="184">
        <v>103.6</v>
      </c>
      <c r="O5813" s="190">
        <f t="shared" si="363"/>
        <v>1.7266666666666666E-2</v>
      </c>
      <c r="Q5813" s="1">
        <v>937.6</v>
      </c>
    </row>
    <row r="5814" spans="2:17" x14ac:dyDescent="0.3">
      <c r="B5814" s="187">
        <v>44438.833333333336</v>
      </c>
      <c r="D5814" s="202">
        <v>0</v>
      </c>
      <c r="E5814" s="178">
        <v>0</v>
      </c>
      <c r="F5814" s="188">
        <f t="shared" si="360"/>
        <v>0</v>
      </c>
      <c r="G5814" s="200"/>
      <c r="H5814" s="202">
        <v>0</v>
      </c>
      <c r="I5814" s="178">
        <v>-56.506999999999998</v>
      </c>
      <c r="J5814">
        <f t="shared" si="361"/>
        <v>0</v>
      </c>
      <c r="K5814" s="189">
        <f t="shared" si="362"/>
        <v>0</v>
      </c>
      <c r="L5814" s="200">
        <v>0</v>
      </c>
      <c r="N5814" s="184">
        <v>652.79999999999995</v>
      </c>
      <c r="O5814" s="190">
        <f t="shared" si="363"/>
        <v>0.10879999999999999</v>
      </c>
      <c r="Q5814" s="1">
        <v>937.6</v>
      </c>
    </row>
    <row r="5815" spans="2:17" x14ac:dyDescent="0.3">
      <c r="B5815" s="187">
        <v>44438.875</v>
      </c>
      <c r="D5815" s="202">
        <v>0</v>
      </c>
      <c r="E5815" s="178">
        <v>0</v>
      </c>
      <c r="F5815" s="188">
        <f t="shared" si="360"/>
        <v>0</v>
      </c>
      <c r="G5815" s="200"/>
      <c r="H5815" s="202">
        <v>0</v>
      </c>
      <c r="I5815" s="178">
        <v>-56.506999999999998</v>
      </c>
      <c r="J5815">
        <f t="shared" si="361"/>
        <v>0</v>
      </c>
      <c r="K5815" s="189">
        <f t="shared" si="362"/>
        <v>0</v>
      </c>
      <c r="L5815" s="200">
        <v>0</v>
      </c>
      <c r="N5815" s="184">
        <v>1590.7</v>
      </c>
      <c r="O5815" s="190">
        <f t="shared" si="363"/>
        <v>0.26511666666666667</v>
      </c>
      <c r="Q5815" s="1">
        <v>937</v>
      </c>
    </row>
    <row r="5816" spans="2:17" x14ac:dyDescent="0.3">
      <c r="B5816" s="187">
        <v>44438.916666666664</v>
      </c>
      <c r="D5816" s="202">
        <v>0</v>
      </c>
      <c r="E5816" s="178">
        <v>0</v>
      </c>
      <c r="F5816" s="188">
        <f t="shared" si="360"/>
        <v>0</v>
      </c>
      <c r="G5816" s="200"/>
      <c r="H5816" s="202">
        <v>0</v>
      </c>
      <c r="I5816" s="178">
        <v>-56.506999999999998</v>
      </c>
      <c r="J5816">
        <f t="shared" si="361"/>
        <v>0</v>
      </c>
      <c r="K5816" s="189">
        <f t="shared" si="362"/>
        <v>0</v>
      </c>
      <c r="L5816" s="200">
        <v>0</v>
      </c>
      <c r="N5816" s="184">
        <v>2301.1999999999998</v>
      </c>
      <c r="O5816" s="190">
        <f t="shared" si="363"/>
        <v>0.38353333333333328</v>
      </c>
      <c r="Q5816" s="1">
        <v>936.2</v>
      </c>
    </row>
    <row r="5817" spans="2:17" x14ac:dyDescent="0.3">
      <c r="B5817" s="187">
        <v>44438.958333333336</v>
      </c>
      <c r="D5817" s="202">
        <v>0</v>
      </c>
      <c r="E5817" s="178">
        <v>0</v>
      </c>
      <c r="F5817" s="188">
        <f t="shared" si="360"/>
        <v>0</v>
      </c>
      <c r="G5817" s="200"/>
      <c r="H5817" s="202">
        <v>0</v>
      </c>
      <c r="I5817" s="178">
        <v>-56.506999999999998</v>
      </c>
      <c r="J5817">
        <f t="shared" si="361"/>
        <v>0</v>
      </c>
      <c r="K5817" s="189">
        <f t="shared" si="362"/>
        <v>0</v>
      </c>
      <c r="L5817" s="200">
        <v>0</v>
      </c>
      <c r="N5817" s="184">
        <v>2825.5</v>
      </c>
      <c r="O5817" s="190">
        <f t="shared" si="363"/>
        <v>0.47091666666666665</v>
      </c>
      <c r="Q5817" s="1">
        <v>935.4</v>
      </c>
    </row>
    <row r="5818" spans="2:17" x14ac:dyDescent="0.3">
      <c r="B5818" s="187">
        <v>44439</v>
      </c>
      <c r="D5818" s="202">
        <v>0</v>
      </c>
      <c r="E5818" s="178">
        <v>0</v>
      </c>
      <c r="F5818" s="188">
        <f t="shared" si="360"/>
        <v>0</v>
      </c>
      <c r="G5818" s="200"/>
      <c r="H5818" s="202">
        <v>0</v>
      </c>
      <c r="I5818" s="178">
        <v>-56.506999999999998</v>
      </c>
      <c r="J5818">
        <f t="shared" si="361"/>
        <v>0</v>
      </c>
      <c r="K5818" s="189">
        <f t="shared" si="362"/>
        <v>0</v>
      </c>
      <c r="L5818" s="200">
        <v>0</v>
      </c>
      <c r="N5818" s="184">
        <v>2971.5</v>
      </c>
      <c r="O5818" s="190">
        <f t="shared" si="363"/>
        <v>0.49525000000000002</v>
      </c>
      <c r="Q5818" s="1">
        <v>935.1</v>
      </c>
    </row>
    <row r="5819" spans="2:17" x14ac:dyDescent="0.3">
      <c r="B5819" s="187">
        <v>44439.041666666664</v>
      </c>
      <c r="D5819" s="202">
        <v>0</v>
      </c>
      <c r="E5819" s="178">
        <v>0</v>
      </c>
      <c r="F5819" s="188">
        <f t="shared" si="360"/>
        <v>0</v>
      </c>
      <c r="G5819" s="200"/>
      <c r="H5819" s="202">
        <v>0</v>
      </c>
      <c r="I5819" s="178">
        <v>-56.506999999999998</v>
      </c>
      <c r="J5819">
        <f t="shared" si="361"/>
        <v>0</v>
      </c>
      <c r="K5819" s="189">
        <f t="shared" si="362"/>
        <v>0</v>
      </c>
      <c r="L5819" s="200">
        <v>0</v>
      </c>
      <c r="N5819" s="184">
        <v>3125.9</v>
      </c>
      <c r="O5819" s="190">
        <f t="shared" si="363"/>
        <v>0.52098333333333335</v>
      </c>
      <c r="Q5819" s="1">
        <v>935</v>
      </c>
    </row>
    <row r="5820" spans="2:17" x14ac:dyDescent="0.3">
      <c r="B5820" s="187">
        <v>44439.083333333336</v>
      </c>
      <c r="D5820" s="202">
        <v>0</v>
      </c>
      <c r="E5820" s="178">
        <v>0</v>
      </c>
      <c r="F5820" s="188">
        <f t="shared" si="360"/>
        <v>0</v>
      </c>
      <c r="G5820" s="200"/>
      <c r="H5820" s="202">
        <v>0</v>
      </c>
      <c r="I5820" s="178">
        <v>-56.506999999999998</v>
      </c>
      <c r="J5820">
        <f t="shared" si="361"/>
        <v>0</v>
      </c>
      <c r="K5820" s="189">
        <f t="shared" si="362"/>
        <v>0</v>
      </c>
      <c r="L5820" s="200">
        <v>0</v>
      </c>
      <c r="N5820" s="184">
        <v>3340.6</v>
      </c>
      <c r="O5820" s="190">
        <f t="shared" si="363"/>
        <v>0.55676666666666663</v>
      </c>
      <c r="Q5820" s="1">
        <v>933.7</v>
      </c>
    </row>
    <row r="5821" spans="2:17" x14ac:dyDescent="0.3">
      <c r="B5821" s="187">
        <v>44439.125</v>
      </c>
      <c r="D5821" s="202">
        <v>0</v>
      </c>
      <c r="E5821" s="178">
        <v>0</v>
      </c>
      <c r="F5821" s="188">
        <f t="shared" si="360"/>
        <v>0</v>
      </c>
      <c r="G5821" s="200"/>
      <c r="H5821" s="202">
        <v>0</v>
      </c>
      <c r="I5821" s="178">
        <v>-56.506999999999998</v>
      </c>
      <c r="J5821">
        <f t="shared" si="361"/>
        <v>0</v>
      </c>
      <c r="K5821" s="189">
        <f t="shared" si="362"/>
        <v>0</v>
      </c>
      <c r="L5821" s="200">
        <v>0</v>
      </c>
      <c r="N5821" s="184">
        <v>3605.2</v>
      </c>
      <c r="O5821" s="190">
        <f t="shared" si="363"/>
        <v>0.60086666666666666</v>
      </c>
      <c r="Q5821" s="1">
        <v>933.4</v>
      </c>
    </row>
    <row r="5822" spans="2:17" x14ac:dyDescent="0.3">
      <c r="B5822" s="187">
        <v>44439.166666666664</v>
      </c>
      <c r="D5822" s="202">
        <v>0</v>
      </c>
      <c r="E5822" s="178">
        <v>0</v>
      </c>
      <c r="F5822" s="188">
        <f t="shared" si="360"/>
        <v>0</v>
      </c>
      <c r="G5822" s="200"/>
      <c r="H5822" s="202">
        <v>0</v>
      </c>
      <c r="I5822" s="178">
        <v>-56.506999999999998</v>
      </c>
      <c r="J5822">
        <f t="shared" si="361"/>
        <v>0</v>
      </c>
      <c r="K5822" s="189">
        <f t="shared" si="362"/>
        <v>0</v>
      </c>
      <c r="L5822" s="200">
        <v>0</v>
      </c>
      <c r="N5822" s="184">
        <v>3724</v>
      </c>
      <c r="O5822" s="190">
        <f t="shared" si="363"/>
        <v>0.6206666666666667</v>
      </c>
      <c r="Q5822" s="1">
        <v>933.1</v>
      </c>
    </row>
    <row r="5823" spans="2:17" x14ac:dyDescent="0.3">
      <c r="B5823" s="187">
        <v>44439.208333333336</v>
      </c>
      <c r="D5823" s="202">
        <v>0</v>
      </c>
      <c r="E5823" s="178">
        <v>0</v>
      </c>
      <c r="F5823" s="188">
        <f t="shared" si="360"/>
        <v>0</v>
      </c>
      <c r="G5823" s="200"/>
      <c r="H5823" s="202">
        <v>0</v>
      </c>
      <c r="I5823" s="178">
        <v>-56.506999999999998</v>
      </c>
      <c r="J5823">
        <f t="shared" si="361"/>
        <v>0</v>
      </c>
      <c r="K5823" s="189">
        <f t="shared" si="362"/>
        <v>0</v>
      </c>
      <c r="L5823" s="200">
        <v>0</v>
      </c>
      <c r="N5823" s="184">
        <v>3344.8</v>
      </c>
      <c r="O5823" s="190">
        <f t="shared" si="363"/>
        <v>0.55746666666666667</v>
      </c>
      <c r="Q5823" s="1">
        <v>930.8</v>
      </c>
    </row>
    <row r="5824" spans="2:17" x14ac:dyDescent="0.3">
      <c r="B5824" s="187">
        <v>44439.25</v>
      </c>
      <c r="D5824" s="202">
        <v>217</v>
      </c>
      <c r="E5824" s="178">
        <v>0</v>
      </c>
      <c r="F5824" s="188">
        <f t="shared" si="360"/>
        <v>0</v>
      </c>
      <c r="G5824" s="200"/>
      <c r="H5824" s="202">
        <v>41</v>
      </c>
      <c r="I5824" s="178">
        <v>1362.4</v>
      </c>
      <c r="J5824">
        <f t="shared" si="361"/>
        <v>1362.4</v>
      </c>
      <c r="K5824" s="189">
        <f t="shared" si="362"/>
        <v>5.4496000000000003E-2</v>
      </c>
      <c r="L5824" s="200">
        <v>1463.7</v>
      </c>
      <c r="N5824" s="184">
        <v>3102.5</v>
      </c>
      <c r="O5824" s="190">
        <f t="shared" si="363"/>
        <v>0.51708333333333334</v>
      </c>
      <c r="Q5824" s="1">
        <v>930.5</v>
      </c>
    </row>
    <row r="5825" spans="2:17" x14ac:dyDescent="0.3">
      <c r="B5825" s="187">
        <v>44439.291666666664</v>
      </c>
      <c r="D5825" s="202">
        <v>712</v>
      </c>
      <c r="E5825" s="178">
        <v>200.53100000000001</v>
      </c>
      <c r="F5825" s="188">
        <f t="shared" si="360"/>
        <v>0.27138207531210884</v>
      </c>
      <c r="G5825" s="200"/>
      <c r="H5825" s="202">
        <v>242</v>
      </c>
      <c r="I5825" s="178">
        <v>11289</v>
      </c>
      <c r="J5825">
        <f t="shared" si="361"/>
        <v>11289</v>
      </c>
      <c r="K5825" s="189">
        <f t="shared" si="362"/>
        <v>0.45156000000000002</v>
      </c>
      <c r="L5825" s="200">
        <v>11586</v>
      </c>
      <c r="N5825" s="184">
        <v>3347.8</v>
      </c>
      <c r="O5825" s="190">
        <f t="shared" si="363"/>
        <v>0.55796666666666672</v>
      </c>
      <c r="Q5825" s="1">
        <v>930.4</v>
      </c>
    </row>
    <row r="5826" spans="2:17" x14ac:dyDescent="0.3">
      <c r="B5826" s="187">
        <v>44439.333333333336</v>
      </c>
      <c r="D5826" s="202">
        <v>845</v>
      </c>
      <c r="E5826" s="178">
        <v>575.101</v>
      </c>
      <c r="F5826" s="188">
        <f t="shared" si="360"/>
        <v>0.77829414351930171</v>
      </c>
      <c r="G5826" s="200"/>
      <c r="H5826" s="202">
        <v>476</v>
      </c>
      <c r="I5826" s="178">
        <v>21439</v>
      </c>
      <c r="J5826">
        <f t="shared" si="361"/>
        <v>21439</v>
      </c>
      <c r="K5826" s="189">
        <f t="shared" si="362"/>
        <v>0.85755999999999999</v>
      </c>
      <c r="L5826" s="200">
        <v>22193</v>
      </c>
      <c r="N5826" s="184">
        <v>2501.3000000000002</v>
      </c>
      <c r="O5826" s="190">
        <f t="shared" si="363"/>
        <v>0.41688333333333338</v>
      </c>
      <c r="Q5826" s="1">
        <v>930.2</v>
      </c>
    </row>
    <row r="5827" spans="2:17" x14ac:dyDescent="0.3">
      <c r="B5827" s="187">
        <v>44439.375</v>
      </c>
      <c r="D5827" s="202">
        <v>905</v>
      </c>
      <c r="E5827" s="178">
        <v>652.87400000000002</v>
      </c>
      <c r="F5827" s="188">
        <f t="shared" si="360"/>
        <v>0.88354569137598549</v>
      </c>
      <c r="G5827" s="200"/>
      <c r="H5827" s="202">
        <v>662</v>
      </c>
      <c r="I5827" s="178">
        <v>21752</v>
      </c>
      <c r="J5827">
        <f t="shared" si="361"/>
        <v>21752</v>
      </c>
      <c r="K5827" s="189">
        <f t="shared" si="362"/>
        <v>0.87007999999999996</v>
      </c>
      <c r="L5827" s="200">
        <v>22525</v>
      </c>
      <c r="N5827" s="184">
        <v>2154</v>
      </c>
      <c r="O5827" s="190">
        <f t="shared" si="363"/>
        <v>0.35899999999999999</v>
      </c>
      <c r="Q5827" s="1">
        <v>930.2</v>
      </c>
    </row>
    <row r="5828" spans="2:17" x14ac:dyDescent="0.3">
      <c r="B5828" s="187">
        <v>44439.416666666664</v>
      </c>
      <c r="D5828" s="202">
        <v>941</v>
      </c>
      <c r="E5828" s="178">
        <v>693.822</v>
      </c>
      <c r="F5828" s="188">
        <f t="shared" si="360"/>
        <v>0.93896132895760742</v>
      </c>
      <c r="G5828" s="200"/>
      <c r="H5828" s="202">
        <v>804</v>
      </c>
      <c r="I5828" s="178">
        <v>21828</v>
      </c>
      <c r="J5828">
        <f t="shared" si="361"/>
        <v>21828</v>
      </c>
      <c r="K5828" s="189">
        <f t="shared" si="362"/>
        <v>0.87312000000000001</v>
      </c>
      <c r="L5828" s="200">
        <v>22605</v>
      </c>
      <c r="N5828" s="184">
        <v>2219.6</v>
      </c>
      <c r="O5828" s="190">
        <f t="shared" si="363"/>
        <v>0.36993333333333334</v>
      </c>
      <c r="Q5828" s="1">
        <v>930.1</v>
      </c>
    </row>
    <row r="5829" spans="2:17" x14ac:dyDescent="0.3">
      <c r="B5829" s="187">
        <v>44439.458333333336</v>
      </c>
      <c r="D5829" s="202">
        <v>959</v>
      </c>
      <c r="E5829" s="178">
        <v>715.83500000000004</v>
      </c>
      <c r="F5829" s="188">
        <f t="shared" si="360"/>
        <v>0.96875190310248005</v>
      </c>
      <c r="G5829" s="200"/>
      <c r="H5829" s="202">
        <v>881</v>
      </c>
      <c r="I5829" s="178">
        <v>21672</v>
      </c>
      <c r="J5829">
        <f t="shared" si="361"/>
        <v>21672</v>
      </c>
      <c r="K5829" s="189">
        <f t="shared" si="362"/>
        <v>0.86687999999999998</v>
      </c>
      <c r="L5829" s="200">
        <v>22440</v>
      </c>
      <c r="N5829" s="184">
        <v>1957.8</v>
      </c>
      <c r="O5829" s="190">
        <f t="shared" si="363"/>
        <v>0.32629999999999998</v>
      </c>
      <c r="Q5829" s="1">
        <v>930.1</v>
      </c>
    </row>
    <row r="5830" spans="2:17" x14ac:dyDescent="0.3">
      <c r="B5830" s="187">
        <v>44439.5</v>
      </c>
      <c r="D5830" s="202">
        <v>960</v>
      </c>
      <c r="E5830" s="178">
        <v>721.64700000000005</v>
      </c>
      <c r="F5830" s="188">
        <f t="shared" si="360"/>
        <v>0.97661738336096371</v>
      </c>
      <c r="G5830" s="200"/>
      <c r="H5830" s="202">
        <v>886</v>
      </c>
      <c r="I5830" s="178">
        <v>21621</v>
      </c>
      <c r="J5830">
        <f t="shared" si="361"/>
        <v>21621</v>
      </c>
      <c r="K5830" s="189">
        <f t="shared" si="362"/>
        <v>0.86484000000000005</v>
      </c>
      <c r="L5830" s="200">
        <v>22385</v>
      </c>
      <c r="N5830" s="184">
        <v>1570.5</v>
      </c>
      <c r="O5830" s="190">
        <f t="shared" si="363"/>
        <v>0.26174999999999998</v>
      </c>
      <c r="Q5830" s="1">
        <v>929.9</v>
      </c>
    </row>
    <row r="5831" spans="2:17" x14ac:dyDescent="0.3">
      <c r="B5831" s="187">
        <v>44439.541666666664</v>
      </c>
      <c r="D5831" s="202">
        <v>945</v>
      </c>
      <c r="E5831" s="178">
        <v>697.73199999999997</v>
      </c>
      <c r="F5831" s="188">
        <f t="shared" si="360"/>
        <v>0.94425279967520381</v>
      </c>
      <c r="G5831" s="200"/>
      <c r="H5831" s="202">
        <v>818</v>
      </c>
      <c r="I5831" s="178">
        <v>21603</v>
      </c>
      <c r="J5831">
        <f t="shared" si="361"/>
        <v>21603</v>
      </c>
      <c r="K5831" s="189">
        <f t="shared" si="362"/>
        <v>0.86412</v>
      </c>
      <c r="L5831" s="200">
        <v>22366</v>
      </c>
      <c r="N5831" s="184">
        <v>1063.9000000000001</v>
      </c>
      <c r="O5831" s="190">
        <f t="shared" si="363"/>
        <v>0.17731666666666668</v>
      </c>
      <c r="Q5831" s="1">
        <v>928.4</v>
      </c>
    </row>
    <row r="5832" spans="2:17" x14ac:dyDescent="0.3">
      <c r="B5832" s="187">
        <v>44439.583333333336</v>
      </c>
      <c r="D5832" s="202">
        <v>910</v>
      </c>
      <c r="E5832" s="178">
        <v>656.03</v>
      </c>
      <c r="F5832" s="188">
        <f t="shared" si="360"/>
        <v>0.88781676083499683</v>
      </c>
      <c r="G5832" s="200"/>
      <c r="H5832" s="202">
        <v>682</v>
      </c>
      <c r="I5832" s="178">
        <v>21463</v>
      </c>
      <c r="J5832">
        <f t="shared" si="361"/>
        <v>21463</v>
      </c>
      <c r="K5832" s="189">
        <f t="shared" si="362"/>
        <v>0.85851999999999995</v>
      </c>
      <c r="L5832" s="200">
        <v>22218</v>
      </c>
      <c r="N5832" s="184">
        <v>857.4</v>
      </c>
      <c r="O5832" s="190">
        <f t="shared" si="363"/>
        <v>0.1429</v>
      </c>
      <c r="Q5832" s="1">
        <v>927.9</v>
      </c>
    </row>
    <row r="5833" spans="2:17" x14ac:dyDescent="0.3">
      <c r="B5833" s="187">
        <v>44439.625</v>
      </c>
      <c r="D5833" s="202">
        <v>850</v>
      </c>
      <c r="E5833" s="178">
        <v>578.226</v>
      </c>
      <c r="F5833" s="188">
        <f t="shared" si="360"/>
        <v>0.78252326014142171</v>
      </c>
      <c r="G5833" s="200"/>
      <c r="H5833" s="202">
        <v>491</v>
      </c>
      <c r="I5833" s="178">
        <v>20802</v>
      </c>
      <c r="J5833">
        <f t="shared" si="361"/>
        <v>20802</v>
      </c>
      <c r="K5833" s="189">
        <f t="shared" si="362"/>
        <v>0.83208000000000004</v>
      </c>
      <c r="L5833" s="200">
        <v>21520</v>
      </c>
      <c r="N5833" s="184">
        <v>805.8</v>
      </c>
      <c r="O5833" s="190">
        <f t="shared" si="363"/>
        <v>0.1343</v>
      </c>
      <c r="Q5833" s="1">
        <v>925</v>
      </c>
    </row>
    <row r="5834" spans="2:17" x14ac:dyDescent="0.3">
      <c r="B5834" s="187">
        <v>44439.666666666664</v>
      </c>
      <c r="D5834" s="202">
        <v>736</v>
      </c>
      <c r="E5834" s="178">
        <v>398.82600000000002</v>
      </c>
      <c r="F5834" s="188">
        <f t="shared" si="360"/>
        <v>0.5397381330987584</v>
      </c>
      <c r="G5834" s="200"/>
      <c r="H5834" s="202">
        <v>271</v>
      </c>
      <c r="I5834" s="178">
        <v>11972</v>
      </c>
      <c r="J5834">
        <f t="shared" si="361"/>
        <v>11972</v>
      </c>
      <c r="K5834" s="189">
        <f t="shared" si="362"/>
        <v>0.47887999999999997</v>
      </c>
      <c r="L5834" s="200">
        <v>12291</v>
      </c>
      <c r="N5834" s="184">
        <v>706.7</v>
      </c>
      <c r="O5834" s="190">
        <f t="shared" si="363"/>
        <v>0.11778333333333334</v>
      </c>
      <c r="Q5834" s="1">
        <v>924</v>
      </c>
    </row>
    <row r="5835" spans="2:17" x14ac:dyDescent="0.3">
      <c r="B5835" s="187">
        <v>44439.708333333336</v>
      </c>
      <c r="D5835" s="202">
        <v>308</v>
      </c>
      <c r="E5835" s="178">
        <v>0</v>
      </c>
      <c r="F5835" s="188">
        <f t="shared" ref="F5835:F5898" si="364">E5835/$F$8</f>
        <v>0</v>
      </c>
      <c r="G5835" s="200"/>
      <c r="H5835" s="202">
        <v>57</v>
      </c>
      <c r="I5835" s="178">
        <v>1853.7</v>
      </c>
      <c r="J5835">
        <f t="shared" ref="J5835:J5898" si="365">IF(I5835&lt;0,0,I5835)</f>
        <v>1853.7</v>
      </c>
      <c r="K5835" s="189">
        <f t="shared" ref="K5835:K5898" si="366">J5835/(1000*$K$8)</f>
        <v>7.4148000000000006E-2</v>
      </c>
      <c r="L5835" s="200">
        <v>1958.8</v>
      </c>
      <c r="N5835" s="184">
        <v>547.4</v>
      </c>
      <c r="O5835" s="190">
        <f t="shared" ref="O5835:O5898" si="367">N5835/$O$8</f>
        <v>9.1233333333333333E-2</v>
      </c>
      <c r="Q5835" s="1">
        <v>923.8</v>
      </c>
    </row>
    <row r="5836" spans="2:17" x14ac:dyDescent="0.3">
      <c r="B5836" s="187">
        <v>44439.75</v>
      </c>
      <c r="D5836" s="202">
        <v>0</v>
      </c>
      <c r="E5836" s="178">
        <v>0</v>
      </c>
      <c r="F5836" s="188">
        <f t="shared" si="364"/>
        <v>0</v>
      </c>
      <c r="G5836" s="200"/>
      <c r="H5836" s="202">
        <v>0</v>
      </c>
      <c r="I5836" s="178">
        <v>-56.506999999999998</v>
      </c>
      <c r="J5836">
        <f t="shared" si="365"/>
        <v>0</v>
      </c>
      <c r="K5836" s="189">
        <f t="shared" si="366"/>
        <v>0</v>
      </c>
      <c r="L5836" s="200">
        <v>0</v>
      </c>
      <c r="N5836" s="184">
        <v>21.6</v>
      </c>
      <c r="O5836" s="190">
        <f t="shared" si="367"/>
        <v>3.6000000000000003E-3</v>
      </c>
      <c r="Q5836" s="1">
        <v>922.9</v>
      </c>
    </row>
    <row r="5837" spans="2:17" x14ac:dyDescent="0.3">
      <c r="B5837" s="187">
        <v>44439.791666666664</v>
      </c>
      <c r="D5837" s="202">
        <v>0</v>
      </c>
      <c r="E5837" s="178">
        <v>0</v>
      </c>
      <c r="F5837" s="188">
        <f t="shared" si="364"/>
        <v>0</v>
      </c>
      <c r="G5837" s="200"/>
      <c r="H5837" s="202">
        <v>0</v>
      </c>
      <c r="I5837" s="178">
        <v>-56.506999999999998</v>
      </c>
      <c r="J5837">
        <f t="shared" si="365"/>
        <v>0</v>
      </c>
      <c r="K5837" s="189">
        <f t="shared" si="366"/>
        <v>0</v>
      </c>
      <c r="L5837" s="200">
        <v>0</v>
      </c>
      <c r="N5837" s="184">
        <v>0</v>
      </c>
      <c r="O5837" s="190">
        <f t="shared" si="367"/>
        <v>0</v>
      </c>
      <c r="Q5837" s="1">
        <v>922</v>
      </c>
    </row>
    <row r="5838" spans="2:17" x14ac:dyDescent="0.3">
      <c r="B5838" s="187">
        <v>44439.833333333336</v>
      </c>
      <c r="D5838" s="202">
        <v>0</v>
      </c>
      <c r="E5838" s="178">
        <v>0</v>
      </c>
      <c r="F5838" s="188">
        <f t="shared" si="364"/>
        <v>0</v>
      </c>
      <c r="G5838" s="200"/>
      <c r="H5838" s="202">
        <v>0</v>
      </c>
      <c r="I5838" s="178">
        <v>-56.506999999999998</v>
      </c>
      <c r="J5838">
        <f t="shared" si="365"/>
        <v>0</v>
      </c>
      <c r="K5838" s="189">
        <f t="shared" si="366"/>
        <v>0</v>
      </c>
      <c r="L5838" s="200">
        <v>0</v>
      </c>
      <c r="N5838" s="184">
        <v>119.2</v>
      </c>
      <c r="O5838" s="190">
        <f t="shared" si="367"/>
        <v>1.9866666666666668E-2</v>
      </c>
      <c r="Q5838" s="1">
        <v>921.1</v>
      </c>
    </row>
    <row r="5839" spans="2:17" x14ac:dyDescent="0.3">
      <c r="B5839" s="187">
        <v>44439.875</v>
      </c>
      <c r="D5839" s="202">
        <v>0</v>
      </c>
      <c r="E5839" s="178">
        <v>0</v>
      </c>
      <c r="F5839" s="188">
        <f t="shared" si="364"/>
        <v>0</v>
      </c>
      <c r="G5839" s="200"/>
      <c r="H5839" s="202">
        <v>0</v>
      </c>
      <c r="I5839" s="178">
        <v>-56.506999999999998</v>
      </c>
      <c r="J5839">
        <f t="shared" si="365"/>
        <v>0</v>
      </c>
      <c r="K5839" s="189">
        <f t="shared" si="366"/>
        <v>0</v>
      </c>
      <c r="L5839" s="200">
        <v>0</v>
      </c>
      <c r="N5839" s="184">
        <v>542.79999999999995</v>
      </c>
      <c r="O5839" s="190">
        <f t="shared" si="367"/>
        <v>9.0466666666666654E-2</v>
      </c>
      <c r="Q5839" s="1">
        <v>918</v>
      </c>
    </row>
    <row r="5840" spans="2:17" x14ac:dyDescent="0.3">
      <c r="B5840" s="187">
        <v>44439.916666666664</v>
      </c>
      <c r="D5840" s="202">
        <v>0</v>
      </c>
      <c r="E5840" s="178">
        <v>0</v>
      </c>
      <c r="F5840" s="188">
        <f t="shared" si="364"/>
        <v>0</v>
      </c>
      <c r="G5840" s="200"/>
      <c r="H5840" s="202">
        <v>0</v>
      </c>
      <c r="I5840" s="178">
        <v>-56.506999999999998</v>
      </c>
      <c r="J5840">
        <f t="shared" si="365"/>
        <v>0</v>
      </c>
      <c r="K5840" s="189">
        <f t="shared" si="366"/>
        <v>0</v>
      </c>
      <c r="L5840" s="200">
        <v>0</v>
      </c>
      <c r="N5840" s="184">
        <v>1433.8</v>
      </c>
      <c r="O5840" s="190">
        <f t="shared" si="367"/>
        <v>0.23896666666666666</v>
      </c>
      <c r="Q5840" s="1">
        <v>917.8</v>
      </c>
    </row>
    <row r="5841" spans="2:17" x14ac:dyDescent="0.3">
      <c r="B5841" s="187">
        <v>44439.958333333336</v>
      </c>
      <c r="D5841" s="202">
        <v>0</v>
      </c>
      <c r="E5841" s="178">
        <v>0</v>
      </c>
      <c r="F5841" s="188">
        <f t="shared" si="364"/>
        <v>0</v>
      </c>
      <c r="G5841" s="200"/>
      <c r="H5841" s="202">
        <v>0</v>
      </c>
      <c r="I5841" s="178">
        <v>-56.506999999999998</v>
      </c>
      <c r="J5841">
        <f t="shared" si="365"/>
        <v>0</v>
      </c>
      <c r="K5841" s="189">
        <f t="shared" si="366"/>
        <v>0</v>
      </c>
      <c r="L5841" s="200">
        <v>0</v>
      </c>
      <c r="N5841" s="184">
        <v>3671.7</v>
      </c>
      <c r="O5841" s="190">
        <f t="shared" si="367"/>
        <v>0.61194999999999999</v>
      </c>
      <c r="Q5841" s="1">
        <v>917.5</v>
      </c>
    </row>
    <row r="5842" spans="2:17" x14ac:dyDescent="0.3">
      <c r="B5842" s="187">
        <v>41518</v>
      </c>
      <c r="D5842" s="202">
        <v>0</v>
      </c>
      <c r="E5842" s="178">
        <v>0</v>
      </c>
      <c r="F5842" s="188">
        <f t="shared" si="364"/>
        <v>0</v>
      </c>
      <c r="G5842" s="200"/>
      <c r="H5842" s="202">
        <v>0</v>
      </c>
      <c r="I5842" s="178">
        <v>-56.506999999999998</v>
      </c>
      <c r="J5842">
        <f t="shared" si="365"/>
        <v>0</v>
      </c>
      <c r="K5842" s="189">
        <f t="shared" si="366"/>
        <v>0</v>
      </c>
      <c r="L5842" s="200">
        <v>0</v>
      </c>
      <c r="N5842" s="184">
        <v>1746</v>
      </c>
      <c r="O5842" s="190">
        <f t="shared" si="367"/>
        <v>0.29099999999999998</v>
      </c>
      <c r="Q5842" s="1">
        <v>917.5</v>
      </c>
    </row>
    <row r="5843" spans="2:17" x14ac:dyDescent="0.3">
      <c r="B5843" s="187">
        <v>41518.041666666664</v>
      </c>
      <c r="D5843" s="202">
        <v>0</v>
      </c>
      <c r="E5843" s="178">
        <v>0</v>
      </c>
      <c r="F5843" s="188">
        <f t="shared" si="364"/>
        <v>0</v>
      </c>
      <c r="G5843" s="200"/>
      <c r="H5843" s="202">
        <v>0</v>
      </c>
      <c r="I5843" s="178">
        <v>-56.506999999999998</v>
      </c>
      <c r="J5843">
        <f t="shared" si="365"/>
        <v>0</v>
      </c>
      <c r="K5843" s="189">
        <f t="shared" si="366"/>
        <v>0</v>
      </c>
      <c r="L5843" s="200">
        <v>0</v>
      </c>
      <c r="N5843" s="184">
        <v>1919.1</v>
      </c>
      <c r="O5843" s="190">
        <f t="shared" si="367"/>
        <v>0.31984999999999997</v>
      </c>
      <c r="Q5843" s="1">
        <v>917.2</v>
      </c>
    </row>
    <row r="5844" spans="2:17" x14ac:dyDescent="0.3">
      <c r="B5844" s="187">
        <v>41518.083333333336</v>
      </c>
      <c r="D5844" s="202">
        <v>0</v>
      </c>
      <c r="E5844" s="178">
        <v>0</v>
      </c>
      <c r="F5844" s="188">
        <f t="shared" si="364"/>
        <v>0</v>
      </c>
      <c r="G5844" s="200"/>
      <c r="H5844" s="202">
        <v>0</v>
      </c>
      <c r="I5844" s="178">
        <v>-56.506999999999998</v>
      </c>
      <c r="J5844">
        <f t="shared" si="365"/>
        <v>0</v>
      </c>
      <c r="K5844" s="189">
        <f t="shared" si="366"/>
        <v>0</v>
      </c>
      <c r="L5844" s="200">
        <v>0</v>
      </c>
      <c r="N5844" s="184">
        <v>1783.7</v>
      </c>
      <c r="O5844" s="190">
        <f t="shared" si="367"/>
        <v>0.29728333333333334</v>
      </c>
      <c r="Q5844" s="1">
        <v>916.5</v>
      </c>
    </row>
    <row r="5845" spans="2:17" x14ac:dyDescent="0.3">
      <c r="B5845" s="187">
        <v>41518.125</v>
      </c>
      <c r="D5845" s="202">
        <v>0</v>
      </c>
      <c r="E5845" s="178">
        <v>0</v>
      </c>
      <c r="F5845" s="188">
        <f t="shared" si="364"/>
        <v>0</v>
      </c>
      <c r="G5845" s="200"/>
      <c r="H5845" s="202">
        <v>0</v>
      </c>
      <c r="I5845" s="178">
        <v>-56.506999999999998</v>
      </c>
      <c r="J5845">
        <f t="shared" si="365"/>
        <v>0</v>
      </c>
      <c r="K5845" s="189">
        <f t="shared" si="366"/>
        <v>0</v>
      </c>
      <c r="L5845" s="200">
        <v>0</v>
      </c>
      <c r="N5845" s="184">
        <v>1462.5</v>
      </c>
      <c r="O5845" s="190">
        <f t="shared" si="367"/>
        <v>0.24374999999999999</v>
      </c>
      <c r="Q5845" s="1">
        <v>916</v>
      </c>
    </row>
    <row r="5846" spans="2:17" x14ac:dyDescent="0.3">
      <c r="B5846" s="187">
        <v>41518.166666666664</v>
      </c>
      <c r="D5846" s="202">
        <v>0</v>
      </c>
      <c r="E5846" s="178">
        <v>0</v>
      </c>
      <c r="F5846" s="188">
        <f t="shared" si="364"/>
        <v>0</v>
      </c>
      <c r="G5846" s="200"/>
      <c r="H5846" s="202">
        <v>0</v>
      </c>
      <c r="I5846" s="178">
        <v>-56.506999999999998</v>
      </c>
      <c r="J5846">
        <f t="shared" si="365"/>
        <v>0</v>
      </c>
      <c r="K5846" s="189">
        <f t="shared" si="366"/>
        <v>0</v>
      </c>
      <c r="L5846" s="200">
        <v>0</v>
      </c>
      <c r="N5846" s="184">
        <v>1114.4000000000001</v>
      </c>
      <c r="O5846" s="190">
        <f t="shared" si="367"/>
        <v>0.18573333333333336</v>
      </c>
      <c r="Q5846" s="1">
        <v>915.8</v>
      </c>
    </row>
    <row r="5847" spans="2:17" x14ac:dyDescent="0.3">
      <c r="B5847" s="187">
        <v>41518.208333333336</v>
      </c>
      <c r="D5847" s="202">
        <v>0</v>
      </c>
      <c r="E5847" s="178">
        <v>0</v>
      </c>
      <c r="F5847" s="188">
        <f t="shared" si="364"/>
        <v>0</v>
      </c>
      <c r="G5847" s="200"/>
      <c r="H5847" s="202">
        <v>0</v>
      </c>
      <c r="I5847" s="178">
        <v>-56.506999999999998</v>
      </c>
      <c r="J5847">
        <f t="shared" si="365"/>
        <v>0</v>
      </c>
      <c r="K5847" s="189">
        <f t="shared" si="366"/>
        <v>0</v>
      </c>
      <c r="L5847" s="200">
        <v>0</v>
      </c>
      <c r="N5847" s="184">
        <v>1144.7</v>
      </c>
      <c r="O5847" s="190">
        <f t="shared" si="367"/>
        <v>0.19078333333333333</v>
      </c>
      <c r="Q5847" s="1">
        <v>915.1</v>
      </c>
    </row>
    <row r="5848" spans="2:17" x14ac:dyDescent="0.3">
      <c r="B5848" s="187">
        <v>41518.25</v>
      </c>
      <c r="D5848" s="202">
        <v>350</v>
      </c>
      <c r="E5848" s="178">
        <v>0</v>
      </c>
      <c r="F5848" s="188">
        <f t="shared" si="364"/>
        <v>0</v>
      </c>
      <c r="G5848" s="200"/>
      <c r="H5848" s="202">
        <v>61</v>
      </c>
      <c r="I5848" s="178">
        <v>2080.1999999999998</v>
      </c>
      <c r="J5848">
        <f t="shared" si="365"/>
        <v>2080.1999999999998</v>
      </c>
      <c r="K5848" s="189">
        <f t="shared" si="366"/>
        <v>8.320799999999999E-2</v>
      </c>
      <c r="L5848" s="200">
        <v>2187.3000000000002</v>
      </c>
      <c r="N5848" s="184">
        <v>1245</v>
      </c>
      <c r="O5848" s="190">
        <f t="shared" si="367"/>
        <v>0.20749999999999999</v>
      </c>
      <c r="Q5848" s="1">
        <v>914.8</v>
      </c>
    </row>
    <row r="5849" spans="2:17" x14ac:dyDescent="0.3">
      <c r="B5849" s="187">
        <v>41518.291666666664</v>
      </c>
      <c r="D5849" s="202">
        <v>780</v>
      </c>
      <c r="E5849" s="178">
        <v>243.16399999999999</v>
      </c>
      <c r="F5849" s="188">
        <f t="shared" si="364"/>
        <v>0.32907805257637784</v>
      </c>
      <c r="G5849" s="200"/>
      <c r="H5849" s="202">
        <v>263</v>
      </c>
      <c r="I5849" s="178">
        <v>12285</v>
      </c>
      <c r="J5849">
        <f t="shared" si="365"/>
        <v>12285</v>
      </c>
      <c r="K5849" s="189">
        <f t="shared" si="366"/>
        <v>0.4914</v>
      </c>
      <c r="L5849" s="200">
        <v>12615</v>
      </c>
      <c r="N5849" s="184">
        <v>1962.7</v>
      </c>
      <c r="O5849" s="190">
        <f t="shared" si="367"/>
        <v>0.32711666666666667</v>
      </c>
      <c r="Q5849" s="1">
        <v>914.4</v>
      </c>
    </row>
    <row r="5850" spans="2:17" x14ac:dyDescent="0.3">
      <c r="B5850" s="187">
        <v>41518.333333333336</v>
      </c>
      <c r="D5850" s="202">
        <v>875</v>
      </c>
      <c r="E5850" s="178">
        <v>599.40499999999997</v>
      </c>
      <c r="F5850" s="188">
        <f t="shared" si="364"/>
        <v>0.81118516764218296</v>
      </c>
      <c r="G5850" s="200"/>
      <c r="H5850" s="202">
        <v>490</v>
      </c>
      <c r="I5850" s="178">
        <v>21913</v>
      </c>
      <c r="J5850">
        <f t="shared" si="365"/>
        <v>21913</v>
      </c>
      <c r="K5850" s="189">
        <f t="shared" si="366"/>
        <v>0.87651999999999997</v>
      </c>
      <c r="L5850" s="200">
        <v>22694</v>
      </c>
      <c r="N5850" s="184">
        <v>1367.3</v>
      </c>
      <c r="O5850" s="190">
        <f t="shared" si="367"/>
        <v>0.22788333333333333</v>
      </c>
      <c r="Q5850" s="1">
        <v>913.8</v>
      </c>
    </row>
    <row r="5851" spans="2:17" x14ac:dyDescent="0.3">
      <c r="B5851" s="187">
        <v>41518.375</v>
      </c>
      <c r="D5851" s="202">
        <v>933</v>
      </c>
      <c r="E5851" s="178">
        <v>676.74699999999996</v>
      </c>
      <c r="F5851" s="188">
        <f t="shared" si="364"/>
        <v>0.91585343573434386</v>
      </c>
      <c r="G5851" s="200"/>
      <c r="H5851" s="202">
        <v>684</v>
      </c>
      <c r="I5851" s="178">
        <v>22342</v>
      </c>
      <c r="J5851">
        <f t="shared" si="365"/>
        <v>22342</v>
      </c>
      <c r="K5851" s="189">
        <f t="shared" si="366"/>
        <v>0.89368000000000003</v>
      </c>
      <c r="L5851" s="200">
        <v>23148</v>
      </c>
      <c r="N5851" s="184">
        <v>1034.2</v>
      </c>
      <c r="O5851" s="190">
        <f t="shared" si="367"/>
        <v>0.17236666666666667</v>
      </c>
      <c r="Q5851" s="1">
        <v>913.7</v>
      </c>
    </row>
    <row r="5852" spans="2:17" x14ac:dyDescent="0.3">
      <c r="B5852" s="187">
        <v>41518.416666666664</v>
      </c>
      <c r="D5852" s="202">
        <v>967</v>
      </c>
      <c r="E5852" s="178">
        <v>716.84699999999998</v>
      </c>
      <c r="F5852" s="188">
        <f t="shared" si="364"/>
        <v>0.97012146022938728</v>
      </c>
      <c r="G5852" s="200"/>
      <c r="H5852" s="202">
        <v>826</v>
      </c>
      <c r="I5852" s="178">
        <v>22294</v>
      </c>
      <c r="J5852">
        <f t="shared" si="365"/>
        <v>22294</v>
      </c>
      <c r="K5852" s="189">
        <f t="shared" si="366"/>
        <v>0.89176</v>
      </c>
      <c r="L5852" s="200">
        <v>23098</v>
      </c>
      <c r="N5852" s="184">
        <v>1098.5</v>
      </c>
      <c r="O5852" s="190">
        <f t="shared" si="367"/>
        <v>0.18308333333333332</v>
      </c>
      <c r="Q5852" s="1">
        <v>913</v>
      </c>
    </row>
    <row r="5853" spans="2:17" x14ac:dyDescent="0.3">
      <c r="B5853" s="187">
        <v>41518.458333333336</v>
      </c>
      <c r="D5853" s="202">
        <v>983</v>
      </c>
      <c r="E5853" s="178">
        <v>735.79399999999998</v>
      </c>
      <c r="F5853" s="188">
        <f t="shared" si="364"/>
        <v>0.99576276347396564</v>
      </c>
      <c r="G5853" s="200"/>
      <c r="H5853" s="202">
        <v>900</v>
      </c>
      <c r="I5853" s="178">
        <v>22129</v>
      </c>
      <c r="J5853">
        <f t="shared" si="365"/>
        <v>22129</v>
      </c>
      <c r="K5853" s="189">
        <f t="shared" si="366"/>
        <v>0.88515999999999995</v>
      </c>
      <c r="L5853" s="200">
        <v>22923</v>
      </c>
      <c r="N5853" s="184">
        <v>591.1</v>
      </c>
      <c r="O5853" s="190">
        <f t="shared" si="367"/>
        <v>9.8516666666666669E-2</v>
      </c>
      <c r="Q5853" s="1">
        <v>912.3</v>
      </c>
    </row>
    <row r="5854" spans="2:17" x14ac:dyDescent="0.3">
      <c r="B5854" s="187">
        <v>41518.5</v>
      </c>
      <c r="D5854" s="202">
        <v>977</v>
      </c>
      <c r="E5854" s="178">
        <v>735.90099999999995</v>
      </c>
      <c r="F5854" s="188">
        <f t="shared" si="364"/>
        <v>0.99590756842710693</v>
      </c>
      <c r="G5854" s="200"/>
      <c r="H5854" s="202">
        <v>899</v>
      </c>
      <c r="I5854" s="178">
        <v>21895</v>
      </c>
      <c r="J5854">
        <f t="shared" si="365"/>
        <v>21895</v>
      </c>
      <c r="K5854" s="189">
        <f t="shared" si="366"/>
        <v>0.87580000000000002</v>
      </c>
      <c r="L5854" s="200">
        <v>22675</v>
      </c>
      <c r="N5854" s="184">
        <v>233.3</v>
      </c>
      <c r="O5854" s="190">
        <f t="shared" si="367"/>
        <v>3.8883333333333332E-2</v>
      </c>
      <c r="Q5854" s="1">
        <v>912.2</v>
      </c>
    </row>
    <row r="5855" spans="2:17" x14ac:dyDescent="0.3">
      <c r="B5855" s="187">
        <v>41518.541666666664</v>
      </c>
      <c r="D5855" s="202">
        <v>827</v>
      </c>
      <c r="E5855" s="178">
        <v>609.41600000000005</v>
      </c>
      <c r="F5855" s="188">
        <f t="shared" si="364"/>
        <v>0.82473322732347676</v>
      </c>
      <c r="G5855" s="200"/>
      <c r="H5855" s="202">
        <v>789</v>
      </c>
      <c r="I5855" s="178">
        <v>20916</v>
      </c>
      <c r="J5855">
        <f t="shared" si="365"/>
        <v>20916</v>
      </c>
      <c r="K5855" s="189">
        <f t="shared" si="366"/>
        <v>0.83664000000000005</v>
      </c>
      <c r="L5855" s="200">
        <v>21641</v>
      </c>
      <c r="N5855" s="184">
        <v>267.60000000000002</v>
      </c>
      <c r="O5855" s="190">
        <f t="shared" si="367"/>
        <v>4.4600000000000001E-2</v>
      </c>
      <c r="Q5855" s="1">
        <v>912.1</v>
      </c>
    </row>
    <row r="5856" spans="2:17" x14ac:dyDescent="0.3">
      <c r="B5856" s="187">
        <v>41518.583333333336</v>
      </c>
      <c r="D5856" s="202">
        <v>811</v>
      </c>
      <c r="E5856" s="178">
        <v>582.74900000000002</v>
      </c>
      <c r="F5856" s="188">
        <f t="shared" si="364"/>
        <v>0.78864431437561333</v>
      </c>
      <c r="G5856" s="200"/>
      <c r="H5856" s="202">
        <v>660</v>
      </c>
      <c r="I5856" s="178">
        <v>20730</v>
      </c>
      <c r="J5856">
        <f t="shared" si="365"/>
        <v>20730</v>
      </c>
      <c r="K5856" s="189">
        <f t="shared" si="366"/>
        <v>0.82920000000000005</v>
      </c>
      <c r="L5856" s="200">
        <v>21444</v>
      </c>
      <c r="N5856" s="184">
        <v>549.70000000000005</v>
      </c>
      <c r="O5856" s="190">
        <f t="shared" si="367"/>
        <v>9.161666666666668E-2</v>
      </c>
      <c r="Q5856" s="1">
        <v>911.9</v>
      </c>
    </row>
    <row r="5857" spans="2:17" x14ac:dyDescent="0.3">
      <c r="B5857" s="187">
        <v>41518.625</v>
      </c>
      <c r="D5857" s="202">
        <v>746</v>
      </c>
      <c r="E5857" s="178">
        <v>503.98500000000001</v>
      </c>
      <c r="F5857" s="188">
        <f t="shared" si="364"/>
        <v>0.68205162905572292</v>
      </c>
      <c r="G5857" s="200"/>
      <c r="H5857" s="202">
        <v>468</v>
      </c>
      <c r="I5857" s="178">
        <v>19685</v>
      </c>
      <c r="J5857">
        <f t="shared" si="365"/>
        <v>19685</v>
      </c>
      <c r="K5857" s="189">
        <f t="shared" si="366"/>
        <v>0.78739999999999999</v>
      </c>
      <c r="L5857" s="200">
        <v>20342</v>
      </c>
      <c r="N5857" s="184">
        <v>963.1</v>
      </c>
      <c r="O5857" s="190">
        <f t="shared" si="367"/>
        <v>0.16051666666666667</v>
      </c>
      <c r="Q5857" s="1">
        <v>911.6</v>
      </c>
    </row>
    <row r="5858" spans="2:17" x14ac:dyDescent="0.3">
      <c r="B5858" s="187">
        <v>41518.666666666664</v>
      </c>
      <c r="D5858" s="202">
        <v>505</v>
      </c>
      <c r="E5858" s="178">
        <v>263.83699999999999</v>
      </c>
      <c r="F5858" s="188">
        <f t="shared" si="364"/>
        <v>0.35705518151368543</v>
      </c>
      <c r="G5858" s="200"/>
      <c r="H5858" s="202">
        <v>230</v>
      </c>
      <c r="I5858" s="178">
        <v>9784.4</v>
      </c>
      <c r="J5858">
        <f t="shared" si="365"/>
        <v>9784.4</v>
      </c>
      <c r="K5858" s="189">
        <f t="shared" si="366"/>
        <v>0.391376</v>
      </c>
      <c r="L5858" s="200">
        <v>10036</v>
      </c>
      <c r="N5858" s="184">
        <v>1559.5</v>
      </c>
      <c r="O5858" s="190">
        <f t="shared" si="367"/>
        <v>0.25991666666666668</v>
      </c>
      <c r="Q5858" s="1">
        <v>911.3</v>
      </c>
    </row>
    <row r="5859" spans="2:17" x14ac:dyDescent="0.3">
      <c r="B5859" s="187">
        <v>41518.708333333336</v>
      </c>
      <c r="D5859" s="202">
        <v>161</v>
      </c>
      <c r="E5859" s="178">
        <v>0</v>
      </c>
      <c r="F5859" s="188">
        <f t="shared" si="364"/>
        <v>0</v>
      </c>
      <c r="G5859" s="200"/>
      <c r="H5859" s="202">
        <v>44</v>
      </c>
      <c r="I5859" s="178">
        <v>1384.9</v>
      </c>
      <c r="J5859">
        <f t="shared" si="365"/>
        <v>1384.9</v>
      </c>
      <c r="K5859" s="189">
        <f t="shared" si="366"/>
        <v>5.5396000000000001E-2</v>
      </c>
      <c r="L5859" s="200">
        <v>1486.3</v>
      </c>
      <c r="N5859" s="184">
        <v>2251.3000000000002</v>
      </c>
      <c r="O5859" s="190">
        <f t="shared" si="367"/>
        <v>0.3752166666666667</v>
      </c>
      <c r="Q5859" s="1">
        <v>911.3</v>
      </c>
    </row>
    <row r="5860" spans="2:17" x14ac:dyDescent="0.3">
      <c r="B5860" s="187">
        <v>41518.75</v>
      </c>
      <c r="D5860" s="202">
        <v>0</v>
      </c>
      <c r="E5860" s="178">
        <v>0</v>
      </c>
      <c r="F5860" s="188">
        <f t="shared" si="364"/>
        <v>0</v>
      </c>
      <c r="G5860" s="200"/>
      <c r="H5860" s="202">
        <v>0</v>
      </c>
      <c r="I5860" s="178">
        <v>-56.506999999999998</v>
      </c>
      <c r="J5860">
        <f t="shared" si="365"/>
        <v>0</v>
      </c>
      <c r="K5860" s="189">
        <f t="shared" si="366"/>
        <v>0</v>
      </c>
      <c r="L5860" s="200">
        <v>0</v>
      </c>
      <c r="N5860" s="184">
        <v>2267.3000000000002</v>
      </c>
      <c r="O5860" s="190">
        <f t="shared" si="367"/>
        <v>0.37788333333333335</v>
      </c>
      <c r="Q5860" s="1">
        <v>909.8</v>
      </c>
    </row>
    <row r="5861" spans="2:17" x14ac:dyDescent="0.3">
      <c r="B5861" s="187">
        <v>41518.791666666664</v>
      </c>
      <c r="D5861" s="202">
        <v>0</v>
      </c>
      <c r="E5861" s="178">
        <v>0</v>
      </c>
      <c r="F5861" s="188">
        <f t="shared" si="364"/>
        <v>0</v>
      </c>
      <c r="G5861" s="200"/>
      <c r="H5861" s="202">
        <v>0</v>
      </c>
      <c r="I5861" s="178">
        <v>-56.506999999999998</v>
      </c>
      <c r="J5861">
        <f t="shared" si="365"/>
        <v>0</v>
      </c>
      <c r="K5861" s="189">
        <f t="shared" si="366"/>
        <v>0</v>
      </c>
      <c r="L5861" s="200">
        <v>0</v>
      </c>
      <c r="N5861" s="184">
        <v>3484.7</v>
      </c>
      <c r="O5861" s="190">
        <f t="shared" si="367"/>
        <v>0.58078333333333332</v>
      </c>
      <c r="Q5861" s="1">
        <v>907.9</v>
      </c>
    </row>
    <row r="5862" spans="2:17" x14ac:dyDescent="0.3">
      <c r="B5862" s="187">
        <v>41518.833333333336</v>
      </c>
      <c r="D5862" s="202">
        <v>0</v>
      </c>
      <c r="E5862" s="178">
        <v>0</v>
      </c>
      <c r="F5862" s="188">
        <f t="shared" si="364"/>
        <v>0</v>
      </c>
      <c r="G5862" s="200"/>
      <c r="H5862" s="202">
        <v>0</v>
      </c>
      <c r="I5862" s="178">
        <v>-56.506999999999998</v>
      </c>
      <c r="J5862">
        <f t="shared" si="365"/>
        <v>0</v>
      </c>
      <c r="K5862" s="189">
        <f t="shared" si="366"/>
        <v>0</v>
      </c>
      <c r="L5862" s="200">
        <v>0</v>
      </c>
      <c r="N5862" s="184">
        <v>4478.7</v>
      </c>
      <c r="O5862" s="190">
        <f t="shared" si="367"/>
        <v>0.74644999999999995</v>
      </c>
      <c r="Q5862" s="1">
        <v>907.8</v>
      </c>
    </row>
    <row r="5863" spans="2:17" x14ac:dyDescent="0.3">
      <c r="B5863" s="187">
        <v>41518.875</v>
      </c>
      <c r="D5863" s="202">
        <v>0</v>
      </c>
      <c r="E5863" s="178">
        <v>0</v>
      </c>
      <c r="F5863" s="188">
        <f t="shared" si="364"/>
        <v>0</v>
      </c>
      <c r="G5863" s="200"/>
      <c r="H5863" s="202">
        <v>0</v>
      </c>
      <c r="I5863" s="178">
        <v>-56.506999999999998</v>
      </c>
      <c r="J5863">
        <f t="shared" si="365"/>
        <v>0</v>
      </c>
      <c r="K5863" s="189">
        <f t="shared" si="366"/>
        <v>0</v>
      </c>
      <c r="L5863" s="200">
        <v>0</v>
      </c>
      <c r="N5863" s="184">
        <v>4914.3999999999996</v>
      </c>
      <c r="O5863" s="190">
        <f t="shared" si="367"/>
        <v>0.81906666666666661</v>
      </c>
      <c r="Q5863" s="1">
        <v>906.9</v>
      </c>
    </row>
    <row r="5864" spans="2:17" x14ac:dyDescent="0.3">
      <c r="B5864" s="187">
        <v>41518.916666666664</v>
      </c>
      <c r="D5864" s="202">
        <v>0</v>
      </c>
      <c r="E5864" s="178">
        <v>0</v>
      </c>
      <c r="F5864" s="188">
        <f t="shared" si="364"/>
        <v>0</v>
      </c>
      <c r="G5864" s="200"/>
      <c r="H5864" s="202">
        <v>0</v>
      </c>
      <c r="I5864" s="178">
        <v>-56.506999999999998</v>
      </c>
      <c r="J5864">
        <f t="shared" si="365"/>
        <v>0</v>
      </c>
      <c r="K5864" s="189">
        <f t="shared" si="366"/>
        <v>0</v>
      </c>
      <c r="L5864" s="200">
        <v>0</v>
      </c>
      <c r="N5864" s="184">
        <v>4792.8</v>
      </c>
      <c r="O5864" s="190">
        <f t="shared" si="367"/>
        <v>0.79880000000000007</v>
      </c>
      <c r="Q5864" s="1">
        <v>906.5</v>
      </c>
    </row>
    <row r="5865" spans="2:17" x14ac:dyDescent="0.3">
      <c r="B5865" s="187">
        <v>41518.958333333336</v>
      </c>
      <c r="D5865" s="202">
        <v>0</v>
      </c>
      <c r="E5865" s="178">
        <v>0</v>
      </c>
      <c r="F5865" s="188">
        <f t="shared" si="364"/>
        <v>0</v>
      </c>
      <c r="G5865" s="200"/>
      <c r="H5865" s="202">
        <v>0</v>
      </c>
      <c r="I5865" s="178">
        <v>-56.506999999999998</v>
      </c>
      <c r="J5865">
        <f t="shared" si="365"/>
        <v>0</v>
      </c>
      <c r="K5865" s="189">
        <f t="shared" si="366"/>
        <v>0</v>
      </c>
      <c r="L5865" s="200">
        <v>0</v>
      </c>
      <c r="N5865" s="184">
        <v>4033.6</v>
      </c>
      <c r="O5865" s="190">
        <f t="shared" si="367"/>
        <v>0.67226666666666668</v>
      </c>
      <c r="Q5865" s="1">
        <v>906.3</v>
      </c>
    </row>
    <row r="5866" spans="2:17" x14ac:dyDescent="0.3">
      <c r="B5866" s="187">
        <v>41519</v>
      </c>
      <c r="D5866" s="202">
        <v>0</v>
      </c>
      <c r="E5866" s="178">
        <v>0</v>
      </c>
      <c r="F5866" s="188">
        <f t="shared" si="364"/>
        <v>0</v>
      </c>
      <c r="G5866" s="200"/>
      <c r="H5866" s="202">
        <v>0</v>
      </c>
      <c r="I5866" s="178">
        <v>-56.506999999999998</v>
      </c>
      <c r="J5866">
        <f t="shared" si="365"/>
        <v>0</v>
      </c>
      <c r="K5866" s="189">
        <f t="shared" si="366"/>
        <v>0</v>
      </c>
      <c r="L5866" s="200">
        <v>0</v>
      </c>
      <c r="N5866" s="184">
        <v>3669.2</v>
      </c>
      <c r="O5866" s="190">
        <f t="shared" si="367"/>
        <v>0.61153333333333326</v>
      </c>
      <c r="Q5866" s="1">
        <v>906</v>
      </c>
    </row>
    <row r="5867" spans="2:17" x14ac:dyDescent="0.3">
      <c r="B5867" s="187">
        <v>41519.041666666664</v>
      </c>
      <c r="D5867" s="202">
        <v>0</v>
      </c>
      <c r="E5867" s="178">
        <v>0</v>
      </c>
      <c r="F5867" s="188">
        <f t="shared" si="364"/>
        <v>0</v>
      </c>
      <c r="G5867" s="200"/>
      <c r="H5867" s="202">
        <v>0</v>
      </c>
      <c r="I5867" s="178">
        <v>-56.506999999999998</v>
      </c>
      <c r="J5867">
        <f t="shared" si="365"/>
        <v>0</v>
      </c>
      <c r="K5867" s="189">
        <f t="shared" si="366"/>
        <v>0</v>
      </c>
      <c r="L5867" s="200">
        <v>0</v>
      </c>
      <c r="N5867" s="184">
        <v>3676.4</v>
      </c>
      <c r="O5867" s="190">
        <f t="shared" si="367"/>
        <v>0.61273333333333335</v>
      </c>
      <c r="Q5867" s="1">
        <v>904.8</v>
      </c>
    </row>
    <row r="5868" spans="2:17" x14ac:dyDescent="0.3">
      <c r="B5868" s="187">
        <v>41519.083333333336</v>
      </c>
      <c r="D5868" s="202">
        <v>0</v>
      </c>
      <c r="E5868" s="178">
        <v>0</v>
      </c>
      <c r="F5868" s="188">
        <f t="shared" si="364"/>
        <v>0</v>
      </c>
      <c r="G5868" s="200"/>
      <c r="H5868" s="202">
        <v>0</v>
      </c>
      <c r="I5868" s="178">
        <v>-56.506999999999998</v>
      </c>
      <c r="J5868">
        <f t="shared" si="365"/>
        <v>0</v>
      </c>
      <c r="K5868" s="189">
        <f t="shared" si="366"/>
        <v>0</v>
      </c>
      <c r="L5868" s="200">
        <v>0</v>
      </c>
      <c r="N5868" s="184">
        <v>2377</v>
      </c>
      <c r="O5868" s="190">
        <f t="shared" si="367"/>
        <v>0.39616666666666667</v>
      </c>
      <c r="Q5868" s="1">
        <v>904.1</v>
      </c>
    </row>
    <row r="5869" spans="2:17" x14ac:dyDescent="0.3">
      <c r="B5869" s="187">
        <v>41519.125</v>
      </c>
      <c r="D5869" s="202">
        <v>0</v>
      </c>
      <c r="E5869" s="178">
        <v>0</v>
      </c>
      <c r="F5869" s="188">
        <f t="shared" si="364"/>
        <v>0</v>
      </c>
      <c r="G5869" s="200"/>
      <c r="H5869" s="202">
        <v>0</v>
      </c>
      <c r="I5869" s="178">
        <v>-56.506999999999998</v>
      </c>
      <c r="J5869">
        <f t="shared" si="365"/>
        <v>0</v>
      </c>
      <c r="K5869" s="189">
        <f t="shared" si="366"/>
        <v>0</v>
      </c>
      <c r="L5869" s="200">
        <v>0</v>
      </c>
      <c r="N5869" s="184">
        <v>1363</v>
      </c>
      <c r="O5869" s="190">
        <f t="shared" si="367"/>
        <v>0.22716666666666666</v>
      </c>
      <c r="Q5869" s="1">
        <v>902.8</v>
      </c>
    </row>
    <row r="5870" spans="2:17" x14ac:dyDescent="0.3">
      <c r="B5870" s="187">
        <v>41519.166666666664</v>
      </c>
      <c r="D5870" s="202">
        <v>0</v>
      </c>
      <c r="E5870" s="178">
        <v>0</v>
      </c>
      <c r="F5870" s="188">
        <f t="shared" si="364"/>
        <v>0</v>
      </c>
      <c r="G5870" s="200"/>
      <c r="H5870" s="202">
        <v>0</v>
      </c>
      <c r="I5870" s="178">
        <v>-56.506999999999998</v>
      </c>
      <c r="J5870">
        <f t="shared" si="365"/>
        <v>0</v>
      </c>
      <c r="K5870" s="189">
        <f t="shared" si="366"/>
        <v>0</v>
      </c>
      <c r="L5870" s="200">
        <v>0</v>
      </c>
      <c r="N5870" s="184">
        <v>536.5</v>
      </c>
      <c r="O5870" s="190">
        <f t="shared" si="367"/>
        <v>8.9416666666666672E-2</v>
      </c>
      <c r="Q5870" s="1">
        <v>902.7</v>
      </c>
    </row>
    <row r="5871" spans="2:17" x14ac:dyDescent="0.3">
      <c r="B5871" s="187">
        <v>41519.208333333336</v>
      </c>
      <c r="D5871" s="202">
        <v>0</v>
      </c>
      <c r="E5871" s="178">
        <v>0</v>
      </c>
      <c r="F5871" s="188">
        <f t="shared" si="364"/>
        <v>0</v>
      </c>
      <c r="G5871" s="200"/>
      <c r="H5871" s="202">
        <v>0</v>
      </c>
      <c r="I5871" s="178">
        <v>-56.506999999999998</v>
      </c>
      <c r="J5871">
        <f t="shared" si="365"/>
        <v>0</v>
      </c>
      <c r="K5871" s="189">
        <f t="shared" si="366"/>
        <v>0</v>
      </c>
      <c r="L5871" s="200">
        <v>0</v>
      </c>
      <c r="N5871" s="184">
        <v>66.2</v>
      </c>
      <c r="O5871" s="190">
        <f t="shared" si="367"/>
        <v>1.1033333333333334E-2</v>
      </c>
      <c r="Q5871" s="1">
        <v>902.5</v>
      </c>
    </row>
    <row r="5872" spans="2:17" x14ac:dyDescent="0.3">
      <c r="B5872" s="187">
        <v>41519.25</v>
      </c>
      <c r="D5872" s="202">
        <v>250</v>
      </c>
      <c r="E5872" s="178">
        <v>0</v>
      </c>
      <c r="F5872" s="188">
        <f t="shared" si="364"/>
        <v>0</v>
      </c>
      <c r="G5872" s="200"/>
      <c r="H5872" s="202">
        <v>59</v>
      </c>
      <c r="I5872" s="178">
        <v>1924.1</v>
      </c>
      <c r="J5872">
        <f t="shared" si="365"/>
        <v>1924.1</v>
      </c>
      <c r="K5872" s="189">
        <f t="shared" si="366"/>
        <v>7.6963999999999991E-2</v>
      </c>
      <c r="L5872" s="200">
        <v>2029.8</v>
      </c>
      <c r="N5872" s="184">
        <v>0</v>
      </c>
      <c r="O5872" s="190">
        <f t="shared" si="367"/>
        <v>0</v>
      </c>
      <c r="Q5872" s="1">
        <v>902.4</v>
      </c>
    </row>
    <row r="5873" spans="2:17" x14ac:dyDescent="0.3">
      <c r="B5873" s="187">
        <v>41519.291666666664</v>
      </c>
      <c r="D5873" s="202">
        <v>410</v>
      </c>
      <c r="E5873" s="178">
        <v>33.740400000000001</v>
      </c>
      <c r="F5873" s="188">
        <f t="shared" si="364"/>
        <v>4.5661467672632544E-2</v>
      </c>
      <c r="G5873" s="200"/>
      <c r="H5873" s="202">
        <v>212</v>
      </c>
      <c r="I5873" s="178">
        <v>8703.4</v>
      </c>
      <c r="J5873">
        <f t="shared" si="365"/>
        <v>8703.4</v>
      </c>
      <c r="K5873" s="189">
        <f t="shared" si="366"/>
        <v>0.348136</v>
      </c>
      <c r="L5873" s="200">
        <v>8925.6</v>
      </c>
      <c r="N5873" s="184">
        <v>0</v>
      </c>
      <c r="O5873" s="190">
        <f t="shared" si="367"/>
        <v>0</v>
      </c>
      <c r="Q5873" s="1">
        <v>901.7</v>
      </c>
    </row>
    <row r="5874" spans="2:17" x14ac:dyDescent="0.3">
      <c r="B5874" s="187">
        <v>41519.333333333336</v>
      </c>
      <c r="D5874" s="202">
        <v>366</v>
      </c>
      <c r="E5874" s="178">
        <v>239.39599999999999</v>
      </c>
      <c r="F5874" s="188">
        <f t="shared" si="364"/>
        <v>0.32397875291809047</v>
      </c>
      <c r="G5874" s="200"/>
      <c r="H5874" s="202">
        <v>369</v>
      </c>
      <c r="I5874" s="178">
        <v>13775</v>
      </c>
      <c r="J5874">
        <f t="shared" si="365"/>
        <v>13775</v>
      </c>
      <c r="K5874" s="189">
        <f t="shared" si="366"/>
        <v>0.55100000000000005</v>
      </c>
      <c r="L5874" s="200">
        <v>14157</v>
      </c>
      <c r="N5874" s="184">
        <v>0</v>
      </c>
      <c r="O5874" s="190">
        <f t="shared" si="367"/>
        <v>0</v>
      </c>
      <c r="Q5874" s="1">
        <v>901.4</v>
      </c>
    </row>
    <row r="5875" spans="2:17" x14ac:dyDescent="0.3">
      <c r="B5875" s="187">
        <v>41519.375</v>
      </c>
      <c r="D5875" s="202">
        <v>414</v>
      </c>
      <c r="E5875" s="178">
        <v>289.36799999999999</v>
      </c>
      <c r="F5875" s="188">
        <f t="shared" si="364"/>
        <v>0.39160672598707585</v>
      </c>
      <c r="G5875" s="200"/>
      <c r="H5875" s="202">
        <v>521</v>
      </c>
      <c r="I5875" s="178">
        <v>15976</v>
      </c>
      <c r="J5875">
        <f t="shared" si="365"/>
        <v>15976</v>
      </c>
      <c r="K5875" s="189">
        <f t="shared" si="366"/>
        <v>0.63904000000000005</v>
      </c>
      <c r="L5875" s="200">
        <v>16449</v>
      </c>
      <c r="N5875" s="184">
        <v>0</v>
      </c>
      <c r="O5875" s="190">
        <f t="shared" si="367"/>
        <v>0</v>
      </c>
      <c r="Q5875" s="1">
        <v>900.9</v>
      </c>
    </row>
    <row r="5876" spans="2:17" x14ac:dyDescent="0.3">
      <c r="B5876" s="187">
        <v>41519.416666666664</v>
      </c>
      <c r="D5876" s="202">
        <v>378</v>
      </c>
      <c r="E5876" s="178">
        <v>267.88799999999998</v>
      </c>
      <c r="F5876" s="188">
        <f t="shared" si="364"/>
        <v>0.36253746997327196</v>
      </c>
      <c r="G5876" s="200"/>
      <c r="H5876" s="202">
        <v>597</v>
      </c>
      <c r="I5876" s="178">
        <v>15697</v>
      </c>
      <c r="J5876">
        <f t="shared" si="365"/>
        <v>15697</v>
      </c>
      <c r="K5876" s="189">
        <f t="shared" si="366"/>
        <v>0.62787999999999999</v>
      </c>
      <c r="L5876" s="200">
        <v>16158</v>
      </c>
      <c r="N5876" s="184">
        <v>0</v>
      </c>
      <c r="O5876" s="190">
        <f t="shared" si="367"/>
        <v>0</v>
      </c>
      <c r="Q5876" s="1">
        <v>899.7</v>
      </c>
    </row>
    <row r="5877" spans="2:17" x14ac:dyDescent="0.3">
      <c r="B5877" s="187">
        <v>41519.458333333336</v>
      </c>
      <c r="D5877" s="202">
        <v>274</v>
      </c>
      <c r="E5877" s="178">
        <v>189.82599999999999</v>
      </c>
      <c r="F5877" s="188">
        <f t="shared" si="364"/>
        <v>0.25689481341137466</v>
      </c>
      <c r="G5877" s="200"/>
      <c r="H5877" s="202">
        <v>608</v>
      </c>
      <c r="I5877" s="178">
        <v>15052</v>
      </c>
      <c r="J5877">
        <f t="shared" si="365"/>
        <v>15052</v>
      </c>
      <c r="K5877" s="189">
        <f t="shared" si="366"/>
        <v>0.60207999999999995</v>
      </c>
      <c r="L5877" s="200">
        <v>15485</v>
      </c>
      <c r="N5877" s="184">
        <v>0</v>
      </c>
      <c r="O5877" s="190">
        <f t="shared" si="367"/>
        <v>0</v>
      </c>
      <c r="Q5877" s="1">
        <v>899.6</v>
      </c>
    </row>
    <row r="5878" spans="2:17" x14ac:dyDescent="0.3">
      <c r="B5878" s="187">
        <v>41519.5</v>
      </c>
      <c r="D5878" s="202">
        <v>270</v>
      </c>
      <c r="E5878" s="178">
        <v>187.47</v>
      </c>
      <c r="F5878" s="188">
        <f t="shared" si="364"/>
        <v>0.25370639780762594</v>
      </c>
      <c r="G5878" s="200"/>
      <c r="H5878" s="202">
        <v>616</v>
      </c>
      <c r="I5878" s="178">
        <v>15109</v>
      </c>
      <c r="J5878">
        <f t="shared" si="365"/>
        <v>15109</v>
      </c>
      <c r="K5878" s="189">
        <f t="shared" si="366"/>
        <v>0.60436000000000001</v>
      </c>
      <c r="L5878" s="200">
        <v>15544</v>
      </c>
      <c r="N5878" s="184">
        <v>0</v>
      </c>
      <c r="O5878" s="190">
        <f t="shared" si="367"/>
        <v>0</v>
      </c>
      <c r="Q5878" s="1">
        <v>899</v>
      </c>
    </row>
    <row r="5879" spans="2:17" x14ac:dyDescent="0.3">
      <c r="B5879" s="187">
        <v>41519.541666666664</v>
      </c>
      <c r="D5879" s="202">
        <v>162</v>
      </c>
      <c r="E5879" s="178">
        <v>0</v>
      </c>
      <c r="F5879" s="188">
        <f t="shared" si="364"/>
        <v>0</v>
      </c>
      <c r="G5879" s="200"/>
      <c r="H5879" s="202">
        <v>491</v>
      </c>
      <c r="I5879" s="178">
        <v>12301</v>
      </c>
      <c r="J5879">
        <f t="shared" si="365"/>
        <v>12301</v>
      </c>
      <c r="K5879" s="189">
        <f t="shared" si="366"/>
        <v>0.49203999999999998</v>
      </c>
      <c r="L5879" s="200">
        <v>12631</v>
      </c>
      <c r="N5879" s="184">
        <v>148.69999999999999</v>
      </c>
      <c r="O5879" s="190">
        <f t="shared" si="367"/>
        <v>2.4783333333333331E-2</v>
      </c>
      <c r="Q5879" s="1">
        <v>898.8</v>
      </c>
    </row>
    <row r="5880" spans="2:17" x14ac:dyDescent="0.3">
      <c r="B5880" s="187">
        <v>41519.583333333336</v>
      </c>
      <c r="D5880" s="202">
        <v>340</v>
      </c>
      <c r="E5880" s="178">
        <v>48.665500000000002</v>
      </c>
      <c r="F5880" s="188">
        <f t="shared" si="364"/>
        <v>6.5859863991609438E-2</v>
      </c>
      <c r="G5880" s="200"/>
      <c r="H5880" s="202">
        <v>544</v>
      </c>
      <c r="I5880" s="178">
        <v>15317</v>
      </c>
      <c r="J5880">
        <f t="shared" si="365"/>
        <v>15317</v>
      </c>
      <c r="K5880" s="189">
        <f t="shared" si="366"/>
        <v>0.61268</v>
      </c>
      <c r="L5880" s="200">
        <v>15761</v>
      </c>
      <c r="N5880" s="184">
        <v>429.8</v>
      </c>
      <c r="O5880" s="190">
        <f t="shared" si="367"/>
        <v>7.1633333333333341E-2</v>
      </c>
      <c r="Q5880" s="1">
        <v>898.7</v>
      </c>
    </row>
    <row r="5881" spans="2:17" x14ac:dyDescent="0.3">
      <c r="B5881" s="187">
        <v>41519.625</v>
      </c>
      <c r="D5881" s="202">
        <v>86</v>
      </c>
      <c r="E5881" s="178">
        <v>0</v>
      </c>
      <c r="F5881" s="188">
        <f t="shared" si="364"/>
        <v>0</v>
      </c>
      <c r="G5881" s="200"/>
      <c r="H5881" s="202">
        <v>219</v>
      </c>
      <c r="I5881" s="178">
        <v>6333.9</v>
      </c>
      <c r="J5881">
        <f t="shared" si="365"/>
        <v>6333.9</v>
      </c>
      <c r="K5881" s="189">
        <f t="shared" si="366"/>
        <v>0.25335599999999997</v>
      </c>
      <c r="L5881" s="200">
        <v>6501.5</v>
      </c>
      <c r="N5881" s="184">
        <v>704.2</v>
      </c>
      <c r="O5881" s="190">
        <f t="shared" si="367"/>
        <v>0.11736666666666667</v>
      </c>
      <c r="Q5881" s="1">
        <v>898.3</v>
      </c>
    </row>
    <row r="5882" spans="2:17" x14ac:dyDescent="0.3">
      <c r="B5882" s="187">
        <v>41519.666666666664</v>
      </c>
      <c r="D5882" s="202">
        <v>8</v>
      </c>
      <c r="E5882" s="178">
        <v>0</v>
      </c>
      <c r="F5882" s="188">
        <f t="shared" si="364"/>
        <v>0</v>
      </c>
      <c r="G5882" s="200"/>
      <c r="H5882" s="202">
        <v>93</v>
      </c>
      <c r="I5882" s="178">
        <v>2129.8000000000002</v>
      </c>
      <c r="J5882">
        <f t="shared" si="365"/>
        <v>2129.8000000000002</v>
      </c>
      <c r="K5882" s="189">
        <f t="shared" si="366"/>
        <v>8.5192000000000004E-2</v>
      </c>
      <c r="L5882" s="200">
        <v>2237.3000000000002</v>
      </c>
      <c r="N5882" s="184">
        <v>645.29999999999995</v>
      </c>
      <c r="O5882" s="190">
        <f t="shared" si="367"/>
        <v>0.10754999999999999</v>
      </c>
      <c r="Q5882" s="1">
        <v>897.2</v>
      </c>
    </row>
    <row r="5883" spans="2:17" x14ac:dyDescent="0.3">
      <c r="B5883" s="187">
        <v>41519.708333333336</v>
      </c>
      <c r="D5883" s="202">
        <v>4</v>
      </c>
      <c r="E5883" s="178">
        <v>0</v>
      </c>
      <c r="F5883" s="188">
        <f t="shared" si="364"/>
        <v>0</v>
      </c>
      <c r="G5883" s="200"/>
      <c r="H5883" s="202">
        <v>24</v>
      </c>
      <c r="I5883" s="178">
        <v>420.68</v>
      </c>
      <c r="J5883">
        <f t="shared" si="365"/>
        <v>420.68</v>
      </c>
      <c r="K5883" s="189">
        <f t="shared" si="366"/>
        <v>1.68272E-2</v>
      </c>
      <c r="L5883" s="200">
        <v>544.32000000000005</v>
      </c>
      <c r="N5883" s="184">
        <v>461.7</v>
      </c>
      <c r="O5883" s="190">
        <f t="shared" si="367"/>
        <v>7.6950000000000005E-2</v>
      </c>
      <c r="Q5883" s="1">
        <v>896.7</v>
      </c>
    </row>
    <row r="5884" spans="2:17" x14ac:dyDescent="0.3">
      <c r="B5884" s="187">
        <v>41519.75</v>
      </c>
      <c r="D5884" s="202">
        <v>0</v>
      </c>
      <c r="E5884" s="178">
        <v>0</v>
      </c>
      <c r="F5884" s="188">
        <f t="shared" si="364"/>
        <v>0</v>
      </c>
      <c r="G5884" s="200"/>
      <c r="H5884" s="202">
        <v>0</v>
      </c>
      <c r="I5884" s="178">
        <v>-56.506999999999998</v>
      </c>
      <c r="J5884">
        <f t="shared" si="365"/>
        <v>0</v>
      </c>
      <c r="K5884" s="189">
        <f t="shared" si="366"/>
        <v>0</v>
      </c>
      <c r="L5884" s="200">
        <v>0</v>
      </c>
      <c r="N5884" s="184">
        <v>473.4</v>
      </c>
      <c r="O5884" s="190">
        <f t="shared" si="367"/>
        <v>7.8899999999999998E-2</v>
      </c>
      <c r="Q5884" s="1">
        <v>895.8</v>
      </c>
    </row>
    <row r="5885" spans="2:17" x14ac:dyDescent="0.3">
      <c r="B5885" s="187">
        <v>41519.791666666664</v>
      </c>
      <c r="D5885" s="202">
        <v>0</v>
      </c>
      <c r="E5885" s="178">
        <v>0</v>
      </c>
      <c r="F5885" s="188">
        <f t="shared" si="364"/>
        <v>0</v>
      </c>
      <c r="G5885" s="200"/>
      <c r="H5885" s="202">
        <v>0</v>
      </c>
      <c r="I5885" s="178">
        <v>-56.506999999999998</v>
      </c>
      <c r="J5885">
        <f t="shared" si="365"/>
        <v>0</v>
      </c>
      <c r="K5885" s="189">
        <f t="shared" si="366"/>
        <v>0</v>
      </c>
      <c r="L5885" s="200">
        <v>0</v>
      </c>
      <c r="N5885" s="184">
        <v>257.89999999999998</v>
      </c>
      <c r="O5885" s="190">
        <f t="shared" si="367"/>
        <v>4.2983333333333332E-2</v>
      </c>
      <c r="Q5885" s="1">
        <v>895.8</v>
      </c>
    </row>
    <row r="5886" spans="2:17" x14ac:dyDescent="0.3">
      <c r="B5886" s="187">
        <v>41519.833333333336</v>
      </c>
      <c r="D5886" s="202">
        <v>0</v>
      </c>
      <c r="E5886" s="178">
        <v>0</v>
      </c>
      <c r="F5886" s="188">
        <f t="shared" si="364"/>
        <v>0</v>
      </c>
      <c r="G5886" s="200"/>
      <c r="H5886" s="202">
        <v>0</v>
      </c>
      <c r="I5886" s="178">
        <v>-56.506999999999998</v>
      </c>
      <c r="J5886">
        <f t="shared" si="365"/>
        <v>0</v>
      </c>
      <c r="K5886" s="189">
        <f t="shared" si="366"/>
        <v>0</v>
      </c>
      <c r="L5886" s="200">
        <v>0</v>
      </c>
      <c r="N5886" s="184">
        <v>262.3</v>
      </c>
      <c r="O5886" s="190">
        <f t="shared" si="367"/>
        <v>4.3716666666666668E-2</v>
      </c>
      <c r="Q5886" s="1">
        <v>894.2</v>
      </c>
    </row>
    <row r="5887" spans="2:17" x14ac:dyDescent="0.3">
      <c r="B5887" s="187">
        <v>41519.875</v>
      </c>
      <c r="D5887" s="202">
        <v>0</v>
      </c>
      <c r="E5887" s="178">
        <v>0</v>
      </c>
      <c r="F5887" s="188">
        <f t="shared" si="364"/>
        <v>0</v>
      </c>
      <c r="G5887" s="200"/>
      <c r="H5887" s="202">
        <v>0</v>
      </c>
      <c r="I5887" s="178">
        <v>-56.506999999999998</v>
      </c>
      <c r="J5887">
        <f t="shared" si="365"/>
        <v>0</v>
      </c>
      <c r="K5887" s="189">
        <f t="shared" si="366"/>
        <v>0</v>
      </c>
      <c r="L5887" s="200">
        <v>0</v>
      </c>
      <c r="N5887" s="184">
        <v>379.7</v>
      </c>
      <c r="O5887" s="190">
        <f t="shared" si="367"/>
        <v>6.328333333333333E-2</v>
      </c>
      <c r="Q5887" s="1">
        <v>893.2</v>
      </c>
    </row>
    <row r="5888" spans="2:17" x14ac:dyDescent="0.3">
      <c r="B5888" s="187">
        <v>41519.916666666664</v>
      </c>
      <c r="D5888" s="202">
        <v>0</v>
      </c>
      <c r="E5888" s="178">
        <v>0</v>
      </c>
      <c r="F5888" s="188">
        <f t="shared" si="364"/>
        <v>0</v>
      </c>
      <c r="G5888" s="200"/>
      <c r="H5888" s="202">
        <v>0</v>
      </c>
      <c r="I5888" s="178">
        <v>-56.506999999999998</v>
      </c>
      <c r="J5888">
        <f t="shared" si="365"/>
        <v>0</v>
      </c>
      <c r="K5888" s="189">
        <f t="shared" si="366"/>
        <v>0</v>
      </c>
      <c r="L5888" s="200">
        <v>0</v>
      </c>
      <c r="N5888" s="184">
        <v>554.1</v>
      </c>
      <c r="O5888" s="190">
        <f t="shared" si="367"/>
        <v>9.2350000000000002E-2</v>
      </c>
      <c r="Q5888" s="1">
        <v>892.9</v>
      </c>
    </row>
    <row r="5889" spans="2:17" x14ac:dyDescent="0.3">
      <c r="B5889" s="187">
        <v>41519.958333333336</v>
      </c>
      <c r="D5889" s="202">
        <v>0</v>
      </c>
      <c r="E5889" s="178">
        <v>0</v>
      </c>
      <c r="F5889" s="188">
        <f t="shared" si="364"/>
        <v>0</v>
      </c>
      <c r="G5889" s="200"/>
      <c r="H5889" s="202">
        <v>0</v>
      </c>
      <c r="I5889" s="178">
        <v>-56.506999999999998</v>
      </c>
      <c r="J5889">
        <f t="shared" si="365"/>
        <v>0</v>
      </c>
      <c r="K5889" s="189">
        <f t="shared" si="366"/>
        <v>0</v>
      </c>
      <c r="L5889" s="200">
        <v>0</v>
      </c>
      <c r="N5889" s="184">
        <v>595</v>
      </c>
      <c r="O5889" s="190">
        <f t="shared" si="367"/>
        <v>9.9166666666666667E-2</v>
      </c>
      <c r="Q5889" s="1">
        <v>892.8</v>
      </c>
    </row>
    <row r="5890" spans="2:17" x14ac:dyDescent="0.3">
      <c r="B5890" s="187">
        <v>41520</v>
      </c>
      <c r="D5890" s="202">
        <v>0</v>
      </c>
      <c r="E5890" s="178">
        <v>0</v>
      </c>
      <c r="F5890" s="188">
        <f t="shared" si="364"/>
        <v>0</v>
      </c>
      <c r="G5890" s="200"/>
      <c r="H5890" s="202">
        <v>0</v>
      </c>
      <c r="I5890" s="178">
        <v>-56.506999999999998</v>
      </c>
      <c r="J5890">
        <f t="shared" si="365"/>
        <v>0</v>
      </c>
      <c r="K5890" s="189">
        <f t="shared" si="366"/>
        <v>0</v>
      </c>
      <c r="L5890" s="200">
        <v>0</v>
      </c>
      <c r="N5890" s="184">
        <v>2175.8000000000002</v>
      </c>
      <c r="O5890" s="190">
        <f t="shared" si="367"/>
        <v>0.36263333333333336</v>
      </c>
      <c r="Q5890" s="1">
        <v>892.6</v>
      </c>
    </row>
    <row r="5891" spans="2:17" x14ac:dyDescent="0.3">
      <c r="B5891" s="187">
        <v>41520.041666666664</v>
      </c>
      <c r="D5891" s="202">
        <v>0</v>
      </c>
      <c r="E5891" s="178">
        <v>0</v>
      </c>
      <c r="F5891" s="188">
        <f t="shared" si="364"/>
        <v>0</v>
      </c>
      <c r="G5891" s="200"/>
      <c r="H5891" s="202">
        <v>0</v>
      </c>
      <c r="I5891" s="178">
        <v>-56.506999999999998</v>
      </c>
      <c r="J5891">
        <f t="shared" si="365"/>
        <v>0</v>
      </c>
      <c r="K5891" s="189">
        <f t="shared" si="366"/>
        <v>0</v>
      </c>
      <c r="L5891" s="200">
        <v>0</v>
      </c>
      <c r="N5891" s="184">
        <v>3568.9</v>
      </c>
      <c r="O5891" s="190">
        <f t="shared" si="367"/>
        <v>0.59481666666666666</v>
      </c>
      <c r="Q5891" s="1">
        <v>891.8</v>
      </c>
    </row>
    <row r="5892" spans="2:17" x14ac:dyDescent="0.3">
      <c r="B5892" s="187">
        <v>41520.083333333336</v>
      </c>
      <c r="D5892" s="202">
        <v>0</v>
      </c>
      <c r="E5892" s="178">
        <v>0</v>
      </c>
      <c r="F5892" s="188">
        <f t="shared" si="364"/>
        <v>0</v>
      </c>
      <c r="G5892" s="200"/>
      <c r="H5892" s="202">
        <v>0</v>
      </c>
      <c r="I5892" s="178">
        <v>-56.506999999999998</v>
      </c>
      <c r="J5892">
        <f t="shared" si="365"/>
        <v>0</v>
      </c>
      <c r="K5892" s="189">
        <f t="shared" si="366"/>
        <v>0</v>
      </c>
      <c r="L5892" s="200">
        <v>0</v>
      </c>
      <c r="N5892" s="184">
        <v>3823.6</v>
      </c>
      <c r="O5892" s="190">
        <f t="shared" si="367"/>
        <v>0.63726666666666665</v>
      </c>
      <c r="Q5892" s="1">
        <v>890.7</v>
      </c>
    </row>
    <row r="5893" spans="2:17" x14ac:dyDescent="0.3">
      <c r="B5893" s="187">
        <v>41520.125</v>
      </c>
      <c r="D5893" s="202">
        <v>0</v>
      </c>
      <c r="E5893" s="178">
        <v>0</v>
      </c>
      <c r="F5893" s="188">
        <f t="shared" si="364"/>
        <v>0</v>
      </c>
      <c r="G5893" s="200"/>
      <c r="H5893" s="202">
        <v>0</v>
      </c>
      <c r="I5893" s="178">
        <v>-56.506999999999998</v>
      </c>
      <c r="J5893">
        <f t="shared" si="365"/>
        <v>0</v>
      </c>
      <c r="K5893" s="189">
        <f t="shared" si="366"/>
        <v>0</v>
      </c>
      <c r="L5893" s="200">
        <v>0</v>
      </c>
      <c r="N5893" s="184">
        <v>4137.3</v>
      </c>
      <c r="O5893" s="190">
        <f t="shared" si="367"/>
        <v>0.68955</v>
      </c>
      <c r="Q5893" s="1">
        <v>890.6</v>
      </c>
    </row>
    <row r="5894" spans="2:17" x14ac:dyDescent="0.3">
      <c r="B5894" s="187">
        <v>41520.166666666664</v>
      </c>
      <c r="D5894" s="202">
        <v>0</v>
      </c>
      <c r="E5894" s="178">
        <v>0</v>
      </c>
      <c r="F5894" s="188">
        <f t="shared" si="364"/>
        <v>0</v>
      </c>
      <c r="G5894" s="200"/>
      <c r="H5894" s="202">
        <v>0</v>
      </c>
      <c r="I5894" s="178">
        <v>-56.506999999999998</v>
      </c>
      <c r="J5894">
        <f t="shared" si="365"/>
        <v>0</v>
      </c>
      <c r="K5894" s="189">
        <f t="shared" si="366"/>
        <v>0</v>
      </c>
      <c r="L5894" s="200">
        <v>0</v>
      </c>
      <c r="N5894" s="184">
        <v>4115.8999999999996</v>
      </c>
      <c r="O5894" s="190">
        <f t="shared" si="367"/>
        <v>0.68598333333333328</v>
      </c>
      <c r="Q5894" s="1">
        <v>889.3</v>
      </c>
    </row>
    <row r="5895" spans="2:17" x14ac:dyDescent="0.3">
      <c r="B5895" s="187">
        <v>41520.208333333336</v>
      </c>
      <c r="D5895" s="202">
        <v>0</v>
      </c>
      <c r="E5895" s="178">
        <v>0</v>
      </c>
      <c r="F5895" s="188">
        <f t="shared" si="364"/>
        <v>0</v>
      </c>
      <c r="G5895" s="200"/>
      <c r="H5895" s="202">
        <v>0</v>
      </c>
      <c r="I5895" s="178">
        <v>-56.506999999999998</v>
      </c>
      <c r="J5895">
        <f t="shared" si="365"/>
        <v>0</v>
      </c>
      <c r="K5895" s="189">
        <f t="shared" si="366"/>
        <v>0</v>
      </c>
      <c r="L5895" s="200">
        <v>0</v>
      </c>
      <c r="N5895" s="184">
        <v>3679.4</v>
      </c>
      <c r="O5895" s="190">
        <f t="shared" si="367"/>
        <v>0.6132333333333333</v>
      </c>
      <c r="Q5895" s="1">
        <v>889.2</v>
      </c>
    </row>
    <row r="5896" spans="2:17" x14ac:dyDescent="0.3">
      <c r="B5896" s="187">
        <v>41520.25</v>
      </c>
      <c r="D5896" s="202">
        <v>254</v>
      </c>
      <c r="E5896" s="178">
        <v>0</v>
      </c>
      <c r="F5896" s="188">
        <f t="shared" si="364"/>
        <v>0</v>
      </c>
      <c r="G5896" s="200"/>
      <c r="H5896" s="202">
        <v>52</v>
      </c>
      <c r="I5896" s="178">
        <v>1755.5</v>
      </c>
      <c r="J5896">
        <f t="shared" si="365"/>
        <v>1755.5</v>
      </c>
      <c r="K5896" s="189">
        <f t="shared" si="366"/>
        <v>7.0220000000000005E-2</v>
      </c>
      <c r="L5896" s="200">
        <v>1859.8</v>
      </c>
      <c r="N5896" s="184">
        <v>2147.6999999999998</v>
      </c>
      <c r="O5896" s="190">
        <f t="shared" si="367"/>
        <v>0.35794999999999999</v>
      </c>
      <c r="Q5896" s="1">
        <v>889.2</v>
      </c>
    </row>
    <row r="5897" spans="2:17" x14ac:dyDescent="0.3">
      <c r="B5897" s="187">
        <v>41520.291666666664</v>
      </c>
      <c r="D5897" s="202">
        <v>696</v>
      </c>
      <c r="E5897" s="178">
        <v>199.17699999999999</v>
      </c>
      <c r="F5897" s="188">
        <f t="shared" si="364"/>
        <v>0.26954968366207666</v>
      </c>
      <c r="G5897" s="200"/>
      <c r="H5897" s="202">
        <v>258</v>
      </c>
      <c r="I5897" s="178">
        <v>11787</v>
      </c>
      <c r="J5897">
        <f t="shared" si="365"/>
        <v>11787</v>
      </c>
      <c r="K5897" s="189">
        <f t="shared" si="366"/>
        <v>0.47148000000000001</v>
      </c>
      <c r="L5897" s="200">
        <v>12100</v>
      </c>
      <c r="N5897" s="184">
        <v>1985.7</v>
      </c>
      <c r="O5897" s="190">
        <f t="shared" si="367"/>
        <v>0.33095000000000002</v>
      </c>
      <c r="Q5897" s="1">
        <v>888.9</v>
      </c>
    </row>
    <row r="5898" spans="2:17" x14ac:dyDescent="0.3">
      <c r="B5898" s="187">
        <v>41520.333333333336</v>
      </c>
      <c r="D5898" s="202">
        <v>844</v>
      </c>
      <c r="E5898" s="178">
        <v>579.48800000000006</v>
      </c>
      <c r="F5898" s="188">
        <f t="shared" si="364"/>
        <v>0.78423114659809867</v>
      </c>
      <c r="G5898" s="200"/>
      <c r="H5898" s="202">
        <v>485</v>
      </c>
      <c r="I5898" s="178">
        <v>21130</v>
      </c>
      <c r="J5898">
        <f t="shared" si="365"/>
        <v>21130</v>
      </c>
      <c r="K5898" s="189">
        <f t="shared" si="366"/>
        <v>0.84519999999999995</v>
      </c>
      <c r="L5898" s="200">
        <v>21867</v>
      </c>
      <c r="N5898" s="184">
        <v>1186.2</v>
      </c>
      <c r="O5898" s="190">
        <f t="shared" si="367"/>
        <v>0.19770000000000001</v>
      </c>
      <c r="Q5898" s="1">
        <v>888.7</v>
      </c>
    </row>
    <row r="5899" spans="2:17" x14ac:dyDescent="0.3">
      <c r="B5899" s="187">
        <v>41520.375</v>
      </c>
      <c r="D5899" s="202">
        <v>908</v>
      </c>
      <c r="E5899" s="178">
        <v>658.69399999999996</v>
      </c>
      <c r="F5899" s="188">
        <f t="shared" ref="F5899:F5962" si="368">E5899/$F$8</f>
        <v>0.89142199817302159</v>
      </c>
      <c r="G5899" s="200"/>
      <c r="H5899" s="202">
        <v>676</v>
      </c>
      <c r="I5899" s="178">
        <v>21722</v>
      </c>
      <c r="J5899">
        <f t="shared" ref="J5899:J5962" si="369">IF(I5899&lt;0,0,I5899)</f>
        <v>21722</v>
      </c>
      <c r="K5899" s="189">
        <f t="shared" ref="K5899:K5962" si="370">J5899/(1000*$K$8)</f>
        <v>0.86887999999999999</v>
      </c>
      <c r="L5899" s="200">
        <v>22492</v>
      </c>
      <c r="N5899" s="184">
        <v>897.2</v>
      </c>
      <c r="O5899" s="190">
        <f t="shared" ref="O5899:O5962" si="371">N5899/$O$8</f>
        <v>0.14953333333333335</v>
      </c>
      <c r="Q5899" s="1">
        <v>887</v>
      </c>
    </row>
    <row r="5900" spans="2:17" x14ac:dyDescent="0.3">
      <c r="B5900" s="187">
        <v>41520.416666666664</v>
      </c>
      <c r="D5900" s="202">
        <v>944</v>
      </c>
      <c r="E5900" s="178">
        <v>699.79899999999998</v>
      </c>
      <c r="F5900" s="188">
        <f t="shared" si="368"/>
        <v>0.94705010657373889</v>
      </c>
      <c r="G5900" s="200"/>
      <c r="H5900" s="202">
        <v>813</v>
      </c>
      <c r="I5900" s="178">
        <v>21742</v>
      </c>
      <c r="J5900">
        <f t="shared" si="369"/>
        <v>21742</v>
      </c>
      <c r="K5900" s="189">
        <f t="shared" si="370"/>
        <v>0.86968000000000001</v>
      </c>
      <c r="L5900" s="200">
        <v>22513</v>
      </c>
      <c r="N5900" s="184">
        <v>792.7</v>
      </c>
      <c r="O5900" s="190">
        <f t="shared" si="371"/>
        <v>0.13211666666666669</v>
      </c>
      <c r="Q5900" s="1">
        <v>887</v>
      </c>
    </row>
    <row r="5901" spans="2:17" x14ac:dyDescent="0.3">
      <c r="B5901" s="187">
        <v>41520.458333333336</v>
      </c>
      <c r="D5901" s="202">
        <v>961</v>
      </c>
      <c r="E5901" s="178">
        <v>722.02</v>
      </c>
      <c r="F5901" s="188">
        <f t="shared" si="368"/>
        <v>0.97712217072097984</v>
      </c>
      <c r="G5901" s="200"/>
      <c r="H5901" s="202">
        <v>885</v>
      </c>
      <c r="I5901" s="178">
        <v>21596</v>
      </c>
      <c r="J5901">
        <f t="shared" si="369"/>
        <v>21596</v>
      </c>
      <c r="K5901" s="189">
        <f t="shared" si="370"/>
        <v>0.86384000000000005</v>
      </c>
      <c r="L5901" s="200">
        <v>22359</v>
      </c>
      <c r="N5901" s="184">
        <v>311.5</v>
      </c>
      <c r="O5901" s="190">
        <f t="shared" si="371"/>
        <v>5.1916666666666667E-2</v>
      </c>
      <c r="Q5901" s="1">
        <v>886.6</v>
      </c>
    </row>
    <row r="5902" spans="2:17" x14ac:dyDescent="0.3">
      <c r="B5902" s="187">
        <v>41520.5</v>
      </c>
      <c r="D5902" s="202">
        <v>963</v>
      </c>
      <c r="E5902" s="178">
        <v>729.29</v>
      </c>
      <c r="F5902" s="188">
        <f t="shared" si="368"/>
        <v>0.98696078763067974</v>
      </c>
      <c r="G5902" s="200"/>
      <c r="H5902" s="202">
        <v>887</v>
      </c>
      <c r="I5902" s="178">
        <v>21425</v>
      </c>
      <c r="J5902">
        <f t="shared" si="369"/>
        <v>21425</v>
      </c>
      <c r="K5902" s="189">
        <f t="shared" si="370"/>
        <v>0.85699999999999998</v>
      </c>
      <c r="L5902" s="200">
        <v>22178</v>
      </c>
      <c r="N5902" s="184">
        <v>55.2</v>
      </c>
      <c r="O5902" s="190">
        <f t="shared" si="371"/>
        <v>9.1999999999999998E-3</v>
      </c>
      <c r="Q5902" s="1">
        <v>886.3</v>
      </c>
    </row>
    <row r="5903" spans="2:17" x14ac:dyDescent="0.3">
      <c r="B5903" s="187">
        <v>41520.541666666664</v>
      </c>
      <c r="D5903" s="202">
        <v>945</v>
      </c>
      <c r="E5903" s="178">
        <v>701.98599999999999</v>
      </c>
      <c r="F5903" s="188">
        <f t="shared" si="368"/>
        <v>0.95000981155056341</v>
      </c>
      <c r="G5903" s="200"/>
      <c r="H5903" s="202">
        <v>813</v>
      </c>
      <c r="I5903" s="178">
        <v>21315</v>
      </c>
      <c r="J5903">
        <f t="shared" si="369"/>
        <v>21315</v>
      </c>
      <c r="K5903" s="189">
        <f t="shared" si="370"/>
        <v>0.85260000000000002</v>
      </c>
      <c r="L5903" s="200">
        <v>22062</v>
      </c>
      <c r="N5903" s="184">
        <v>0</v>
      </c>
      <c r="O5903" s="190">
        <f t="shared" si="371"/>
        <v>0</v>
      </c>
      <c r="Q5903" s="1">
        <v>885.7</v>
      </c>
    </row>
    <row r="5904" spans="2:17" x14ac:dyDescent="0.3">
      <c r="B5904" s="187">
        <v>41520.583333333336</v>
      </c>
      <c r="D5904" s="202">
        <v>894</v>
      </c>
      <c r="E5904" s="178">
        <v>648.15300000000002</v>
      </c>
      <c r="F5904" s="188">
        <f t="shared" si="368"/>
        <v>0.8771566803126164</v>
      </c>
      <c r="G5904" s="200"/>
      <c r="H5904" s="202">
        <v>670</v>
      </c>
      <c r="I5904" s="178">
        <v>20921</v>
      </c>
      <c r="J5904">
        <f t="shared" si="369"/>
        <v>20921</v>
      </c>
      <c r="K5904" s="189">
        <f t="shared" si="370"/>
        <v>0.83684000000000003</v>
      </c>
      <c r="L5904" s="200">
        <v>21646</v>
      </c>
      <c r="N5904" s="184">
        <v>0</v>
      </c>
      <c r="O5904" s="190">
        <f t="shared" si="371"/>
        <v>0</v>
      </c>
      <c r="Q5904" s="1">
        <v>884.7</v>
      </c>
    </row>
    <row r="5905" spans="2:17" x14ac:dyDescent="0.3">
      <c r="B5905" s="187">
        <v>41520.625</v>
      </c>
      <c r="D5905" s="202">
        <v>826</v>
      </c>
      <c r="E5905" s="178">
        <v>565.22199999999998</v>
      </c>
      <c r="F5905" s="188">
        <f t="shared" si="368"/>
        <v>0.76492472172412629</v>
      </c>
      <c r="G5905" s="200"/>
      <c r="H5905" s="202">
        <v>478</v>
      </c>
      <c r="I5905" s="178">
        <v>20033</v>
      </c>
      <c r="J5905">
        <f t="shared" si="369"/>
        <v>20033</v>
      </c>
      <c r="K5905" s="189">
        <f t="shared" si="370"/>
        <v>0.80132000000000003</v>
      </c>
      <c r="L5905" s="200">
        <v>20709</v>
      </c>
      <c r="N5905" s="184">
        <v>0</v>
      </c>
      <c r="O5905" s="190">
        <f t="shared" si="371"/>
        <v>0</v>
      </c>
      <c r="Q5905" s="1">
        <v>883.5</v>
      </c>
    </row>
    <row r="5906" spans="2:17" x14ac:dyDescent="0.3">
      <c r="B5906" s="187">
        <v>41520.666666666664</v>
      </c>
      <c r="D5906" s="202">
        <v>706</v>
      </c>
      <c r="E5906" s="178">
        <v>385.298</v>
      </c>
      <c r="F5906" s="188">
        <f t="shared" si="368"/>
        <v>0.52143045640626584</v>
      </c>
      <c r="G5906" s="200"/>
      <c r="H5906" s="202">
        <v>259</v>
      </c>
      <c r="I5906" s="178">
        <v>11462</v>
      </c>
      <c r="J5906">
        <f t="shared" si="369"/>
        <v>11462</v>
      </c>
      <c r="K5906" s="189">
        <f t="shared" si="370"/>
        <v>0.45848</v>
      </c>
      <c r="L5906" s="200">
        <v>11765</v>
      </c>
      <c r="N5906" s="184">
        <v>4.9000000000000004</v>
      </c>
      <c r="O5906" s="190">
        <f t="shared" si="371"/>
        <v>8.1666666666666671E-4</v>
      </c>
      <c r="Q5906" s="1">
        <v>882.7</v>
      </c>
    </row>
    <row r="5907" spans="2:17" x14ac:dyDescent="0.3">
      <c r="B5907" s="187">
        <v>41520.708333333336</v>
      </c>
      <c r="D5907" s="202">
        <v>265</v>
      </c>
      <c r="E5907" s="178">
        <v>0</v>
      </c>
      <c r="F5907" s="188">
        <f t="shared" si="368"/>
        <v>0</v>
      </c>
      <c r="G5907" s="200"/>
      <c r="H5907" s="202">
        <v>54</v>
      </c>
      <c r="I5907" s="178">
        <v>1767.4</v>
      </c>
      <c r="J5907">
        <f t="shared" si="369"/>
        <v>1767.4</v>
      </c>
      <c r="K5907" s="189">
        <f t="shared" si="370"/>
        <v>7.0696000000000009E-2</v>
      </c>
      <c r="L5907" s="200">
        <v>1871.8</v>
      </c>
      <c r="N5907" s="184">
        <v>228.5</v>
      </c>
      <c r="O5907" s="190">
        <f t="shared" si="371"/>
        <v>3.808333333333333E-2</v>
      </c>
      <c r="Q5907" s="1">
        <v>881.6</v>
      </c>
    </row>
    <row r="5908" spans="2:17" x14ac:dyDescent="0.3">
      <c r="B5908" s="187">
        <v>41520.75</v>
      </c>
      <c r="D5908" s="202">
        <v>0</v>
      </c>
      <c r="E5908" s="178">
        <v>0</v>
      </c>
      <c r="F5908" s="188">
        <f t="shared" si="368"/>
        <v>0</v>
      </c>
      <c r="G5908" s="200"/>
      <c r="H5908" s="202">
        <v>0</v>
      </c>
      <c r="I5908" s="178">
        <v>-56.506999999999998</v>
      </c>
      <c r="J5908">
        <f t="shared" si="369"/>
        <v>0</v>
      </c>
      <c r="K5908" s="189">
        <f t="shared" si="370"/>
        <v>0</v>
      </c>
      <c r="L5908" s="200">
        <v>0</v>
      </c>
      <c r="N5908" s="184">
        <v>1170.5999999999999</v>
      </c>
      <c r="O5908" s="190">
        <f t="shared" si="371"/>
        <v>0.1951</v>
      </c>
      <c r="Q5908" s="1">
        <v>881.3</v>
      </c>
    </row>
    <row r="5909" spans="2:17" x14ac:dyDescent="0.3">
      <c r="B5909" s="187">
        <v>41520.791666666664</v>
      </c>
      <c r="D5909" s="202">
        <v>0</v>
      </c>
      <c r="E5909" s="178">
        <v>0</v>
      </c>
      <c r="F5909" s="188">
        <f t="shared" si="368"/>
        <v>0</v>
      </c>
      <c r="G5909" s="200"/>
      <c r="H5909" s="202">
        <v>0</v>
      </c>
      <c r="I5909" s="178">
        <v>-56.506999999999998</v>
      </c>
      <c r="J5909">
        <f t="shared" si="369"/>
        <v>0</v>
      </c>
      <c r="K5909" s="189">
        <f t="shared" si="370"/>
        <v>0</v>
      </c>
      <c r="L5909" s="200">
        <v>0</v>
      </c>
      <c r="N5909" s="184">
        <v>3303.9</v>
      </c>
      <c r="O5909" s="190">
        <f t="shared" si="371"/>
        <v>0.55064999999999997</v>
      </c>
      <c r="Q5909" s="1">
        <v>881.1</v>
      </c>
    </row>
    <row r="5910" spans="2:17" x14ac:dyDescent="0.3">
      <c r="B5910" s="187">
        <v>41520.833333333336</v>
      </c>
      <c r="D5910" s="202">
        <v>0</v>
      </c>
      <c r="E5910" s="178">
        <v>0</v>
      </c>
      <c r="F5910" s="188">
        <f t="shared" si="368"/>
        <v>0</v>
      </c>
      <c r="G5910" s="200"/>
      <c r="H5910" s="202">
        <v>0</v>
      </c>
      <c r="I5910" s="178">
        <v>-56.506999999999998</v>
      </c>
      <c r="J5910">
        <f t="shared" si="369"/>
        <v>0</v>
      </c>
      <c r="K5910" s="189">
        <f t="shared" si="370"/>
        <v>0</v>
      </c>
      <c r="L5910" s="200">
        <v>0</v>
      </c>
      <c r="N5910" s="184">
        <v>4437.3999999999996</v>
      </c>
      <c r="O5910" s="190">
        <f t="shared" si="371"/>
        <v>0.73956666666666659</v>
      </c>
      <c r="Q5910" s="1">
        <v>880.8</v>
      </c>
    </row>
    <row r="5911" spans="2:17" x14ac:dyDescent="0.3">
      <c r="B5911" s="187">
        <v>41520.875</v>
      </c>
      <c r="D5911" s="202">
        <v>0</v>
      </c>
      <c r="E5911" s="178">
        <v>0</v>
      </c>
      <c r="F5911" s="188">
        <f t="shared" si="368"/>
        <v>0</v>
      </c>
      <c r="G5911" s="200"/>
      <c r="H5911" s="202">
        <v>0</v>
      </c>
      <c r="I5911" s="178">
        <v>-56.506999999999998</v>
      </c>
      <c r="J5911">
        <f t="shared" si="369"/>
        <v>0</v>
      </c>
      <c r="K5911" s="189">
        <f t="shared" si="370"/>
        <v>0</v>
      </c>
      <c r="L5911" s="200">
        <v>0</v>
      </c>
      <c r="N5911" s="184">
        <v>4804.2</v>
      </c>
      <c r="O5911" s="190">
        <f t="shared" si="371"/>
        <v>0.80069999999999997</v>
      </c>
      <c r="Q5911" s="1">
        <v>880.3</v>
      </c>
    </row>
    <row r="5912" spans="2:17" x14ac:dyDescent="0.3">
      <c r="B5912" s="187">
        <v>41520.916666666664</v>
      </c>
      <c r="D5912" s="202">
        <v>0</v>
      </c>
      <c r="E5912" s="178">
        <v>0</v>
      </c>
      <c r="F5912" s="188">
        <f t="shared" si="368"/>
        <v>0</v>
      </c>
      <c r="G5912" s="200"/>
      <c r="H5912" s="202">
        <v>0</v>
      </c>
      <c r="I5912" s="178">
        <v>-56.506999999999998</v>
      </c>
      <c r="J5912">
        <f t="shared" si="369"/>
        <v>0</v>
      </c>
      <c r="K5912" s="189">
        <f t="shared" si="370"/>
        <v>0</v>
      </c>
      <c r="L5912" s="200">
        <v>0</v>
      </c>
      <c r="N5912" s="184">
        <v>4716</v>
      </c>
      <c r="O5912" s="190">
        <f t="shared" si="371"/>
        <v>0.78600000000000003</v>
      </c>
      <c r="Q5912" s="1">
        <v>880.2</v>
      </c>
    </row>
    <row r="5913" spans="2:17" x14ac:dyDescent="0.3">
      <c r="B5913" s="187">
        <v>41520.958333333336</v>
      </c>
      <c r="D5913" s="202">
        <v>0</v>
      </c>
      <c r="E5913" s="178">
        <v>0</v>
      </c>
      <c r="F5913" s="188">
        <f t="shared" si="368"/>
        <v>0</v>
      </c>
      <c r="G5913" s="200"/>
      <c r="H5913" s="202">
        <v>0</v>
      </c>
      <c r="I5913" s="178">
        <v>-56.506999999999998</v>
      </c>
      <c r="J5913">
        <f t="shared" si="369"/>
        <v>0</v>
      </c>
      <c r="K5913" s="189">
        <f t="shared" si="370"/>
        <v>0</v>
      </c>
      <c r="L5913" s="200">
        <v>0</v>
      </c>
      <c r="N5913" s="184">
        <v>4849.1000000000004</v>
      </c>
      <c r="O5913" s="190">
        <f t="shared" si="371"/>
        <v>0.80818333333333336</v>
      </c>
      <c r="Q5913" s="1">
        <v>878.9</v>
      </c>
    </row>
    <row r="5914" spans="2:17" x14ac:dyDescent="0.3">
      <c r="B5914" s="187">
        <v>41521</v>
      </c>
      <c r="D5914" s="202">
        <v>0</v>
      </c>
      <c r="E5914" s="178">
        <v>0</v>
      </c>
      <c r="F5914" s="188">
        <f t="shared" si="368"/>
        <v>0</v>
      </c>
      <c r="G5914" s="200"/>
      <c r="H5914" s="202">
        <v>0</v>
      </c>
      <c r="I5914" s="178">
        <v>-56.506999999999998</v>
      </c>
      <c r="J5914">
        <f t="shared" si="369"/>
        <v>0</v>
      </c>
      <c r="K5914" s="189">
        <f t="shared" si="370"/>
        <v>0</v>
      </c>
      <c r="L5914" s="200">
        <v>0</v>
      </c>
      <c r="N5914" s="184">
        <v>4946.3</v>
      </c>
      <c r="O5914" s="190">
        <f t="shared" si="371"/>
        <v>0.82438333333333336</v>
      </c>
      <c r="Q5914" s="1">
        <v>878.3</v>
      </c>
    </row>
    <row r="5915" spans="2:17" x14ac:dyDescent="0.3">
      <c r="B5915" s="187">
        <v>41521.041666666664</v>
      </c>
      <c r="D5915" s="202">
        <v>0</v>
      </c>
      <c r="E5915" s="178">
        <v>0</v>
      </c>
      <c r="F5915" s="188">
        <f t="shared" si="368"/>
        <v>0</v>
      </c>
      <c r="G5915" s="200"/>
      <c r="H5915" s="202">
        <v>0</v>
      </c>
      <c r="I5915" s="178">
        <v>-56.506999999999998</v>
      </c>
      <c r="J5915">
        <f t="shared" si="369"/>
        <v>0</v>
      </c>
      <c r="K5915" s="189">
        <f t="shared" si="370"/>
        <v>0</v>
      </c>
      <c r="L5915" s="200">
        <v>0</v>
      </c>
      <c r="N5915" s="184">
        <v>5139.1000000000004</v>
      </c>
      <c r="O5915" s="190">
        <f t="shared" si="371"/>
        <v>0.8565166666666667</v>
      </c>
      <c r="Q5915" s="1">
        <v>878.2</v>
      </c>
    </row>
    <row r="5916" spans="2:17" x14ac:dyDescent="0.3">
      <c r="B5916" s="187">
        <v>41521.083333333336</v>
      </c>
      <c r="D5916" s="202">
        <v>0</v>
      </c>
      <c r="E5916" s="178">
        <v>0</v>
      </c>
      <c r="F5916" s="188">
        <f t="shared" si="368"/>
        <v>0</v>
      </c>
      <c r="G5916" s="200"/>
      <c r="H5916" s="202">
        <v>0</v>
      </c>
      <c r="I5916" s="178">
        <v>-56.506999999999998</v>
      </c>
      <c r="J5916">
        <f t="shared" si="369"/>
        <v>0</v>
      </c>
      <c r="K5916" s="189">
        <f t="shared" si="370"/>
        <v>0</v>
      </c>
      <c r="L5916" s="200">
        <v>0</v>
      </c>
      <c r="N5916" s="184">
        <v>5014.7</v>
      </c>
      <c r="O5916" s="190">
        <f t="shared" si="371"/>
        <v>0.83578333333333332</v>
      </c>
      <c r="Q5916" s="1">
        <v>878.2</v>
      </c>
    </row>
    <row r="5917" spans="2:17" x14ac:dyDescent="0.3">
      <c r="B5917" s="187">
        <v>41521.125</v>
      </c>
      <c r="D5917" s="202">
        <v>0</v>
      </c>
      <c r="E5917" s="178">
        <v>0</v>
      </c>
      <c r="F5917" s="188">
        <f t="shared" si="368"/>
        <v>0</v>
      </c>
      <c r="G5917" s="200"/>
      <c r="H5917" s="202">
        <v>0</v>
      </c>
      <c r="I5917" s="178">
        <v>-56.506999999999998</v>
      </c>
      <c r="J5917">
        <f t="shared" si="369"/>
        <v>0</v>
      </c>
      <c r="K5917" s="189">
        <f t="shared" si="370"/>
        <v>0</v>
      </c>
      <c r="L5917" s="200">
        <v>0</v>
      </c>
      <c r="N5917" s="184">
        <v>4541</v>
      </c>
      <c r="O5917" s="190">
        <f t="shared" si="371"/>
        <v>0.75683333333333336</v>
      </c>
      <c r="Q5917" s="1">
        <v>877.7</v>
      </c>
    </row>
    <row r="5918" spans="2:17" x14ac:dyDescent="0.3">
      <c r="B5918" s="187">
        <v>41521.166666666664</v>
      </c>
      <c r="D5918" s="202">
        <v>0</v>
      </c>
      <c r="E5918" s="178">
        <v>0</v>
      </c>
      <c r="F5918" s="188">
        <f t="shared" si="368"/>
        <v>0</v>
      </c>
      <c r="G5918" s="200"/>
      <c r="H5918" s="202">
        <v>0</v>
      </c>
      <c r="I5918" s="178">
        <v>-56.506999999999998</v>
      </c>
      <c r="J5918">
        <f t="shared" si="369"/>
        <v>0</v>
      </c>
      <c r="K5918" s="189">
        <f t="shared" si="370"/>
        <v>0</v>
      </c>
      <c r="L5918" s="200">
        <v>0</v>
      </c>
      <c r="N5918" s="184">
        <v>3946.7</v>
      </c>
      <c r="O5918" s="190">
        <f t="shared" si="371"/>
        <v>0.65778333333333328</v>
      </c>
      <c r="Q5918" s="1">
        <v>877.3</v>
      </c>
    </row>
    <row r="5919" spans="2:17" x14ac:dyDescent="0.3">
      <c r="B5919" s="187">
        <v>41521.208333333336</v>
      </c>
      <c r="D5919" s="202">
        <v>0</v>
      </c>
      <c r="E5919" s="178">
        <v>0</v>
      </c>
      <c r="F5919" s="188">
        <f t="shared" si="368"/>
        <v>0</v>
      </c>
      <c r="G5919" s="200"/>
      <c r="H5919" s="202">
        <v>0</v>
      </c>
      <c r="I5919" s="178">
        <v>-56.506999999999998</v>
      </c>
      <c r="J5919">
        <f t="shared" si="369"/>
        <v>0</v>
      </c>
      <c r="K5919" s="189">
        <f t="shared" si="370"/>
        <v>0</v>
      </c>
      <c r="L5919" s="200">
        <v>0</v>
      </c>
      <c r="N5919" s="184">
        <v>3674.5</v>
      </c>
      <c r="O5919" s="190">
        <f t="shared" si="371"/>
        <v>0.61241666666666672</v>
      </c>
      <c r="Q5919" s="1">
        <v>877.2</v>
      </c>
    </row>
    <row r="5920" spans="2:17" x14ac:dyDescent="0.3">
      <c r="B5920" s="187">
        <v>41521.25</v>
      </c>
      <c r="D5920" s="202">
        <v>112</v>
      </c>
      <c r="E5920" s="178">
        <v>0</v>
      </c>
      <c r="F5920" s="188">
        <f t="shared" si="368"/>
        <v>0</v>
      </c>
      <c r="G5920" s="200"/>
      <c r="H5920" s="202">
        <v>40</v>
      </c>
      <c r="I5920" s="178">
        <v>1241.3</v>
      </c>
      <c r="J5920">
        <f t="shared" si="369"/>
        <v>1241.3</v>
      </c>
      <c r="K5920" s="189">
        <f t="shared" si="370"/>
        <v>4.9651999999999995E-2</v>
      </c>
      <c r="L5920" s="200">
        <v>1341.6</v>
      </c>
      <c r="N5920" s="184">
        <v>2954.4</v>
      </c>
      <c r="O5920" s="190">
        <f t="shared" si="371"/>
        <v>0.4924</v>
      </c>
      <c r="Q5920" s="1">
        <v>877</v>
      </c>
    </row>
    <row r="5921" spans="2:17" x14ac:dyDescent="0.3">
      <c r="B5921" s="187">
        <v>41521.291666666664</v>
      </c>
      <c r="D5921" s="202">
        <v>503</v>
      </c>
      <c r="E5921" s="178">
        <v>86.957700000000003</v>
      </c>
      <c r="F5921" s="188">
        <f t="shared" si="368"/>
        <v>0.11768136143722301</v>
      </c>
      <c r="G5921" s="200"/>
      <c r="H5921" s="202">
        <v>242</v>
      </c>
      <c r="I5921" s="178">
        <v>10508</v>
      </c>
      <c r="J5921">
        <f t="shared" si="369"/>
        <v>10508</v>
      </c>
      <c r="K5921" s="189">
        <f t="shared" si="370"/>
        <v>0.42032000000000003</v>
      </c>
      <c r="L5921" s="200">
        <v>10781</v>
      </c>
      <c r="N5921" s="184">
        <v>2843.9</v>
      </c>
      <c r="O5921" s="190">
        <f t="shared" si="371"/>
        <v>0.47398333333333337</v>
      </c>
      <c r="Q5921" s="1">
        <v>876.8</v>
      </c>
    </row>
    <row r="5922" spans="2:17" x14ac:dyDescent="0.3">
      <c r="B5922" s="187">
        <v>41521.333333333336</v>
      </c>
      <c r="D5922" s="202">
        <v>808</v>
      </c>
      <c r="E5922" s="178">
        <v>551.66600000000005</v>
      </c>
      <c r="F5922" s="188">
        <f t="shared" si="368"/>
        <v>0.74657915214669968</v>
      </c>
      <c r="G5922" s="200"/>
      <c r="H5922" s="202">
        <v>482</v>
      </c>
      <c r="I5922" s="178">
        <v>20977</v>
      </c>
      <c r="J5922">
        <f t="shared" si="369"/>
        <v>20977</v>
      </c>
      <c r="K5922" s="189">
        <f t="shared" si="370"/>
        <v>0.83908000000000005</v>
      </c>
      <c r="L5922" s="200">
        <v>21705</v>
      </c>
      <c r="N5922" s="184">
        <v>2402.6999999999998</v>
      </c>
      <c r="O5922" s="190">
        <f t="shared" si="371"/>
        <v>0.40044999999999997</v>
      </c>
      <c r="Q5922" s="1">
        <v>876.8</v>
      </c>
    </row>
    <row r="5923" spans="2:17" x14ac:dyDescent="0.3">
      <c r="B5923" s="187">
        <v>41521.375</v>
      </c>
      <c r="D5923" s="202">
        <v>863</v>
      </c>
      <c r="E5923" s="178">
        <v>621.42499999999995</v>
      </c>
      <c r="F5923" s="188">
        <f t="shared" si="368"/>
        <v>0.84098521500828904</v>
      </c>
      <c r="G5923" s="200"/>
      <c r="H5923" s="202">
        <v>666</v>
      </c>
      <c r="I5923" s="178">
        <v>21313</v>
      </c>
      <c r="J5923">
        <f t="shared" si="369"/>
        <v>21313</v>
      </c>
      <c r="K5923" s="189">
        <f t="shared" si="370"/>
        <v>0.85251999999999994</v>
      </c>
      <c r="L5923" s="200">
        <v>22060</v>
      </c>
      <c r="N5923" s="184">
        <v>3048.9</v>
      </c>
      <c r="O5923" s="190">
        <f t="shared" si="371"/>
        <v>0.50814999999999999</v>
      </c>
      <c r="Q5923" s="1">
        <v>876.5</v>
      </c>
    </row>
    <row r="5924" spans="2:17" x14ac:dyDescent="0.3">
      <c r="B5924" s="187">
        <v>41521.416666666664</v>
      </c>
      <c r="D5924" s="202">
        <v>855</v>
      </c>
      <c r="E5924" s="178">
        <v>627.06500000000005</v>
      </c>
      <c r="F5924" s="188">
        <f t="shared" si="368"/>
        <v>0.84861792468789132</v>
      </c>
      <c r="G5924" s="200"/>
      <c r="H5924" s="202">
        <v>793</v>
      </c>
      <c r="I5924" s="178">
        <v>21183</v>
      </c>
      <c r="J5924">
        <f t="shared" si="369"/>
        <v>21183</v>
      </c>
      <c r="K5924" s="189">
        <f t="shared" si="370"/>
        <v>0.84731999999999996</v>
      </c>
      <c r="L5924" s="200">
        <v>21923</v>
      </c>
      <c r="N5924" s="184">
        <v>3371.9</v>
      </c>
      <c r="O5924" s="190">
        <f t="shared" si="371"/>
        <v>0.56198333333333339</v>
      </c>
      <c r="Q5924" s="1">
        <v>875</v>
      </c>
    </row>
    <row r="5925" spans="2:17" x14ac:dyDescent="0.3">
      <c r="B5925" s="187">
        <v>41521.458333333336</v>
      </c>
      <c r="D5925" s="202">
        <v>558</v>
      </c>
      <c r="E5925" s="178">
        <v>403.39</v>
      </c>
      <c r="F5925" s="188">
        <f t="shared" si="368"/>
        <v>0.54591467334303212</v>
      </c>
      <c r="G5925" s="200"/>
      <c r="H5925" s="202">
        <v>745</v>
      </c>
      <c r="I5925" s="178">
        <v>18472</v>
      </c>
      <c r="J5925">
        <f t="shared" si="369"/>
        <v>18472</v>
      </c>
      <c r="K5925" s="189">
        <f t="shared" si="370"/>
        <v>0.73887999999999998</v>
      </c>
      <c r="L5925" s="200">
        <v>19066</v>
      </c>
      <c r="N5925" s="184">
        <v>3060.3</v>
      </c>
      <c r="O5925" s="190">
        <f t="shared" si="371"/>
        <v>0.51005</v>
      </c>
      <c r="Q5925" s="1">
        <v>874.2</v>
      </c>
    </row>
    <row r="5926" spans="2:17" x14ac:dyDescent="0.3">
      <c r="B5926" s="187">
        <v>41521.5</v>
      </c>
      <c r="D5926" s="202">
        <v>770</v>
      </c>
      <c r="E5926" s="178">
        <v>572.48500000000001</v>
      </c>
      <c r="F5926" s="188">
        <f t="shared" si="368"/>
        <v>0.77475386541259272</v>
      </c>
      <c r="G5926" s="200"/>
      <c r="H5926" s="202">
        <v>829</v>
      </c>
      <c r="I5926" s="178">
        <v>20317</v>
      </c>
      <c r="J5926">
        <f t="shared" si="369"/>
        <v>20317</v>
      </c>
      <c r="K5926" s="189">
        <f t="shared" si="370"/>
        <v>0.81267999999999996</v>
      </c>
      <c r="L5926" s="200">
        <v>21008</v>
      </c>
      <c r="N5926" s="184">
        <v>2689.6</v>
      </c>
      <c r="O5926" s="190">
        <f t="shared" si="371"/>
        <v>0.44826666666666665</v>
      </c>
      <c r="Q5926" s="1">
        <v>874</v>
      </c>
    </row>
    <row r="5927" spans="2:17" x14ac:dyDescent="0.3">
      <c r="B5927" s="187">
        <v>41521.541666666664</v>
      </c>
      <c r="D5927" s="202">
        <v>923</v>
      </c>
      <c r="E5927" s="178">
        <v>678.93600000000004</v>
      </c>
      <c r="F5927" s="188">
        <f t="shared" si="368"/>
        <v>0.91881584734580646</v>
      </c>
      <c r="G5927" s="200"/>
      <c r="H5927" s="202">
        <v>810</v>
      </c>
      <c r="I5927" s="178">
        <v>21442</v>
      </c>
      <c r="J5927">
        <f t="shared" si="369"/>
        <v>21442</v>
      </c>
      <c r="K5927" s="189">
        <f t="shared" si="370"/>
        <v>0.85768</v>
      </c>
      <c r="L5927" s="200">
        <v>22197</v>
      </c>
      <c r="N5927" s="184">
        <v>2422.5</v>
      </c>
      <c r="O5927" s="190">
        <f t="shared" si="371"/>
        <v>0.40375</v>
      </c>
      <c r="Q5927" s="1">
        <v>873.9</v>
      </c>
    </row>
    <row r="5928" spans="2:17" x14ac:dyDescent="0.3">
      <c r="B5928" s="187">
        <v>41521.583333333336</v>
      </c>
      <c r="D5928" s="202">
        <v>871</v>
      </c>
      <c r="E5928" s="178">
        <v>624.85799999999995</v>
      </c>
      <c r="F5928" s="188">
        <f t="shared" si="368"/>
        <v>0.8456311533646852</v>
      </c>
      <c r="G5928" s="200"/>
      <c r="H5928" s="202">
        <v>667</v>
      </c>
      <c r="I5928" s="178">
        <v>21007</v>
      </c>
      <c r="J5928">
        <f t="shared" si="369"/>
        <v>21007</v>
      </c>
      <c r="K5928" s="189">
        <f t="shared" si="370"/>
        <v>0.84028000000000003</v>
      </c>
      <c r="L5928" s="200">
        <v>21737</v>
      </c>
      <c r="N5928" s="184">
        <v>2286.8000000000002</v>
      </c>
      <c r="O5928" s="190">
        <f t="shared" si="371"/>
        <v>0.38113333333333338</v>
      </c>
      <c r="Q5928" s="1">
        <v>873.1</v>
      </c>
    </row>
    <row r="5929" spans="2:17" x14ac:dyDescent="0.3">
      <c r="B5929" s="187">
        <v>41521.625</v>
      </c>
      <c r="D5929" s="202">
        <v>806</v>
      </c>
      <c r="E5929" s="178">
        <v>545.56600000000003</v>
      </c>
      <c r="F5929" s="188">
        <f t="shared" si="368"/>
        <v>0.73832391650032148</v>
      </c>
      <c r="G5929" s="200"/>
      <c r="H5929" s="202">
        <v>477</v>
      </c>
      <c r="I5929" s="178">
        <v>20280</v>
      </c>
      <c r="J5929">
        <f t="shared" si="369"/>
        <v>20280</v>
      </c>
      <c r="K5929" s="189">
        <f t="shared" si="370"/>
        <v>0.81120000000000003</v>
      </c>
      <c r="L5929" s="200">
        <v>20969</v>
      </c>
      <c r="N5929" s="184">
        <v>2322.6</v>
      </c>
      <c r="O5929" s="190">
        <f t="shared" si="371"/>
        <v>0.3871</v>
      </c>
      <c r="Q5929" s="1">
        <v>872.3</v>
      </c>
    </row>
    <row r="5930" spans="2:17" x14ac:dyDescent="0.3">
      <c r="B5930" s="187">
        <v>41521.666666666664</v>
      </c>
      <c r="D5930" s="202">
        <v>687</v>
      </c>
      <c r="E5930" s="178">
        <v>369.50799999999998</v>
      </c>
      <c r="F5930" s="188">
        <f t="shared" si="368"/>
        <v>0.50006157593801803</v>
      </c>
      <c r="G5930" s="200"/>
      <c r="H5930" s="202">
        <v>258</v>
      </c>
      <c r="I5930" s="178">
        <v>11481</v>
      </c>
      <c r="J5930">
        <f t="shared" si="369"/>
        <v>11481</v>
      </c>
      <c r="K5930" s="189">
        <f t="shared" si="370"/>
        <v>0.45923999999999998</v>
      </c>
      <c r="L5930" s="200">
        <v>11784</v>
      </c>
      <c r="N5930" s="184">
        <v>2401.6</v>
      </c>
      <c r="O5930" s="190">
        <f t="shared" si="371"/>
        <v>0.40026666666666666</v>
      </c>
      <c r="Q5930" s="1">
        <v>871.3</v>
      </c>
    </row>
    <row r="5931" spans="2:17" x14ac:dyDescent="0.3">
      <c r="B5931" s="187">
        <v>41521.708333333336</v>
      </c>
      <c r="D5931" s="202">
        <v>253</v>
      </c>
      <c r="E5931" s="178">
        <v>0</v>
      </c>
      <c r="F5931" s="188">
        <f t="shared" si="368"/>
        <v>0</v>
      </c>
      <c r="G5931" s="200"/>
      <c r="H5931" s="202">
        <v>53</v>
      </c>
      <c r="I5931" s="178">
        <v>1749.7</v>
      </c>
      <c r="J5931">
        <f t="shared" si="369"/>
        <v>1749.7</v>
      </c>
      <c r="K5931" s="189">
        <f t="shared" si="370"/>
        <v>6.9988000000000009E-2</v>
      </c>
      <c r="L5931" s="200">
        <v>1854</v>
      </c>
      <c r="N5931" s="184">
        <v>2811.3</v>
      </c>
      <c r="O5931" s="190">
        <f t="shared" si="371"/>
        <v>0.46855000000000002</v>
      </c>
      <c r="Q5931" s="1">
        <v>871</v>
      </c>
    </row>
    <row r="5932" spans="2:17" x14ac:dyDescent="0.3">
      <c r="B5932" s="187">
        <v>41521.75</v>
      </c>
      <c r="D5932" s="202">
        <v>0</v>
      </c>
      <c r="E5932" s="178">
        <v>0</v>
      </c>
      <c r="F5932" s="188">
        <f t="shared" si="368"/>
        <v>0</v>
      </c>
      <c r="G5932" s="200"/>
      <c r="H5932" s="202">
        <v>0</v>
      </c>
      <c r="I5932" s="178">
        <v>-56.506999999999998</v>
      </c>
      <c r="J5932">
        <f t="shared" si="369"/>
        <v>0</v>
      </c>
      <c r="K5932" s="189">
        <f t="shared" si="370"/>
        <v>0</v>
      </c>
      <c r="L5932" s="200">
        <v>0</v>
      </c>
      <c r="N5932" s="184">
        <v>3549</v>
      </c>
      <c r="O5932" s="190">
        <f t="shared" si="371"/>
        <v>0.59150000000000003</v>
      </c>
      <c r="Q5932" s="1">
        <v>870.1</v>
      </c>
    </row>
    <row r="5933" spans="2:17" x14ac:dyDescent="0.3">
      <c r="B5933" s="187">
        <v>41521.791666666664</v>
      </c>
      <c r="D5933" s="202">
        <v>0</v>
      </c>
      <c r="E5933" s="178">
        <v>0</v>
      </c>
      <c r="F5933" s="188">
        <f t="shared" si="368"/>
        <v>0</v>
      </c>
      <c r="G5933" s="200"/>
      <c r="H5933" s="202">
        <v>0</v>
      </c>
      <c r="I5933" s="178">
        <v>-56.506999999999998</v>
      </c>
      <c r="J5933">
        <f t="shared" si="369"/>
        <v>0</v>
      </c>
      <c r="K5933" s="189">
        <f t="shared" si="370"/>
        <v>0</v>
      </c>
      <c r="L5933" s="200">
        <v>0</v>
      </c>
      <c r="N5933" s="184">
        <v>5410.8</v>
      </c>
      <c r="O5933" s="190">
        <f t="shared" si="371"/>
        <v>0.90180000000000005</v>
      </c>
      <c r="Q5933" s="1">
        <v>869.7</v>
      </c>
    </row>
    <row r="5934" spans="2:17" x14ac:dyDescent="0.3">
      <c r="B5934" s="187">
        <v>41521.833333333336</v>
      </c>
      <c r="D5934" s="202">
        <v>0</v>
      </c>
      <c r="E5934" s="178">
        <v>0</v>
      </c>
      <c r="F5934" s="188">
        <f t="shared" si="368"/>
        <v>0</v>
      </c>
      <c r="G5934" s="200"/>
      <c r="H5934" s="202">
        <v>0</v>
      </c>
      <c r="I5934" s="178">
        <v>-56.506999999999998</v>
      </c>
      <c r="J5934">
        <f t="shared" si="369"/>
        <v>0</v>
      </c>
      <c r="K5934" s="189">
        <f t="shared" si="370"/>
        <v>0</v>
      </c>
      <c r="L5934" s="200">
        <v>0</v>
      </c>
      <c r="N5934" s="184">
        <v>5764.6</v>
      </c>
      <c r="O5934" s="190">
        <f t="shared" si="371"/>
        <v>0.96076666666666677</v>
      </c>
      <c r="Q5934" s="1">
        <v>869.6</v>
      </c>
    </row>
    <row r="5935" spans="2:17" x14ac:dyDescent="0.3">
      <c r="B5935" s="187">
        <v>41521.875</v>
      </c>
      <c r="D5935" s="202">
        <v>0</v>
      </c>
      <c r="E5935" s="178">
        <v>0</v>
      </c>
      <c r="F5935" s="188">
        <f t="shared" si="368"/>
        <v>0</v>
      </c>
      <c r="G5935" s="200"/>
      <c r="H5935" s="202">
        <v>0</v>
      </c>
      <c r="I5935" s="178">
        <v>-56.506999999999998</v>
      </c>
      <c r="J5935">
        <f t="shared" si="369"/>
        <v>0</v>
      </c>
      <c r="K5935" s="189">
        <f t="shared" si="370"/>
        <v>0</v>
      </c>
      <c r="L5935" s="200">
        <v>0</v>
      </c>
      <c r="N5935" s="184">
        <v>5775.4</v>
      </c>
      <c r="O5935" s="190">
        <f t="shared" si="371"/>
        <v>0.96256666666666657</v>
      </c>
      <c r="Q5935" s="1">
        <v>868.1</v>
      </c>
    </row>
    <row r="5936" spans="2:17" x14ac:dyDescent="0.3">
      <c r="B5936" s="187">
        <v>41521.916666666664</v>
      </c>
      <c r="D5936" s="202">
        <v>0</v>
      </c>
      <c r="E5936" s="178">
        <v>0</v>
      </c>
      <c r="F5936" s="188">
        <f t="shared" si="368"/>
        <v>0</v>
      </c>
      <c r="G5936" s="200"/>
      <c r="H5936" s="202">
        <v>0</v>
      </c>
      <c r="I5936" s="178">
        <v>-56.506999999999998</v>
      </c>
      <c r="J5936">
        <f t="shared" si="369"/>
        <v>0</v>
      </c>
      <c r="K5936" s="189">
        <f t="shared" si="370"/>
        <v>0</v>
      </c>
      <c r="L5936" s="200">
        <v>0</v>
      </c>
      <c r="N5936" s="184">
        <v>5817</v>
      </c>
      <c r="O5936" s="190">
        <f t="shared" si="371"/>
        <v>0.96950000000000003</v>
      </c>
      <c r="Q5936" s="1">
        <v>866.3</v>
      </c>
    </row>
    <row r="5937" spans="2:17" x14ac:dyDescent="0.3">
      <c r="B5937" s="187">
        <v>41521.958333333336</v>
      </c>
      <c r="D5937" s="202">
        <v>0</v>
      </c>
      <c r="E5937" s="178">
        <v>0</v>
      </c>
      <c r="F5937" s="188">
        <f t="shared" si="368"/>
        <v>0</v>
      </c>
      <c r="G5937" s="200"/>
      <c r="H5937" s="202">
        <v>0</v>
      </c>
      <c r="I5937" s="178">
        <v>-56.506999999999998</v>
      </c>
      <c r="J5937">
        <f t="shared" si="369"/>
        <v>0</v>
      </c>
      <c r="K5937" s="189">
        <f t="shared" si="370"/>
        <v>0</v>
      </c>
      <c r="L5937" s="200">
        <v>0</v>
      </c>
      <c r="N5937" s="184">
        <v>5907.3</v>
      </c>
      <c r="O5937" s="190">
        <f t="shared" si="371"/>
        <v>0.98455000000000004</v>
      </c>
      <c r="Q5937" s="1">
        <v>866</v>
      </c>
    </row>
    <row r="5938" spans="2:17" x14ac:dyDescent="0.3">
      <c r="B5938" s="187">
        <v>41522</v>
      </c>
      <c r="D5938" s="202">
        <v>0</v>
      </c>
      <c r="E5938" s="178">
        <v>0</v>
      </c>
      <c r="F5938" s="188">
        <f t="shared" si="368"/>
        <v>0</v>
      </c>
      <c r="G5938" s="200"/>
      <c r="H5938" s="202">
        <v>0</v>
      </c>
      <c r="I5938" s="178">
        <v>-56.506999999999998</v>
      </c>
      <c r="J5938">
        <f t="shared" si="369"/>
        <v>0</v>
      </c>
      <c r="K5938" s="189">
        <f t="shared" si="370"/>
        <v>0</v>
      </c>
      <c r="L5938" s="200">
        <v>0</v>
      </c>
      <c r="N5938" s="184">
        <v>5916.8</v>
      </c>
      <c r="O5938" s="190">
        <f t="shared" si="371"/>
        <v>0.98613333333333342</v>
      </c>
      <c r="Q5938" s="1">
        <v>865.4</v>
      </c>
    </row>
    <row r="5939" spans="2:17" x14ac:dyDescent="0.3">
      <c r="B5939" s="187">
        <v>41522.041666666664</v>
      </c>
      <c r="D5939" s="202">
        <v>0</v>
      </c>
      <c r="E5939" s="178">
        <v>0</v>
      </c>
      <c r="F5939" s="188">
        <f t="shared" si="368"/>
        <v>0</v>
      </c>
      <c r="G5939" s="200"/>
      <c r="H5939" s="202">
        <v>0</v>
      </c>
      <c r="I5939" s="178">
        <v>-56.506999999999998</v>
      </c>
      <c r="J5939">
        <f t="shared" si="369"/>
        <v>0</v>
      </c>
      <c r="K5939" s="189">
        <f t="shared" si="370"/>
        <v>0</v>
      </c>
      <c r="L5939" s="200">
        <v>0</v>
      </c>
      <c r="N5939" s="184">
        <v>5942.5</v>
      </c>
      <c r="O5939" s="190">
        <f t="shared" si="371"/>
        <v>0.99041666666666661</v>
      </c>
      <c r="Q5939" s="1">
        <v>864.8</v>
      </c>
    </row>
    <row r="5940" spans="2:17" x14ac:dyDescent="0.3">
      <c r="B5940" s="187">
        <v>41522.083333333336</v>
      </c>
      <c r="D5940" s="202">
        <v>0</v>
      </c>
      <c r="E5940" s="178">
        <v>0</v>
      </c>
      <c r="F5940" s="188">
        <f t="shared" si="368"/>
        <v>0</v>
      </c>
      <c r="G5940" s="200"/>
      <c r="H5940" s="202">
        <v>0</v>
      </c>
      <c r="I5940" s="178">
        <v>-56.506999999999998</v>
      </c>
      <c r="J5940">
        <f t="shared" si="369"/>
        <v>0</v>
      </c>
      <c r="K5940" s="189">
        <f t="shared" si="370"/>
        <v>0</v>
      </c>
      <c r="L5940" s="200">
        <v>0</v>
      </c>
      <c r="N5940" s="184">
        <v>5949.6</v>
      </c>
      <c r="O5940" s="190">
        <f t="shared" si="371"/>
        <v>0.99160000000000004</v>
      </c>
      <c r="Q5940" s="1">
        <v>863</v>
      </c>
    </row>
    <row r="5941" spans="2:17" x14ac:dyDescent="0.3">
      <c r="B5941" s="187">
        <v>41522.125</v>
      </c>
      <c r="D5941" s="202">
        <v>0</v>
      </c>
      <c r="E5941" s="178">
        <v>0</v>
      </c>
      <c r="F5941" s="188">
        <f t="shared" si="368"/>
        <v>0</v>
      </c>
      <c r="G5941" s="200"/>
      <c r="H5941" s="202">
        <v>0</v>
      </c>
      <c r="I5941" s="178">
        <v>-56.506999999999998</v>
      </c>
      <c r="J5941">
        <f t="shared" si="369"/>
        <v>0</v>
      </c>
      <c r="K5941" s="189">
        <f t="shared" si="370"/>
        <v>0</v>
      </c>
      <c r="L5941" s="200">
        <v>0</v>
      </c>
      <c r="N5941" s="184">
        <v>5933.4</v>
      </c>
      <c r="O5941" s="190">
        <f t="shared" si="371"/>
        <v>0.98889999999999989</v>
      </c>
      <c r="Q5941" s="1">
        <v>862.8</v>
      </c>
    </row>
    <row r="5942" spans="2:17" x14ac:dyDescent="0.3">
      <c r="B5942" s="187">
        <v>41522.166666666664</v>
      </c>
      <c r="D5942" s="202">
        <v>0</v>
      </c>
      <c r="E5942" s="178">
        <v>0</v>
      </c>
      <c r="F5942" s="188">
        <f t="shared" si="368"/>
        <v>0</v>
      </c>
      <c r="G5942" s="200"/>
      <c r="H5942" s="202">
        <v>0</v>
      </c>
      <c r="I5942" s="178">
        <v>-56.506999999999998</v>
      </c>
      <c r="J5942">
        <f t="shared" si="369"/>
        <v>0</v>
      </c>
      <c r="K5942" s="189">
        <f t="shared" si="370"/>
        <v>0</v>
      </c>
      <c r="L5942" s="200">
        <v>0</v>
      </c>
      <c r="N5942" s="184">
        <v>5725.4</v>
      </c>
      <c r="O5942" s="190">
        <f t="shared" si="371"/>
        <v>0.95423333333333327</v>
      </c>
      <c r="Q5942" s="1">
        <v>862.8</v>
      </c>
    </row>
    <row r="5943" spans="2:17" x14ac:dyDescent="0.3">
      <c r="B5943" s="187">
        <v>41522.208333333336</v>
      </c>
      <c r="D5943" s="202">
        <v>0</v>
      </c>
      <c r="E5943" s="178">
        <v>0</v>
      </c>
      <c r="F5943" s="188">
        <f t="shared" si="368"/>
        <v>0</v>
      </c>
      <c r="G5943" s="200"/>
      <c r="H5943" s="202">
        <v>0</v>
      </c>
      <c r="I5943" s="178">
        <v>-56.506999999999998</v>
      </c>
      <c r="J5943">
        <f t="shared" si="369"/>
        <v>0</v>
      </c>
      <c r="K5943" s="189">
        <f t="shared" si="370"/>
        <v>0</v>
      </c>
      <c r="L5943" s="200">
        <v>0</v>
      </c>
      <c r="N5943" s="184">
        <v>5383.7</v>
      </c>
      <c r="O5943" s="190">
        <f t="shared" si="371"/>
        <v>0.89728333333333332</v>
      </c>
      <c r="Q5943" s="1">
        <v>862.7</v>
      </c>
    </row>
    <row r="5944" spans="2:17" x14ac:dyDescent="0.3">
      <c r="B5944" s="187">
        <v>41522.25</v>
      </c>
      <c r="D5944" s="202">
        <v>47</v>
      </c>
      <c r="E5944" s="178">
        <v>0</v>
      </c>
      <c r="F5944" s="188">
        <f t="shared" si="368"/>
        <v>0</v>
      </c>
      <c r="G5944" s="200"/>
      <c r="H5944" s="202">
        <v>34</v>
      </c>
      <c r="I5944" s="178">
        <v>922.45</v>
      </c>
      <c r="J5944">
        <f t="shared" si="369"/>
        <v>922.45</v>
      </c>
      <c r="K5944" s="189">
        <f t="shared" si="370"/>
        <v>3.6898E-2</v>
      </c>
      <c r="L5944" s="200">
        <v>1020.7</v>
      </c>
      <c r="N5944" s="184">
        <v>3163.5</v>
      </c>
      <c r="O5944" s="190">
        <f t="shared" si="371"/>
        <v>0.52725</v>
      </c>
      <c r="Q5944" s="1">
        <v>862</v>
      </c>
    </row>
    <row r="5945" spans="2:17" x14ac:dyDescent="0.3">
      <c r="B5945" s="187">
        <v>41522.291666666664</v>
      </c>
      <c r="D5945" s="202">
        <v>419</v>
      </c>
      <c r="E5945" s="178">
        <v>38.112099999999998</v>
      </c>
      <c r="F5945" s="188">
        <f t="shared" si="368"/>
        <v>5.1577764996447541E-2</v>
      </c>
      <c r="G5945" s="200"/>
      <c r="H5945" s="202">
        <v>237</v>
      </c>
      <c r="I5945" s="178">
        <v>10033</v>
      </c>
      <c r="J5945">
        <f t="shared" si="369"/>
        <v>10033</v>
      </c>
      <c r="K5945" s="189">
        <f t="shared" si="370"/>
        <v>0.40132000000000001</v>
      </c>
      <c r="L5945" s="200">
        <v>10292</v>
      </c>
      <c r="N5945" s="184">
        <v>3409.4</v>
      </c>
      <c r="O5945" s="190">
        <f t="shared" si="371"/>
        <v>0.56823333333333337</v>
      </c>
      <c r="Q5945" s="1">
        <v>862</v>
      </c>
    </row>
    <row r="5946" spans="2:17" x14ac:dyDescent="0.3">
      <c r="B5946" s="187">
        <v>41522.333333333336</v>
      </c>
      <c r="D5946" s="202">
        <v>793</v>
      </c>
      <c r="E5946" s="178">
        <v>540.51</v>
      </c>
      <c r="F5946" s="188">
        <f t="shared" si="368"/>
        <v>0.73148154413506106</v>
      </c>
      <c r="G5946" s="200"/>
      <c r="H5946" s="202">
        <v>487</v>
      </c>
      <c r="I5946" s="178">
        <v>21174</v>
      </c>
      <c r="J5946">
        <f t="shared" si="369"/>
        <v>21174</v>
      </c>
      <c r="K5946" s="189">
        <f t="shared" si="370"/>
        <v>0.84696000000000005</v>
      </c>
      <c r="L5946" s="200">
        <v>21913</v>
      </c>
      <c r="N5946" s="184">
        <v>3377.3</v>
      </c>
      <c r="O5946" s="190">
        <f t="shared" si="371"/>
        <v>0.5628833333333334</v>
      </c>
      <c r="Q5946" s="1">
        <v>861.7</v>
      </c>
    </row>
    <row r="5947" spans="2:17" x14ac:dyDescent="0.3">
      <c r="B5947" s="187">
        <v>41522.375</v>
      </c>
      <c r="D5947" s="202">
        <v>863</v>
      </c>
      <c r="E5947" s="178">
        <v>621.51400000000001</v>
      </c>
      <c r="F5947" s="188">
        <f t="shared" si="368"/>
        <v>0.84110566024968714</v>
      </c>
      <c r="G5947" s="200"/>
      <c r="H5947" s="202">
        <v>676</v>
      </c>
      <c r="I5947" s="178">
        <v>21728</v>
      </c>
      <c r="J5947">
        <f t="shared" si="369"/>
        <v>21728</v>
      </c>
      <c r="K5947" s="189">
        <f t="shared" si="370"/>
        <v>0.86912</v>
      </c>
      <c r="L5947" s="200">
        <v>22498</v>
      </c>
      <c r="N5947" s="184">
        <v>3417.5</v>
      </c>
      <c r="O5947" s="190">
        <f t="shared" si="371"/>
        <v>0.56958333333333333</v>
      </c>
      <c r="Q5947" s="1">
        <v>861.3</v>
      </c>
    </row>
    <row r="5948" spans="2:17" x14ac:dyDescent="0.3">
      <c r="B5948" s="187">
        <v>41522.416666666664</v>
      </c>
      <c r="D5948" s="202">
        <v>913</v>
      </c>
      <c r="E5948" s="178">
        <v>673.33399999999995</v>
      </c>
      <c r="F5948" s="188">
        <f t="shared" si="368"/>
        <v>0.91123456372432921</v>
      </c>
      <c r="G5948" s="200"/>
      <c r="H5948" s="202">
        <v>817</v>
      </c>
      <c r="I5948" s="178">
        <v>21967</v>
      </c>
      <c r="J5948">
        <f t="shared" si="369"/>
        <v>21967</v>
      </c>
      <c r="K5948" s="189">
        <f t="shared" si="370"/>
        <v>0.87868000000000002</v>
      </c>
      <c r="L5948" s="200">
        <v>22751</v>
      </c>
      <c r="N5948" s="184">
        <v>2668.9</v>
      </c>
      <c r="O5948" s="190">
        <f t="shared" si="371"/>
        <v>0.44481666666666669</v>
      </c>
      <c r="Q5948" s="1">
        <v>860.7</v>
      </c>
    </row>
    <row r="5949" spans="2:17" x14ac:dyDescent="0.3">
      <c r="B5949" s="187">
        <v>41522.458333333336</v>
      </c>
      <c r="D5949" s="202">
        <v>938</v>
      </c>
      <c r="E5949" s="178">
        <v>701.54200000000003</v>
      </c>
      <c r="F5949" s="188">
        <f t="shared" si="368"/>
        <v>0.9494089386608926</v>
      </c>
      <c r="G5949" s="200"/>
      <c r="H5949" s="202">
        <v>891</v>
      </c>
      <c r="I5949" s="178">
        <v>21901</v>
      </c>
      <c r="J5949">
        <f t="shared" si="369"/>
        <v>21901</v>
      </c>
      <c r="K5949" s="189">
        <f t="shared" si="370"/>
        <v>0.87604000000000004</v>
      </c>
      <c r="L5949" s="200">
        <v>22681</v>
      </c>
      <c r="N5949" s="184">
        <v>1686.7</v>
      </c>
      <c r="O5949" s="190">
        <f t="shared" si="371"/>
        <v>0.28111666666666668</v>
      </c>
      <c r="Q5949" s="1">
        <v>859.8</v>
      </c>
    </row>
    <row r="5950" spans="2:17" x14ac:dyDescent="0.3">
      <c r="B5950" s="187">
        <v>41522.5</v>
      </c>
      <c r="D5950" s="202">
        <v>938</v>
      </c>
      <c r="E5950" s="178">
        <v>707.96900000000005</v>
      </c>
      <c r="F5950" s="188">
        <f t="shared" si="368"/>
        <v>0.95810670907060946</v>
      </c>
      <c r="G5950" s="200"/>
      <c r="H5950" s="202">
        <v>890</v>
      </c>
      <c r="I5950" s="178">
        <v>21674</v>
      </c>
      <c r="J5950">
        <f t="shared" si="369"/>
        <v>21674</v>
      </c>
      <c r="K5950" s="189">
        <f t="shared" si="370"/>
        <v>0.86695999999999995</v>
      </c>
      <c r="L5950" s="200">
        <v>22441</v>
      </c>
      <c r="N5950" s="184">
        <v>976.2</v>
      </c>
      <c r="O5950" s="190">
        <f t="shared" si="371"/>
        <v>0.16270000000000001</v>
      </c>
      <c r="Q5950" s="1">
        <v>859</v>
      </c>
    </row>
    <row r="5951" spans="2:17" x14ac:dyDescent="0.3">
      <c r="B5951" s="187">
        <v>41522.541666666664</v>
      </c>
      <c r="D5951" s="202">
        <v>913</v>
      </c>
      <c r="E5951" s="178">
        <v>676.28</v>
      </c>
      <c r="F5951" s="188">
        <f t="shared" si="368"/>
        <v>0.91522143654633425</v>
      </c>
      <c r="G5951" s="200"/>
      <c r="H5951" s="202">
        <v>815</v>
      </c>
      <c r="I5951" s="178">
        <v>21463</v>
      </c>
      <c r="J5951">
        <f t="shared" si="369"/>
        <v>21463</v>
      </c>
      <c r="K5951" s="189">
        <f t="shared" si="370"/>
        <v>0.85851999999999995</v>
      </c>
      <c r="L5951" s="200">
        <v>22218</v>
      </c>
      <c r="N5951" s="184">
        <v>441.4</v>
      </c>
      <c r="O5951" s="190">
        <f t="shared" si="371"/>
        <v>7.3566666666666669E-2</v>
      </c>
      <c r="Q5951" s="1">
        <v>859</v>
      </c>
    </row>
    <row r="5952" spans="2:17" x14ac:dyDescent="0.3">
      <c r="B5952" s="187">
        <v>41522.583333333336</v>
      </c>
      <c r="D5952" s="202">
        <v>835</v>
      </c>
      <c r="E5952" s="178">
        <v>604.06700000000001</v>
      </c>
      <c r="F5952" s="188">
        <f t="shared" si="368"/>
        <v>0.81749433298372642</v>
      </c>
      <c r="G5952" s="200"/>
      <c r="H5952" s="202">
        <v>672</v>
      </c>
      <c r="I5952" s="178">
        <v>21058</v>
      </c>
      <c r="J5952">
        <f t="shared" si="369"/>
        <v>21058</v>
      </c>
      <c r="K5952" s="189">
        <f t="shared" si="370"/>
        <v>0.84231999999999996</v>
      </c>
      <c r="L5952" s="200">
        <v>21790</v>
      </c>
      <c r="N5952" s="184">
        <v>61.4</v>
      </c>
      <c r="O5952" s="190">
        <f t="shared" si="371"/>
        <v>1.0233333333333334E-2</v>
      </c>
      <c r="Q5952" s="1">
        <v>858.4</v>
      </c>
    </row>
    <row r="5953" spans="2:17" x14ac:dyDescent="0.3">
      <c r="B5953" s="187">
        <v>41522.625</v>
      </c>
      <c r="D5953" s="202">
        <v>534</v>
      </c>
      <c r="E5953" s="178">
        <v>358.19400000000002</v>
      </c>
      <c r="F5953" s="188">
        <f t="shared" si="368"/>
        <v>0.48475014378996523</v>
      </c>
      <c r="G5953" s="200"/>
      <c r="H5953" s="202">
        <v>431</v>
      </c>
      <c r="I5953" s="178">
        <v>16889</v>
      </c>
      <c r="J5953">
        <f t="shared" si="369"/>
        <v>16889</v>
      </c>
      <c r="K5953" s="189">
        <f t="shared" si="370"/>
        <v>0.67556000000000005</v>
      </c>
      <c r="L5953" s="200">
        <v>17405</v>
      </c>
      <c r="N5953" s="184">
        <v>0</v>
      </c>
      <c r="O5953" s="190">
        <f t="shared" si="371"/>
        <v>0</v>
      </c>
      <c r="Q5953" s="1">
        <v>858.2</v>
      </c>
    </row>
    <row r="5954" spans="2:17" x14ac:dyDescent="0.3">
      <c r="B5954" s="187">
        <v>41522.666666666664</v>
      </c>
      <c r="D5954" s="202">
        <v>70</v>
      </c>
      <c r="E5954" s="178">
        <v>0</v>
      </c>
      <c r="F5954" s="188">
        <f t="shared" si="368"/>
        <v>0</v>
      </c>
      <c r="G5954" s="200"/>
      <c r="H5954" s="202">
        <v>123</v>
      </c>
      <c r="I5954" s="178">
        <v>3794</v>
      </c>
      <c r="J5954">
        <f t="shared" si="369"/>
        <v>3794</v>
      </c>
      <c r="K5954" s="189">
        <f t="shared" si="370"/>
        <v>0.15176000000000001</v>
      </c>
      <c r="L5954" s="200">
        <v>3920.4</v>
      </c>
      <c r="N5954" s="184">
        <v>0</v>
      </c>
      <c r="O5954" s="190">
        <f t="shared" si="371"/>
        <v>0</v>
      </c>
      <c r="Q5954" s="1">
        <v>858</v>
      </c>
    </row>
    <row r="5955" spans="2:17" x14ac:dyDescent="0.3">
      <c r="B5955" s="187">
        <v>41522.708333333336</v>
      </c>
      <c r="D5955" s="202">
        <v>0</v>
      </c>
      <c r="E5955" s="178">
        <v>0</v>
      </c>
      <c r="F5955" s="188">
        <f t="shared" si="368"/>
        <v>0</v>
      </c>
      <c r="G5955" s="200"/>
      <c r="H5955" s="202">
        <v>11</v>
      </c>
      <c r="I5955" s="178">
        <v>33.744</v>
      </c>
      <c r="J5955">
        <f t="shared" si="369"/>
        <v>33.744</v>
      </c>
      <c r="K5955" s="189">
        <f t="shared" si="370"/>
        <v>1.34976E-3</v>
      </c>
      <c r="L5955" s="200">
        <v>202.55</v>
      </c>
      <c r="N5955" s="184">
        <v>0</v>
      </c>
      <c r="O5955" s="190">
        <f t="shared" si="371"/>
        <v>0</v>
      </c>
      <c r="Q5955" s="1">
        <v>858</v>
      </c>
    </row>
    <row r="5956" spans="2:17" x14ac:dyDescent="0.3">
      <c r="B5956" s="187">
        <v>41522.75</v>
      </c>
      <c r="D5956" s="202">
        <v>0</v>
      </c>
      <c r="E5956" s="178">
        <v>0</v>
      </c>
      <c r="F5956" s="188">
        <f t="shared" si="368"/>
        <v>0</v>
      </c>
      <c r="G5956" s="200"/>
      <c r="H5956" s="202">
        <v>0</v>
      </c>
      <c r="I5956" s="178">
        <v>-56.506999999999998</v>
      </c>
      <c r="J5956">
        <f t="shared" si="369"/>
        <v>0</v>
      </c>
      <c r="K5956" s="189">
        <f t="shared" si="370"/>
        <v>0</v>
      </c>
      <c r="L5956" s="200">
        <v>0</v>
      </c>
      <c r="N5956" s="184">
        <v>856.9</v>
      </c>
      <c r="O5956" s="190">
        <f t="shared" si="371"/>
        <v>0.14281666666666668</v>
      </c>
      <c r="Q5956" s="1">
        <v>857.4</v>
      </c>
    </row>
    <row r="5957" spans="2:17" x14ac:dyDescent="0.3">
      <c r="B5957" s="187">
        <v>41522.791666666664</v>
      </c>
      <c r="D5957" s="202">
        <v>0</v>
      </c>
      <c r="E5957" s="178">
        <v>0</v>
      </c>
      <c r="F5957" s="188">
        <f t="shared" si="368"/>
        <v>0</v>
      </c>
      <c r="G5957" s="200"/>
      <c r="H5957" s="202">
        <v>0</v>
      </c>
      <c r="I5957" s="178">
        <v>-56.506999999999998</v>
      </c>
      <c r="J5957">
        <f t="shared" si="369"/>
        <v>0</v>
      </c>
      <c r="K5957" s="189">
        <f t="shared" si="370"/>
        <v>0</v>
      </c>
      <c r="L5957" s="200">
        <v>0</v>
      </c>
      <c r="N5957" s="184">
        <v>4377.1000000000004</v>
      </c>
      <c r="O5957" s="190">
        <f t="shared" si="371"/>
        <v>0.7295166666666667</v>
      </c>
      <c r="Q5957" s="1">
        <v>857.4</v>
      </c>
    </row>
    <row r="5958" spans="2:17" x14ac:dyDescent="0.3">
      <c r="B5958" s="187">
        <v>41522.833333333336</v>
      </c>
      <c r="D5958" s="202">
        <v>0</v>
      </c>
      <c r="E5958" s="178">
        <v>0</v>
      </c>
      <c r="F5958" s="188">
        <f t="shared" si="368"/>
        <v>0</v>
      </c>
      <c r="G5958" s="200"/>
      <c r="H5958" s="202">
        <v>0</v>
      </c>
      <c r="I5958" s="178">
        <v>-56.506999999999998</v>
      </c>
      <c r="J5958">
        <f t="shared" si="369"/>
        <v>0</v>
      </c>
      <c r="K5958" s="189">
        <f t="shared" si="370"/>
        <v>0</v>
      </c>
      <c r="L5958" s="200">
        <v>0</v>
      </c>
      <c r="N5958" s="184">
        <v>5980.9</v>
      </c>
      <c r="O5958" s="190">
        <f t="shared" si="371"/>
        <v>0.99681666666666657</v>
      </c>
      <c r="Q5958" s="1">
        <v>857.4</v>
      </c>
    </row>
    <row r="5959" spans="2:17" x14ac:dyDescent="0.3">
      <c r="B5959" s="187">
        <v>41522.875</v>
      </c>
      <c r="D5959" s="202">
        <v>0</v>
      </c>
      <c r="E5959" s="178">
        <v>0</v>
      </c>
      <c r="F5959" s="188">
        <f t="shared" si="368"/>
        <v>0</v>
      </c>
      <c r="G5959" s="200"/>
      <c r="H5959" s="202">
        <v>0</v>
      </c>
      <c r="I5959" s="178">
        <v>-56.506999999999998</v>
      </c>
      <c r="J5959">
        <f t="shared" si="369"/>
        <v>0</v>
      </c>
      <c r="K5959" s="189">
        <f t="shared" si="370"/>
        <v>0</v>
      </c>
      <c r="L5959" s="200">
        <v>0</v>
      </c>
      <c r="N5959" s="184">
        <v>6000</v>
      </c>
      <c r="O5959" s="190">
        <f t="shared" si="371"/>
        <v>1</v>
      </c>
      <c r="Q5959" s="1">
        <v>856.9</v>
      </c>
    </row>
    <row r="5960" spans="2:17" x14ac:dyDescent="0.3">
      <c r="B5960" s="187">
        <v>41522.916666666664</v>
      </c>
      <c r="D5960" s="202">
        <v>0</v>
      </c>
      <c r="E5960" s="178">
        <v>0</v>
      </c>
      <c r="F5960" s="188">
        <f t="shared" si="368"/>
        <v>0</v>
      </c>
      <c r="G5960" s="200"/>
      <c r="H5960" s="202">
        <v>0</v>
      </c>
      <c r="I5960" s="178">
        <v>-56.506999999999998</v>
      </c>
      <c r="J5960">
        <f t="shared" si="369"/>
        <v>0</v>
      </c>
      <c r="K5960" s="189">
        <f t="shared" si="370"/>
        <v>0</v>
      </c>
      <c r="L5960" s="200">
        <v>0</v>
      </c>
      <c r="N5960" s="184">
        <v>6000</v>
      </c>
      <c r="O5960" s="190">
        <f t="shared" si="371"/>
        <v>1</v>
      </c>
      <c r="Q5960" s="1">
        <v>856.7</v>
      </c>
    </row>
    <row r="5961" spans="2:17" x14ac:dyDescent="0.3">
      <c r="B5961" s="187">
        <v>41522.958333333336</v>
      </c>
      <c r="D5961" s="202">
        <v>0</v>
      </c>
      <c r="E5961" s="178">
        <v>0</v>
      </c>
      <c r="F5961" s="188">
        <f t="shared" si="368"/>
        <v>0</v>
      </c>
      <c r="G5961" s="200"/>
      <c r="H5961" s="202">
        <v>0</v>
      </c>
      <c r="I5961" s="178">
        <v>-56.506999999999998</v>
      </c>
      <c r="J5961">
        <f t="shared" si="369"/>
        <v>0</v>
      </c>
      <c r="K5961" s="189">
        <f t="shared" si="370"/>
        <v>0</v>
      </c>
      <c r="L5961" s="200">
        <v>0</v>
      </c>
      <c r="N5961" s="184">
        <v>6000</v>
      </c>
      <c r="O5961" s="190">
        <f t="shared" si="371"/>
        <v>1</v>
      </c>
      <c r="Q5961" s="1">
        <v>854.7</v>
      </c>
    </row>
    <row r="5962" spans="2:17" x14ac:dyDescent="0.3">
      <c r="B5962" s="187">
        <v>41523</v>
      </c>
      <c r="D5962" s="202">
        <v>0</v>
      </c>
      <c r="E5962" s="178">
        <v>0</v>
      </c>
      <c r="F5962" s="188">
        <f t="shared" si="368"/>
        <v>0</v>
      </c>
      <c r="G5962" s="200"/>
      <c r="H5962" s="202">
        <v>0</v>
      </c>
      <c r="I5962" s="178">
        <v>-56.506999999999998</v>
      </c>
      <c r="J5962">
        <f t="shared" si="369"/>
        <v>0</v>
      </c>
      <c r="K5962" s="189">
        <f t="shared" si="370"/>
        <v>0</v>
      </c>
      <c r="L5962" s="200">
        <v>0</v>
      </c>
      <c r="N5962" s="184">
        <v>6000</v>
      </c>
      <c r="O5962" s="190">
        <f t="shared" si="371"/>
        <v>1</v>
      </c>
      <c r="Q5962" s="1">
        <v>853.8</v>
      </c>
    </row>
    <row r="5963" spans="2:17" x14ac:dyDescent="0.3">
      <c r="B5963" s="187">
        <v>41523.041666666664</v>
      </c>
      <c r="D5963" s="202">
        <v>0</v>
      </c>
      <c r="E5963" s="178">
        <v>0</v>
      </c>
      <c r="F5963" s="188">
        <f t="shared" ref="F5963:F6026" si="372">E5963/$F$8</f>
        <v>0</v>
      </c>
      <c r="G5963" s="200"/>
      <c r="H5963" s="202">
        <v>0</v>
      </c>
      <c r="I5963" s="178">
        <v>-56.506999999999998</v>
      </c>
      <c r="J5963">
        <f t="shared" ref="J5963:J6026" si="373">IF(I5963&lt;0,0,I5963)</f>
        <v>0</v>
      </c>
      <c r="K5963" s="189">
        <f t="shared" ref="K5963:K6026" si="374">J5963/(1000*$K$8)</f>
        <v>0</v>
      </c>
      <c r="L5963" s="200">
        <v>0</v>
      </c>
      <c r="N5963" s="184">
        <v>5999.7</v>
      </c>
      <c r="O5963" s="190">
        <f t="shared" ref="O5963:O6026" si="375">N5963/$O$8</f>
        <v>0.99995000000000001</v>
      </c>
      <c r="Q5963" s="1">
        <v>853.7</v>
      </c>
    </row>
    <row r="5964" spans="2:17" x14ac:dyDescent="0.3">
      <c r="B5964" s="187">
        <v>41523.083333333336</v>
      </c>
      <c r="D5964" s="202">
        <v>0</v>
      </c>
      <c r="E5964" s="178">
        <v>0</v>
      </c>
      <c r="F5964" s="188">
        <f t="shared" si="372"/>
        <v>0</v>
      </c>
      <c r="G5964" s="200"/>
      <c r="H5964" s="202">
        <v>0</v>
      </c>
      <c r="I5964" s="178">
        <v>-56.506999999999998</v>
      </c>
      <c r="J5964">
        <f t="shared" si="373"/>
        <v>0</v>
      </c>
      <c r="K5964" s="189">
        <f t="shared" si="374"/>
        <v>0</v>
      </c>
      <c r="L5964" s="200">
        <v>0</v>
      </c>
      <c r="N5964" s="184">
        <v>5995.2</v>
      </c>
      <c r="O5964" s="190">
        <f t="shared" si="375"/>
        <v>0.99919999999999998</v>
      </c>
      <c r="Q5964" s="1">
        <v>853.2</v>
      </c>
    </row>
    <row r="5965" spans="2:17" x14ac:dyDescent="0.3">
      <c r="B5965" s="187">
        <v>41523.125</v>
      </c>
      <c r="D5965" s="202">
        <v>0</v>
      </c>
      <c r="E5965" s="178">
        <v>0</v>
      </c>
      <c r="F5965" s="188">
        <f t="shared" si="372"/>
        <v>0</v>
      </c>
      <c r="G5965" s="200"/>
      <c r="H5965" s="202">
        <v>0</v>
      </c>
      <c r="I5965" s="178">
        <v>-56.506999999999998</v>
      </c>
      <c r="J5965">
        <f t="shared" si="373"/>
        <v>0</v>
      </c>
      <c r="K5965" s="189">
        <f t="shared" si="374"/>
        <v>0</v>
      </c>
      <c r="L5965" s="200">
        <v>0</v>
      </c>
      <c r="N5965" s="184">
        <v>5983.2</v>
      </c>
      <c r="O5965" s="190">
        <f t="shared" si="375"/>
        <v>0.99719999999999998</v>
      </c>
      <c r="Q5965" s="1">
        <v>853</v>
      </c>
    </row>
    <row r="5966" spans="2:17" x14ac:dyDescent="0.3">
      <c r="B5966" s="187">
        <v>41523.166666666664</v>
      </c>
      <c r="D5966" s="202">
        <v>0</v>
      </c>
      <c r="E5966" s="178">
        <v>0</v>
      </c>
      <c r="F5966" s="188">
        <f t="shared" si="372"/>
        <v>0</v>
      </c>
      <c r="G5966" s="200"/>
      <c r="H5966" s="202">
        <v>0</v>
      </c>
      <c r="I5966" s="178">
        <v>-56.506999999999998</v>
      </c>
      <c r="J5966">
        <f t="shared" si="373"/>
        <v>0</v>
      </c>
      <c r="K5966" s="189">
        <f t="shared" si="374"/>
        <v>0</v>
      </c>
      <c r="L5966" s="200">
        <v>0</v>
      </c>
      <c r="N5966" s="184">
        <v>5924.1</v>
      </c>
      <c r="O5966" s="190">
        <f t="shared" si="375"/>
        <v>0.98735000000000006</v>
      </c>
      <c r="Q5966" s="1">
        <v>852.3</v>
      </c>
    </row>
    <row r="5967" spans="2:17" x14ac:dyDescent="0.3">
      <c r="B5967" s="187">
        <v>41523.208333333336</v>
      </c>
      <c r="D5967" s="202">
        <v>0</v>
      </c>
      <c r="E5967" s="178">
        <v>0</v>
      </c>
      <c r="F5967" s="188">
        <f t="shared" si="372"/>
        <v>0</v>
      </c>
      <c r="G5967" s="200"/>
      <c r="H5967" s="202">
        <v>0</v>
      </c>
      <c r="I5967" s="178">
        <v>-56.506999999999998</v>
      </c>
      <c r="J5967">
        <f t="shared" si="373"/>
        <v>0</v>
      </c>
      <c r="K5967" s="189">
        <f t="shared" si="374"/>
        <v>0</v>
      </c>
      <c r="L5967" s="200">
        <v>0</v>
      </c>
      <c r="N5967" s="184">
        <v>5397.3</v>
      </c>
      <c r="O5967" s="190">
        <f t="shared" si="375"/>
        <v>0.89955000000000007</v>
      </c>
      <c r="Q5967" s="1">
        <v>851.9</v>
      </c>
    </row>
    <row r="5968" spans="2:17" x14ac:dyDescent="0.3">
      <c r="B5968" s="187">
        <v>41523.25</v>
      </c>
      <c r="D5968" s="202">
        <v>252</v>
      </c>
      <c r="E5968" s="178">
        <v>0</v>
      </c>
      <c r="F5968" s="188">
        <f t="shared" si="372"/>
        <v>0</v>
      </c>
      <c r="G5968" s="200"/>
      <c r="H5968" s="202">
        <v>58</v>
      </c>
      <c r="I5968" s="178">
        <v>2064.5</v>
      </c>
      <c r="J5968">
        <f t="shared" si="373"/>
        <v>2064.5</v>
      </c>
      <c r="K5968" s="189">
        <f t="shared" si="374"/>
        <v>8.2580000000000001E-2</v>
      </c>
      <c r="L5968" s="200">
        <v>2171.5</v>
      </c>
      <c r="N5968" s="184">
        <v>3715.2</v>
      </c>
      <c r="O5968" s="190">
        <f t="shared" si="375"/>
        <v>0.61919999999999997</v>
      </c>
      <c r="Q5968" s="1">
        <v>850.7</v>
      </c>
    </row>
    <row r="5969" spans="2:17" x14ac:dyDescent="0.3">
      <c r="B5969" s="187">
        <v>41523.291666666664</v>
      </c>
      <c r="D5969" s="202">
        <v>680</v>
      </c>
      <c r="E5969" s="178">
        <v>195.32400000000001</v>
      </c>
      <c r="F5969" s="188">
        <f t="shared" si="372"/>
        <v>0.26433535203166764</v>
      </c>
      <c r="G5969" s="200"/>
      <c r="H5969" s="202">
        <v>268</v>
      </c>
      <c r="I5969" s="178">
        <v>12346</v>
      </c>
      <c r="J5969">
        <f t="shared" si="373"/>
        <v>12346</v>
      </c>
      <c r="K5969" s="189">
        <f t="shared" si="374"/>
        <v>0.49384</v>
      </c>
      <c r="L5969" s="200">
        <v>12678</v>
      </c>
      <c r="N5969" s="184">
        <v>2321.6999999999998</v>
      </c>
      <c r="O5969" s="190">
        <f t="shared" si="375"/>
        <v>0.38694999999999996</v>
      </c>
      <c r="Q5969" s="1">
        <v>849.5</v>
      </c>
    </row>
    <row r="5970" spans="2:17" x14ac:dyDescent="0.3">
      <c r="B5970" s="187">
        <v>41523.333333333336</v>
      </c>
      <c r="D5970" s="202">
        <v>843</v>
      </c>
      <c r="E5970" s="178">
        <v>579.78200000000004</v>
      </c>
      <c r="F5970" s="188">
        <f t="shared" si="372"/>
        <v>0.78462902188990769</v>
      </c>
      <c r="G5970" s="200"/>
      <c r="H5970" s="202">
        <v>504</v>
      </c>
      <c r="I5970" s="178">
        <v>21831</v>
      </c>
      <c r="J5970">
        <f t="shared" si="373"/>
        <v>21831</v>
      </c>
      <c r="K5970" s="189">
        <f t="shared" si="374"/>
        <v>0.87324000000000002</v>
      </c>
      <c r="L5970" s="200">
        <v>22608</v>
      </c>
      <c r="N5970" s="184">
        <v>1904.1</v>
      </c>
      <c r="O5970" s="190">
        <f t="shared" si="375"/>
        <v>0.31734999999999997</v>
      </c>
      <c r="Q5970" s="1">
        <v>849.3</v>
      </c>
    </row>
    <row r="5971" spans="2:17" x14ac:dyDescent="0.3">
      <c r="B5971" s="187">
        <v>41523.375</v>
      </c>
      <c r="D5971" s="202">
        <v>911</v>
      </c>
      <c r="E5971" s="178">
        <v>660.76700000000005</v>
      </c>
      <c r="F5971" s="188">
        <f t="shared" si="372"/>
        <v>0.89422742497547125</v>
      </c>
      <c r="G5971" s="200"/>
      <c r="H5971" s="202">
        <v>699</v>
      </c>
      <c r="I5971" s="178">
        <v>22551</v>
      </c>
      <c r="J5971">
        <f t="shared" si="373"/>
        <v>22551</v>
      </c>
      <c r="K5971" s="189">
        <f t="shared" si="374"/>
        <v>0.90203999999999995</v>
      </c>
      <c r="L5971" s="200">
        <v>23370</v>
      </c>
      <c r="N5971" s="184">
        <v>1798.3</v>
      </c>
      <c r="O5971" s="190">
        <f t="shared" si="375"/>
        <v>0.29971666666666669</v>
      </c>
      <c r="Q5971" s="1">
        <v>849.2</v>
      </c>
    </row>
    <row r="5972" spans="2:17" x14ac:dyDescent="0.3">
      <c r="B5972" s="187">
        <v>41523.416666666664</v>
      </c>
      <c r="D5972" s="202">
        <v>947</v>
      </c>
      <c r="E5972" s="178">
        <v>701.572</v>
      </c>
      <c r="F5972" s="188">
        <f t="shared" si="372"/>
        <v>0.94944953818046496</v>
      </c>
      <c r="G5972" s="200"/>
      <c r="H5972" s="202">
        <v>837</v>
      </c>
      <c r="I5972" s="178">
        <v>22560</v>
      </c>
      <c r="J5972">
        <f t="shared" si="373"/>
        <v>22560</v>
      </c>
      <c r="K5972" s="189">
        <f t="shared" si="374"/>
        <v>0.90239999999999998</v>
      </c>
      <c r="L5972" s="200">
        <v>23379</v>
      </c>
      <c r="N5972" s="184">
        <v>1484</v>
      </c>
      <c r="O5972" s="190">
        <f t="shared" si="375"/>
        <v>0.24733333333333332</v>
      </c>
      <c r="Q5972" s="1">
        <v>849</v>
      </c>
    </row>
    <row r="5973" spans="2:17" x14ac:dyDescent="0.3">
      <c r="B5973" s="187">
        <v>41523.458333333336</v>
      </c>
      <c r="D5973" s="202">
        <v>961</v>
      </c>
      <c r="E5973" s="178">
        <v>720.49199999999996</v>
      </c>
      <c r="F5973" s="188">
        <f t="shared" si="372"/>
        <v>0.97505430185742803</v>
      </c>
      <c r="G5973" s="200"/>
      <c r="H5973" s="202">
        <v>907</v>
      </c>
      <c r="I5973" s="178">
        <v>22347</v>
      </c>
      <c r="J5973">
        <f t="shared" si="373"/>
        <v>22347</v>
      </c>
      <c r="K5973" s="189">
        <f t="shared" si="374"/>
        <v>0.89388000000000001</v>
      </c>
      <c r="L5973" s="200">
        <v>23154</v>
      </c>
      <c r="N5973" s="184">
        <v>1302.5999999999999</v>
      </c>
      <c r="O5973" s="190">
        <f t="shared" si="375"/>
        <v>0.21709999999999999</v>
      </c>
      <c r="Q5973" s="1">
        <v>847.9</v>
      </c>
    </row>
    <row r="5974" spans="2:17" x14ac:dyDescent="0.3">
      <c r="B5974" s="187">
        <v>41523.5</v>
      </c>
      <c r="D5974" s="202">
        <v>959</v>
      </c>
      <c r="E5974" s="178">
        <v>724.46400000000006</v>
      </c>
      <c r="F5974" s="188">
        <f t="shared" si="372"/>
        <v>0.98042967824880756</v>
      </c>
      <c r="G5974" s="200"/>
      <c r="H5974" s="202">
        <v>905</v>
      </c>
      <c r="I5974" s="178">
        <v>22071</v>
      </c>
      <c r="J5974">
        <f t="shared" si="373"/>
        <v>22071</v>
      </c>
      <c r="K5974" s="189">
        <f t="shared" si="374"/>
        <v>0.88283999999999996</v>
      </c>
      <c r="L5974" s="200">
        <v>22861</v>
      </c>
      <c r="N5974" s="184">
        <v>1169.2</v>
      </c>
      <c r="O5974" s="190">
        <f t="shared" si="375"/>
        <v>0.19486666666666669</v>
      </c>
      <c r="Q5974" s="1">
        <v>847.5</v>
      </c>
    </row>
    <row r="5975" spans="2:17" x14ac:dyDescent="0.3">
      <c r="B5975" s="187">
        <v>41523.541666666664</v>
      </c>
      <c r="D5975" s="202">
        <v>942</v>
      </c>
      <c r="E5975" s="178">
        <v>697.20699999999999</v>
      </c>
      <c r="F5975" s="188">
        <f t="shared" si="372"/>
        <v>0.94354230808268769</v>
      </c>
      <c r="G5975" s="200"/>
      <c r="H5975" s="202">
        <v>831</v>
      </c>
      <c r="I5975" s="178">
        <v>21922</v>
      </c>
      <c r="J5975">
        <f t="shared" si="373"/>
        <v>21922</v>
      </c>
      <c r="K5975" s="189">
        <f t="shared" si="374"/>
        <v>0.87687999999999999</v>
      </c>
      <c r="L5975" s="200">
        <v>22704</v>
      </c>
      <c r="N5975" s="184">
        <v>967.3</v>
      </c>
      <c r="O5975" s="190">
        <f t="shared" si="375"/>
        <v>0.16121666666666665</v>
      </c>
      <c r="Q5975" s="1">
        <v>847.5</v>
      </c>
    </row>
    <row r="5976" spans="2:17" x14ac:dyDescent="0.3">
      <c r="B5976" s="187">
        <v>41523.583333333336</v>
      </c>
      <c r="D5976" s="202">
        <v>905</v>
      </c>
      <c r="E5976" s="178">
        <v>654.20000000000005</v>
      </c>
      <c r="F5976" s="188">
        <f t="shared" si="372"/>
        <v>0.88534019014108345</v>
      </c>
      <c r="G5976" s="200"/>
      <c r="H5976" s="202">
        <v>690</v>
      </c>
      <c r="I5976" s="178">
        <v>21622</v>
      </c>
      <c r="J5976">
        <f t="shared" si="373"/>
        <v>21622</v>
      </c>
      <c r="K5976" s="189">
        <f t="shared" si="374"/>
        <v>0.86487999999999998</v>
      </c>
      <c r="L5976" s="200">
        <v>22387</v>
      </c>
      <c r="N5976" s="184">
        <v>923.8</v>
      </c>
      <c r="O5976" s="190">
        <f t="shared" si="375"/>
        <v>0.15396666666666667</v>
      </c>
      <c r="Q5976" s="1">
        <v>847.5</v>
      </c>
    </row>
    <row r="5977" spans="2:17" x14ac:dyDescent="0.3">
      <c r="B5977" s="187">
        <v>41523.625</v>
      </c>
      <c r="D5977" s="202">
        <v>841</v>
      </c>
      <c r="E5977" s="178">
        <v>574.93100000000004</v>
      </c>
      <c r="F5977" s="188">
        <f t="shared" si="372"/>
        <v>0.77806407957505841</v>
      </c>
      <c r="G5977" s="200"/>
      <c r="H5977" s="202">
        <v>496</v>
      </c>
      <c r="I5977" s="178">
        <v>20774</v>
      </c>
      <c r="J5977">
        <f t="shared" si="373"/>
        <v>20774</v>
      </c>
      <c r="K5977" s="189">
        <f t="shared" si="374"/>
        <v>0.83096000000000003</v>
      </c>
      <c r="L5977" s="200">
        <v>21491</v>
      </c>
      <c r="N5977" s="184">
        <v>730</v>
      </c>
      <c r="O5977" s="190">
        <f t="shared" si="375"/>
        <v>0.12166666666666667</v>
      </c>
      <c r="Q5977" s="1">
        <v>846.5</v>
      </c>
    </row>
    <row r="5978" spans="2:17" x14ac:dyDescent="0.3">
      <c r="B5978" s="187">
        <v>41523.666666666664</v>
      </c>
      <c r="D5978" s="202">
        <v>693</v>
      </c>
      <c r="E5978" s="178">
        <v>378.31400000000002</v>
      </c>
      <c r="F5978" s="188">
        <f t="shared" si="372"/>
        <v>0.51197888824982241</v>
      </c>
      <c r="G5978" s="200"/>
      <c r="H5978" s="202">
        <v>264</v>
      </c>
      <c r="I5978" s="178">
        <v>11733</v>
      </c>
      <c r="J5978">
        <f t="shared" si="373"/>
        <v>11733</v>
      </c>
      <c r="K5978" s="189">
        <f t="shared" si="374"/>
        <v>0.46932000000000001</v>
      </c>
      <c r="L5978" s="200">
        <v>12044</v>
      </c>
      <c r="N5978" s="184">
        <v>528.1</v>
      </c>
      <c r="O5978" s="190">
        <f t="shared" si="375"/>
        <v>8.8016666666666674E-2</v>
      </c>
      <c r="Q5978" s="1">
        <v>846.3</v>
      </c>
    </row>
    <row r="5979" spans="2:17" x14ac:dyDescent="0.3">
      <c r="B5979" s="187">
        <v>41523.708333333336</v>
      </c>
      <c r="D5979" s="202">
        <v>245</v>
      </c>
      <c r="E5979" s="178">
        <v>0</v>
      </c>
      <c r="F5979" s="188">
        <f t="shared" si="372"/>
        <v>0</v>
      </c>
      <c r="G5979" s="200"/>
      <c r="H5979" s="202">
        <v>54</v>
      </c>
      <c r="I5979" s="178">
        <v>1771.9</v>
      </c>
      <c r="J5979">
        <f t="shared" si="373"/>
        <v>1771.9</v>
      </c>
      <c r="K5979" s="189">
        <f t="shared" si="374"/>
        <v>7.0876000000000008E-2</v>
      </c>
      <c r="L5979" s="200">
        <v>1876.4</v>
      </c>
      <c r="N5979" s="184">
        <v>410.3</v>
      </c>
      <c r="O5979" s="190">
        <f t="shared" si="375"/>
        <v>6.8383333333333338E-2</v>
      </c>
      <c r="Q5979" s="1">
        <v>846.2</v>
      </c>
    </row>
    <row r="5980" spans="2:17" x14ac:dyDescent="0.3">
      <c r="B5980" s="187">
        <v>41523.75</v>
      </c>
      <c r="D5980" s="202">
        <v>0</v>
      </c>
      <c r="E5980" s="178">
        <v>0</v>
      </c>
      <c r="F5980" s="188">
        <f t="shared" si="372"/>
        <v>0</v>
      </c>
      <c r="G5980" s="200"/>
      <c r="H5980" s="202">
        <v>0</v>
      </c>
      <c r="I5980" s="178">
        <v>-56.506999999999998</v>
      </c>
      <c r="J5980">
        <f t="shared" si="373"/>
        <v>0</v>
      </c>
      <c r="K5980" s="189">
        <f t="shared" si="374"/>
        <v>0</v>
      </c>
      <c r="L5980" s="200">
        <v>0</v>
      </c>
      <c r="N5980" s="184">
        <v>0</v>
      </c>
      <c r="O5980" s="190">
        <f t="shared" si="375"/>
        <v>0</v>
      </c>
      <c r="Q5980" s="1">
        <v>846.2</v>
      </c>
    </row>
    <row r="5981" spans="2:17" x14ac:dyDescent="0.3">
      <c r="B5981" s="187">
        <v>41523.791666666664</v>
      </c>
      <c r="D5981" s="202">
        <v>0</v>
      </c>
      <c r="E5981" s="178">
        <v>0</v>
      </c>
      <c r="F5981" s="188">
        <f t="shared" si="372"/>
        <v>0</v>
      </c>
      <c r="G5981" s="200"/>
      <c r="H5981" s="202">
        <v>0</v>
      </c>
      <c r="I5981" s="178">
        <v>-56.506999999999998</v>
      </c>
      <c r="J5981">
        <f t="shared" si="373"/>
        <v>0</v>
      </c>
      <c r="K5981" s="189">
        <f t="shared" si="374"/>
        <v>0</v>
      </c>
      <c r="L5981" s="200">
        <v>0</v>
      </c>
      <c r="N5981" s="184">
        <v>0</v>
      </c>
      <c r="O5981" s="190">
        <f t="shared" si="375"/>
        <v>0</v>
      </c>
      <c r="Q5981" s="1">
        <v>845.8</v>
      </c>
    </row>
    <row r="5982" spans="2:17" x14ac:dyDescent="0.3">
      <c r="B5982" s="187">
        <v>41523.833333333336</v>
      </c>
      <c r="D5982" s="202">
        <v>0</v>
      </c>
      <c r="E5982" s="178">
        <v>0</v>
      </c>
      <c r="F5982" s="188">
        <f t="shared" si="372"/>
        <v>0</v>
      </c>
      <c r="G5982" s="200"/>
      <c r="H5982" s="202">
        <v>0</v>
      </c>
      <c r="I5982" s="178">
        <v>-56.506999999999998</v>
      </c>
      <c r="J5982">
        <f t="shared" si="373"/>
        <v>0</v>
      </c>
      <c r="K5982" s="189">
        <f t="shared" si="374"/>
        <v>0</v>
      </c>
      <c r="L5982" s="200">
        <v>0</v>
      </c>
      <c r="N5982" s="184">
        <v>21.5</v>
      </c>
      <c r="O5982" s="190">
        <f t="shared" si="375"/>
        <v>3.5833333333333333E-3</v>
      </c>
      <c r="Q5982" s="1">
        <v>844.4</v>
      </c>
    </row>
    <row r="5983" spans="2:17" x14ac:dyDescent="0.3">
      <c r="B5983" s="187">
        <v>41523.875</v>
      </c>
      <c r="D5983" s="202">
        <v>0</v>
      </c>
      <c r="E5983" s="178">
        <v>0</v>
      </c>
      <c r="F5983" s="188">
        <f t="shared" si="372"/>
        <v>0</v>
      </c>
      <c r="G5983" s="200"/>
      <c r="H5983" s="202">
        <v>0</v>
      </c>
      <c r="I5983" s="178">
        <v>-56.506999999999998</v>
      </c>
      <c r="J5983">
        <f t="shared" si="373"/>
        <v>0</v>
      </c>
      <c r="K5983" s="189">
        <f t="shared" si="374"/>
        <v>0</v>
      </c>
      <c r="L5983" s="200">
        <v>0</v>
      </c>
      <c r="N5983" s="184">
        <v>723.5</v>
      </c>
      <c r="O5983" s="190">
        <f t="shared" si="375"/>
        <v>0.12058333333333333</v>
      </c>
      <c r="Q5983" s="1">
        <v>844.1</v>
      </c>
    </row>
    <row r="5984" spans="2:17" x14ac:dyDescent="0.3">
      <c r="B5984" s="187">
        <v>41523.916666666664</v>
      </c>
      <c r="D5984" s="202">
        <v>0</v>
      </c>
      <c r="E5984" s="178">
        <v>0</v>
      </c>
      <c r="F5984" s="188">
        <f t="shared" si="372"/>
        <v>0</v>
      </c>
      <c r="G5984" s="200"/>
      <c r="H5984" s="202">
        <v>0</v>
      </c>
      <c r="I5984" s="178">
        <v>-56.506999999999998</v>
      </c>
      <c r="J5984">
        <f t="shared" si="373"/>
        <v>0</v>
      </c>
      <c r="K5984" s="189">
        <f t="shared" si="374"/>
        <v>0</v>
      </c>
      <c r="L5984" s="200">
        <v>0</v>
      </c>
      <c r="N5984" s="184">
        <v>1834.7</v>
      </c>
      <c r="O5984" s="190">
        <f t="shared" si="375"/>
        <v>0.30578333333333335</v>
      </c>
      <c r="Q5984" s="1">
        <v>844.1</v>
      </c>
    </row>
    <row r="5985" spans="2:17" x14ac:dyDescent="0.3">
      <c r="B5985" s="187">
        <v>41523.958333333336</v>
      </c>
      <c r="D5985" s="202">
        <v>0</v>
      </c>
      <c r="E5985" s="178">
        <v>0</v>
      </c>
      <c r="F5985" s="188">
        <f t="shared" si="372"/>
        <v>0</v>
      </c>
      <c r="G5985" s="200"/>
      <c r="H5985" s="202">
        <v>0</v>
      </c>
      <c r="I5985" s="178">
        <v>-56.506999999999998</v>
      </c>
      <c r="J5985">
        <f t="shared" si="373"/>
        <v>0</v>
      </c>
      <c r="K5985" s="189">
        <f t="shared" si="374"/>
        <v>0</v>
      </c>
      <c r="L5985" s="200">
        <v>0</v>
      </c>
      <c r="N5985" s="184">
        <v>2988.8</v>
      </c>
      <c r="O5985" s="190">
        <f t="shared" si="375"/>
        <v>0.49813333333333337</v>
      </c>
      <c r="Q5985" s="1">
        <v>843.4</v>
      </c>
    </row>
    <row r="5986" spans="2:17" x14ac:dyDescent="0.3">
      <c r="B5986" s="187">
        <v>41524</v>
      </c>
      <c r="D5986" s="202">
        <v>0</v>
      </c>
      <c r="E5986" s="178">
        <v>0</v>
      </c>
      <c r="F5986" s="188">
        <f t="shared" si="372"/>
        <v>0</v>
      </c>
      <c r="G5986" s="200"/>
      <c r="H5986" s="202">
        <v>0</v>
      </c>
      <c r="I5986" s="178">
        <v>-56.506999999999998</v>
      </c>
      <c r="J5986">
        <f t="shared" si="373"/>
        <v>0</v>
      </c>
      <c r="K5986" s="189">
        <f t="shared" si="374"/>
        <v>0</v>
      </c>
      <c r="L5986" s="200">
        <v>0</v>
      </c>
      <c r="N5986" s="184">
        <v>3481</v>
      </c>
      <c r="O5986" s="190">
        <f t="shared" si="375"/>
        <v>0.58016666666666672</v>
      </c>
      <c r="Q5986" s="1">
        <v>842.7</v>
      </c>
    </row>
    <row r="5987" spans="2:17" x14ac:dyDescent="0.3">
      <c r="B5987" s="187">
        <v>41524.041666666664</v>
      </c>
      <c r="D5987" s="202">
        <v>0</v>
      </c>
      <c r="E5987" s="178">
        <v>0</v>
      </c>
      <c r="F5987" s="188">
        <f t="shared" si="372"/>
        <v>0</v>
      </c>
      <c r="G5987" s="200"/>
      <c r="H5987" s="202">
        <v>0</v>
      </c>
      <c r="I5987" s="178">
        <v>-56.506999999999998</v>
      </c>
      <c r="J5987">
        <f t="shared" si="373"/>
        <v>0</v>
      </c>
      <c r="K5987" s="189">
        <f t="shared" si="374"/>
        <v>0</v>
      </c>
      <c r="L5987" s="200">
        <v>0</v>
      </c>
      <c r="N5987" s="184">
        <v>2989.4</v>
      </c>
      <c r="O5987" s="190">
        <f t="shared" si="375"/>
        <v>0.49823333333333336</v>
      </c>
      <c r="Q5987" s="1">
        <v>842.7</v>
      </c>
    </row>
    <row r="5988" spans="2:17" x14ac:dyDescent="0.3">
      <c r="B5988" s="187">
        <v>41524.083333333336</v>
      </c>
      <c r="D5988" s="202">
        <v>0</v>
      </c>
      <c r="E5988" s="178">
        <v>0</v>
      </c>
      <c r="F5988" s="188">
        <f t="shared" si="372"/>
        <v>0</v>
      </c>
      <c r="G5988" s="200"/>
      <c r="H5988" s="202">
        <v>0</v>
      </c>
      <c r="I5988" s="178">
        <v>-56.506999999999998</v>
      </c>
      <c r="J5988">
        <f t="shared" si="373"/>
        <v>0</v>
      </c>
      <c r="K5988" s="189">
        <f t="shared" si="374"/>
        <v>0</v>
      </c>
      <c r="L5988" s="200">
        <v>0</v>
      </c>
      <c r="N5988" s="184">
        <v>1433.1</v>
      </c>
      <c r="O5988" s="190">
        <f t="shared" si="375"/>
        <v>0.23884999999999998</v>
      </c>
      <c r="Q5988" s="1">
        <v>841.1</v>
      </c>
    </row>
    <row r="5989" spans="2:17" x14ac:dyDescent="0.3">
      <c r="B5989" s="187">
        <v>41524.125</v>
      </c>
      <c r="D5989" s="202">
        <v>0</v>
      </c>
      <c r="E5989" s="178">
        <v>0</v>
      </c>
      <c r="F5989" s="188">
        <f t="shared" si="372"/>
        <v>0</v>
      </c>
      <c r="G5989" s="200"/>
      <c r="H5989" s="202">
        <v>0</v>
      </c>
      <c r="I5989" s="178">
        <v>-56.506999999999998</v>
      </c>
      <c r="J5989">
        <f t="shared" si="373"/>
        <v>0</v>
      </c>
      <c r="K5989" s="189">
        <f t="shared" si="374"/>
        <v>0</v>
      </c>
      <c r="L5989" s="200">
        <v>0</v>
      </c>
      <c r="N5989" s="184">
        <v>607.9</v>
      </c>
      <c r="O5989" s="190">
        <f t="shared" si="375"/>
        <v>0.10131666666666667</v>
      </c>
      <c r="Q5989" s="1">
        <v>840.7</v>
      </c>
    </row>
    <row r="5990" spans="2:17" x14ac:dyDescent="0.3">
      <c r="B5990" s="187">
        <v>41524.166666666664</v>
      </c>
      <c r="D5990" s="202">
        <v>0</v>
      </c>
      <c r="E5990" s="178">
        <v>0</v>
      </c>
      <c r="F5990" s="188">
        <f t="shared" si="372"/>
        <v>0</v>
      </c>
      <c r="G5990" s="200"/>
      <c r="H5990" s="202">
        <v>0</v>
      </c>
      <c r="I5990" s="178">
        <v>-56.506999999999998</v>
      </c>
      <c r="J5990">
        <f t="shared" si="373"/>
        <v>0</v>
      </c>
      <c r="K5990" s="189">
        <f t="shared" si="374"/>
        <v>0</v>
      </c>
      <c r="L5990" s="200">
        <v>0</v>
      </c>
      <c r="N5990" s="184">
        <v>35.799999999999997</v>
      </c>
      <c r="O5990" s="190">
        <f t="shared" si="375"/>
        <v>5.9666666666666661E-3</v>
      </c>
      <c r="Q5990" s="1">
        <v>840.6</v>
      </c>
    </row>
    <row r="5991" spans="2:17" x14ac:dyDescent="0.3">
      <c r="B5991" s="187">
        <v>41524.208333333336</v>
      </c>
      <c r="D5991" s="202">
        <v>0</v>
      </c>
      <c r="E5991" s="178">
        <v>0</v>
      </c>
      <c r="F5991" s="188">
        <f t="shared" si="372"/>
        <v>0</v>
      </c>
      <c r="G5991" s="200"/>
      <c r="H5991" s="202">
        <v>0</v>
      </c>
      <c r="I5991" s="178">
        <v>-56.506999999999998</v>
      </c>
      <c r="J5991">
        <f t="shared" si="373"/>
        <v>0</v>
      </c>
      <c r="K5991" s="189">
        <f t="shared" si="374"/>
        <v>0</v>
      </c>
      <c r="L5991" s="200">
        <v>0</v>
      </c>
      <c r="N5991" s="184">
        <v>0</v>
      </c>
      <c r="O5991" s="190">
        <f t="shared" si="375"/>
        <v>0</v>
      </c>
      <c r="Q5991" s="1">
        <v>840.5</v>
      </c>
    </row>
    <row r="5992" spans="2:17" x14ac:dyDescent="0.3">
      <c r="B5992" s="187">
        <v>41524.25</v>
      </c>
      <c r="D5992" s="202">
        <v>131</v>
      </c>
      <c r="E5992" s="178">
        <v>0</v>
      </c>
      <c r="F5992" s="188">
        <f t="shared" si="372"/>
        <v>0</v>
      </c>
      <c r="G5992" s="200"/>
      <c r="H5992" s="202">
        <v>50</v>
      </c>
      <c r="I5992" s="178">
        <v>1605.5</v>
      </c>
      <c r="J5992">
        <f t="shared" si="373"/>
        <v>1605.5</v>
      </c>
      <c r="K5992" s="189">
        <f t="shared" si="374"/>
        <v>6.4219999999999999E-2</v>
      </c>
      <c r="L5992" s="200">
        <v>1708.6</v>
      </c>
      <c r="N5992" s="184">
        <v>177.9</v>
      </c>
      <c r="O5992" s="190">
        <f t="shared" si="375"/>
        <v>2.9649999999999999E-2</v>
      </c>
      <c r="Q5992" s="1">
        <v>839.7</v>
      </c>
    </row>
    <row r="5993" spans="2:17" x14ac:dyDescent="0.3">
      <c r="B5993" s="187">
        <v>41524.291666666664</v>
      </c>
      <c r="D5993" s="202">
        <v>170</v>
      </c>
      <c r="E5993" s="178">
        <v>0</v>
      </c>
      <c r="F5993" s="188">
        <f t="shared" si="372"/>
        <v>0</v>
      </c>
      <c r="G5993" s="200"/>
      <c r="H5993" s="202">
        <v>170</v>
      </c>
      <c r="I5993" s="178">
        <v>5839.3</v>
      </c>
      <c r="J5993">
        <f t="shared" si="373"/>
        <v>5839.3</v>
      </c>
      <c r="K5993" s="189">
        <f t="shared" si="374"/>
        <v>0.233572</v>
      </c>
      <c r="L5993" s="200">
        <v>5997.7</v>
      </c>
      <c r="N5993" s="184">
        <v>570.1</v>
      </c>
      <c r="O5993" s="190">
        <f t="shared" si="375"/>
        <v>9.5016666666666666E-2</v>
      </c>
      <c r="Q5993" s="1">
        <v>837.6</v>
      </c>
    </row>
    <row r="5994" spans="2:17" x14ac:dyDescent="0.3">
      <c r="B5994" s="187">
        <v>41524.333333333336</v>
      </c>
      <c r="D5994" s="202">
        <v>271</v>
      </c>
      <c r="E5994" s="178">
        <v>0</v>
      </c>
      <c r="F5994" s="188">
        <f t="shared" si="372"/>
        <v>0</v>
      </c>
      <c r="G5994" s="200"/>
      <c r="H5994" s="202">
        <v>362</v>
      </c>
      <c r="I5994" s="178">
        <v>12812</v>
      </c>
      <c r="J5994">
        <f t="shared" si="373"/>
        <v>12812</v>
      </c>
      <c r="K5994" s="189">
        <f t="shared" si="374"/>
        <v>0.51248000000000005</v>
      </c>
      <c r="L5994" s="200">
        <v>13159</v>
      </c>
      <c r="N5994" s="184">
        <v>293.7</v>
      </c>
      <c r="O5994" s="190">
        <f t="shared" si="375"/>
        <v>4.895E-2</v>
      </c>
      <c r="Q5994" s="1">
        <v>836.6</v>
      </c>
    </row>
    <row r="5995" spans="2:17" x14ac:dyDescent="0.3">
      <c r="B5995" s="187">
        <v>41524.375</v>
      </c>
      <c r="D5995" s="202">
        <v>551</v>
      </c>
      <c r="E5995" s="178">
        <v>213.34200000000001</v>
      </c>
      <c r="F5995" s="188">
        <f t="shared" si="372"/>
        <v>0.28871942348682211</v>
      </c>
      <c r="G5995" s="200"/>
      <c r="H5995" s="202">
        <v>592</v>
      </c>
      <c r="I5995" s="178">
        <v>18455</v>
      </c>
      <c r="J5995">
        <f t="shared" si="373"/>
        <v>18455</v>
      </c>
      <c r="K5995" s="189">
        <f t="shared" si="374"/>
        <v>0.73819999999999997</v>
      </c>
      <c r="L5995" s="200">
        <v>19048</v>
      </c>
      <c r="N5995" s="184">
        <v>0</v>
      </c>
      <c r="O5995" s="190">
        <f t="shared" si="375"/>
        <v>0</v>
      </c>
      <c r="Q5995" s="1">
        <v>834.7</v>
      </c>
    </row>
    <row r="5996" spans="2:17" x14ac:dyDescent="0.3">
      <c r="B5996" s="187">
        <v>41524.416666666664</v>
      </c>
      <c r="D5996" s="202">
        <v>849</v>
      </c>
      <c r="E5996" s="178">
        <v>631.553</v>
      </c>
      <c r="F5996" s="188">
        <f t="shared" si="372"/>
        <v>0.8546916128159151</v>
      </c>
      <c r="G5996" s="200"/>
      <c r="H5996" s="202">
        <v>814</v>
      </c>
      <c r="I5996" s="178">
        <v>21777</v>
      </c>
      <c r="J5996">
        <f t="shared" si="373"/>
        <v>21777</v>
      </c>
      <c r="K5996" s="189">
        <f t="shared" si="374"/>
        <v>0.87107999999999997</v>
      </c>
      <c r="L5996" s="200">
        <v>22550</v>
      </c>
      <c r="N5996" s="184">
        <v>0</v>
      </c>
      <c r="O5996" s="190">
        <f t="shared" si="375"/>
        <v>0</v>
      </c>
      <c r="Q5996" s="1">
        <v>833.9</v>
      </c>
    </row>
    <row r="5997" spans="2:17" x14ac:dyDescent="0.3">
      <c r="B5997" s="187">
        <v>41524.458333333336</v>
      </c>
      <c r="D5997" s="202">
        <v>926</v>
      </c>
      <c r="E5997" s="178">
        <v>698.495</v>
      </c>
      <c r="F5997" s="188">
        <f t="shared" si="372"/>
        <v>0.94528538078966073</v>
      </c>
      <c r="G5997" s="200"/>
      <c r="H5997" s="202">
        <v>901</v>
      </c>
      <c r="I5997" s="178">
        <v>21963</v>
      </c>
      <c r="J5997">
        <f t="shared" si="373"/>
        <v>21963</v>
      </c>
      <c r="K5997" s="189">
        <f t="shared" si="374"/>
        <v>0.87851999999999997</v>
      </c>
      <c r="L5997" s="200">
        <v>22748</v>
      </c>
      <c r="N5997" s="184">
        <v>0</v>
      </c>
      <c r="O5997" s="190">
        <f t="shared" si="375"/>
        <v>0</v>
      </c>
      <c r="Q5997" s="1">
        <v>833.2</v>
      </c>
    </row>
    <row r="5998" spans="2:17" x14ac:dyDescent="0.3">
      <c r="B5998" s="187">
        <v>41524.5</v>
      </c>
      <c r="D5998" s="202">
        <v>597</v>
      </c>
      <c r="E5998" s="178">
        <v>444.565</v>
      </c>
      <c r="F5998" s="188">
        <f t="shared" si="372"/>
        <v>0.60163751395608489</v>
      </c>
      <c r="G5998" s="200"/>
      <c r="H5998" s="202">
        <v>783</v>
      </c>
      <c r="I5998" s="178">
        <v>19194</v>
      </c>
      <c r="J5998">
        <f t="shared" si="373"/>
        <v>19194</v>
      </c>
      <c r="K5998" s="189">
        <f t="shared" si="374"/>
        <v>0.76776</v>
      </c>
      <c r="L5998" s="200">
        <v>19825</v>
      </c>
      <c r="N5998" s="184">
        <v>0</v>
      </c>
      <c r="O5998" s="190">
        <f t="shared" si="375"/>
        <v>0</v>
      </c>
      <c r="Q5998" s="1">
        <v>832.7</v>
      </c>
    </row>
    <row r="5999" spans="2:17" x14ac:dyDescent="0.3">
      <c r="B5999" s="187">
        <v>41524.541666666664</v>
      </c>
      <c r="D5999" s="202">
        <v>124</v>
      </c>
      <c r="E5999" s="178">
        <v>0</v>
      </c>
      <c r="F5999" s="188">
        <f t="shared" si="372"/>
        <v>0</v>
      </c>
      <c r="G5999" s="200"/>
      <c r="H5999" s="202">
        <v>417</v>
      </c>
      <c r="I5999" s="178">
        <v>10526</v>
      </c>
      <c r="J5999">
        <f t="shared" si="373"/>
        <v>10526</v>
      </c>
      <c r="K5999" s="189">
        <f t="shared" si="374"/>
        <v>0.42104000000000003</v>
      </c>
      <c r="L5999" s="200">
        <v>10799</v>
      </c>
      <c r="N5999" s="184">
        <v>797.1</v>
      </c>
      <c r="O5999" s="190">
        <f t="shared" si="375"/>
        <v>0.13285</v>
      </c>
      <c r="Q5999" s="1">
        <v>831.6</v>
      </c>
    </row>
    <row r="6000" spans="2:17" x14ac:dyDescent="0.3">
      <c r="B6000" s="187">
        <v>41524.583333333336</v>
      </c>
      <c r="D6000" s="202">
        <v>60</v>
      </c>
      <c r="E6000" s="178">
        <v>0</v>
      </c>
      <c r="F6000" s="188">
        <f t="shared" si="372"/>
        <v>0</v>
      </c>
      <c r="G6000" s="200"/>
      <c r="H6000" s="202">
        <v>267</v>
      </c>
      <c r="I6000" s="178">
        <v>6377.8</v>
      </c>
      <c r="J6000">
        <f t="shared" si="373"/>
        <v>6377.8</v>
      </c>
      <c r="K6000" s="189">
        <f t="shared" si="374"/>
        <v>0.25511200000000001</v>
      </c>
      <c r="L6000" s="200">
        <v>6546.3</v>
      </c>
      <c r="N6000" s="184">
        <v>1216.9000000000001</v>
      </c>
      <c r="O6000" s="190">
        <f t="shared" si="375"/>
        <v>0.20281666666666667</v>
      </c>
      <c r="Q6000" s="1">
        <v>831.5</v>
      </c>
    </row>
    <row r="6001" spans="2:17" x14ac:dyDescent="0.3">
      <c r="B6001" s="187">
        <v>41524.625</v>
      </c>
      <c r="D6001" s="202">
        <v>175</v>
      </c>
      <c r="E6001" s="178">
        <v>0</v>
      </c>
      <c r="F6001" s="188">
        <f t="shared" si="372"/>
        <v>0</v>
      </c>
      <c r="G6001" s="200"/>
      <c r="H6001" s="202">
        <v>310</v>
      </c>
      <c r="I6001" s="178">
        <v>9460.6</v>
      </c>
      <c r="J6001">
        <f t="shared" si="373"/>
        <v>9460.6</v>
      </c>
      <c r="K6001" s="189">
        <f t="shared" si="374"/>
        <v>0.37842400000000004</v>
      </c>
      <c r="L6001" s="200">
        <v>9703.4</v>
      </c>
      <c r="N6001" s="184">
        <v>1249.7</v>
      </c>
      <c r="O6001" s="190">
        <f t="shared" si="375"/>
        <v>0.20828333333333335</v>
      </c>
      <c r="Q6001" s="1">
        <v>831.3</v>
      </c>
    </row>
    <row r="6002" spans="2:17" x14ac:dyDescent="0.3">
      <c r="B6002" s="187">
        <v>41524.666666666664</v>
      </c>
      <c r="D6002" s="202">
        <v>59</v>
      </c>
      <c r="E6002" s="178">
        <v>0</v>
      </c>
      <c r="F6002" s="188">
        <f t="shared" si="372"/>
        <v>0</v>
      </c>
      <c r="G6002" s="200"/>
      <c r="H6002" s="202">
        <v>136</v>
      </c>
      <c r="I6002" s="178">
        <v>3931.6</v>
      </c>
      <c r="J6002">
        <f t="shared" si="373"/>
        <v>3931.6</v>
      </c>
      <c r="K6002" s="189">
        <f t="shared" si="374"/>
        <v>0.15726399999999999</v>
      </c>
      <c r="L6002" s="200">
        <v>4059.8</v>
      </c>
      <c r="N6002" s="184">
        <v>1354</v>
      </c>
      <c r="O6002" s="190">
        <f t="shared" si="375"/>
        <v>0.22566666666666665</v>
      </c>
      <c r="Q6002" s="1">
        <v>830</v>
      </c>
    </row>
    <row r="6003" spans="2:17" x14ac:dyDescent="0.3">
      <c r="B6003" s="187">
        <v>41524.708333333336</v>
      </c>
      <c r="D6003" s="202">
        <v>0</v>
      </c>
      <c r="E6003" s="178">
        <v>0</v>
      </c>
      <c r="F6003" s="188">
        <f t="shared" si="372"/>
        <v>0</v>
      </c>
      <c r="G6003" s="200"/>
      <c r="H6003" s="202">
        <v>19</v>
      </c>
      <c r="I6003" s="178">
        <v>252.13</v>
      </c>
      <c r="J6003">
        <f t="shared" si="373"/>
        <v>252.13</v>
      </c>
      <c r="K6003" s="189">
        <f t="shared" si="374"/>
        <v>1.0085199999999999E-2</v>
      </c>
      <c r="L6003" s="200">
        <v>395.42</v>
      </c>
      <c r="N6003" s="184">
        <v>1403.3</v>
      </c>
      <c r="O6003" s="190">
        <f t="shared" si="375"/>
        <v>0.23388333333333333</v>
      </c>
      <c r="Q6003" s="1">
        <v>828.8</v>
      </c>
    </row>
    <row r="6004" spans="2:17" x14ac:dyDescent="0.3">
      <c r="B6004" s="187">
        <v>41524.75</v>
      </c>
      <c r="D6004" s="202">
        <v>0</v>
      </c>
      <c r="E6004" s="178">
        <v>0</v>
      </c>
      <c r="F6004" s="188">
        <f t="shared" si="372"/>
        <v>0</v>
      </c>
      <c r="G6004" s="200"/>
      <c r="H6004" s="202">
        <v>0</v>
      </c>
      <c r="I6004" s="178">
        <v>-56.506999999999998</v>
      </c>
      <c r="J6004">
        <f t="shared" si="373"/>
        <v>0</v>
      </c>
      <c r="K6004" s="189">
        <f t="shared" si="374"/>
        <v>0</v>
      </c>
      <c r="L6004" s="200">
        <v>0</v>
      </c>
      <c r="N6004" s="184">
        <v>1183.5</v>
      </c>
      <c r="O6004" s="190">
        <f t="shared" si="375"/>
        <v>0.19725000000000001</v>
      </c>
      <c r="Q6004" s="1">
        <v>828.6</v>
      </c>
    </row>
    <row r="6005" spans="2:17" x14ac:dyDescent="0.3">
      <c r="B6005" s="187">
        <v>41524.791666666664</v>
      </c>
      <c r="D6005" s="202">
        <v>0</v>
      </c>
      <c r="E6005" s="178">
        <v>0</v>
      </c>
      <c r="F6005" s="188">
        <f t="shared" si="372"/>
        <v>0</v>
      </c>
      <c r="G6005" s="200"/>
      <c r="H6005" s="202">
        <v>0</v>
      </c>
      <c r="I6005" s="178">
        <v>-56.506999999999998</v>
      </c>
      <c r="J6005">
        <f t="shared" si="373"/>
        <v>0</v>
      </c>
      <c r="K6005" s="189">
        <f t="shared" si="374"/>
        <v>0</v>
      </c>
      <c r="L6005" s="200">
        <v>0</v>
      </c>
      <c r="N6005" s="184">
        <v>625.5</v>
      </c>
      <c r="O6005" s="190">
        <f t="shared" si="375"/>
        <v>0.10425</v>
      </c>
      <c r="Q6005" s="1">
        <v>828.5</v>
      </c>
    </row>
    <row r="6006" spans="2:17" x14ac:dyDescent="0.3">
      <c r="B6006" s="187">
        <v>41524.833333333336</v>
      </c>
      <c r="D6006" s="202">
        <v>0</v>
      </c>
      <c r="E6006" s="178">
        <v>0</v>
      </c>
      <c r="F6006" s="188">
        <f t="shared" si="372"/>
        <v>0</v>
      </c>
      <c r="G6006" s="200"/>
      <c r="H6006" s="202">
        <v>0</v>
      </c>
      <c r="I6006" s="178">
        <v>-56.506999999999998</v>
      </c>
      <c r="J6006">
        <f t="shared" si="373"/>
        <v>0</v>
      </c>
      <c r="K6006" s="189">
        <f t="shared" si="374"/>
        <v>0</v>
      </c>
      <c r="L6006" s="200">
        <v>0</v>
      </c>
      <c r="N6006" s="184">
        <v>252.8</v>
      </c>
      <c r="O6006" s="190">
        <f t="shared" si="375"/>
        <v>4.2133333333333335E-2</v>
      </c>
      <c r="Q6006" s="1">
        <v>827.6</v>
      </c>
    </row>
    <row r="6007" spans="2:17" x14ac:dyDescent="0.3">
      <c r="B6007" s="187">
        <v>41524.875</v>
      </c>
      <c r="D6007" s="202">
        <v>0</v>
      </c>
      <c r="E6007" s="178">
        <v>0</v>
      </c>
      <c r="F6007" s="188">
        <f t="shared" si="372"/>
        <v>0</v>
      </c>
      <c r="G6007" s="200"/>
      <c r="H6007" s="202">
        <v>0</v>
      </c>
      <c r="I6007" s="178">
        <v>-56.506999999999998</v>
      </c>
      <c r="J6007">
        <f t="shared" si="373"/>
        <v>0</v>
      </c>
      <c r="K6007" s="189">
        <f t="shared" si="374"/>
        <v>0</v>
      </c>
      <c r="L6007" s="200">
        <v>0</v>
      </c>
      <c r="N6007" s="184">
        <v>933.4</v>
      </c>
      <c r="O6007" s="190">
        <f t="shared" si="375"/>
        <v>0.15556666666666666</v>
      </c>
      <c r="Q6007" s="1">
        <v>827.1</v>
      </c>
    </row>
    <row r="6008" spans="2:17" x14ac:dyDescent="0.3">
      <c r="B6008" s="187">
        <v>41524.916666666664</v>
      </c>
      <c r="D6008" s="202">
        <v>0</v>
      </c>
      <c r="E6008" s="178">
        <v>0</v>
      </c>
      <c r="F6008" s="188">
        <f t="shared" si="372"/>
        <v>0</v>
      </c>
      <c r="G6008" s="200"/>
      <c r="H6008" s="202">
        <v>0</v>
      </c>
      <c r="I6008" s="178">
        <v>-56.506999999999998</v>
      </c>
      <c r="J6008">
        <f t="shared" si="373"/>
        <v>0</v>
      </c>
      <c r="K6008" s="189">
        <f t="shared" si="374"/>
        <v>0</v>
      </c>
      <c r="L6008" s="200">
        <v>0</v>
      </c>
      <c r="N6008" s="184">
        <v>1614.6</v>
      </c>
      <c r="O6008" s="190">
        <f t="shared" si="375"/>
        <v>0.26910000000000001</v>
      </c>
      <c r="Q6008" s="1">
        <v>825.6</v>
      </c>
    </row>
    <row r="6009" spans="2:17" x14ac:dyDescent="0.3">
      <c r="B6009" s="187">
        <v>41524.958333333336</v>
      </c>
      <c r="D6009" s="202">
        <v>0</v>
      </c>
      <c r="E6009" s="178">
        <v>0</v>
      </c>
      <c r="F6009" s="188">
        <f t="shared" si="372"/>
        <v>0</v>
      </c>
      <c r="G6009" s="200"/>
      <c r="H6009" s="202">
        <v>0</v>
      </c>
      <c r="I6009" s="178">
        <v>-56.506999999999998</v>
      </c>
      <c r="J6009">
        <f t="shared" si="373"/>
        <v>0</v>
      </c>
      <c r="K6009" s="189">
        <f t="shared" si="374"/>
        <v>0</v>
      </c>
      <c r="L6009" s="200">
        <v>0</v>
      </c>
      <c r="N6009" s="184">
        <v>1315</v>
      </c>
      <c r="O6009" s="190">
        <f t="shared" si="375"/>
        <v>0.21916666666666668</v>
      </c>
      <c r="Q6009" s="1">
        <v>825.4</v>
      </c>
    </row>
    <row r="6010" spans="2:17" x14ac:dyDescent="0.3">
      <c r="B6010" s="187">
        <v>41525</v>
      </c>
      <c r="D6010" s="202">
        <v>0</v>
      </c>
      <c r="E6010" s="178">
        <v>0</v>
      </c>
      <c r="F6010" s="188">
        <f t="shared" si="372"/>
        <v>0</v>
      </c>
      <c r="G6010" s="200"/>
      <c r="H6010" s="202">
        <v>0</v>
      </c>
      <c r="I6010" s="178">
        <v>-56.506999999999998</v>
      </c>
      <c r="J6010">
        <f t="shared" si="373"/>
        <v>0</v>
      </c>
      <c r="K6010" s="189">
        <f t="shared" si="374"/>
        <v>0</v>
      </c>
      <c r="L6010" s="200">
        <v>0</v>
      </c>
      <c r="N6010" s="184">
        <v>2599.1999999999998</v>
      </c>
      <c r="O6010" s="190">
        <f t="shared" si="375"/>
        <v>0.43319999999999997</v>
      </c>
      <c r="Q6010" s="1">
        <v>824.6</v>
      </c>
    </row>
    <row r="6011" spans="2:17" x14ac:dyDescent="0.3">
      <c r="B6011" s="187">
        <v>41525.041666666664</v>
      </c>
      <c r="D6011" s="202">
        <v>0</v>
      </c>
      <c r="E6011" s="178">
        <v>0</v>
      </c>
      <c r="F6011" s="188">
        <f t="shared" si="372"/>
        <v>0</v>
      </c>
      <c r="G6011" s="200"/>
      <c r="H6011" s="202">
        <v>0</v>
      </c>
      <c r="I6011" s="178">
        <v>-56.506999999999998</v>
      </c>
      <c r="J6011">
        <f t="shared" si="373"/>
        <v>0</v>
      </c>
      <c r="K6011" s="189">
        <f t="shared" si="374"/>
        <v>0</v>
      </c>
      <c r="L6011" s="200">
        <v>0</v>
      </c>
      <c r="N6011" s="184">
        <v>3784.5</v>
      </c>
      <c r="O6011" s="190">
        <f t="shared" si="375"/>
        <v>0.63075000000000003</v>
      </c>
      <c r="Q6011" s="1">
        <v>824.5</v>
      </c>
    </row>
    <row r="6012" spans="2:17" x14ac:dyDescent="0.3">
      <c r="B6012" s="187">
        <v>41525.083333333336</v>
      </c>
      <c r="D6012" s="202">
        <v>0</v>
      </c>
      <c r="E6012" s="178">
        <v>0</v>
      </c>
      <c r="F6012" s="188">
        <f t="shared" si="372"/>
        <v>0</v>
      </c>
      <c r="G6012" s="200"/>
      <c r="H6012" s="202">
        <v>0</v>
      </c>
      <c r="I6012" s="178">
        <v>-56.506999999999998</v>
      </c>
      <c r="J6012">
        <f t="shared" si="373"/>
        <v>0</v>
      </c>
      <c r="K6012" s="189">
        <f t="shared" si="374"/>
        <v>0</v>
      </c>
      <c r="L6012" s="200">
        <v>0</v>
      </c>
      <c r="N6012" s="184">
        <v>4167.5</v>
      </c>
      <c r="O6012" s="190">
        <f t="shared" si="375"/>
        <v>0.69458333333333333</v>
      </c>
      <c r="Q6012" s="1">
        <v>824.4</v>
      </c>
    </row>
    <row r="6013" spans="2:17" x14ac:dyDescent="0.3">
      <c r="B6013" s="187">
        <v>41525.125</v>
      </c>
      <c r="D6013" s="202">
        <v>0</v>
      </c>
      <c r="E6013" s="178">
        <v>0</v>
      </c>
      <c r="F6013" s="188">
        <f t="shared" si="372"/>
        <v>0</v>
      </c>
      <c r="G6013" s="200"/>
      <c r="H6013" s="202">
        <v>0</v>
      </c>
      <c r="I6013" s="178">
        <v>-56.506999999999998</v>
      </c>
      <c r="J6013">
        <f t="shared" si="373"/>
        <v>0</v>
      </c>
      <c r="K6013" s="189">
        <f t="shared" si="374"/>
        <v>0</v>
      </c>
      <c r="L6013" s="200">
        <v>0</v>
      </c>
      <c r="N6013" s="184">
        <v>4396.2</v>
      </c>
      <c r="O6013" s="190">
        <f t="shared" si="375"/>
        <v>0.73270000000000002</v>
      </c>
      <c r="Q6013" s="1">
        <v>824.1</v>
      </c>
    </row>
    <row r="6014" spans="2:17" x14ac:dyDescent="0.3">
      <c r="B6014" s="187">
        <v>41525.166666666664</v>
      </c>
      <c r="D6014" s="202">
        <v>0</v>
      </c>
      <c r="E6014" s="178">
        <v>0</v>
      </c>
      <c r="F6014" s="188">
        <f t="shared" si="372"/>
        <v>0</v>
      </c>
      <c r="G6014" s="200"/>
      <c r="H6014" s="202">
        <v>0</v>
      </c>
      <c r="I6014" s="178">
        <v>-56.506999999999998</v>
      </c>
      <c r="J6014">
        <f t="shared" si="373"/>
        <v>0</v>
      </c>
      <c r="K6014" s="189">
        <f t="shared" si="374"/>
        <v>0</v>
      </c>
      <c r="L6014" s="200">
        <v>0</v>
      </c>
      <c r="N6014" s="184">
        <v>4167.1000000000004</v>
      </c>
      <c r="O6014" s="190">
        <f t="shared" si="375"/>
        <v>0.69451666666666678</v>
      </c>
      <c r="Q6014" s="1">
        <v>824.1</v>
      </c>
    </row>
    <row r="6015" spans="2:17" x14ac:dyDescent="0.3">
      <c r="B6015" s="187">
        <v>41525.208333333336</v>
      </c>
      <c r="D6015" s="202">
        <v>0</v>
      </c>
      <c r="E6015" s="178">
        <v>0</v>
      </c>
      <c r="F6015" s="188">
        <f t="shared" si="372"/>
        <v>0</v>
      </c>
      <c r="G6015" s="200"/>
      <c r="H6015" s="202">
        <v>0</v>
      </c>
      <c r="I6015" s="178">
        <v>-56.506999999999998</v>
      </c>
      <c r="J6015">
        <f t="shared" si="373"/>
        <v>0</v>
      </c>
      <c r="K6015" s="189">
        <f t="shared" si="374"/>
        <v>0</v>
      </c>
      <c r="L6015" s="200">
        <v>0</v>
      </c>
      <c r="N6015" s="184">
        <v>3470.3</v>
      </c>
      <c r="O6015" s="190">
        <f t="shared" si="375"/>
        <v>0.57838333333333336</v>
      </c>
      <c r="Q6015" s="1">
        <v>822.6</v>
      </c>
    </row>
    <row r="6016" spans="2:17" x14ac:dyDescent="0.3">
      <c r="B6016" s="187">
        <v>41525.25</v>
      </c>
      <c r="D6016" s="202">
        <v>24</v>
      </c>
      <c r="E6016" s="178">
        <v>0</v>
      </c>
      <c r="F6016" s="188">
        <f t="shared" si="372"/>
        <v>0</v>
      </c>
      <c r="G6016" s="200"/>
      <c r="H6016" s="202">
        <v>32</v>
      </c>
      <c r="I6016" s="178">
        <v>779.41</v>
      </c>
      <c r="J6016">
        <f t="shared" si="373"/>
        <v>779.41</v>
      </c>
      <c r="K6016" s="189">
        <f t="shared" si="374"/>
        <v>3.11764E-2</v>
      </c>
      <c r="L6016" s="200">
        <v>876.74</v>
      </c>
      <c r="N6016" s="184">
        <v>3354.2</v>
      </c>
      <c r="O6016" s="190">
        <f t="shared" si="375"/>
        <v>0.55903333333333327</v>
      </c>
      <c r="Q6016" s="1">
        <v>822.6</v>
      </c>
    </row>
    <row r="6017" spans="2:17" x14ac:dyDescent="0.3">
      <c r="B6017" s="187">
        <v>41525.291666666664</v>
      </c>
      <c r="D6017" s="202">
        <v>261</v>
      </c>
      <c r="E6017" s="178">
        <v>0</v>
      </c>
      <c r="F6017" s="188">
        <f t="shared" si="372"/>
        <v>0</v>
      </c>
      <c r="G6017" s="200"/>
      <c r="H6017" s="202">
        <v>207</v>
      </c>
      <c r="I6017" s="178">
        <v>8031.8</v>
      </c>
      <c r="J6017">
        <f t="shared" si="373"/>
        <v>8031.8</v>
      </c>
      <c r="K6017" s="189">
        <f t="shared" si="374"/>
        <v>0.321272</v>
      </c>
      <c r="L6017" s="200">
        <v>8236.7000000000007</v>
      </c>
      <c r="N6017" s="184">
        <v>3153.4</v>
      </c>
      <c r="O6017" s="190">
        <f t="shared" si="375"/>
        <v>0.52556666666666663</v>
      </c>
      <c r="Q6017" s="1">
        <v>822.4</v>
      </c>
    </row>
    <row r="6018" spans="2:17" x14ac:dyDescent="0.3">
      <c r="B6018" s="187">
        <v>41525.333333333336</v>
      </c>
      <c r="D6018" s="202">
        <v>609</v>
      </c>
      <c r="E6018" s="178">
        <v>360.08</v>
      </c>
      <c r="F6018" s="188">
        <f t="shared" si="372"/>
        <v>0.487302500253747</v>
      </c>
      <c r="G6018" s="200"/>
      <c r="H6018" s="202">
        <v>473</v>
      </c>
      <c r="I6018" s="178">
        <v>19390</v>
      </c>
      <c r="J6018">
        <f t="shared" si="373"/>
        <v>19390</v>
      </c>
      <c r="K6018" s="189">
        <f t="shared" si="374"/>
        <v>0.77559999999999996</v>
      </c>
      <c r="L6018" s="200">
        <v>20031</v>
      </c>
      <c r="N6018" s="184">
        <v>2704.9</v>
      </c>
      <c r="O6018" s="190">
        <f t="shared" si="375"/>
        <v>0.4508166666666667</v>
      </c>
      <c r="Q6018" s="1">
        <v>821.6</v>
      </c>
    </row>
    <row r="6019" spans="2:17" x14ac:dyDescent="0.3">
      <c r="B6019" s="187">
        <v>41525.375</v>
      </c>
      <c r="D6019" s="202">
        <v>737</v>
      </c>
      <c r="E6019" s="178">
        <v>530.44100000000003</v>
      </c>
      <c r="F6019" s="188">
        <f t="shared" si="372"/>
        <v>0.71785499204926084</v>
      </c>
      <c r="G6019" s="200"/>
      <c r="H6019" s="202">
        <v>646</v>
      </c>
      <c r="I6019" s="178">
        <v>20849</v>
      </c>
      <c r="J6019">
        <f t="shared" si="373"/>
        <v>20849</v>
      </c>
      <c r="K6019" s="189">
        <f t="shared" si="374"/>
        <v>0.83396000000000003</v>
      </c>
      <c r="L6019" s="200">
        <v>21570</v>
      </c>
      <c r="N6019" s="184">
        <v>1984.3</v>
      </c>
      <c r="O6019" s="190">
        <f t="shared" si="375"/>
        <v>0.33071666666666666</v>
      </c>
      <c r="Q6019" s="1">
        <v>821.5</v>
      </c>
    </row>
    <row r="6020" spans="2:17" x14ac:dyDescent="0.3">
      <c r="B6020" s="187">
        <v>41525.416666666664</v>
      </c>
      <c r="D6020" s="202">
        <v>768</v>
      </c>
      <c r="E6020" s="178">
        <v>566.48400000000004</v>
      </c>
      <c r="F6020" s="188">
        <f t="shared" si="372"/>
        <v>0.76663260818080325</v>
      </c>
      <c r="G6020" s="200"/>
      <c r="H6020" s="202">
        <v>777</v>
      </c>
      <c r="I6020" s="178">
        <v>21079</v>
      </c>
      <c r="J6020">
        <f t="shared" si="373"/>
        <v>21079</v>
      </c>
      <c r="K6020" s="189">
        <f t="shared" si="374"/>
        <v>0.84316000000000002</v>
      </c>
      <c r="L6020" s="200">
        <v>21812</v>
      </c>
      <c r="N6020" s="184">
        <v>956</v>
      </c>
      <c r="O6020" s="190">
        <f t="shared" si="375"/>
        <v>0.15933333333333333</v>
      </c>
      <c r="Q6020" s="1">
        <v>820.8</v>
      </c>
    </row>
    <row r="6021" spans="2:17" x14ac:dyDescent="0.3">
      <c r="B6021" s="187">
        <v>41525.458333333336</v>
      </c>
      <c r="D6021" s="202">
        <v>917</v>
      </c>
      <c r="E6021" s="178">
        <v>690.70699999999999</v>
      </c>
      <c r="F6021" s="188">
        <f t="shared" si="372"/>
        <v>0.93474574550867817</v>
      </c>
      <c r="G6021" s="200"/>
      <c r="H6021" s="202">
        <v>895</v>
      </c>
      <c r="I6021" s="178">
        <v>22109</v>
      </c>
      <c r="J6021">
        <f t="shared" si="373"/>
        <v>22109</v>
      </c>
      <c r="K6021" s="189">
        <f t="shared" si="374"/>
        <v>0.88436000000000003</v>
      </c>
      <c r="L6021" s="200">
        <v>22902</v>
      </c>
      <c r="N6021" s="184">
        <v>201.6</v>
      </c>
      <c r="O6021" s="190">
        <f t="shared" si="375"/>
        <v>3.3599999999999998E-2</v>
      </c>
      <c r="Q6021" s="1">
        <v>819.8</v>
      </c>
    </row>
    <row r="6022" spans="2:17" x14ac:dyDescent="0.3">
      <c r="B6022" s="187">
        <v>41525.5</v>
      </c>
      <c r="D6022" s="202">
        <v>974</v>
      </c>
      <c r="E6022" s="178">
        <v>736.29100000000005</v>
      </c>
      <c r="F6022" s="188">
        <f t="shared" si="372"/>
        <v>0.9964353621815476</v>
      </c>
      <c r="G6022" s="200"/>
      <c r="H6022" s="202">
        <v>907</v>
      </c>
      <c r="I6022" s="178">
        <v>22191</v>
      </c>
      <c r="J6022">
        <f t="shared" si="373"/>
        <v>22191</v>
      </c>
      <c r="K6022" s="189">
        <f t="shared" si="374"/>
        <v>0.88763999999999998</v>
      </c>
      <c r="L6022" s="200">
        <v>22989</v>
      </c>
      <c r="N6022" s="184">
        <v>0</v>
      </c>
      <c r="O6022" s="190">
        <f t="shared" si="375"/>
        <v>0</v>
      </c>
      <c r="Q6022" s="1">
        <v>819.7</v>
      </c>
    </row>
    <row r="6023" spans="2:17" x14ac:dyDescent="0.3">
      <c r="B6023" s="187">
        <v>41525.541666666664</v>
      </c>
      <c r="D6023" s="202">
        <v>955</v>
      </c>
      <c r="E6023" s="178">
        <v>711.35500000000002</v>
      </c>
      <c r="F6023" s="188">
        <f t="shared" si="372"/>
        <v>0.96268904151300883</v>
      </c>
      <c r="G6023" s="200"/>
      <c r="H6023" s="202">
        <v>831</v>
      </c>
      <c r="I6023" s="178">
        <v>22063</v>
      </c>
      <c r="J6023">
        <f t="shared" si="373"/>
        <v>22063</v>
      </c>
      <c r="K6023" s="189">
        <f t="shared" si="374"/>
        <v>0.88251999999999997</v>
      </c>
      <c r="L6023" s="200">
        <v>22853</v>
      </c>
      <c r="N6023" s="184">
        <v>0</v>
      </c>
      <c r="O6023" s="190">
        <f t="shared" si="375"/>
        <v>0</v>
      </c>
      <c r="Q6023" s="1">
        <v>819.3</v>
      </c>
    </row>
    <row r="6024" spans="2:17" x14ac:dyDescent="0.3">
      <c r="B6024" s="187">
        <v>41525.583333333336</v>
      </c>
      <c r="D6024" s="202">
        <v>918</v>
      </c>
      <c r="E6024" s="178">
        <v>666.85199999999998</v>
      </c>
      <c r="F6024" s="188">
        <f t="shared" si="372"/>
        <v>0.90246236086206311</v>
      </c>
      <c r="G6024" s="200"/>
      <c r="H6024" s="202">
        <v>690</v>
      </c>
      <c r="I6024" s="178">
        <v>21765</v>
      </c>
      <c r="J6024">
        <f t="shared" si="373"/>
        <v>21765</v>
      </c>
      <c r="K6024" s="189">
        <f t="shared" si="374"/>
        <v>0.87060000000000004</v>
      </c>
      <c r="L6024" s="200">
        <v>22538</v>
      </c>
      <c r="N6024" s="184">
        <v>0</v>
      </c>
      <c r="O6024" s="190">
        <f t="shared" si="375"/>
        <v>0</v>
      </c>
      <c r="Q6024" s="1">
        <v>819.1</v>
      </c>
    </row>
    <row r="6025" spans="2:17" x14ac:dyDescent="0.3">
      <c r="B6025" s="187">
        <v>41525.625</v>
      </c>
      <c r="D6025" s="202">
        <v>798</v>
      </c>
      <c r="E6025" s="178">
        <v>545.75699999999995</v>
      </c>
      <c r="F6025" s="188">
        <f t="shared" si="372"/>
        <v>0.73858240010826537</v>
      </c>
      <c r="G6025" s="200"/>
      <c r="H6025" s="202">
        <v>492</v>
      </c>
      <c r="I6025" s="178">
        <v>20700</v>
      </c>
      <c r="J6025">
        <f t="shared" si="373"/>
        <v>20700</v>
      </c>
      <c r="K6025" s="189">
        <f t="shared" si="374"/>
        <v>0.82799999999999996</v>
      </c>
      <c r="L6025" s="200">
        <v>21412</v>
      </c>
      <c r="N6025" s="184">
        <v>399.8</v>
      </c>
      <c r="O6025" s="190">
        <f t="shared" si="375"/>
        <v>6.6633333333333336E-2</v>
      </c>
      <c r="Q6025" s="1">
        <v>818.8</v>
      </c>
    </row>
    <row r="6026" spans="2:17" x14ac:dyDescent="0.3">
      <c r="B6026" s="187">
        <v>41525.666666666664</v>
      </c>
      <c r="D6026" s="202">
        <v>361</v>
      </c>
      <c r="E6026" s="178">
        <v>185.92599999999999</v>
      </c>
      <c r="F6026" s="188">
        <f t="shared" si="372"/>
        <v>0.2516168758669689</v>
      </c>
      <c r="G6026" s="200"/>
      <c r="H6026" s="202">
        <v>211</v>
      </c>
      <c r="I6026" s="178">
        <v>8565.2999999999993</v>
      </c>
      <c r="J6026">
        <f t="shared" si="373"/>
        <v>8565.2999999999993</v>
      </c>
      <c r="K6026" s="189">
        <f t="shared" si="374"/>
        <v>0.34261199999999997</v>
      </c>
      <c r="L6026" s="200">
        <v>8783.7999999999993</v>
      </c>
      <c r="N6026" s="184">
        <v>618.20000000000005</v>
      </c>
      <c r="O6026" s="190">
        <f t="shared" si="375"/>
        <v>0.10303333333333334</v>
      </c>
      <c r="Q6026" s="1">
        <v>817.6</v>
      </c>
    </row>
    <row r="6027" spans="2:17" x14ac:dyDescent="0.3">
      <c r="B6027" s="187">
        <v>41525.708333333336</v>
      </c>
      <c r="D6027" s="202">
        <v>94</v>
      </c>
      <c r="E6027" s="178">
        <v>0</v>
      </c>
      <c r="F6027" s="188">
        <f t="shared" ref="F6027:F6090" si="376">E6027/$F$8</f>
        <v>0</v>
      </c>
      <c r="G6027" s="200"/>
      <c r="H6027" s="202">
        <v>37</v>
      </c>
      <c r="I6027" s="178">
        <v>1100.8</v>
      </c>
      <c r="J6027">
        <f t="shared" ref="J6027:J6090" si="377">IF(I6027&lt;0,0,I6027)</f>
        <v>1100.8</v>
      </c>
      <c r="K6027" s="189">
        <f t="shared" ref="K6027:K6090" si="378">J6027/(1000*$K$8)</f>
        <v>4.4031999999999995E-2</v>
      </c>
      <c r="L6027" s="200">
        <v>1200.2</v>
      </c>
      <c r="N6027" s="184">
        <v>449.8</v>
      </c>
      <c r="O6027" s="190">
        <f t="shared" ref="O6027:O6090" si="379">N6027/$O$8</f>
        <v>7.4966666666666668E-2</v>
      </c>
      <c r="Q6027" s="1">
        <v>817.2</v>
      </c>
    </row>
    <row r="6028" spans="2:17" x14ac:dyDescent="0.3">
      <c r="B6028" s="187">
        <v>41525.75</v>
      </c>
      <c r="D6028" s="202">
        <v>0</v>
      </c>
      <c r="E6028" s="178">
        <v>0</v>
      </c>
      <c r="F6028" s="188">
        <f t="shared" si="376"/>
        <v>0</v>
      </c>
      <c r="G6028" s="200"/>
      <c r="H6028" s="202">
        <v>0</v>
      </c>
      <c r="I6028" s="178">
        <v>-56.506999999999998</v>
      </c>
      <c r="J6028">
        <f t="shared" si="377"/>
        <v>0</v>
      </c>
      <c r="K6028" s="189">
        <f t="shared" si="378"/>
        <v>0</v>
      </c>
      <c r="L6028" s="200">
        <v>0</v>
      </c>
      <c r="N6028" s="184">
        <v>11.7</v>
      </c>
      <c r="O6028" s="190">
        <f t="shared" si="379"/>
        <v>1.9499999999999999E-3</v>
      </c>
      <c r="Q6028" s="1">
        <v>816.3</v>
      </c>
    </row>
    <row r="6029" spans="2:17" x14ac:dyDescent="0.3">
      <c r="B6029" s="187">
        <v>41525.791666666664</v>
      </c>
      <c r="D6029" s="202">
        <v>0</v>
      </c>
      <c r="E6029" s="178">
        <v>0</v>
      </c>
      <c r="F6029" s="188">
        <f t="shared" si="376"/>
        <v>0</v>
      </c>
      <c r="G6029" s="200"/>
      <c r="H6029" s="202">
        <v>0</v>
      </c>
      <c r="I6029" s="178">
        <v>-56.506999999999998</v>
      </c>
      <c r="J6029">
        <f t="shared" si="377"/>
        <v>0</v>
      </c>
      <c r="K6029" s="189">
        <f t="shared" si="378"/>
        <v>0</v>
      </c>
      <c r="L6029" s="200">
        <v>0</v>
      </c>
      <c r="N6029" s="184">
        <v>0</v>
      </c>
      <c r="O6029" s="190">
        <f t="shared" si="379"/>
        <v>0</v>
      </c>
      <c r="Q6029" s="1">
        <v>816.1</v>
      </c>
    </row>
    <row r="6030" spans="2:17" x14ac:dyDescent="0.3">
      <c r="B6030" s="187">
        <v>41525.833333333336</v>
      </c>
      <c r="D6030" s="202">
        <v>0</v>
      </c>
      <c r="E6030" s="178">
        <v>0</v>
      </c>
      <c r="F6030" s="188">
        <f t="shared" si="376"/>
        <v>0</v>
      </c>
      <c r="G6030" s="200"/>
      <c r="H6030" s="202">
        <v>0</v>
      </c>
      <c r="I6030" s="178">
        <v>-56.506999999999998</v>
      </c>
      <c r="J6030">
        <f t="shared" si="377"/>
        <v>0</v>
      </c>
      <c r="K6030" s="189">
        <f t="shared" si="378"/>
        <v>0</v>
      </c>
      <c r="L6030" s="200">
        <v>0</v>
      </c>
      <c r="N6030" s="184">
        <v>310.7</v>
      </c>
      <c r="O6030" s="190">
        <f t="shared" si="379"/>
        <v>5.1783333333333334E-2</v>
      </c>
      <c r="Q6030" s="1">
        <v>815.1</v>
      </c>
    </row>
    <row r="6031" spans="2:17" x14ac:dyDescent="0.3">
      <c r="B6031" s="187">
        <v>41525.875</v>
      </c>
      <c r="D6031" s="202">
        <v>0</v>
      </c>
      <c r="E6031" s="178">
        <v>0</v>
      </c>
      <c r="F6031" s="188">
        <f t="shared" si="376"/>
        <v>0</v>
      </c>
      <c r="G6031" s="200"/>
      <c r="H6031" s="202">
        <v>0</v>
      </c>
      <c r="I6031" s="178">
        <v>-56.506999999999998</v>
      </c>
      <c r="J6031">
        <f t="shared" si="377"/>
        <v>0</v>
      </c>
      <c r="K6031" s="189">
        <f t="shared" si="378"/>
        <v>0</v>
      </c>
      <c r="L6031" s="200">
        <v>0</v>
      </c>
      <c r="N6031" s="184">
        <v>1062.8</v>
      </c>
      <c r="O6031" s="190">
        <f t="shared" si="379"/>
        <v>0.17713333333333334</v>
      </c>
      <c r="Q6031" s="1">
        <v>814.1</v>
      </c>
    </row>
    <row r="6032" spans="2:17" x14ac:dyDescent="0.3">
      <c r="B6032" s="187">
        <v>41525.916666666664</v>
      </c>
      <c r="D6032" s="202">
        <v>0</v>
      </c>
      <c r="E6032" s="178">
        <v>0</v>
      </c>
      <c r="F6032" s="188">
        <f t="shared" si="376"/>
        <v>0</v>
      </c>
      <c r="G6032" s="200"/>
      <c r="H6032" s="202">
        <v>0</v>
      </c>
      <c r="I6032" s="178">
        <v>-56.506999999999998</v>
      </c>
      <c r="J6032">
        <f t="shared" si="377"/>
        <v>0</v>
      </c>
      <c r="K6032" s="189">
        <f t="shared" si="378"/>
        <v>0</v>
      </c>
      <c r="L6032" s="200">
        <v>0</v>
      </c>
      <c r="N6032" s="184">
        <v>2222.4</v>
      </c>
      <c r="O6032" s="190">
        <f t="shared" si="379"/>
        <v>0.37040000000000001</v>
      </c>
      <c r="Q6032" s="1">
        <v>813.9</v>
      </c>
    </row>
    <row r="6033" spans="2:17" x14ac:dyDescent="0.3">
      <c r="B6033" s="187">
        <v>41525.958333333336</v>
      </c>
      <c r="D6033" s="202">
        <v>0</v>
      </c>
      <c r="E6033" s="178">
        <v>0</v>
      </c>
      <c r="F6033" s="188">
        <f t="shared" si="376"/>
        <v>0</v>
      </c>
      <c r="G6033" s="200"/>
      <c r="H6033" s="202">
        <v>0</v>
      </c>
      <c r="I6033" s="178">
        <v>-56.506999999999998</v>
      </c>
      <c r="J6033">
        <f t="shared" si="377"/>
        <v>0</v>
      </c>
      <c r="K6033" s="189">
        <f t="shared" si="378"/>
        <v>0</v>
      </c>
      <c r="L6033" s="200">
        <v>0</v>
      </c>
      <c r="N6033" s="184">
        <v>4305.3999999999996</v>
      </c>
      <c r="O6033" s="190">
        <f t="shared" si="379"/>
        <v>0.71756666666666657</v>
      </c>
      <c r="Q6033" s="1">
        <v>813.5</v>
      </c>
    </row>
    <row r="6034" spans="2:17" x14ac:dyDescent="0.3">
      <c r="B6034" s="187">
        <v>41526</v>
      </c>
      <c r="D6034" s="202">
        <v>0</v>
      </c>
      <c r="E6034" s="178">
        <v>0</v>
      </c>
      <c r="F6034" s="188">
        <f t="shared" si="376"/>
        <v>0</v>
      </c>
      <c r="G6034" s="200"/>
      <c r="H6034" s="202">
        <v>0</v>
      </c>
      <c r="I6034" s="178">
        <v>-56.506999999999998</v>
      </c>
      <c r="J6034">
        <f t="shared" si="377"/>
        <v>0</v>
      </c>
      <c r="K6034" s="189">
        <f t="shared" si="378"/>
        <v>0</v>
      </c>
      <c r="L6034" s="200">
        <v>0</v>
      </c>
      <c r="N6034" s="184">
        <v>5440.5</v>
      </c>
      <c r="O6034" s="190">
        <f t="shared" si="379"/>
        <v>0.90674999999999994</v>
      </c>
      <c r="Q6034" s="1">
        <v>811.2</v>
      </c>
    </row>
    <row r="6035" spans="2:17" x14ac:dyDescent="0.3">
      <c r="B6035" s="187">
        <v>41526.041666666664</v>
      </c>
      <c r="D6035" s="202">
        <v>0</v>
      </c>
      <c r="E6035" s="178">
        <v>0</v>
      </c>
      <c r="F6035" s="188">
        <f t="shared" si="376"/>
        <v>0</v>
      </c>
      <c r="G6035" s="200"/>
      <c r="H6035" s="202">
        <v>0</v>
      </c>
      <c r="I6035" s="178">
        <v>-56.506999999999998</v>
      </c>
      <c r="J6035">
        <f t="shared" si="377"/>
        <v>0</v>
      </c>
      <c r="K6035" s="189">
        <f t="shared" si="378"/>
        <v>0</v>
      </c>
      <c r="L6035" s="200">
        <v>0</v>
      </c>
      <c r="N6035" s="184">
        <v>5459.6</v>
      </c>
      <c r="O6035" s="190">
        <f t="shared" si="379"/>
        <v>0.90993333333333337</v>
      </c>
      <c r="Q6035" s="1">
        <v>811.1</v>
      </c>
    </row>
    <row r="6036" spans="2:17" x14ac:dyDescent="0.3">
      <c r="B6036" s="187">
        <v>41526.083333333336</v>
      </c>
      <c r="D6036" s="202">
        <v>0</v>
      </c>
      <c r="E6036" s="178">
        <v>0</v>
      </c>
      <c r="F6036" s="188">
        <f t="shared" si="376"/>
        <v>0</v>
      </c>
      <c r="G6036" s="200"/>
      <c r="H6036" s="202">
        <v>0</v>
      </c>
      <c r="I6036" s="178">
        <v>-56.506999999999998</v>
      </c>
      <c r="J6036">
        <f t="shared" si="377"/>
        <v>0</v>
      </c>
      <c r="K6036" s="189">
        <f t="shared" si="378"/>
        <v>0</v>
      </c>
      <c r="L6036" s="200">
        <v>0</v>
      </c>
      <c r="N6036" s="184">
        <v>5145.5</v>
      </c>
      <c r="O6036" s="190">
        <f t="shared" si="379"/>
        <v>0.85758333333333336</v>
      </c>
      <c r="Q6036" s="1">
        <v>809.7</v>
      </c>
    </row>
    <row r="6037" spans="2:17" x14ac:dyDescent="0.3">
      <c r="B6037" s="187">
        <v>41526.125</v>
      </c>
      <c r="D6037" s="202">
        <v>0</v>
      </c>
      <c r="E6037" s="178">
        <v>0</v>
      </c>
      <c r="F6037" s="188">
        <f t="shared" si="376"/>
        <v>0</v>
      </c>
      <c r="G6037" s="200"/>
      <c r="H6037" s="202">
        <v>0</v>
      </c>
      <c r="I6037" s="178">
        <v>-56.506999999999998</v>
      </c>
      <c r="J6037">
        <f t="shared" si="377"/>
        <v>0</v>
      </c>
      <c r="K6037" s="189">
        <f t="shared" si="378"/>
        <v>0</v>
      </c>
      <c r="L6037" s="200">
        <v>0</v>
      </c>
      <c r="N6037" s="184">
        <v>4557.7</v>
      </c>
      <c r="O6037" s="190">
        <f t="shared" si="379"/>
        <v>0.75961666666666661</v>
      </c>
      <c r="Q6037" s="1">
        <v>809.4</v>
      </c>
    </row>
    <row r="6038" spans="2:17" x14ac:dyDescent="0.3">
      <c r="B6038" s="187">
        <v>41526.166666666664</v>
      </c>
      <c r="D6038" s="202">
        <v>0</v>
      </c>
      <c r="E6038" s="178">
        <v>0</v>
      </c>
      <c r="F6038" s="188">
        <f t="shared" si="376"/>
        <v>0</v>
      </c>
      <c r="G6038" s="200"/>
      <c r="H6038" s="202">
        <v>0</v>
      </c>
      <c r="I6038" s="178">
        <v>-56.506999999999998</v>
      </c>
      <c r="J6038">
        <f t="shared" si="377"/>
        <v>0</v>
      </c>
      <c r="K6038" s="189">
        <f t="shared" si="378"/>
        <v>0</v>
      </c>
      <c r="L6038" s="200">
        <v>0</v>
      </c>
      <c r="N6038" s="184">
        <v>3967.1</v>
      </c>
      <c r="O6038" s="190">
        <f t="shared" si="379"/>
        <v>0.66118333333333335</v>
      </c>
      <c r="Q6038" s="1">
        <v>809.2</v>
      </c>
    </row>
    <row r="6039" spans="2:17" x14ac:dyDescent="0.3">
      <c r="B6039" s="187">
        <v>41526.208333333336</v>
      </c>
      <c r="D6039" s="202">
        <v>0</v>
      </c>
      <c r="E6039" s="178">
        <v>0</v>
      </c>
      <c r="F6039" s="188">
        <f t="shared" si="376"/>
        <v>0</v>
      </c>
      <c r="G6039" s="200"/>
      <c r="H6039" s="202">
        <v>0</v>
      </c>
      <c r="I6039" s="178">
        <v>-56.506999999999998</v>
      </c>
      <c r="J6039">
        <f t="shared" si="377"/>
        <v>0</v>
      </c>
      <c r="K6039" s="189">
        <f t="shared" si="378"/>
        <v>0</v>
      </c>
      <c r="L6039" s="200">
        <v>0</v>
      </c>
      <c r="N6039" s="184">
        <v>3548.8</v>
      </c>
      <c r="O6039" s="190">
        <f t="shared" si="379"/>
        <v>0.5914666666666667</v>
      </c>
      <c r="Q6039" s="1">
        <v>806.9</v>
      </c>
    </row>
    <row r="6040" spans="2:17" x14ac:dyDescent="0.3">
      <c r="B6040" s="187">
        <v>41526.25</v>
      </c>
      <c r="D6040" s="202">
        <v>297</v>
      </c>
      <c r="E6040" s="178">
        <v>0</v>
      </c>
      <c r="F6040" s="188">
        <f t="shared" si="376"/>
        <v>0</v>
      </c>
      <c r="G6040" s="200"/>
      <c r="H6040" s="202">
        <v>70</v>
      </c>
      <c r="I6040" s="178">
        <v>2540.6</v>
      </c>
      <c r="J6040">
        <f t="shared" si="377"/>
        <v>2540.6</v>
      </c>
      <c r="K6040" s="189">
        <f t="shared" si="378"/>
        <v>0.10162399999999999</v>
      </c>
      <c r="L6040" s="200">
        <v>2652.2</v>
      </c>
      <c r="N6040" s="184">
        <v>2442</v>
      </c>
      <c r="O6040" s="190">
        <f t="shared" si="379"/>
        <v>0.40699999999999997</v>
      </c>
      <c r="Q6040" s="1">
        <v>805.8</v>
      </c>
    </row>
    <row r="6041" spans="2:17" x14ac:dyDescent="0.3">
      <c r="B6041" s="187">
        <v>41526.291666666664</v>
      </c>
      <c r="D6041" s="202">
        <v>753</v>
      </c>
      <c r="E6041" s="178">
        <v>245.20599999999999</v>
      </c>
      <c r="F6041" s="188">
        <f t="shared" si="376"/>
        <v>0.33184152654193594</v>
      </c>
      <c r="G6041" s="200"/>
      <c r="H6041" s="202">
        <v>287</v>
      </c>
      <c r="I6041" s="178">
        <v>13378</v>
      </c>
      <c r="J6041">
        <f t="shared" si="377"/>
        <v>13378</v>
      </c>
      <c r="K6041" s="189">
        <f t="shared" si="378"/>
        <v>0.53512000000000004</v>
      </c>
      <c r="L6041" s="200">
        <v>13745</v>
      </c>
      <c r="N6041" s="184">
        <v>2207.8000000000002</v>
      </c>
      <c r="O6041" s="190">
        <f t="shared" si="379"/>
        <v>0.36796666666666672</v>
      </c>
      <c r="Q6041" s="1">
        <v>805</v>
      </c>
    </row>
    <row r="6042" spans="2:17" x14ac:dyDescent="0.3">
      <c r="B6042" s="187">
        <v>41526.333333333336</v>
      </c>
      <c r="D6042" s="202">
        <v>882</v>
      </c>
      <c r="E6042" s="178">
        <v>611.31600000000003</v>
      </c>
      <c r="F6042" s="188">
        <f t="shared" si="376"/>
        <v>0.82730453022972572</v>
      </c>
      <c r="G6042" s="200"/>
      <c r="H6042" s="202">
        <v>521</v>
      </c>
      <c r="I6042" s="178">
        <v>22332</v>
      </c>
      <c r="J6042">
        <f t="shared" si="377"/>
        <v>22332</v>
      </c>
      <c r="K6042" s="189">
        <f t="shared" si="378"/>
        <v>0.89327999999999996</v>
      </c>
      <c r="L6042" s="200">
        <v>23138</v>
      </c>
      <c r="N6042" s="184">
        <v>1652.3</v>
      </c>
      <c r="O6042" s="190">
        <f t="shared" si="379"/>
        <v>0.27538333333333331</v>
      </c>
      <c r="Q6042" s="1">
        <v>804.7</v>
      </c>
    </row>
    <row r="6043" spans="2:17" x14ac:dyDescent="0.3">
      <c r="B6043" s="187">
        <v>41526.375</v>
      </c>
      <c r="D6043" s="202">
        <v>938</v>
      </c>
      <c r="E6043" s="178">
        <v>682.572</v>
      </c>
      <c r="F6043" s="188">
        <f t="shared" si="376"/>
        <v>0.92373650911797545</v>
      </c>
      <c r="G6043" s="200"/>
      <c r="H6043" s="202">
        <v>713</v>
      </c>
      <c r="I6043" s="178">
        <v>22819</v>
      </c>
      <c r="J6043">
        <f t="shared" si="377"/>
        <v>22819</v>
      </c>
      <c r="K6043" s="189">
        <f t="shared" si="378"/>
        <v>0.91276000000000002</v>
      </c>
      <c r="L6043" s="200">
        <v>23654</v>
      </c>
      <c r="N6043" s="184">
        <v>1631</v>
      </c>
      <c r="O6043" s="190">
        <f t="shared" si="379"/>
        <v>0.27183333333333332</v>
      </c>
      <c r="Q6043" s="1">
        <v>803.5</v>
      </c>
    </row>
    <row r="6044" spans="2:17" x14ac:dyDescent="0.3">
      <c r="B6044" s="187">
        <v>41526.416666666664</v>
      </c>
      <c r="D6044" s="202">
        <v>969</v>
      </c>
      <c r="E6044" s="178">
        <v>719.55100000000004</v>
      </c>
      <c r="F6044" s="188">
        <f t="shared" si="376"/>
        <v>0.97378083026017537</v>
      </c>
      <c r="G6044" s="200"/>
      <c r="H6044" s="202">
        <v>851</v>
      </c>
      <c r="I6044" s="178">
        <v>22821</v>
      </c>
      <c r="J6044">
        <f t="shared" si="377"/>
        <v>22821</v>
      </c>
      <c r="K6044" s="189">
        <f t="shared" si="378"/>
        <v>0.91283999999999998</v>
      </c>
      <c r="L6044" s="200">
        <v>23656</v>
      </c>
      <c r="N6044" s="184">
        <v>1594.8</v>
      </c>
      <c r="O6044" s="190">
        <f t="shared" si="379"/>
        <v>0.26579999999999998</v>
      </c>
      <c r="Q6044" s="1">
        <v>803.3</v>
      </c>
    </row>
    <row r="6045" spans="2:17" x14ac:dyDescent="0.3">
      <c r="B6045" s="187">
        <v>41526.458333333336</v>
      </c>
      <c r="D6045" s="202">
        <v>986</v>
      </c>
      <c r="E6045" s="178">
        <v>736.19799999999998</v>
      </c>
      <c r="F6045" s="188">
        <f t="shared" si="376"/>
        <v>0.99630950367087323</v>
      </c>
      <c r="G6045" s="200"/>
      <c r="H6045" s="202">
        <v>922</v>
      </c>
      <c r="I6045" s="178">
        <v>22648</v>
      </c>
      <c r="J6045">
        <f t="shared" si="377"/>
        <v>22648</v>
      </c>
      <c r="K6045" s="189">
        <f t="shared" si="378"/>
        <v>0.90591999999999995</v>
      </c>
      <c r="L6045" s="200">
        <v>23472</v>
      </c>
      <c r="N6045" s="184">
        <v>1130.5</v>
      </c>
      <c r="O6045" s="190">
        <f t="shared" si="379"/>
        <v>0.18841666666666668</v>
      </c>
      <c r="Q6045" s="1">
        <v>802</v>
      </c>
    </row>
    <row r="6046" spans="2:17" x14ac:dyDescent="0.3">
      <c r="B6046" s="187">
        <v>41526.5</v>
      </c>
      <c r="D6046" s="202">
        <v>985</v>
      </c>
      <c r="E6046" s="178">
        <v>736.31399999999996</v>
      </c>
      <c r="F6046" s="188">
        <f t="shared" si="376"/>
        <v>0.99646648847988628</v>
      </c>
      <c r="G6046" s="200"/>
      <c r="H6046" s="202">
        <v>919</v>
      </c>
      <c r="I6046" s="178">
        <v>22462</v>
      </c>
      <c r="J6046">
        <f t="shared" si="377"/>
        <v>22462</v>
      </c>
      <c r="K6046" s="189">
        <f t="shared" si="378"/>
        <v>0.89847999999999995</v>
      </c>
      <c r="L6046" s="200">
        <v>23276</v>
      </c>
      <c r="N6046" s="184">
        <v>593.5</v>
      </c>
      <c r="O6046" s="190">
        <f t="shared" si="379"/>
        <v>9.8916666666666667E-2</v>
      </c>
      <c r="Q6046" s="1">
        <v>801.2</v>
      </c>
    </row>
    <row r="6047" spans="2:17" x14ac:dyDescent="0.3">
      <c r="B6047" s="187">
        <v>41526.541666666664</v>
      </c>
      <c r="D6047" s="202">
        <v>967</v>
      </c>
      <c r="E6047" s="178">
        <v>719.71900000000005</v>
      </c>
      <c r="F6047" s="188">
        <f t="shared" si="376"/>
        <v>0.97400818756978058</v>
      </c>
      <c r="G6047" s="200"/>
      <c r="H6047" s="202">
        <v>843</v>
      </c>
      <c r="I6047" s="178">
        <v>22330</v>
      </c>
      <c r="J6047">
        <f t="shared" si="377"/>
        <v>22330</v>
      </c>
      <c r="K6047" s="189">
        <f t="shared" si="378"/>
        <v>0.89319999999999999</v>
      </c>
      <c r="L6047" s="200">
        <v>23135</v>
      </c>
      <c r="N6047" s="184">
        <v>226.8</v>
      </c>
      <c r="O6047" s="190">
        <f t="shared" si="379"/>
        <v>3.78E-2</v>
      </c>
      <c r="Q6047" s="1">
        <v>799.4</v>
      </c>
    </row>
    <row r="6048" spans="2:17" x14ac:dyDescent="0.3">
      <c r="B6048" s="187">
        <v>41526.583333333336</v>
      </c>
      <c r="D6048" s="202">
        <v>902</v>
      </c>
      <c r="E6048" s="178">
        <v>654.10799999999995</v>
      </c>
      <c r="F6048" s="188">
        <f t="shared" si="376"/>
        <v>0.88521568494772807</v>
      </c>
      <c r="G6048" s="200"/>
      <c r="H6048" s="202">
        <v>694</v>
      </c>
      <c r="I6048" s="178">
        <v>21803</v>
      </c>
      <c r="J6048">
        <f t="shared" si="377"/>
        <v>21803</v>
      </c>
      <c r="K6048" s="189">
        <f t="shared" si="378"/>
        <v>0.87212000000000001</v>
      </c>
      <c r="L6048" s="200">
        <v>22578</v>
      </c>
      <c r="N6048" s="184">
        <v>95.5</v>
      </c>
      <c r="O6048" s="190">
        <f t="shared" si="379"/>
        <v>1.5916666666666666E-2</v>
      </c>
      <c r="Q6048" s="1">
        <v>798.8</v>
      </c>
    </row>
    <row r="6049" spans="2:17" x14ac:dyDescent="0.3">
      <c r="B6049" s="187">
        <v>41526.625</v>
      </c>
      <c r="D6049" s="202">
        <v>844</v>
      </c>
      <c r="E6049" s="178">
        <v>578.17999999999995</v>
      </c>
      <c r="F6049" s="188">
        <f t="shared" si="376"/>
        <v>0.78246100754474401</v>
      </c>
      <c r="G6049" s="200"/>
      <c r="H6049" s="202">
        <v>498</v>
      </c>
      <c r="I6049" s="178">
        <v>20903</v>
      </c>
      <c r="J6049">
        <f t="shared" si="377"/>
        <v>20903</v>
      </c>
      <c r="K6049" s="189">
        <f t="shared" si="378"/>
        <v>0.83611999999999997</v>
      </c>
      <c r="L6049" s="200">
        <v>21627</v>
      </c>
      <c r="N6049" s="184">
        <v>551.5</v>
      </c>
      <c r="O6049" s="190">
        <f t="shared" si="379"/>
        <v>9.191666666666666E-2</v>
      </c>
      <c r="Q6049" s="1">
        <v>798.6</v>
      </c>
    </row>
    <row r="6050" spans="2:17" x14ac:dyDescent="0.3">
      <c r="B6050" s="187">
        <v>41526.666666666664</v>
      </c>
      <c r="D6050" s="202">
        <v>730</v>
      </c>
      <c r="E6050" s="178">
        <v>400.83600000000001</v>
      </c>
      <c r="F6050" s="188">
        <f t="shared" si="376"/>
        <v>0.54245830091010594</v>
      </c>
      <c r="G6050" s="200"/>
      <c r="H6050" s="202">
        <v>270</v>
      </c>
      <c r="I6050" s="178">
        <v>12067</v>
      </c>
      <c r="J6050">
        <f t="shared" si="377"/>
        <v>12067</v>
      </c>
      <c r="K6050" s="189">
        <f t="shared" si="378"/>
        <v>0.48268</v>
      </c>
      <c r="L6050" s="200">
        <v>12389</v>
      </c>
      <c r="N6050" s="184">
        <v>615.70000000000005</v>
      </c>
      <c r="O6050" s="190">
        <f t="shared" si="379"/>
        <v>0.10261666666666668</v>
      </c>
      <c r="Q6050" s="1">
        <v>797.5</v>
      </c>
    </row>
    <row r="6051" spans="2:17" x14ac:dyDescent="0.3">
      <c r="B6051" s="187">
        <v>41526.708333333336</v>
      </c>
      <c r="D6051" s="202">
        <v>262</v>
      </c>
      <c r="E6051" s="178">
        <v>0</v>
      </c>
      <c r="F6051" s="188">
        <f t="shared" si="376"/>
        <v>0</v>
      </c>
      <c r="G6051" s="200"/>
      <c r="H6051" s="202">
        <v>57</v>
      </c>
      <c r="I6051" s="178">
        <v>1920.1</v>
      </c>
      <c r="J6051">
        <f t="shared" si="377"/>
        <v>1920.1</v>
      </c>
      <c r="K6051" s="189">
        <f t="shared" si="378"/>
        <v>7.6803999999999997E-2</v>
      </c>
      <c r="L6051" s="200">
        <v>2025.8</v>
      </c>
      <c r="N6051" s="184">
        <v>534.1</v>
      </c>
      <c r="O6051" s="190">
        <f t="shared" si="379"/>
        <v>8.9016666666666674E-2</v>
      </c>
      <c r="Q6051" s="1">
        <v>797.1</v>
      </c>
    </row>
    <row r="6052" spans="2:17" x14ac:dyDescent="0.3">
      <c r="B6052" s="187">
        <v>41526.75</v>
      </c>
      <c r="D6052" s="202">
        <v>0</v>
      </c>
      <c r="E6052" s="178">
        <v>0</v>
      </c>
      <c r="F6052" s="188">
        <f t="shared" si="376"/>
        <v>0</v>
      </c>
      <c r="G6052" s="200"/>
      <c r="H6052" s="202">
        <v>0</v>
      </c>
      <c r="I6052" s="178">
        <v>-56.506999999999998</v>
      </c>
      <c r="J6052">
        <f t="shared" si="377"/>
        <v>0</v>
      </c>
      <c r="K6052" s="189">
        <f t="shared" si="378"/>
        <v>0</v>
      </c>
      <c r="L6052" s="200">
        <v>0</v>
      </c>
      <c r="N6052" s="184">
        <v>389.3</v>
      </c>
      <c r="O6052" s="190">
        <f t="shared" si="379"/>
        <v>6.4883333333333335E-2</v>
      </c>
      <c r="Q6052" s="1">
        <v>796.5</v>
      </c>
    </row>
    <row r="6053" spans="2:17" x14ac:dyDescent="0.3">
      <c r="B6053" s="187">
        <v>41526.791666666664</v>
      </c>
      <c r="D6053" s="202">
        <v>0</v>
      </c>
      <c r="E6053" s="178">
        <v>0</v>
      </c>
      <c r="F6053" s="188">
        <f t="shared" si="376"/>
        <v>0</v>
      </c>
      <c r="G6053" s="200"/>
      <c r="H6053" s="202">
        <v>0</v>
      </c>
      <c r="I6053" s="178">
        <v>-56.506999999999998</v>
      </c>
      <c r="J6053">
        <f t="shared" si="377"/>
        <v>0</v>
      </c>
      <c r="K6053" s="189">
        <f t="shared" si="378"/>
        <v>0</v>
      </c>
      <c r="L6053" s="200">
        <v>0</v>
      </c>
      <c r="N6053" s="184">
        <v>537.5</v>
      </c>
      <c r="O6053" s="190">
        <f t="shared" si="379"/>
        <v>8.9583333333333334E-2</v>
      </c>
      <c r="Q6053" s="1">
        <v>796</v>
      </c>
    </row>
    <row r="6054" spans="2:17" x14ac:dyDescent="0.3">
      <c r="B6054" s="187">
        <v>41526.833333333336</v>
      </c>
      <c r="D6054" s="202">
        <v>0</v>
      </c>
      <c r="E6054" s="178">
        <v>0</v>
      </c>
      <c r="F6054" s="188">
        <f t="shared" si="376"/>
        <v>0</v>
      </c>
      <c r="G6054" s="200"/>
      <c r="H6054" s="202">
        <v>0</v>
      </c>
      <c r="I6054" s="178">
        <v>-56.506999999999998</v>
      </c>
      <c r="J6054">
        <f t="shared" si="377"/>
        <v>0</v>
      </c>
      <c r="K6054" s="189">
        <f t="shared" si="378"/>
        <v>0</v>
      </c>
      <c r="L6054" s="200">
        <v>0</v>
      </c>
      <c r="N6054" s="184">
        <v>1087.9000000000001</v>
      </c>
      <c r="O6054" s="190">
        <f t="shared" si="379"/>
        <v>0.18131666666666668</v>
      </c>
      <c r="Q6054" s="1">
        <v>795.2</v>
      </c>
    </row>
    <row r="6055" spans="2:17" x14ac:dyDescent="0.3">
      <c r="B6055" s="187">
        <v>41526.875</v>
      </c>
      <c r="D6055" s="202">
        <v>0</v>
      </c>
      <c r="E6055" s="178">
        <v>0</v>
      </c>
      <c r="F6055" s="188">
        <f t="shared" si="376"/>
        <v>0</v>
      </c>
      <c r="G6055" s="200"/>
      <c r="H6055" s="202">
        <v>0</v>
      </c>
      <c r="I6055" s="178">
        <v>-56.506999999999998</v>
      </c>
      <c r="J6055">
        <f t="shared" si="377"/>
        <v>0</v>
      </c>
      <c r="K6055" s="189">
        <f t="shared" si="378"/>
        <v>0</v>
      </c>
      <c r="L6055" s="200">
        <v>0</v>
      </c>
      <c r="N6055" s="184">
        <v>2118.4</v>
      </c>
      <c r="O6055" s="190">
        <f t="shared" si="379"/>
        <v>0.3530666666666667</v>
      </c>
      <c r="Q6055" s="1">
        <v>794.2</v>
      </c>
    </row>
    <row r="6056" spans="2:17" x14ac:dyDescent="0.3">
      <c r="B6056" s="187">
        <v>41526.916666666664</v>
      </c>
      <c r="D6056" s="202">
        <v>0</v>
      </c>
      <c r="E6056" s="178">
        <v>0</v>
      </c>
      <c r="F6056" s="188">
        <f t="shared" si="376"/>
        <v>0</v>
      </c>
      <c r="G6056" s="200"/>
      <c r="H6056" s="202">
        <v>0</v>
      </c>
      <c r="I6056" s="178">
        <v>-56.506999999999998</v>
      </c>
      <c r="J6056">
        <f t="shared" si="377"/>
        <v>0</v>
      </c>
      <c r="K6056" s="189">
        <f t="shared" si="378"/>
        <v>0</v>
      </c>
      <c r="L6056" s="200">
        <v>0</v>
      </c>
      <c r="N6056" s="184">
        <v>3884</v>
      </c>
      <c r="O6056" s="190">
        <f t="shared" si="379"/>
        <v>0.64733333333333332</v>
      </c>
      <c r="Q6056" s="1">
        <v>793.8</v>
      </c>
    </row>
    <row r="6057" spans="2:17" x14ac:dyDescent="0.3">
      <c r="B6057" s="187">
        <v>41526.958333333336</v>
      </c>
      <c r="D6057" s="202">
        <v>0</v>
      </c>
      <c r="E6057" s="178">
        <v>0</v>
      </c>
      <c r="F6057" s="188">
        <f t="shared" si="376"/>
        <v>0</v>
      </c>
      <c r="G6057" s="200"/>
      <c r="H6057" s="202">
        <v>0</v>
      </c>
      <c r="I6057" s="178">
        <v>-56.506999999999998</v>
      </c>
      <c r="J6057">
        <f t="shared" si="377"/>
        <v>0</v>
      </c>
      <c r="K6057" s="189">
        <f t="shared" si="378"/>
        <v>0</v>
      </c>
      <c r="L6057" s="200">
        <v>0</v>
      </c>
      <c r="N6057" s="184">
        <v>5462.4</v>
      </c>
      <c r="O6057" s="190">
        <f t="shared" si="379"/>
        <v>0.91039999999999999</v>
      </c>
      <c r="Q6057" s="1">
        <v>793</v>
      </c>
    </row>
    <row r="6058" spans="2:17" x14ac:dyDescent="0.3">
      <c r="B6058" s="187">
        <v>41527</v>
      </c>
      <c r="D6058" s="202">
        <v>0</v>
      </c>
      <c r="E6058" s="178">
        <v>0</v>
      </c>
      <c r="F6058" s="188">
        <f t="shared" si="376"/>
        <v>0</v>
      </c>
      <c r="G6058" s="200"/>
      <c r="H6058" s="202">
        <v>0</v>
      </c>
      <c r="I6058" s="178">
        <v>-56.506999999999998</v>
      </c>
      <c r="J6058">
        <f t="shared" si="377"/>
        <v>0</v>
      </c>
      <c r="K6058" s="189">
        <f t="shared" si="378"/>
        <v>0</v>
      </c>
      <c r="L6058" s="200">
        <v>0</v>
      </c>
      <c r="N6058" s="184">
        <v>5786.6</v>
      </c>
      <c r="O6058" s="190">
        <f t="shared" si="379"/>
        <v>0.96443333333333336</v>
      </c>
      <c r="Q6058" s="1">
        <v>792.7</v>
      </c>
    </row>
    <row r="6059" spans="2:17" x14ac:dyDescent="0.3">
      <c r="B6059" s="187">
        <v>41527.041666666664</v>
      </c>
      <c r="D6059" s="202">
        <v>0</v>
      </c>
      <c r="E6059" s="178">
        <v>0</v>
      </c>
      <c r="F6059" s="188">
        <f t="shared" si="376"/>
        <v>0</v>
      </c>
      <c r="G6059" s="200"/>
      <c r="H6059" s="202">
        <v>0</v>
      </c>
      <c r="I6059" s="178">
        <v>-56.506999999999998</v>
      </c>
      <c r="J6059">
        <f t="shared" si="377"/>
        <v>0</v>
      </c>
      <c r="K6059" s="189">
        <f t="shared" si="378"/>
        <v>0</v>
      </c>
      <c r="L6059" s="200">
        <v>0</v>
      </c>
      <c r="N6059" s="184">
        <v>5842</v>
      </c>
      <c r="O6059" s="190">
        <f t="shared" si="379"/>
        <v>0.97366666666666668</v>
      </c>
      <c r="Q6059" s="1">
        <v>792.7</v>
      </c>
    </row>
    <row r="6060" spans="2:17" x14ac:dyDescent="0.3">
      <c r="B6060" s="187">
        <v>41527.083333333336</v>
      </c>
      <c r="D6060" s="202">
        <v>0</v>
      </c>
      <c r="E6060" s="178">
        <v>0</v>
      </c>
      <c r="F6060" s="188">
        <f t="shared" si="376"/>
        <v>0</v>
      </c>
      <c r="G6060" s="200"/>
      <c r="H6060" s="202">
        <v>0</v>
      </c>
      <c r="I6060" s="178">
        <v>-56.506999999999998</v>
      </c>
      <c r="J6060">
        <f t="shared" si="377"/>
        <v>0</v>
      </c>
      <c r="K6060" s="189">
        <f t="shared" si="378"/>
        <v>0</v>
      </c>
      <c r="L6060" s="200">
        <v>0</v>
      </c>
      <c r="N6060" s="184">
        <v>5732.7</v>
      </c>
      <c r="O6060" s="190">
        <f t="shared" si="379"/>
        <v>0.95545000000000002</v>
      </c>
      <c r="Q6060" s="1">
        <v>791.7</v>
      </c>
    </row>
    <row r="6061" spans="2:17" x14ac:dyDescent="0.3">
      <c r="B6061" s="187">
        <v>41527.125</v>
      </c>
      <c r="D6061" s="202">
        <v>0</v>
      </c>
      <c r="E6061" s="178">
        <v>0</v>
      </c>
      <c r="F6061" s="188">
        <f t="shared" si="376"/>
        <v>0</v>
      </c>
      <c r="G6061" s="200"/>
      <c r="H6061" s="202">
        <v>0</v>
      </c>
      <c r="I6061" s="178">
        <v>-56.506999999999998</v>
      </c>
      <c r="J6061">
        <f t="shared" si="377"/>
        <v>0</v>
      </c>
      <c r="K6061" s="189">
        <f t="shared" si="378"/>
        <v>0</v>
      </c>
      <c r="L6061" s="200">
        <v>0</v>
      </c>
      <c r="N6061" s="184">
        <v>5408.2</v>
      </c>
      <c r="O6061" s="190">
        <f t="shared" si="379"/>
        <v>0.90136666666666665</v>
      </c>
      <c r="Q6061" s="1">
        <v>791</v>
      </c>
    </row>
    <row r="6062" spans="2:17" x14ac:dyDescent="0.3">
      <c r="B6062" s="187">
        <v>41527.166666666664</v>
      </c>
      <c r="D6062" s="202">
        <v>0</v>
      </c>
      <c r="E6062" s="178">
        <v>0</v>
      </c>
      <c r="F6062" s="188">
        <f t="shared" si="376"/>
        <v>0</v>
      </c>
      <c r="G6062" s="200"/>
      <c r="H6062" s="202">
        <v>0</v>
      </c>
      <c r="I6062" s="178">
        <v>-56.506999999999998</v>
      </c>
      <c r="J6062">
        <f t="shared" si="377"/>
        <v>0</v>
      </c>
      <c r="K6062" s="189">
        <f t="shared" si="378"/>
        <v>0</v>
      </c>
      <c r="L6062" s="200">
        <v>0</v>
      </c>
      <c r="N6062" s="184">
        <v>5112.7</v>
      </c>
      <c r="O6062" s="190">
        <f t="shared" si="379"/>
        <v>0.85211666666666663</v>
      </c>
      <c r="Q6062" s="1">
        <v>790.6</v>
      </c>
    </row>
    <row r="6063" spans="2:17" x14ac:dyDescent="0.3">
      <c r="B6063" s="187">
        <v>41527.208333333336</v>
      </c>
      <c r="D6063" s="202">
        <v>0</v>
      </c>
      <c r="E6063" s="178">
        <v>0</v>
      </c>
      <c r="F6063" s="188">
        <f t="shared" si="376"/>
        <v>0</v>
      </c>
      <c r="G6063" s="200"/>
      <c r="H6063" s="202">
        <v>0</v>
      </c>
      <c r="I6063" s="178">
        <v>-56.506999999999998</v>
      </c>
      <c r="J6063">
        <f t="shared" si="377"/>
        <v>0</v>
      </c>
      <c r="K6063" s="189">
        <f t="shared" si="378"/>
        <v>0</v>
      </c>
      <c r="L6063" s="200">
        <v>0</v>
      </c>
      <c r="N6063" s="184">
        <v>4696.6000000000004</v>
      </c>
      <c r="O6063" s="190">
        <f t="shared" si="379"/>
        <v>0.78276666666666672</v>
      </c>
      <c r="Q6063" s="1">
        <v>790.4</v>
      </c>
    </row>
    <row r="6064" spans="2:17" x14ac:dyDescent="0.3">
      <c r="B6064" s="187">
        <v>41527.25</v>
      </c>
      <c r="D6064" s="202">
        <v>310</v>
      </c>
      <c r="E6064" s="178">
        <v>0</v>
      </c>
      <c r="F6064" s="188">
        <f t="shared" si="376"/>
        <v>0</v>
      </c>
      <c r="G6064" s="200"/>
      <c r="H6064" s="202">
        <v>75</v>
      </c>
      <c r="I6064" s="178">
        <v>2737.7</v>
      </c>
      <c r="J6064">
        <f t="shared" si="377"/>
        <v>2737.7</v>
      </c>
      <c r="K6064" s="189">
        <f t="shared" si="378"/>
        <v>0.10950799999999999</v>
      </c>
      <c r="L6064" s="200">
        <v>2851.3</v>
      </c>
      <c r="N6064" s="184">
        <v>2621.4</v>
      </c>
      <c r="O6064" s="190">
        <f t="shared" si="379"/>
        <v>0.43690000000000001</v>
      </c>
      <c r="Q6064" s="1">
        <v>789.8</v>
      </c>
    </row>
    <row r="6065" spans="2:17" x14ac:dyDescent="0.3">
      <c r="B6065" s="187">
        <v>41527.291666666664</v>
      </c>
      <c r="D6065" s="202">
        <v>778</v>
      </c>
      <c r="E6065" s="178">
        <v>264.09500000000003</v>
      </c>
      <c r="F6065" s="188">
        <f t="shared" si="376"/>
        <v>0.35740433738200772</v>
      </c>
      <c r="G6065" s="200"/>
      <c r="H6065" s="202">
        <v>296</v>
      </c>
      <c r="I6065" s="178">
        <v>13690</v>
      </c>
      <c r="J6065">
        <f t="shared" si="377"/>
        <v>13690</v>
      </c>
      <c r="K6065" s="189">
        <f t="shared" si="378"/>
        <v>0.54759999999999998</v>
      </c>
      <c r="L6065" s="200">
        <v>14068</v>
      </c>
      <c r="N6065" s="184">
        <v>1589.3</v>
      </c>
      <c r="O6065" s="190">
        <f t="shared" si="379"/>
        <v>0.2648833333333333</v>
      </c>
      <c r="Q6065" s="1">
        <v>788.1</v>
      </c>
    </row>
    <row r="6066" spans="2:17" x14ac:dyDescent="0.3">
      <c r="B6066" s="187">
        <v>41527.333333333336</v>
      </c>
      <c r="D6066" s="202">
        <v>897</v>
      </c>
      <c r="E6066" s="178">
        <v>625.61199999999997</v>
      </c>
      <c r="F6066" s="188">
        <f t="shared" si="376"/>
        <v>0.84665155462327035</v>
      </c>
      <c r="G6066" s="200"/>
      <c r="H6066" s="202">
        <v>531</v>
      </c>
      <c r="I6066" s="178">
        <v>22340</v>
      </c>
      <c r="J6066">
        <f t="shared" si="377"/>
        <v>22340</v>
      </c>
      <c r="K6066" s="189">
        <f t="shared" si="378"/>
        <v>0.89359999999999995</v>
      </c>
      <c r="L6066" s="200">
        <v>23147</v>
      </c>
      <c r="N6066" s="184">
        <v>444.8</v>
      </c>
      <c r="O6066" s="190">
        <f t="shared" si="379"/>
        <v>7.4133333333333329E-2</v>
      </c>
      <c r="Q6066" s="1">
        <v>787.9</v>
      </c>
    </row>
    <row r="6067" spans="2:17" x14ac:dyDescent="0.3">
      <c r="B6067" s="187">
        <v>41527.375</v>
      </c>
      <c r="D6067" s="202">
        <v>951</v>
      </c>
      <c r="E6067" s="178">
        <v>694.37400000000002</v>
      </c>
      <c r="F6067" s="188">
        <f t="shared" si="376"/>
        <v>0.93970836011773873</v>
      </c>
      <c r="G6067" s="200"/>
      <c r="H6067" s="202">
        <v>723</v>
      </c>
      <c r="I6067" s="178">
        <v>22782</v>
      </c>
      <c r="J6067">
        <f t="shared" si="377"/>
        <v>22782</v>
      </c>
      <c r="K6067" s="189">
        <f t="shared" si="378"/>
        <v>0.91127999999999998</v>
      </c>
      <c r="L6067" s="200">
        <v>23615</v>
      </c>
      <c r="N6067" s="184">
        <v>418.7</v>
      </c>
      <c r="O6067" s="190">
        <f t="shared" si="379"/>
        <v>6.9783333333333336E-2</v>
      </c>
      <c r="Q6067" s="1">
        <v>787.8</v>
      </c>
    </row>
    <row r="6068" spans="2:17" x14ac:dyDescent="0.3">
      <c r="B6068" s="187">
        <v>41527.416666666664</v>
      </c>
      <c r="D6068" s="202">
        <v>982</v>
      </c>
      <c r="E6068" s="178">
        <v>727.21900000000005</v>
      </c>
      <c r="F6068" s="188">
        <f t="shared" si="376"/>
        <v>0.98415806746286849</v>
      </c>
      <c r="G6068" s="200"/>
      <c r="H6068" s="202">
        <v>864</v>
      </c>
      <c r="I6068" s="178">
        <v>22856</v>
      </c>
      <c r="J6068">
        <f t="shared" si="377"/>
        <v>22856</v>
      </c>
      <c r="K6068" s="189">
        <f t="shared" si="378"/>
        <v>0.91424000000000005</v>
      </c>
      <c r="L6068" s="200">
        <v>23693</v>
      </c>
      <c r="N6068" s="184">
        <v>2112.3000000000002</v>
      </c>
      <c r="O6068" s="190">
        <f t="shared" si="379"/>
        <v>0.35205000000000003</v>
      </c>
      <c r="Q6068" s="1">
        <v>787.6</v>
      </c>
    </row>
    <row r="6069" spans="2:17" x14ac:dyDescent="0.3">
      <c r="B6069" s="187">
        <v>41527.458333333336</v>
      </c>
      <c r="D6069" s="202">
        <v>1000</v>
      </c>
      <c r="E6069" s="178">
        <v>736.101</v>
      </c>
      <c r="F6069" s="188">
        <f t="shared" si="376"/>
        <v>0.99617823189092269</v>
      </c>
      <c r="G6069" s="200"/>
      <c r="H6069" s="202">
        <v>937</v>
      </c>
      <c r="I6069" s="178">
        <v>22718</v>
      </c>
      <c r="J6069">
        <f t="shared" si="377"/>
        <v>22718</v>
      </c>
      <c r="K6069" s="189">
        <f t="shared" si="378"/>
        <v>0.90871999999999997</v>
      </c>
      <c r="L6069" s="200">
        <v>23547</v>
      </c>
      <c r="N6069" s="184">
        <v>4621.8999999999996</v>
      </c>
      <c r="O6069" s="190">
        <f t="shared" si="379"/>
        <v>0.77031666666666665</v>
      </c>
      <c r="Q6069" s="1">
        <v>787.5</v>
      </c>
    </row>
    <row r="6070" spans="2:17" x14ac:dyDescent="0.3">
      <c r="B6070" s="187">
        <v>41527.5</v>
      </c>
      <c r="D6070" s="202">
        <v>997</v>
      </c>
      <c r="E6070" s="178">
        <v>736.16200000000003</v>
      </c>
      <c r="F6070" s="188">
        <f t="shared" si="376"/>
        <v>0.99626078424738651</v>
      </c>
      <c r="G6070" s="200"/>
      <c r="H6070" s="202">
        <v>932</v>
      </c>
      <c r="I6070" s="178">
        <v>22550</v>
      </c>
      <c r="J6070">
        <f t="shared" si="377"/>
        <v>22550</v>
      </c>
      <c r="K6070" s="189">
        <f t="shared" si="378"/>
        <v>0.90200000000000002</v>
      </c>
      <c r="L6070" s="200">
        <v>23369</v>
      </c>
      <c r="N6070" s="184">
        <v>5480.4</v>
      </c>
      <c r="O6070" s="190">
        <f t="shared" si="379"/>
        <v>0.91339999999999999</v>
      </c>
      <c r="Q6070" s="1">
        <v>786.9</v>
      </c>
    </row>
    <row r="6071" spans="2:17" x14ac:dyDescent="0.3">
      <c r="B6071" s="187">
        <v>41527.541666666664</v>
      </c>
      <c r="D6071" s="202">
        <v>980</v>
      </c>
      <c r="E6071" s="178">
        <v>720.79</v>
      </c>
      <c r="F6071" s="188">
        <f t="shared" si="376"/>
        <v>0.97545759041851343</v>
      </c>
      <c r="G6071" s="200"/>
      <c r="H6071" s="202">
        <v>854</v>
      </c>
      <c r="I6071" s="178">
        <v>22423</v>
      </c>
      <c r="J6071">
        <f t="shared" si="377"/>
        <v>22423</v>
      </c>
      <c r="K6071" s="189">
        <f t="shared" si="378"/>
        <v>0.89692000000000005</v>
      </c>
      <c r="L6071" s="200">
        <v>23235</v>
      </c>
      <c r="N6071" s="184">
        <v>5497.5</v>
      </c>
      <c r="O6071" s="190">
        <f t="shared" si="379"/>
        <v>0.91625000000000001</v>
      </c>
      <c r="Q6071" s="1">
        <v>786.8</v>
      </c>
    </row>
    <row r="6072" spans="2:17" x14ac:dyDescent="0.3">
      <c r="B6072" s="187">
        <v>41527.583333333336</v>
      </c>
      <c r="D6072" s="202">
        <v>952</v>
      </c>
      <c r="E6072" s="178">
        <v>684.38900000000001</v>
      </c>
      <c r="F6072" s="188">
        <f t="shared" si="376"/>
        <v>0.9261954866867409</v>
      </c>
      <c r="G6072" s="200"/>
      <c r="H6072" s="202">
        <v>711</v>
      </c>
      <c r="I6072" s="178">
        <v>22199</v>
      </c>
      <c r="J6072">
        <f t="shared" si="377"/>
        <v>22199</v>
      </c>
      <c r="K6072" s="189">
        <f t="shared" si="378"/>
        <v>0.88795999999999997</v>
      </c>
      <c r="L6072" s="200">
        <v>22997</v>
      </c>
      <c r="N6072" s="184">
        <v>5181.6000000000004</v>
      </c>
      <c r="O6072" s="190">
        <f t="shared" si="379"/>
        <v>0.86360000000000003</v>
      </c>
      <c r="Q6072" s="1">
        <v>786.7</v>
      </c>
    </row>
    <row r="6073" spans="2:17" x14ac:dyDescent="0.3">
      <c r="B6073" s="187">
        <v>41527.625</v>
      </c>
      <c r="D6073" s="202">
        <v>895</v>
      </c>
      <c r="E6073" s="178">
        <v>609.29399999999998</v>
      </c>
      <c r="F6073" s="188">
        <f t="shared" si="376"/>
        <v>0.82456812261054913</v>
      </c>
      <c r="G6073" s="200"/>
      <c r="H6073" s="202">
        <v>514</v>
      </c>
      <c r="I6073" s="178">
        <v>21518</v>
      </c>
      <c r="J6073">
        <f t="shared" si="377"/>
        <v>21518</v>
      </c>
      <c r="K6073" s="189">
        <f t="shared" si="378"/>
        <v>0.86072000000000004</v>
      </c>
      <c r="L6073" s="200">
        <v>22276</v>
      </c>
      <c r="N6073" s="184">
        <v>4649.3</v>
      </c>
      <c r="O6073" s="190">
        <f t="shared" si="379"/>
        <v>0.77488333333333337</v>
      </c>
      <c r="Q6073" s="1">
        <v>786.6</v>
      </c>
    </row>
    <row r="6074" spans="2:17" x14ac:dyDescent="0.3">
      <c r="B6074" s="187">
        <v>41527.666666666664</v>
      </c>
      <c r="D6074" s="202">
        <v>774</v>
      </c>
      <c r="E6074" s="178">
        <v>422.43900000000002</v>
      </c>
      <c r="F6074" s="188">
        <f t="shared" si="376"/>
        <v>0.57169401495415639</v>
      </c>
      <c r="G6074" s="200"/>
      <c r="H6074" s="202">
        <v>280</v>
      </c>
      <c r="I6074" s="178">
        <v>12523</v>
      </c>
      <c r="J6074">
        <f t="shared" si="377"/>
        <v>12523</v>
      </c>
      <c r="K6074" s="189">
        <f t="shared" si="378"/>
        <v>0.50092000000000003</v>
      </c>
      <c r="L6074" s="200">
        <v>12860</v>
      </c>
      <c r="N6074" s="184">
        <v>4077.5</v>
      </c>
      <c r="O6074" s="190">
        <f t="shared" si="379"/>
        <v>0.67958333333333332</v>
      </c>
      <c r="Q6074" s="1">
        <v>785.5</v>
      </c>
    </row>
    <row r="6075" spans="2:17" x14ac:dyDescent="0.3">
      <c r="B6075" s="187">
        <v>41527.708333333336</v>
      </c>
      <c r="D6075" s="202">
        <v>295</v>
      </c>
      <c r="E6075" s="178">
        <v>0</v>
      </c>
      <c r="F6075" s="188">
        <f t="shared" si="376"/>
        <v>0</v>
      </c>
      <c r="G6075" s="200"/>
      <c r="H6075" s="202">
        <v>60</v>
      </c>
      <c r="I6075" s="178">
        <v>2053.8000000000002</v>
      </c>
      <c r="J6075">
        <f t="shared" si="377"/>
        <v>2053.8000000000002</v>
      </c>
      <c r="K6075" s="189">
        <f t="shared" si="378"/>
        <v>8.2152000000000003E-2</v>
      </c>
      <c r="L6075" s="200">
        <v>2160.6999999999998</v>
      </c>
      <c r="N6075" s="184">
        <v>3827.4</v>
      </c>
      <c r="O6075" s="190">
        <f t="shared" si="379"/>
        <v>0.63790000000000002</v>
      </c>
      <c r="Q6075" s="1">
        <v>785.5</v>
      </c>
    </row>
    <row r="6076" spans="2:17" x14ac:dyDescent="0.3">
      <c r="B6076" s="187">
        <v>41527.75</v>
      </c>
      <c r="D6076" s="202">
        <v>0</v>
      </c>
      <c r="E6076" s="178">
        <v>0</v>
      </c>
      <c r="F6076" s="188">
        <f t="shared" si="376"/>
        <v>0</v>
      </c>
      <c r="G6076" s="200"/>
      <c r="H6076" s="202">
        <v>0</v>
      </c>
      <c r="I6076" s="178">
        <v>-56.506999999999998</v>
      </c>
      <c r="J6076">
        <f t="shared" si="377"/>
        <v>0</v>
      </c>
      <c r="K6076" s="189">
        <f t="shared" si="378"/>
        <v>0</v>
      </c>
      <c r="L6076" s="200">
        <v>0</v>
      </c>
      <c r="N6076" s="184">
        <v>3988.9</v>
      </c>
      <c r="O6076" s="190">
        <f t="shared" si="379"/>
        <v>0.66481666666666672</v>
      </c>
      <c r="Q6076" s="1">
        <v>784</v>
      </c>
    </row>
    <row r="6077" spans="2:17" x14ac:dyDescent="0.3">
      <c r="B6077" s="187">
        <v>41527.791666666664</v>
      </c>
      <c r="D6077" s="202">
        <v>0</v>
      </c>
      <c r="E6077" s="178">
        <v>0</v>
      </c>
      <c r="F6077" s="188">
        <f t="shared" si="376"/>
        <v>0</v>
      </c>
      <c r="G6077" s="200"/>
      <c r="H6077" s="202">
        <v>0</v>
      </c>
      <c r="I6077" s="178">
        <v>-56.506999999999998</v>
      </c>
      <c r="J6077">
        <f t="shared" si="377"/>
        <v>0</v>
      </c>
      <c r="K6077" s="189">
        <f t="shared" si="378"/>
        <v>0</v>
      </c>
      <c r="L6077" s="200">
        <v>0</v>
      </c>
      <c r="N6077" s="184">
        <v>4802.3999999999996</v>
      </c>
      <c r="O6077" s="190">
        <f t="shared" si="379"/>
        <v>0.80039999999999989</v>
      </c>
      <c r="Q6077" s="1">
        <v>783.3</v>
      </c>
    </row>
    <row r="6078" spans="2:17" x14ac:dyDescent="0.3">
      <c r="B6078" s="187">
        <v>41527.833333333336</v>
      </c>
      <c r="D6078" s="202">
        <v>0</v>
      </c>
      <c r="E6078" s="178">
        <v>0</v>
      </c>
      <c r="F6078" s="188">
        <f t="shared" si="376"/>
        <v>0</v>
      </c>
      <c r="G6078" s="200"/>
      <c r="H6078" s="202">
        <v>0</v>
      </c>
      <c r="I6078" s="178">
        <v>-56.506999999999998</v>
      </c>
      <c r="J6078">
        <f t="shared" si="377"/>
        <v>0</v>
      </c>
      <c r="K6078" s="189">
        <f t="shared" si="378"/>
        <v>0</v>
      </c>
      <c r="L6078" s="200">
        <v>0</v>
      </c>
      <c r="N6078" s="184">
        <v>5102</v>
      </c>
      <c r="O6078" s="190">
        <f t="shared" si="379"/>
        <v>0.85033333333333339</v>
      </c>
      <c r="Q6078" s="1">
        <v>783.1</v>
      </c>
    </row>
    <row r="6079" spans="2:17" x14ac:dyDescent="0.3">
      <c r="B6079" s="187">
        <v>41527.875</v>
      </c>
      <c r="D6079" s="202">
        <v>0</v>
      </c>
      <c r="E6079" s="178">
        <v>0</v>
      </c>
      <c r="F6079" s="188">
        <f t="shared" si="376"/>
        <v>0</v>
      </c>
      <c r="G6079" s="200"/>
      <c r="H6079" s="202">
        <v>0</v>
      </c>
      <c r="I6079" s="178">
        <v>-56.506999999999998</v>
      </c>
      <c r="J6079">
        <f t="shared" si="377"/>
        <v>0</v>
      </c>
      <c r="K6079" s="189">
        <f t="shared" si="378"/>
        <v>0</v>
      </c>
      <c r="L6079" s="200">
        <v>0</v>
      </c>
      <c r="N6079" s="184">
        <v>4764.5</v>
      </c>
      <c r="O6079" s="190">
        <f t="shared" si="379"/>
        <v>0.79408333333333336</v>
      </c>
      <c r="Q6079" s="1">
        <v>782.6</v>
      </c>
    </row>
    <row r="6080" spans="2:17" x14ac:dyDescent="0.3">
      <c r="B6080" s="187">
        <v>41527.916666666664</v>
      </c>
      <c r="D6080" s="202">
        <v>0</v>
      </c>
      <c r="E6080" s="178">
        <v>0</v>
      </c>
      <c r="F6080" s="188">
        <f t="shared" si="376"/>
        <v>0</v>
      </c>
      <c r="G6080" s="200"/>
      <c r="H6080" s="202">
        <v>0</v>
      </c>
      <c r="I6080" s="178">
        <v>-56.506999999999998</v>
      </c>
      <c r="J6080">
        <f t="shared" si="377"/>
        <v>0</v>
      </c>
      <c r="K6080" s="189">
        <f t="shared" si="378"/>
        <v>0</v>
      </c>
      <c r="L6080" s="200">
        <v>0</v>
      </c>
      <c r="N6080" s="184">
        <v>4228.8999999999996</v>
      </c>
      <c r="O6080" s="190">
        <f t="shared" si="379"/>
        <v>0.70481666666666665</v>
      </c>
      <c r="Q6080" s="1">
        <v>781.6</v>
      </c>
    </row>
    <row r="6081" spans="2:17" x14ac:dyDescent="0.3">
      <c r="B6081" s="187">
        <v>41527.958333333336</v>
      </c>
      <c r="D6081" s="202">
        <v>0</v>
      </c>
      <c r="E6081" s="178">
        <v>0</v>
      </c>
      <c r="F6081" s="188">
        <f t="shared" si="376"/>
        <v>0</v>
      </c>
      <c r="G6081" s="200"/>
      <c r="H6081" s="202">
        <v>0</v>
      </c>
      <c r="I6081" s="178">
        <v>-56.506999999999998</v>
      </c>
      <c r="J6081">
        <f t="shared" si="377"/>
        <v>0</v>
      </c>
      <c r="K6081" s="189">
        <f t="shared" si="378"/>
        <v>0</v>
      </c>
      <c r="L6081" s="200">
        <v>0</v>
      </c>
      <c r="N6081" s="184">
        <v>3693.8</v>
      </c>
      <c r="O6081" s="190">
        <f t="shared" si="379"/>
        <v>0.61563333333333337</v>
      </c>
      <c r="Q6081" s="1">
        <v>781.1</v>
      </c>
    </row>
    <row r="6082" spans="2:17" x14ac:dyDescent="0.3">
      <c r="B6082" s="187">
        <v>41528</v>
      </c>
      <c r="D6082" s="202">
        <v>0</v>
      </c>
      <c r="E6082" s="178">
        <v>0</v>
      </c>
      <c r="F6082" s="188">
        <f t="shared" si="376"/>
        <v>0</v>
      </c>
      <c r="G6082" s="200"/>
      <c r="H6082" s="202">
        <v>0</v>
      </c>
      <c r="I6082" s="178">
        <v>-56.506999999999998</v>
      </c>
      <c r="J6082">
        <f t="shared" si="377"/>
        <v>0</v>
      </c>
      <c r="K6082" s="189">
        <f t="shared" si="378"/>
        <v>0</v>
      </c>
      <c r="L6082" s="200">
        <v>0</v>
      </c>
      <c r="N6082" s="184">
        <v>3324</v>
      </c>
      <c r="O6082" s="190">
        <f t="shared" si="379"/>
        <v>0.55400000000000005</v>
      </c>
      <c r="Q6082" s="1">
        <v>780.9</v>
      </c>
    </row>
    <row r="6083" spans="2:17" x14ac:dyDescent="0.3">
      <c r="B6083" s="187">
        <v>41528.041666666664</v>
      </c>
      <c r="D6083" s="202">
        <v>0</v>
      </c>
      <c r="E6083" s="178">
        <v>0</v>
      </c>
      <c r="F6083" s="188">
        <f t="shared" si="376"/>
        <v>0</v>
      </c>
      <c r="G6083" s="200"/>
      <c r="H6083" s="202">
        <v>0</v>
      </c>
      <c r="I6083" s="178">
        <v>-56.506999999999998</v>
      </c>
      <c r="J6083">
        <f t="shared" si="377"/>
        <v>0</v>
      </c>
      <c r="K6083" s="189">
        <f t="shared" si="378"/>
        <v>0</v>
      </c>
      <c r="L6083" s="200">
        <v>0</v>
      </c>
      <c r="N6083" s="184">
        <v>3237.9</v>
      </c>
      <c r="O6083" s="190">
        <f t="shared" si="379"/>
        <v>0.53964999999999996</v>
      </c>
      <c r="Q6083" s="1">
        <v>780.7</v>
      </c>
    </row>
    <row r="6084" spans="2:17" x14ac:dyDescent="0.3">
      <c r="B6084" s="187">
        <v>41528.083333333336</v>
      </c>
      <c r="D6084" s="202">
        <v>0</v>
      </c>
      <c r="E6084" s="178">
        <v>0</v>
      </c>
      <c r="F6084" s="188">
        <f t="shared" si="376"/>
        <v>0</v>
      </c>
      <c r="G6084" s="200"/>
      <c r="H6084" s="202">
        <v>0</v>
      </c>
      <c r="I6084" s="178">
        <v>-56.506999999999998</v>
      </c>
      <c r="J6084">
        <f t="shared" si="377"/>
        <v>0</v>
      </c>
      <c r="K6084" s="189">
        <f t="shared" si="378"/>
        <v>0</v>
      </c>
      <c r="L6084" s="200">
        <v>0</v>
      </c>
      <c r="N6084" s="184">
        <v>3817</v>
      </c>
      <c r="O6084" s="190">
        <f t="shared" si="379"/>
        <v>0.63616666666666666</v>
      </c>
      <c r="Q6084" s="1">
        <v>780.6</v>
      </c>
    </row>
    <row r="6085" spans="2:17" x14ac:dyDescent="0.3">
      <c r="B6085" s="187">
        <v>41528.125</v>
      </c>
      <c r="D6085" s="202">
        <v>0</v>
      </c>
      <c r="E6085" s="178">
        <v>0</v>
      </c>
      <c r="F6085" s="188">
        <f t="shared" si="376"/>
        <v>0</v>
      </c>
      <c r="G6085" s="200"/>
      <c r="H6085" s="202">
        <v>0</v>
      </c>
      <c r="I6085" s="178">
        <v>-56.506999999999998</v>
      </c>
      <c r="J6085">
        <f t="shared" si="377"/>
        <v>0</v>
      </c>
      <c r="K6085" s="189">
        <f t="shared" si="378"/>
        <v>0</v>
      </c>
      <c r="L6085" s="200">
        <v>0</v>
      </c>
      <c r="N6085" s="184">
        <v>4206.3</v>
      </c>
      <c r="O6085" s="190">
        <f t="shared" si="379"/>
        <v>0.70105000000000006</v>
      </c>
      <c r="Q6085" s="1">
        <v>780.3</v>
      </c>
    </row>
    <row r="6086" spans="2:17" x14ac:dyDescent="0.3">
      <c r="B6086" s="187">
        <v>41528.166666666664</v>
      </c>
      <c r="D6086" s="202">
        <v>0</v>
      </c>
      <c r="E6086" s="178">
        <v>0</v>
      </c>
      <c r="F6086" s="188">
        <f t="shared" si="376"/>
        <v>0</v>
      </c>
      <c r="G6086" s="200"/>
      <c r="H6086" s="202">
        <v>0</v>
      </c>
      <c r="I6086" s="178">
        <v>-56.506999999999998</v>
      </c>
      <c r="J6086">
        <f t="shared" si="377"/>
        <v>0</v>
      </c>
      <c r="K6086" s="189">
        <f t="shared" si="378"/>
        <v>0</v>
      </c>
      <c r="L6086" s="200">
        <v>0</v>
      </c>
      <c r="N6086" s="184">
        <v>3797.4</v>
      </c>
      <c r="O6086" s="190">
        <f t="shared" si="379"/>
        <v>0.63290000000000002</v>
      </c>
      <c r="Q6086" s="1">
        <v>778.5</v>
      </c>
    </row>
    <row r="6087" spans="2:17" x14ac:dyDescent="0.3">
      <c r="B6087" s="187">
        <v>41528.208333333336</v>
      </c>
      <c r="D6087" s="202">
        <v>0</v>
      </c>
      <c r="E6087" s="178">
        <v>0</v>
      </c>
      <c r="F6087" s="188">
        <f t="shared" si="376"/>
        <v>0</v>
      </c>
      <c r="G6087" s="200"/>
      <c r="H6087" s="202">
        <v>0</v>
      </c>
      <c r="I6087" s="178">
        <v>-56.506999999999998</v>
      </c>
      <c r="J6087">
        <f t="shared" si="377"/>
        <v>0</v>
      </c>
      <c r="K6087" s="189">
        <f t="shared" si="378"/>
        <v>0</v>
      </c>
      <c r="L6087" s="200">
        <v>0</v>
      </c>
      <c r="N6087" s="184">
        <v>2856.3</v>
      </c>
      <c r="O6087" s="190">
        <f t="shared" si="379"/>
        <v>0.47605000000000003</v>
      </c>
      <c r="Q6087" s="1">
        <v>778.4</v>
      </c>
    </row>
    <row r="6088" spans="2:17" x14ac:dyDescent="0.3">
      <c r="B6088" s="187">
        <v>41528.25</v>
      </c>
      <c r="D6088" s="202">
        <v>407</v>
      </c>
      <c r="E6088" s="178">
        <v>0</v>
      </c>
      <c r="F6088" s="188">
        <f t="shared" si="376"/>
        <v>0</v>
      </c>
      <c r="G6088" s="200"/>
      <c r="H6088" s="202">
        <v>79</v>
      </c>
      <c r="I6088" s="178">
        <v>2956</v>
      </c>
      <c r="J6088">
        <f t="shared" si="377"/>
        <v>2956</v>
      </c>
      <c r="K6088" s="189">
        <f t="shared" si="378"/>
        <v>0.11824</v>
      </c>
      <c r="L6088" s="200">
        <v>3072.2</v>
      </c>
      <c r="N6088" s="184">
        <v>2092.1</v>
      </c>
      <c r="O6088" s="190">
        <f t="shared" si="379"/>
        <v>0.34868333333333335</v>
      </c>
      <c r="Q6088" s="1">
        <v>776.4</v>
      </c>
    </row>
    <row r="6089" spans="2:17" x14ac:dyDescent="0.3">
      <c r="B6089" s="187">
        <v>41528.291666666664</v>
      </c>
      <c r="D6089" s="202">
        <v>794</v>
      </c>
      <c r="E6089" s="178">
        <v>275.73399999999998</v>
      </c>
      <c r="F6089" s="188">
        <f t="shared" si="376"/>
        <v>0.37315559765876105</v>
      </c>
      <c r="G6089" s="200"/>
      <c r="H6089" s="202">
        <v>302</v>
      </c>
      <c r="I6089" s="178">
        <v>14070</v>
      </c>
      <c r="J6089">
        <f t="shared" si="377"/>
        <v>14070</v>
      </c>
      <c r="K6089" s="189">
        <f t="shared" si="378"/>
        <v>0.56279999999999997</v>
      </c>
      <c r="L6089" s="200">
        <v>14463</v>
      </c>
      <c r="N6089" s="184">
        <v>1456.1</v>
      </c>
      <c r="O6089" s="190">
        <f t="shared" si="379"/>
        <v>0.24268333333333331</v>
      </c>
      <c r="Q6089" s="1">
        <v>775.6</v>
      </c>
    </row>
    <row r="6090" spans="2:17" x14ac:dyDescent="0.3">
      <c r="B6090" s="187">
        <v>41528.333333333336</v>
      </c>
      <c r="D6090" s="202">
        <v>912</v>
      </c>
      <c r="E6090" s="178">
        <v>636.39300000000003</v>
      </c>
      <c r="F6090" s="188">
        <f t="shared" si="376"/>
        <v>0.86124166864025453</v>
      </c>
      <c r="G6090" s="200"/>
      <c r="H6090" s="202">
        <v>541</v>
      </c>
      <c r="I6090" s="178">
        <v>22753</v>
      </c>
      <c r="J6090">
        <f t="shared" si="377"/>
        <v>22753</v>
      </c>
      <c r="K6090" s="189">
        <f t="shared" si="378"/>
        <v>0.91012000000000004</v>
      </c>
      <c r="L6090" s="200">
        <v>23584</v>
      </c>
      <c r="N6090" s="184">
        <v>645</v>
      </c>
      <c r="O6090" s="190">
        <f t="shared" si="379"/>
        <v>0.1075</v>
      </c>
      <c r="Q6090" s="1">
        <v>775.5</v>
      </c>
    </row>
    <row r="6091" spans="2:17" x14ac:dyDescent="0.3">
      <c r="B6091" s="187">
        <v>41528.375</v>
      </c>
      <c r="D6091" s="202">
        <v>966</v>
      </c>
      <c r="E6091" s="178">
        <v>706.10599999999999</v>
      </c>
      <c r="F6091" s="188">
        <f t="shared" ref="F6091:F6154" si="380">E6091/$F$8</f>
        <v>0.95558547890516632</v>
      </c>
      <c r="G6091" s="200"/>
      <c r="H6091" s="202">
        <v>736</v>
      </c>
      <c r="I6091" s="178">
        <v>23220</v>
      </c>
      <c r="J6091">
        <f t="shared" ref="J6091:J6154" si="381">IF(I6091&lt;0,0,I6091)</f>
        <v>23220</v>
      </c>
      <c r="K6091" s="189">
        <f t="shared" ref="K6091:K6154" si="382">J6091/(1000*$K$8)</f>
        <v>0.92879999999999996</v>
      </c>
      <c r="L6091" s="200">
        <v>24079</v>
      </c>
      <c r="N6091" s="184">
        <v>821.6</v>
      </c>
      <c r="O6091" s="190">
        <f t="shared" ref="O6091:O6154" si="383">N6091/$O$8</f>
        <v>0.13693333333333332</v>
      </c>
      <c r="Q6091" s="1">
        <v>775.4</v>
      </c>
    </row>
    <row r="6092" spans="2:17" x14ac:dyDescent="0.3">
      <c r="B6092" s="187">
        <v>41528.416666666664</v>
      </c>
      <c r="D6092" s="202">
        <v>996</v>
      </c>
      <c r="E6092" s="178">
        <v>735.91800000000001</v>
      </c>
      <c r="F6092" s="188">
        <f t="shared" si="380"/>
        <v>0.99593057482153136</v>
      </c>
      <c r="G6092" s="200"/>
      <c r="H6092" s="202">
        <v>876</v>
      </c>
      <c r="I6092" s="178">
        <v>23250</v>
      </c>
      <c r="J6092">
        <f t="shared" si="381"/>
        <v>23250</v>
      </c>
      <c r="K6092" s="189">
        <f t="shared" si="382"/>
        <v>0.93</v>
      </c>
      <c r="L6092" s="200">
        <v>24111</v>
      </c>
      <c r="N6092" s="184">
        <v>866</v>
      </c>
      <c r="O6092" s="190">
        <f t="shared" si="383"/>
        <v>0.14433333333333334</v>
      </c>
      <c r="Q6092" s="1">
        <v>773.7</v>
      </c>
    </row>
    <row r="6093" spans="2:17" x14ac:dyDescent="0.3">
      <c r="B6093" s="187">
        <v>41528.458333333336</v>
      </c>
      <c r="D6093" s="202">
        <v>1010</v>
      </c>
      <c r="E6093" s="178">
        <v>736.16600000000005</v>
      </c>
      <c r="F6093" s="188">
        <f t="shared" si="380"/>
        <v>0.9962661975166629</v>
      </c>
      <c r="G6093" s="200"/>
      <c r="H6093" s="202">
        <v>949</v>
      </c>
      <c r="I6093" s="178">
        <v>23118</v>
      </c>
      <c r="J6093">
        <f t="shared" si="381"/>
        <v>23118</v>
      </c>
      <c r="K6093" s="189">
        <f t="shared" si="382"/>
        <v>0.92471999999999999</v>
      </c>
      <c r="L6093" s="200">
        <v>23971</v>
      </c>
      <c r="N6093" s="184">
        <v>1241.9000000000001</v>
      </c>
      <c r="O6093" s="190">
        <f t="shared" si="383"/>
        <v>0.20698333333333335</v>
      </c>
      <c r="Q6093" s="1">
        <v>773.5</v>
      </c>
    </row>
    <row r="6094" spans="2:17" x14ac:dyDescent="0.3">
      <c r="B6094" s="187">
        <v>41528.5</v>
      </c>
      <c r="D6094" s="202">
        <v>1004</v>
      </c>
      <c r="E6094" s="178">
        <v>736.18399999999997</v>
      </c>
      <c r="F6094" s="188">
        <f t="shared" si="380"/>
        <v>0.9962905572284062</v>
      </c>
      <c r="G6094" s="200"/>
      <c r="H6094" s="202">
        <v>941</v>
      </c>
      <c r="I6094" s="178">
        <v>22870</v>
      </c>
      <c r="J6094">
        <f t="shared" si="381"/>
        <v>22870</v>
      </c>
      <c r="K6094" s="189">
        <f t="shared" si="382"/>
        <v>0.91479999999999995</v>
      </c>
      <c r="L6094" s="200">
        <v>23708</v>
      </c>
      <c r="N6094" s="184">
        <v>2117.4</v>
      </c>
      <c r="O6094" s="190">
        <f t="shared" si="383"/>
        <v>0.35289999999999999</v>
      </c>
      <c r="Q6094" s="1">
        <v>772</v>
      </c>
    </row>
    <row r="6095" spans="2:17" x14ac:dyDescent="0.3">
      <c r="B6095" s="187">
        <v>41528.541666666664</v>
      </c>
      <c r="D6095" s="202">
        <v>989</v>
      </c>
      <c r="E6095" s="178">
        <v>729.30799999999999</v>
      </c>
      <c r="F6095" s="188">
        <f t="shared" si="380"/>
        <v>0.98698514734242315</v>
      </c>
      <c r="G6095" s="200"/>
      <c r="H6095" s="202">
        <v>863</v>
      </c>
      <c r="I6095" s="178">
        <v>22812</v>
      </c>
      <c r="J6095">
        <f t="shared" si="381"/>
        <v>22812</v>
      </c>
      <c r="K6095" s="189">
        <f t="shared" si="382"/>
        <v>0.91247999999999996</v>
      </c>
      <c r="L6095" s="200">
        <v>23646</v>
      </c>
      <c r="N6095" s="184">
        <v>3306.8</v>
      </c>
      <c r="O6095" s="190">
        <f t="shared" si="383"/>
        <v>0.55113333333333336</v>
      </c>
      <c r="Q6095" s="1">
        <v>771.9</v>
      </c>
    </row>
    <row r="6096" spans="2:17" x14ac:dyDescent="0.3">
      <c r="B6096" s="187">
        <v>41528.583333333336</v>
      </c>
      <c r="D6096" s="202">
        <v>961</v>
      </c>
      <c r="E6096" s="178">
        <v>690.60500000000002</v>
      </c>
      <c r="F6096" s="188">
        <f t="shared" si="380"/>
        <v>0.93460770714213226</v>
      </c>
      <c r="G6096" s="200"/>
      <c r="H6096" s="202">
        <v>718</v>
      </c>
      <c r="I6096" s="178">
        <v>22575</v>
      </c>
      <c r="J6096">
        <f t="shared" si="381"/>
        <v>22575</v>
      </c>
      <c r="K6096" s="189">
        <f t="shared" si="382"/>
        <v>0.90300000000000002</v>
      </c>
      <c r="L6096" s="200">
        <v>23395</v>
      </c>
      <c r="N6096" s="184">
        <v>4192.3999999999996</v>
      </c>
      <c r="O6096" s="190">
        <f t="shared" si="383"/>
        <v>0.69873333333333332</v>
      </c>
      <c r="Q6096" s="1">
        <v>771.9</v>
      </c>
    </row>
    <row r="6097" spans="2:17" x14ac:dyDescent="0.3">
      <c r="B6097" s="187">
        <v>41528.625</v>
      </c>
      <c r="D6097" s="202">
        <v>905</v>
      </c>
      <c r="E6097" s="178">
        <v>614.58600000000001</v>
      </c>
      <c r="F6097" s="188">
        <f t="shared" si="380"/>
        <v>0.83172987786311203</v>
      </c>
      <c r="G6097" s="200"/>
      <c r="H6097" s="202">
        <v>519</v>
      </c>
      <c r="I6097" s="178">
        <v>21857</v>
      </c>
      <c r="J6097">
        <f t="shared" si="381"/>
        <v>21857</v>
      </c>
      <c r="K6097" s="189">
        <f t="shared" si="382"/>
        <v>0.87427999999999995</v>
      </c>
      <c r="L6097" s="200">
        <v>22635</v>
      </c>
      <c r="N6097" s="184">
        <v>4898.1000000000004</v>
      </c>
      <c r="O6097" s="190">
        <f t="shared" si="383"/>
        <v>0.81635000000000002</v>
      </c>
      <c r="Q6097" s="1">
        <v>771.6</v>
      </c>
    </row>
    <row r="6098" spans="2:17" x14ac:dyDescent="0.3">
      <c r="B6098" s="187">
        <v>41528.666666666664</v>
      </c>
      <c r="D6098" s="202">
        <v>789</v>
      </c>
      <c r="E6098" s="178">
        <v>428.13799999999998</v>
      </c>
      <c r="F6098" s="188">
        <f t="shared" si="380"/>
        <v>0.57940657035558418</v>
      </c>
      <c r="G6098" s="200"/>
      <c r="H6098" s="202">
        <v>285</v>
      </c>
      <c r="I6098" s="178">
        <v>12849</v>
      </c>
      <c r="J6098">
        <f t="shared" si="381"/>
        <v>12849</v>
      </c>
      <c r="K6098" s="189">
        <f t="shared" si="382"/>
        <v>0.51395999999999997</v>
      </c>
      <c r="L6098" s="200">
        <v>13198</v>
      </c>
      <c r="N6098" s="184">
        <v>5285.9</v>
      </c>
      <c r="O6098" s="190">
        <f t="shared" si="383"/>
        <v>0.88098333333333323</v>
      </c>
      <c r="Q6098" s="1">
        <v>771.6</v>
      </c>
    </row>
    <row r="6099" spans="2:17" x14ac:dyDescent="0.3">
      <c r="B6099" s="187">
        <v>41528.708333333336</v>
      </c>
      <c r="D6099" s="202">
        <v>307</v>
      </c>
      <c r="E6099" s="178">
        <v>0</v>
      </c>
      <c r="F6099" s="188">
        <f t="shared" si="380"/>
        <v>0</v>
      </c>
      <c r="G6099" s="200"/>
      <c r="H6099" s="202">
        <v>61</v>
      </c>
      <c r="I6099" s="178">
        <v>2092.4</v>
      </c>
      <c r="J6099">
        <f t="shared" si="381"/>
        <v>2092.4</v>
      </c>
      <c r="K6099" s="189">
        <f t="shared" si="382"/>
        <v>8.3696000000000007E-2</v>
      </c>
      <c r="L6099" s="200">
        <v>2199.6</v>
      </c>
      <c r="N6099" s="184">
        <v>5655.1</v>
      </c>
      <c r="O6099" s="190">
        <f t="shared" si="383"/>
        <v>0.94251666666666678</v>
      </c>
      <c r="Q6099" s="1">
        <v>771.5</v>
      </c>
    </row>
    <row r="6100" spans="2:17" x14ac:dyDescent="0.3">
      <c r="B6100" s="187">
        <v>41528.75</v>
      </c>
      <c r="D6100" s="202">
        <v>0</v>
      </c>
      <c r="E6100" s="178">
        <v>0</v>
      </c>
      <c r="F6100" s="188">
        <f t="shared" si="380"/>
        <v>0</v>
      </c>
      <c r="G6100" s="200"/>
      <c r="H6100" s="202">
        <v>0</v>
      </c>
      <c r="I6100" s="178">
        <v>-56.506999999999998</v>
      </c>
      <c r="J6100">
        <f t="shared" si="381"/>
        <v>0</v>
      </c>
      <c r="K6100" s="189">
        <f t="shared" si="382"/>
        <v>0</v>
      </c>
      <c r="L6100" s="200">
        <v>0</v>
      </c>
      <c r="N6100" s="184">
        <v>5770.5</v>
      </c>
      <c r="O6100" s="190">
        <f t="shared" si="383"/>
        <v>0.96174999999999999</v>
      </c>
      <c r="Q6100" s="1">
        <v>770.1</v>
      </c>
    </row>
    <row r="6101" spans="2:17" x14ac:dyDescent="0.3">
      <c r="B6101" s="187">
        <v>41528.791666666664</v>
      </c>
      <c r="D6101" s="202">
        <v>0</v>
      </c>
      <c r="E6101" s="178">
        <v>0</v>
      </c>
      <c r="F6101" s="188">
        <f t="shared" si="380"/>
        <v>0</v>
      </c>
      <c r="G6101" s="200"/>
      <c r="H6101" s="202">
        <v>0</v>
      </c>
      <c r="I6101" s="178">
        <v>-56.506999999999998</v>
      </c>
      <c r="J6101">
        <f t="shared" si="381"/>
        <v>0</v>
      </c>
      <c r="K6101" s="189">
        <f t="shared" si="382"/>
        <v>0</v>
      </c>
      <c r="L6101" s="200">
        <v>0</v>
      </c>
      <c r="N6101" s="184">
        <v>5871.6</v>
      </c>
      <c r="O6101" s="190">
        <f t="shared" si="383"/>
        <v>0.97860000000000003</v>
      </c>
      <c r="Q6101" s="1">
        <v>769.8</v>
      </c>
    </row>
    <row r="6102" spans="2:17" x14ac:dyDescent="0.3">
      <c r="B6102" s="187">
        <v>41528.833333333336</v>
      </c>
      <c r="D6102" s="202">
        <v>0</v>
      </c>
      <c r="E6102" s="178">
        <v>0</v>
      </c>
      <c r="F6102" s="188">
        <f t="shared" si="380"/>
        <v>0</v>
      </c>
      <c r="G6102" s="200"/>
      <c r="H6102" s="202">
        <v>0</v>
      </c>
      <c r="I6102" s="178">
        <v>-56.506999999999998</v>
      </c>
      <c r="J6102">
        <f t="shared" si="381"/>
        <v>0</v>
      </c>
      <c r="K6102" s="189">
        <f t="shared" si="382"/>
        <v>0</v>
      </c>
      <c r="L6102" s="200">
        <v>0</v>
      </c>
      <c r="N6102" s="184">
        <v>5831.6</v>
      </c>
      <c r="O6102" s="190">
        <f t="shared" si="383"/>
        <v>0.97193333333333343</v>
      </c>
      <c r="Q6102" s="1">
        <v>769.3</v>
      </c>
    </row>
    <row r="6103" spans="2:17" x14ac:dyDescent="0.3">
      <c r="B6103" s="187">
        <v>41528.875</v>
      </c>
      <c r="D6103" s="202">
        <v>0</v>
      </c>
      <c r="E6103" s="178">
        <v>0</v>
      </c>
      <c r="F6103" s="188">
        <f t="shared" si="380"/>
        <v>0</v>
      </c>
      <c r="G6103" s="200"/>
      <c r="H6103" s="202">
        <v>0</v>
      </c>
      <c r="I6103" s="178">
        <v>-56.506999999999998</v>
      </c>
      <c r="J6103">
        <f t="shared" si="381"/>
        <v>0</v>
      </c>
      <c r="K6103" s="189">
        <f t="shared" si="382"/>
        <v>0</v>
      </c>
      <c r="L6103" s="200">
        <v>0</v>
      </c>
      <c r="N6103" s="184">
        <v>5913.1</v>
      </c>
      <c r="O6103" s="190">
        <f t="shared" si="383"/>
        <v>0.98551666666666671</v>
      </c>
      <c r="Q6103" s="1">
        <v>769.1</v>
      </c>
    </row>
    <row r="6104" spans="2:17" x14ac:dyDescent="0.3">
      <c r="B6104" s="187">
        <v>41528.916666666664</v>
      </c>
      <c r="D6104" s="202">
        <v>0</v>
      </c>
      <c r="E6104" s="178">
        <v>0</v>
      </c>
      <c r="F6104" s="188">
        <f t="shared" si="380"/>
        <v>0</v>
      </c>
      <c r="G6104" s="200"/>
      <c r="H6104" s="202">
        <v>0</v>
      </c>
      <c r="I6104" s="178">
        <v>-56.506999999999998</v>
      </c>
      <c r="J6104">
        <f t="shared" si="381"/>
        <v>0</v>
      </c>
      <c r="K6104" s="189">
        <f t="shared" si="382"/>
        <v>0</v>
      </c>
      <c r="L6104" s="200">
        <v>0</v>
      </c>
      <c r="N6104" s="184">
        <v>5851.1</v>
      </c>
      <c r="O6104" s="190">
        <f t="shared" si="383"/>
        <v>0.9751833333333334</v>
      </c>
      <c r="Q6104" s="1">
        <v>769.1</v>
      </c>
    </row>
    <row r="6105" spans="2:17" x14ac:dyDescent="0.3">
      <c r="B6105" s="187">
        <v>41528.958333333336</v>
      </c>
      <c r="D6105" s="202">
        <v>0</v>
      </c>
      <c r="E6105" s="178">
        <v>0</v>
      </c>
      <c r="F6105" s="188">
        <f t="shared" si="380"/>
        <v>0</v>
      </c>
      <c r="G6105" s="200"/>
      <c r="H6105" s="202">
        <v>0</v>
      </c>
      <c r="I6105" s="178">
        <v>-56.506999999999998</v>
      </c>
      <c r="J6105">
        <f t="shared" si="381"/>
        <v>0</v>
      </c>
      <c r="K6105" s="189">
        <f t="shared" si="382"/>
        <v>0</v>
      </c>
      <c r="L6105" s="200">
        <v>0</v>
      </c>
      <c r="N6105" s="184">
        <v>5668.1</v>
      </c>
      <c r="O6105" s="190">
        <f t="shared" si="383"/>
        <v>0.94468333333333343</v>
      </c>
      <c r="Q6105" s="1">
        <v>768.9</v>
      </c>
    </row>
    <row r="6106" spans="2:17" x14ac:dyDescent="0.3">
      <c r="B6106" s="187">
        <v>41529</v>
      </c>
      <c r="D6106" s="202">
        <v>0</v>
      </c>
      <c r="E6106" s="178">
        <v>0</v>
      </c>
      <c r="F6106" s="188">
        <f t="shared" si="380"/>
        <v>0</v>
      </c>
      <c r="G6106" s="200"/>
      <c r="H6106" s="202">
        <v>0</v>
      </c>
      <c r="I6106" s="178">
        <v>-56.506999999999998</v>
      </c>
      <c r="J6106">
        <f t="shared" si="381"/>
        <v>0</v>
      </c>
      <c r="K6106" s="189">
        <f t="shared" si="382"/>
        <v>0</v>
      </c>
      <c r="L6106" s="200">
        <v>0</v>
      </c>
      <c r="N6106" s="184">
        <v>5425</v>
      </c>
      <c r="O6106" s="190">
        <f t="shared" si="383"/>
        <v>0.90416666666666667</v>
      </c>
      <c r="Q6106" s="1">
        <v>768.9</v>
      </c>
    </row>
    <row r="6107" spans="2:17" x14ac:dyDescent="0.3">
      <c r="B6107" s="187">
        <v>41529.041666666664</v>
      </c>
      <c r="D6107" s="202">
        <v>0</v>
      </c>
      <c r="E6107" s="178">
        <v>0</v>
      </c>
      <c r="F6107" s="188">
        <f t="shared" si="380"/>
        <v>0</v>
      </c>
      <c r="G6107" s="200"/>
      <c r="H6107" s="202">
        <v>0</v>
      </c>
      <c r="I6107" s="178">
        <v>-56.506999999999998</v>
      </c>
      <c r="J6107">
        <f t="shared" si="381"/>
        <v>0</v>
      </c>
      <c r="K6107" s="189">
        <f t="shared" si="382"/>
        <v>0</v>
      </c>
      <c r="L6107" s="200">
        <v>0</v>
      </c>
      <c r="N6107" s="184">
        <v>5340</v>
      </c>
      <c r="O6107" s="190">
        <f t="shared" si="383"/>
        <v>0.89</v>
      </c>
      <c r="Q6107" s="1">
        <v>767.7</v>
      </c>
    </row>
    <row r="6108" spans="2:17" x14ac:dyDescent="0.3">
      <c r="B6108" s="187">
        <v>41529.083333333336</v>
      </c>
      <c r="D6108" s="202">
        <v>0</v>
      </c>
      <c r="E6108" s="178">
        <v>0</v>
      </c>
      <c r="F6108" s="188">
        <f t="shared" si="380"/>
        <v>0</v>
      </c>
      <c r="G6108" s="200"/>
      <c r="H6108" s="202">
        <v>0</v>
      </c>
      <c r="I6108" s="178">
        <v>-56.506999999999998</v>
      </c>
      <c r="J6108">
        <f t="shared" si="381"/>
        <v>0</v>
      </c>
      <c r="K6108" s="189">
        <f t="shared" si="382"/>
        <v>0</v>
      </c>
      <c r="L6108" s="200">
        <v>0</v>
      </c>
      <c r="N6108" s="184">
        <v>5695.1</v>
      </c>
      <c r="O6108" s="190">
        <f t="shared" si="383"/>
        <v>0.94918333333333338</v>
      </c>
      <c r="Q6108" s="1">
        <v>767.3</v>
      </c>
    </row>
    <row r="6109" spans="2:17" x14ac:dyDescent="0.3">
      <c r="B6109" s="187">
        <v>41529.125</v>
      </c>
      <c r="D6109" s="202">
        <v>0</v>
      </c>
      <c r="E6109" s="178">
        <v>0</v>
      </c>
      <c r="F6109" s="188">
        <f t="shared" si="380"/>
        <v>0</v>
      </c>
      <c r="G6109" s="200"/>
      <c r="H6109" s="202">
        <v>0</v>
      </c>
      <c r="I6109" s="178">
        <v>-56.506999999999998</v>
      </c>
      <c r="J6109">
        <f t="shared" si="381"/>
        <v>0</v>
      </c>
      <c r="K6109" s="189">
        <f t="shared" si="382"/>
        <v>0</v>
      </c>
      <c r="L6109" s="200">
        <v>0</v>
      </c>
      <c r="N6109" s="184">
        <v>5622.9</v>
      </c>
      <c r="O6109" s="190">
        <f t="shared" si="383"/>
        <v>0.93714999999999993</v>
      </c>
      <c r="Q6109" s="1">
        <v>767</v>
      </c>
    </row>
    <row r="6110" spans="2:17" x14ac:dyDescent="0.3">
      <c r="B6110" s="187">
        <v>41529.166666666664</v>
      </c>
      <c r="D6110" s="202">
        <v>0</v>
      </c>
      <c r="E6110" s="178">
        <v>0</v>
      </c>
      <c r="F6110" s="188">
        <f t="shared" si="380"/>
        <v>0</v>
      </c>
      <c r="G6110" s="200"/>
      <c r="H6110" s="202">
        <v>0</v>
      </c>
      <c r="I6110" s="178">
        <v>-56.506999999999998</v>
      </c>
      <c r="J6110">
        <f t="shared" si="381"/>
        <v>0</v>
      </c>
      <c r="K6110" s="189">
        <f t="shared" si="382"/>
        <v>0</v>
      </c>
      <c r="L6110" s="200">
        <v>0</v>
      </c>
      <c r="N6110" s="184">
        <v>5107.3</v>
      </c>
      <c r="O6110" s="190">
        <f t="shared" si="383"/>
        <v>0.85121666666666673</v>
      </c>
      <c r="Q6110" s="1">
        <v>765.5</v>
      </c>
    </row>
    <row r="6111" spans="2:17" x14ac:dyDescent="0.3">
      <c r="B6111" s="187">
        <v>41529.208333333336</v>
      </c>
      <c r="D6111" s="202">
        <v>0</v>
      </c>
      <c r="E6111" s="178">
        <v>0</v>
      </c>
      <c r="F6111" s="188">
        <f t="shared" si="380"/>
        <v>0</v>
      </c>
      <c r="G6111" s="200"/>
      <c r="H6111" s="202">
        <v>0</v>
      </c>
      <c r="I6111" s="178">
        <v>-56.506999999999998</v>
      </c>
      <c r="J6111">
        <f t="shared" si="381"/>
        <v>0</v>
      </c>
      <c r="K6111" s="189">
        <f t="shared" si="382"/>
        <v>0</v>
      </c>
      <c r="L6111" s="200">
        <v>0</v>
      </c>
      <c r="N6111" s="184">
        <v>4241.8999999999996</v>
      </c>
      <c r="O6111" s="190">
        <f t="shared" si="383"/>
        <v>0.7069833333333333</v>
      </c>
      <c r="Q6111" s="1">
        <v>765.3</v>
      </c>
    </row>
    <row r="6112" spans="2:17" x14ac:dyDescent="0.3">
      <c r="B6112" s="187">
        <v>41529.25</v>
      </c>
      <c r="D6112" s="202">
        <v>432</v>
      </c>
      <c r="E6112" s="178">
        <v>0</v>
      </c>
      <c r="F6112" s="188">
        <f t="shared" si="380"/>
        <v>0</v>
      </c>
      <c r="G6112" s="200"/>
      <c r="H6112" s="202">
        <v>82</v>
      </c>
      <c r="I6112" s="178">
        <v>3122.3</v>
      </c>
      <c r="J6112">
        <f t="shared" si="381"/>
        <v>3122.3</v>
      </c>
      <c r="K6112" s="189">
        <f t="shared" si="382"/>
        <v>0.124892</v>
      </c>
      <c r="L6112" s="200">
        <v>3240.3</v>
      </c>
      <c r="N6112" s="184">
        <v>2820.3</v>
      </c>
      <c r="O6112" s="190">
        <f t="shared" si="383"/>
        <v>0.47005000000000002</v>
      </c>
      <c r="Q6112" s="1">
        <v>765.2</v>
      </c>
    </row>
    <row r="6113" spans="2:17" x14ac:dyDescent="0.3">
      <c r="B6113" s="187">
        <v>41529.291666666664</v>
      </c>
      <c r="D6113" s="202">
        <v>807</v>
      </c>
      <c r="E6113" s="178">
        <v>284.63</v>
      </c>
      <c r="F6113" s="188">
        <f t="shared" si="380"/>
        <v>0.38519470852928245</v>
      </c>
      <c r="G6113" s="200"/>
      <c r="H6113" s="202">
        <v>310</v>
      </c>
      <c r="I6113" s="178">
        <v>14649</v>
      </c>
      <c r="J6113">
        <f t="shared" si="381"/>
        <v>14649</v>
      </c>
      <c r="K6113" s="189">
        <f t="shared" si="382"/>
        <v>0.58596000000000004</v>
      </c>
      <c r="L6113" s="200">
        <v>15064</v>
      </c>
      <c r="N6113" s="184">
        <v>1402.6</v>
      </c>
      <c r="O6113" s="190">
        <f t="shared" si="383"/>
        <v>0.23376666666666665</v>
      </c>
      <c r="Q6113" s="1">
        <v>764.9</v>
      </c>
    </row>
    <row r="6114" spans="2:17" x14ac:dyDescent="0.3">
      <c r="B6114" s="187">
        <v>41529.333333333336</v>
      </c>
      <c r="D6114" s="202">
        <v>917</v>
      </c>
      <c r="E6114" s="178">
        <v>639.81200000000001</v>
      </c>
      <c r="F6114" s="188">
        <f t="shared" si="380"/>
        <v>0.86586866055418354</v>
      </c>
      <c r="G6114" s="200"/>
      <c r="H6114" s="202">
        <v>545</v>
      </c>
      <c r="I6114" s="178">
        <v>23211</v>
      </c>
      <c r="J6114">
        <f t="shared" si="381"/>
        <v>23211</v>
      </c>
      <c r="K6114" s="189">
        <f t="shared" si="382"/>
        <v>0.92844000000000004</v>
      </c>
      <c r="L6114" s="200">
        <v>24069</v>
      </c>
      <c r="N6114" s="184">
        <v>1303.3</v>
      </c>
      <c r="O6114" s="190">
        <f t="shared" si="383"/>
        <v>0.21721666666666667</v>
      </c>
      <c r="Q6114" s="1">
        <v>764</v>
      </c>
    </row>
    <row r="6115" spans="2:17" x14ac:dyDescent="0.3">
      <c r="B6115" s="187">
        <v>41529.375</v>
      </c>
      <c r="D6115" s="202">
        <v>973</v>
      </c>
      <c r="E6115" s="178">
        <v>711.95100000000002</v>
      </c>
      <c r="F6115" s="188">
        <f t="shared" si="380"/>
        <v>0.96349561863517952</v>
      </c>
      <c r="G6115" s="200"/>
      <c r="H6115" s="202">
        <v>744</v>
      </c>
      <c r="I6115" s="178">
        <v>23805</v>
      </c>
      <c r="J6115">
        <f t="shared" si="381"/>
        <v>23805</v>
      </c>
      <c r="K6115" s="189">
        <f t="shared" si="382"/>
        <v>0.95220000000000005</v>
      </c>
      <c r="L6115" s="200">
        <v>24700</v>
      </c>
      <c r="N6115" s="184">
        <v>924</v>
      </c>
      <c r="O6115" s="190">
        <f t="shared" si="383"/>
        <v>0.154</v>
      </c>
      <c r="Q6115" s="1">
        <v>763.8</v>
      </c>
    </row>
    <row r="6116" spans="2:17" x14ac:dyDescent="0.3">
      <c r="B6116" s="187">
        <v>41529.416666666664</v>
      </c>
      <c r="D6116" s="202">
        <v>1006</v>
      </c>
      <c r="E6116" s="178">
        <v>735.92899999999997</v>
      </c>
      <c r="F6116" s="188">
        <f t="shared" si="380"/>
        <v>0.9959454613120412</v>
      </c>
      <c r="G6116" s="200"/>
      <c r="H6116" s="202">
        <v>888</v>
      </c>
      <c r="I6116" s="178">
        <v>23942</v>
      </c>
      <c r="J6116">
        <f t="shared" si="381"/>
        <v>23942</v>
      </c>
      <c r="K6116" s="189">
        <f t="shared" si="382"/>
        <v>0.95767999999999998</v>
      </c>
      <c r="L6116" s="200">
        <v>24846</v>
      </c>
      <c r="N6116" s="184">
        <v>544</v>
      </c>
      <c r="O6116" s="190">
        <f t="shared" si="383"/>
        <v>9.0666666666666673E-2</v>
      </c>
      <c r="Q6116" s="1">
        <v>763.6</v>
      </c>
    </row>
    <row r="6117" spans="2:17" x14ac:dyDescent="0.3">
      <c r="B6117" s="187">
        <v>41529.458333333336</v>
      </c>
      <c r="D6117" s="202">
        <v>1019</v>
      </c>
      <c r="E6117" s="178">
        <v>735.90300000000002</v>
      </c>
      <c r="F6117" s="188">
        <f t="shared" si="380"/>
        <v>0.99591027506174523</v>
      </c>
      <c r="G6117" s="200"/>
      <c r="H6117" s="202">
        <v>959</v>
      </c>
      <c r="I6117" s="178">
        <v>23773</v>
      </c>
      <c r="J6117">
        <f t="shared" si="381"/>
        <v>23773</v>
      </c>
      <c r="K6117" s="189">
        <f t="shared" si="382"/>
        <v>0.95091999999999999</v>
      </c>
      <c r="L6117" s="200">
        <v>24667</v>
      </c>
      <c r="N6117" s="184">
        <v>366.3</v>
      </c>
      <c r="O6117" s="190">
        <f t="shared" si="383"/>
        <v>6.105E-2</v>
      </c>
      <c r="Q6117" s="1">
        <v>762.9</v>
      </c>
    </row>
    <row r="6118" spans="2:17" x14ac:dyDescent="0.3">
      <c r="B6118" s="187">
        <v>41529.5</v>
      </c>
      <c r="D6118" s="202">
        <v>1020</v>
      </c>
      <c r="E6118" s="178">
        <v>735.96</v>
      </c>
      <c r="F6118" s="188">
        <f t="shared" si="380"/>
        <v>0.99598741414893266</v>
      </c>
      <c r="G6118" s="200"/>
      <c r="H6118" s="202">
        <v>957</v>
      </c>
      <c r="I6118" s="178">
        <v>23600</v>
      </c>
      <c r="J6118">
        <f t="shared" si="381"/>
        <v>23600</v>
      </c>
      <c r="K6118" s="189">
        <f t="shared" si="382"/>
        <v>0.94399999999999995</v>
      </c>
      <c r="L6118" s="200">
        <v>24483</v>
      </c>
      <c r="N6118" s="184">
        <v>239.8</v>
      </c>
      <c r="O6118" s="190">
        <f t="shared" si="383"/>
        <v>3.9966666666666671E-2</v>
      </c>
      <c r="Q6118" s="1">
        <v>762.2</v>
      </c>
    </row>
    <row r="6119" spans="2:17" x14ac:dyDescent="0.3">
      <c r="B6119" s="187">
        <v>41529.541666666664</v>
      </c>
      <c r="D6119" s="202">
        <v>1006</v>
      </c>
      <c r="E6119" s="178">
        <v>736.048</v>
      </c>
      <c r="F6119" s="188">
        <f t="shared" si="380"/>
        <v>0.99610650607301154</v>
      </c>
      <c r="G6119" s="200"/>
      <c r="H6119" s="202">
        <v>877</v>
      </c>
      <c r="I6119" s="178">
        <v>23473</v>
      </c>
      <c r="J6119">
        <f t="shared" si="381"/>
        <v>23473</v>
      </c>
      <c r="K6119" s="189">
        <f t="shared" si="382"/>
        <v>0.93891999999999998</v>
      </c>
      <c r="L6119" s="200">
        <v>24347</v>
      </c>
      <c r="N6119" s="184">
        <v>170.5</v>
      </c>
      <c r="O6119" s="190">
        <f t="shared" si="383"/>
        <v>2.8416666666666666E-2</v>
      </c>
      <c r="Q6119" s="1">
        <v>762.2</v>
      </c>
    </row>
    <row r="6120" spans="2:17" x14ac:dyDescent="0.3">
      <c r="B6120" s="187">
        <v>41529.583333333336</v>
      </c>
      <c r="D6120" s="202">
        <v>975</v>
      </c>
      <c r="E6120" s="178">
        <v>709.952</v>
      </c>
      <c r="F6120" s="188">
        <f t="shared" si="380"/>
        <v>0.96079033731434182</v>
      </c>
      <c r="G6120" s="200"/>
      <c r="H6120" s="202">
        <v>729</v>
      </c>
      <c r="I6120" s="178">
        <v>23180</v>
      </c>
      <c r="J6120">
        <f t="shared" si="381"/>
        <v>23180</v>
      </c>
      <c r="K6120" s="189">
        <f t="shared" si="382"/>
        <v>0.92720000000000002</v>
      </c>
      <c r="L6120" s="200">
        <v>24037</v>
      </c>
      <c r="N6120" s="184">
        <v>175.5</v>
      </c>
      <c r="O6120" s="190">
        <f t="shared" si="383"/>
        <v>2.9250000000000002E-2</v>
      </c>
      <c r="Q6120" s="1">
        <v>761.9</v>
      </c>
    </row>
    <row r="6121" spans="2:17" x14ac:dyDescent="0.3">
      <c r="B6121" s="187">
        <v>41529.625</v>
      </c>
      <c r="D6121" s="202">
        <v>919</v>
      </c>
      <c r="E6121" s="178">
        <v>633.96900000000005</v>
      </c>
      <c r="F6121" s="188">
        <f t="shared" si="380"/>
        <v>0.85796122745880854</v>
      </c>
      <c r="G6121" s="200"/>
      <c r="H6121" s="202">
        <v>527</v>
      </c>
      <c r="I6121" s="178">
        <v>22444</v>
      </c>
      <c r="J6121">
        <f t="shared" si="381"/>
        <v>22444</v>
      </c>
      <c r="K6121" s="189">
        <f t="shared" si="382"/>
        <v>0.89776</v>
      </c>
      <c r="L6121" s="200">
        <v>23257</v>
      </c>
      <c r="N6121" s="184">
        <v>230.4</v>
      </c>
      <c r="O6121" s="190">
        <f t="shared" si="383"/>
        <v>3.8400000000000004E-2</v>
      </c>
      <c r="Q6121" s="1">
        <v>761.8</v>
      </c>
    </row>
    <row r="6122" spans="2:17" x14ac:dyDescent="0.3">
      <c r="B6122" s="187">
        <v>41529.666666666664</v>
      </c>
      <c r="D6122" s="202">
        <v>806</v>
      </c>
      <c r="E6122" s="178">
        <v>447.45699999999999</v>
      </c>
      <c r="F6122" s="188">
        <f t="shared" si="380"/>
        <v>0.60555130764285958</v>
      </c>
      <c r="G6122" s="200"/>
      <c r="H6122" s="202">
        <v>290</v>
      </c>
      <c r="I6122" s="178">
        <v>13272</v>
      </c>
      <c r="J6122">
        <f t="shared" si="381"/>
        <v>13272</v>
      </c>
      <c r="K6122" s="189">
        <f t="shared" si="382"/>
        <v>0.53088000000000002</v>
      </c>
      <c r="L6122" s="200">
        <v>13635</v>
      </c>
      <c r="N6122" s="184">
        <v>325.10000000000002</v>
      </c>
      <c r="O6122" s="190">
        <f t="shared" si="383"/>
        <v>5.418333333333334E-2</v>
      </c>
      <c r="Q6122" s="1">
        <v>761.6</v>
      </c>
    </row>
    <row r="6123" spans="2:17" x14ac:dyDescent="0.3">
      <c r="B6123" s="187">
        <v>41529.708333333336</v>
      </c>
      <c r="D6123" s="202">
        <v>323</v>
      </c>
      <c r="E6123" s="178">
        <v>0</v>
      </c>
      <c r="F6123" s="188">
        <f t="shared" si="380"/>
        <v>0</v>
      </c>
      <c r="G6123" s="200"/>
      <c r="H6123" s="202">
        <v>63</v>
      </c>
      <c r="I6123" s="178">
        <v>2216.6</v>
      </c>
      <c r="J6123">
        <f t="shared" si="381"/>
        <v>2216.6</v>
      </c>
      <c r="K6123" s="189">
        <f t="shared" si="382"/>
        <v>8.8663999999999993E-2</v>
      </c>
      <c r="L6123" s="200">
        <v>2324.9</v>
      </c>
      <c r="N6123" s="184">
        <v>441</v>
      </c>
      <c r="O6123" s="190">
        <f t="shared" si="383"/>
        <v>7.3499999999999996E-2</v>
      </c>
      <c r="Q6123" s="1">
        <v>761</v>
      </c>
    </row>
    <row r="6124" spans="2:17" x14ac:dyDescent="0.3">
      <c r="B6124" s="187">
        <v>41529.75</v>
      </c>
      <c r="D6124" s="202">
        <v>0</v>
      </c>
      <c r="E6124" s="178">
        <v>0</v>
      </c>
      <c r="F6124" s="188">
        <f t="shared" si="380"/>
        <v>0</v>
      </c>
      <c r="G6124" s="200"/>
      <c r="H6124" s="202">
        <v>0</v>
      </c>
      <c r="I6124" s="178">
        <v>-56.506999999999998</v>
      </c>
      <c r="J6124">
        <f t="shared" si="381"/>
        <v>0</v>
      </c>
      <c r="K6124" s="189">
        <f t="shared" si="382"/>
        <v>0</v>
      </c>
      <c r="L6124" s="200">
        <v>0</v>
      </c>
      <c r="N6124" s="184">
        <v>874</v>
      </c>
      <c r="O6124" s="190">
        <f t="shared" si="383"/>
        <v>0.14566666666666667</v>
      </c>
      <c r="Q6124" s="1">
        <v>760.5</v>
      </c>
    </row>
    <row r="6125" spans="2:17" x14ac:dyDescent="0.3">
      <c r="B6125" s="187">
        <v>41529.791666666664</v>
      </c>
      <c r="D6125" s="202">
        <v>0</v>
      </c>
      <c r="E6125" s="178">
        <v>0</v>
      </c>
      <c r="F6125" s="188">
        <f t="shared" si="380"/>
        <v>0</v>
      </c>
      <c r="G6125" s="200"/>
      <c r="H6125" s="202">
        <v>0</v>
      </c>
      <c r="I6125" s="178">
        <v>-56.506999999999998</v>
      </c>
      <c r="J6125">
        <f t="shared" si="381"/>
        <v>0</v>
      </c>
      <c r="K6125" s="189">
        <f t="shared" si="382"/>
        <v>0</v>
      </c>
      <c r="L6125" s="200">
        <v>0</v>
      </c>
      <c r="N6125" s="184">
        <v>1645.2</v>
      </c>
      <c r="O6125" s="190">
        <f t="shared" si="383"/>
        <v>0.2742</v>
      </c>
      <c r="Q6125" s="1">
        <v>759.9</v>
      </c>
    </row>
    <row r="6126" spans="2:17" x14ac:dyDescent="0.3">
      <c r="B6126" s="187">
        <v>41529.833333333336</v>
      </c>
      <c r="D6126" s="202">
        <v>0</v>
      </c>
      <c r="E6126" s="178">
        <v>0</v>
      </c>
      <c r="F6126" s="188">
        <f t="shared" si="380"/>
        <v>0</v>
      </c>
      <c r="G6126" s="200"/>
      <c r="H6126" s="202">
        <v>0</v>
      </c>
      <c r="I6126" s="178">
        <v>-56.506999999999998</v>
      </c>
      <c r="J6126">
        <f t="shared" si="381"/>
        <v>0</v>
      </c>
      <c r="K6126" s="189">
        <f t="shared" si="382"/>
        <v>0</v>
      </c>
      <c r="L6126" s="200">
        <v>0</v>
      </c>
      <c r="N6126" s="184">
        <v>2286.3000000000002</v>
      </c>
      <c r="O6126" s="190">
        <f t="shared" si="383"/>
        <v>0.38105000000000006</v>
      </c>
      <c r="Q6126" s="1">
        <v>759.6</v>
      </c>
    </row>
    <row r="6127" spans="2:17" x14ac:dyDescent="0.3">
      <c r="B6127" s="187">
        <v>41529.875</v>
      </c>
      <c r="D6127" s="202">
        <v>0</v>
      </c>
      <c r="E6127" s="178">
        <v>0</v>
      </c>
      <c r="F6127" s="188">
        <f t="shared" si="380"/>
        <v>0</v>
      </c>
      <c r="G6127" s="200"/>
      <c r="H6127" s="202">
        <v>0</v>
      </c>
      <c r="I6127" s="178">
        <v>-56.506999999999998</v>
      </c>
      <c r="J6127">
        <f t="shared" si="381"/>
        <v>0</v>
      </c>
      <c r="K6127" s="189">
        <f t="shared" si="382"/>
        <v>0</v>
      </c>
      <c r="L6127" s="200">
        <v>0</v>
      </c>
      <c r="N6127" s="184">
        <v>2764.4</v>
      </c>
      <c r="O6127" s="190">
        <f t="shared" si="383"/>
        <v>0.46073333333333333</v>
      </c>
      <c r="Q6127" s="1">
        <v>758.3</v>
      </c>
    </row>
    <row r="6128" spans="2:17" x14ac:dyDescent="0.3">
      <c r="B6128" s="187">
        <v>41529.916666666664</v>
      </c>
      <c r="D6128" s="202">
        <v>0</v>
      </c>
      <c r="E6128" s="178">
        <v>0</v>
      </c>
      <c r="F6128" s="188">
        <f t="shared" si="380"/>
        <v>0</v>
      </c>
      <c r="G6128" s="200"/>
      <c r="H6128" s="202">
        <v>0</v>
      </c>
      <c r="I6128" s="178">
        <v>-56.506999999999998</v>
      </c>
      <c r="J6128">
        <f t="shared" si="381"/>
        <v>0</v>
      </c>
      <c r="K6128" s="189">
        <f t="shared" si="382"/>
        <v>0</v>
      </c>
      <c r="L6128" s="200">
        <v>0</v>
      </c>
      <c r="N6128" s="184">
        <v>3128.8</v>
      </c>
      <c r="O6128" s="190">
        <f t="shared" si="383"/>
        <v>0.52146666666666674</v>
      </c>
      <c r="Q6128" s="1">
        <v>758.1</v>
      </c>
    </row>
    <row r="6129" spans="2:17" x14ac:dyDescent="0.3">
      <c r="B6129" s="187">
        <v>41529.958333333336</v>
      </c>
      <c r="D6129" s="202">
        <v>0</v>
      </c>
      <c r="E6129" s="178">
        <v>0</v>
      </c>
      <c r="F6129" s="188">
        <f t="shared" si="380"/>
        <v>0</v>
      </c>
      <c r="G6129" s="200"/>
      <c r="H6129" s="202">
        <v>0</v>
      </c>
      <c r="I6129" s="178">
        <v>-56.506999999999998</v>
      </c>
      <c r="J6129">
        <f t="shared" si="381"/>
        <v>0</v>
      </c>
      <c r="K6129" s="189">
        <f t="shared" si="382"/>
        <v>0</v>
      </c>
      <c r="L6129" s="200">
        <v>0</v>
      </c>
      <c r="N6129" s="184">
        <v>3775.6</v>
      </c>
      <c r="O6129" s="190">
        <f t="shared" si="383"/>
        <v>0.62926666666666664</v>
      </c>
      <c r="Q6129" s="1">
        <v>757.3</v>
      </c>
    </row>
    <row r="6130" spans="2:17" x14ac:dyDescent="0.3">
      <c r="B6130" s="187">
        <v>41530</v>
      </c>
      <c r="D6130" s="202">
        <v>0</v>
      </c>
      <c r="E6130" s="178">
        <v>0</v>
      </c>
      <c r="F6130" s="188">
        <f t="shared" si="380"/>
        <v>0</v>
      </c>
      <c r="G6130" s="200"/>
      <c r="H6130" s="202">
        <v>0</v>
      </c>
      <c r="I6130" s="178">
        <v>-56.506999999999998</v>
      </c>
      <c r="J6130">
        <f t="shared" si="381"/>
        <v>0</v>
      </c>
      <c r="K6130" s="189">
        <f t="shared" si="382"/>
        <v>0</v>
      </c>
      <c r="L6130" s="200">
        <v>0</v>
      </c>
      <c r="N6130" s="184">
        <v>3970.1</v>
      </c>
      <c r="O6130" s="190">
        <f t="shared" si="383"/>
        <v>0.66168333333333329</v>
      </c>
      <c r="Q6130" s="1">
        <v>757.1</v>
      </c>
    </row>
    <row r="6131" spans="2:17" x14ac:dyDescent="0.3">
      <c r="B6131" s="187">
        <v>41530.041666666664</v>
      </c>
      <c r="D6131" s="202">
        <v>0</v>
      </c>
      <c r="E6131" s="178">
        <v>0</v>
      </c>
      <c r="F6131" s="188">
        <f t="shared" si="380"/>
        <v>0</v>
      </c>
      <c r="G6131" s="200"/>
      <c r="H6131" s="202">
        <v>0</v>
      </c>
      <c r="I6131" s="178">
        <v>-56.506999999999998</v>
      </c>
      <c r="J6131">
        <f t="shared" si="381"/>
        <v>0</v>
      </c>
      <c r="K6131" s="189">
        <f t="shared" si="382"/>
        <v>0</v>
      </c>
      <c r="L6131" s="200">
        <v>0</v>
      </c>
      <c r="N6131" s="184">
        <v>3714.5</v>
      </c>
      <c r="O6131" s="190">
        <f t="shared" si="383"/>
        <v>0.61908333333333332</v>
      </c>
      <c r="Q6131" s="1">
        <v>757</v>
      </c>
    </row>
    <row r="6132" spans="2:17" x14ac:dyDescent="0.3">
      <c r="B6132" s="187">
        <v>41530.083333333336</v>
      </c>
      <c r="D6132" s="202">
        <v>0</v>
      </c>
      <c r="E6132" s="178">
        <v>0</v>
      </c>
      <c r="F6132" s="188">
        <f t="shared" si="380"/>
        <v>0</v>
      </c>
      <c r="G6132" s="200"/>
      <c r="H6132" s="202">
        <v>0</v>
      </c>
      <c r="I6132" s="178">
        <v>-56.506999999999998</v>
      </c>
      <c r="J6132">
        <f t="shared" si="381"/>
        <v>0</v>
      </c>
      <c r="K6132" s="189">
        <f t="shared" si="382"/>
        <v>0</v>
      </c>
      <c r="L6132" s="200">
        <v>0</v>
      </c>
      <c r="N6132" s="184">
        <v>3586.9</v>
      </c>
      <c r="O6132" s="190">
        <f t="shared" si="383"/>
        <v>0.59781666666666666</v>
      </c>
      <c r="Q6132" s="1">
        <v>756.9</v>
      </c>
    </row>
    <row r="6133" spans="2:17" x14ac:dyDescent="0.3">
      <c r="B6133" s="187">
        <v>41530.125</v>
      </c>
      <c r="D6133" s="202">
        <v>0</v>
      </c>
      <c r="E6133" s="178">
        <v>0</v>
      </c>
      <c r="F6133" s="188">
        <f t="shared" si="380"/>
        <v>0</v>
      </c>
      <c r="G6133" s="200"/>
      <c r="H6133" s="202">
        <v>0</v>
      </c>
      <c r="I6133" s="178">
        <v>-56.506999999999998</v>
      </c>
      <c r="J6133">
        <f t="shared" si="381"/>
        <v>0</v>
      </c>
      <c r="K6133" s="189">
        <f t="shared" si="382"/>
        <v>0</v>
      </c>
      <c r="L6133" s="200">
        <v>0</v>
      </c>
      <c r="N6133" s="184">
        <v>3226.4</v>
      </c>
      <c r="O6133" s="190">
        <f t="shared" si="383"/>
        <v>0.5377333333333334</v>
      </c>
      <c r="Q6133" s="1">
        <v>756.6</v>
      </c>
    </row>
    <row r="6134" spans="2:17" x14ac:dyDescent="0.3">
      <c r="B6134" s="187">
        <v>41530.166666666664</v>
      </c>
      <c r="D6134" s="202">
        <v>0</v>
      </c>
      <c r="E6134" s="178">
        <v>0</v>
      </c>
      <c r="F6134" s="188">
        <f t="shared" si="380"/>
        <v>0</v>
      </c>
      <c r="G6134" s="200"/>
      <c r="H6134" s="202">
        <v>0</v>
      </c>
      <c r="I6134" s="178">
        <v>-56.506999999999998</v>
      </c>
      <c r="J6134">
        <f t="shared" si="381"/>
        <v>0</v>
      </c>
      <c r="K6134" s="189">
        <f t="shared" si="382"/>
        <v>0</v>
      </c>
      <c r="L6134" s="200">
        <v>0</v>
      </c>
      <c r="N6134" s="184">
        <v>2955.5</v>
      </c>
      <c r="O6134" s="190">
        <f t="shared" si="383"/>
        <v>0.49258333333333332</v>
      </c>
      <c r="Q6134" s="1">
        <v>756.2</v>
      </c>
    </row>
    <row r="6135" spans="2:17" x14ac:dyDescent="0.3">
      <c r="B6135" s="187">
        <v>41530.208333333336</v>
      </c>
      <c r="D6135" s="202">
        <v>0</v>
      </c>
      <c r="E6135" s="178">
        <v>0</v>
      </c>
      <c r="F6135" s="188">
        <f t="shared" si="380"/>
        <v>0</v>
      </c>
      <c r="G6135" s="200"/>
      <c r="H6135" s="202">
        <v>0</v>
      </c>
      <c r="I6135" s="178">
        <v>-56.506999999999998</v>
      </c>
      <c r="J6135">
        <f t="shared" si="381"/>
        <v>0</v>
      </c>
      <c r="K6135" s="189">
        <f t="shared" si="382"/>
        <v>0</v>
      </c>
      <c r="L6135" s="200">
        <v>0</v>
      </c>
      <c r="N6135" s="184">
        <v>2825.4</v>
      </c>
      <c r="O6135" s="190">
        <f t="shared" si="383"/>
        <v>0.47090000000000004</v>
      </c>
      <c r="Q6135" s="1">
        <v>755.6</v>
      </c>
    </row>
    <row r="6136" spans="2:17" x14ac:dyDescent="0.3">
      <c r="B6136" s="187">
        <v>41530.25</v>
      </c>
      <c r="D6136" s="202">
        <v>453</v>
      </c>
      <c r="E6136" s="178">
        <v>0</v>
      </c>
      <c r="F6136" s="188">
        <f t="shared" si="380"/>
        <v>0</v>
      </c>
      <c r="G6136" s="200"/>
      <c r="H6136" s="202">
        <v>87</v>
      </c>
      <c r="I6136" s="178">
        <v>3369</v>
      </c>
      <c r="J6136">
        <f t="shared" si="381"/>
        <v>3369</v>
      </c>
      <c r="K6136" s="189">
        <f t="shared" si="382"/>
        <v>0.13475999999999999</v>
      </c>
      <c r="L6136" s="200">
        <v>3490</v>
      </c>
      <c r="N6136" s="184">
        <v>2280.5</v>
      </c>
      <c r="O6136" s="190">
        <f t="shared" si="383"/>
        <v>0.38008333333333333</v>
      </c>
      <c r="Q6136" s="1">
        <v>755.3</v>
      </c>
    </row>
    <row r="6137" spans="2:17" x14ac:dyDescent="0.3">
      <c r="B6137" s="187">
        <v>41530.291666666664</v>
      </c>
      <c r="D6137" s="202">
        <v>824</v>
      </c>
      <c r="E6137" s="178">
        <v>298.51900000000001</v>
      </c>
      <c r="F6137" s="188">
        <f t="shared" si="380"/>
        <v>0.4039909327739622</v>
      </c>
      <c r="G6137" s="200"/>
      <c r="H6137" s="202">
        <v>319</v>
      </c>
      <c r="I6137" s="178">
        <v>15079</v>
      </c>
      <c r="J6137">
        <f t="shared" si="381"/>
        <v>15079</v>
      </c>
      <c r="K6137" s="189">
        <f t="shared" si="382"/>
        <v>0.60316000000000003</v>
      </c>
      <c r="L6137" s="200">
        <v>15513</v>
      </c>
      <c r="N6137" s="184">
        <v>1954.2</v>
      </c>
      <c r="O6137" s="190">
        <f t="shared" si="383"/>
        <v>0.32569999999999999</v>
      </c>
      <c r="Q6137" s="1">
        <v>753.6</v>
      </c>
    </row>
    <row r="6138" spans="2:17" x14ac:dyDescent="0.3">
      <c r="B6138" s="187">
        <v>41530.333333333336</v>
      </c>
      <c r="D6138" s="202">
        <v>926</v>
      </c>
      <c r="E6138" s="178">
        <v>648.08799999999997</v>
      </c>
      <c r="F6138" s="188">
        <f t="shared" si="380"/>
        <v>0.87706871468687619</v>
      </c>
      <c r="G6138" s="200"/>
      <c r="H6138" s="202">
        <v>555</v>
      </c>
      <c r="I6138" s="178">
        <v>23319</v>
      </c>
      <c r="J6138">
        <f t="shared" si="381"/>
        <v>23319</v>
      </c>
      <c r="K6138" s="189">
        <f t="shared" si="382"/>
        <v>0.93276000000000003</v>
      </c>
      <c r="L6138" s="200">
        <v>24184</v>
      </c>
      <c r="N6138" s="184">
        <v>1125.8</v>
      </c>
      <c r="O6138" s="190">
        <f t="shared" si="383"/>
        <v>0.18763333333333332</v>
      </c>
      <c r="Q6138" s="1">
        <v>752.7</v>
      </c>
    </row>
    <row r="6139" spans="2:17" x14ac:dyDescent="0.3">
      <c r="B6139" s="187">
        <v>41530.375</v>
      </c>
      <c r="D6139" s="202">
        <v>977</v>
      </c>
      <c r="E6139" s="178">
        <v>715.33399999999995</v>
      </c>
      <c r="F6139" s="188">
        <f t="shared" si="380"/>
        <v>0.9680738911256217</v>
      </c>
      <c r="G6139" s="200"/>
      <c r="H6139" s="202">
        <v>752</v>
      </c>
      <c r="I6139" s="178">
        <v>23763</v>
      </c>
      <c r="J6139">
        <f t="shared" si="381"/>
        <v>23763</v>
      </c>
      <c r="K6139" s="189">
        <f t="shared" si="382"/>
        <v>0.95052000000000003</v>
      </c>
      <c r="L6139" s="200">
        <v>24656</v>
      </c>
      <c r="N6139" s="184">
        <v>1101.9000000000001</v>
      </c>
      <c r="O6139" s="190">
        <f t="shared" si="383"/>
        <v>0.18365000000000001</v>
      </c>
      <c r="Q6139" s="1">
        <v>752.6</v>
      </c>
    </row>
    <row r="6140" spans="2:17" x14ac:dyDescent="0.3">
      <c r="B6140" s="187">
        <v>41530.416666666664</v>
      </c>
      <c r="D6140" s="202">
        <v>1005</v>
      </c>
      <c r="E6140" s="178">
        <v>735.81799999999998</v>
      </c>
      <c r="F6140" s="188">
        <f t="shared" si="380"/>
        <v>0.99579524308962353</v>
      </c>
      <c r="G6140" s="200"/>
      <c r="H6140" s="202">
        <v>893</v>
      </c>
      <c r="I6140" s="178">
        <v>23771</v>
      </c>
      <c r="J6140">
        <f t="shared" si="381"/>
        <v>23771</v>
      </c>
      <c r="K6140" s="189">
        <f t="shared" si="382"/>
        <v>0.95084000000000002</v>
      </c>
      <c r="L6140" s="200">
        <v>24664</v>
      </c>
      <c r="N6140" s="184">
        <v>780.7</v>
      </c>
      <c r="O6140" s="190">
        <f t="shared" si="383"/>
        <v>0.13011666666666669</v>
      </c>
      <c r="Q6140" s="1">
        <v>752.5</v>
      </c>
    </row>
    <row r="6141" spans="2:17" x14ac:dyDescent="0.3">
      <c r="B6141" s="187">
        <v>41530.458333333336</v>
      </c>
      <c r="D6141" s="202">
        <v>1018</v>
      </c>
      <c r="E6141" s="178">
        <v>735.80100000000004</v>
      </c>
      <c r="F6141" s="188">
        <f t="shared" si="380"/>
        <v>0.99577223669519921</v>
      </c>
      <c r="G6141" s="200"/>
      <c r="H6141" s="202">
        <v>965</v>
      </c>
      <c r="I6141" s="178">
        <v>23609</v>
      </c>
      <c r="J6141">
        <f t="shared" si="381"/>
        <v>23609</v>
      </c>
      <c r="K6141" s="189">
        <f t="shared" si="382"/>
        <v>0.94435999999999998</v>
      </c>
      <c r="L6141" s="200">
        <v>24492</v>
      </c>
      <c r="N6141" s="184">
        <v>603.6</v>
      </c>
      <c r="O6141" s="190">
        <f t="shared" si="383"/>
        <v>0.10060000000000001</v>
      </c>
      <c r="Q6141" s="1">
        <v>752.4</v>
      </c>
    </row>
    <row r="6142" spans="2:17" x14ac:dyDescent="0.3">
      <c r="B6142" s="187">
        <v>41530.5</v>
      </c>
      <c r="D6142" s="202">
        <v>1018</v>
      </c>
      <c r="E6142" s="178">
        <v>735.85500000000002</v>
      </c>
      <c r="F6142" s="188">
        <f t="shared" si="380"/>
        <v>0.99584531583042946</v>
      </c>
      <c r="G6142" s="200"/>
      <c r="H6142" s="202">
        <v>960</v>
      </c>
      <c r="I6142" s="178">
        <v>23379</v>
      </c>
      <c r="J6142">
        <f t="shared" si="381"/>
        <v>23379</v>
      </c>
      <c r="K6142" s="189">
        <f t="shared" si="382"/>
        <v>0.93515999999999999</v>
      </c>
      <c r="L6142" s="200">
        <v>24248</v>
      </c>
      <c r="N6142" s="184">
        <v>666.6</v>
      </c>
      <c r="O6142" s="190">
        <f t="shared" si="383"/>
        <v>0.1111</v>
      </c>
      <c r="Q6142" s="1">
        <v>752.3</v>
      </c>
    </row>
    <row r="6143" spans="2:17" x14ac:dyDescent="0.3">
      <c r="B6143" s="187">
        <v>41530.541666666664</v>
      </c>
      <c r="D6143" s="202">
        <v>1004</v>
      </c>
      <c r="E6143" s="178">
        <v>735.90200000000004</v>
      </c>
      <c r="F6143" s="188">
        <f t="shared" si="380"/>
        <v>0.99590892174442613</v>
      </c>
      <c r="G6143" s="200"/>
      <c r="H6143" s="202">
        <v>880</v>
      </c>
      <c r="I6143" s="178">
        <v>23237</v>
      </c>
      <c r="J6143">
        <f t="shared" si="381"/>
        <v>23237</v>
      </c>
      <c r="K6143" s="189">
        <f t="shared" si="382"/>
        <v>0.92947999999999997</v>
      </c>
      <c r="L6143" s="200">
        <v>24097</v>
      </c>
      <c r="N6143" s="184">
        <v>844.4</v>
      </c>
      <c r="O6143" s="190">
        <f t="shared" si="383"/>
        <v>0.14073333333333332</v>
      </c>
      <c r="Q6143" s="1">
        <v>751.6</v>
      </c>
    </row>
    <row r="6144" spans="2:17" x14ac:dyDescent="0.3">
      <c r="B6144" s="187">
        <v>41530.583333333336</v>
      </c>
      <c r="D6144" s="202">
        <v>974</v>
      </c>
      <c r="E6144" s="178">
        <v>706.52700000000004</v>
      </c>
      <c r="F6144" s="188">
        <f t="shared" si="380"/>
        <v>0.95615522549649845</v>
      </c>
      <c r="G6144" s="200"/>
      <c r="H6144" s="202">
        <v>733</v>
      </c>
      <c r="I6144" s="178">
        <v>22978</v>
      </c>
      <c r="J6144">
        <f t="shared" si="381"/>
        <v>22978</v>
      </c>
      <c r="K6144" s="189">
        <f t="shared" si="382"/>
        <v>0.91912000000000005</v>
      </c>
      <c r="L6144" s="200">
        <v>23823</v>
      </c>
      <c r="N6144" s="184">
        <v>1068.0999999999999</v>
      </c>
      <c r="O6144" s="190">
        <f t="shared" si="383"/>
        <v>0.17801666666666666</v>
      </c>
      <c r="Q6144" s="1">
        <v>751.4</v>
      </c>
    </row>
    <row r="6145" spans="2:17" x14ac:dyDescent="0.3">
      <c r="B6145" s="187">
        <v>41530.625</v>
      </c>
      <c r="D6145" s="202">
        <v>919</v>
      </c>
      <c r="E6145" s="178">
        <v>631.02300000000002</v>
      </c>
      <c r="F6145" s="188">
        <f t="shared" si="380"/>
        <v>0.8539743546368036</v>
      </c>
      <c r="G6145" s="200"/>
      <c r="H6145" s="202">
        <v>531</v>
      </c>
      <c r="I6145" s="178">
        <v>22245</v>
      </c>
      <c r="J6145">
        <f t="shared" si="381"/>
        <v>22245</v>
      </c>
      <c r="K6145" s="189">
        <f t="shared" si="382"/>
        <v>0.88980000000000004</v>
      </c>
      <c r="L6145" s="200">
        <v>23046</v>
      </c>
      <c r="N6145" s="184">
        <v>1344.2</v>
      </c>
      <c r="O6145" s="190">
        <f t="shared" si="383"/>
        <v>0.22403333333333333</v>
      </c>
      <c r="Q6145" s="1">
        <v>750.8</v>
      </c>
    </row>
    <row r="6146" spans="2:17" x14ac:dyDescent="0.3">
      <c r="B6146" s="187">
        <v>41530.666666666664</v>
      </c>
      <c r="D6146" s="202">
        <v>805</v>
      </c>
      <c r="E6146" s="178">
        <v>444.03199999999998</v>
      </c>
      <c r="F6146" s="188">
        <f t="shared" si="380"/>
        <v>0.6009161958250161</v>
      </c>
      <c r="G6146" s="200"/>
      <c r="H6146" s="202">
        <v>294</v>
      </c>
      <c r="I6146" s="178">
        <v>13231</v>
      </c>
      <c r="J6146">
        <f t="shared" si="381"/>
        <v>13231</v>
      </c>
      <c r="K6146" s="189">
        <f t="shared" si="382"/>
        <v>0.52924000000000004</v>
      </c>
      <c r="L6146" s="200">
        <v>13594</v>
      </c>
      <c r="N6146" s="184">
        <v>1638</v>
      </c>
      <c r="O6146" s="190">
        <f t="shared" si="383"/>
        <v>0.27300000000000002</v>
      </c>
      <c r="Q6146" s="1">
        <v>750.6</v>
      </c>
    </row>
    <row r="6147" spans="2:17" x14ac:dyDescent="0.3">
      <c r="B6147" s="187">
        <v>41530.708333333336</v>
      </c>
      <c r="D6147" s="202">
        <v>322</v>
      </c>
      <c r="E6147" s="178">
        <v>0</v>
      </c>
      <c r="F6147" s="188">
        <f t="shared" si="380"/>
        <v>0</v>
      </c>
      <c r="G6147" s="200"/>
      <c r="H6147" s="202">
        <v>64</v>
      </c>
      <c r="I6147" s="178">
        <v>2228.1</v>
      </c>
      <c r="J6147">
        <f t="shared" si="381"/>
        <v>2228.1</v>
      </c>
      <c r="K6147" s="189">
        <f t="shared" si="382"/>
        <v>8.9123999999999995E-2</v>
      </c>
      <c r="L6147" s="200">
        <v>2336.5</v>
      </c>
      <c r="N6147" s="184">
        <v>2103.5</v>
      </c>
      <c r="O6147" s="190">
        <f t="shared" si="383"/>
        <v>0.35058333333333336</v>
      </c>
      <c r="Q6147" s="1">
        <v>749.3</v>
      </c>
    </row>
    <row r="6148" spans="2:17" x14ac:dyDescent="0.3">
      <c r="B6148" s="187">
        <v>41530.75</v>
      </c>
      <c r="D6148" s="202">
        <v>0</v>
      </c>
      <c r="E6148" s="178">
        <v>0</v>
      </c>
      <c r="F6148" s="188">
        <f t="shared" si="380"/>
        <v>0</v>
      </c>
      <c r="G6148" s="200"/>
      <c r="H6148" s="202">
        <v>0</v>
      </c>
      <c r="I6148" s="178">
        <v>-56.506999999999998</v>
      </c>
      <c r="J6148">
        <f t="shared" si="381"/>
        <v>0</v>
      </c>
      <c r="K6148" s="189">
        <f t="shared" si="382"/>
        <v>0</v>
      </c>
      <c r="L6148" s="200">
        <v>0</v>
      </c>
      <c r="N6148" s="184">
        <v>2339</v>
      </c>
      <c r="O6148" s="190">
        <f t="shared" si="383"/>
        <v>0.38983333333333331</v>
      </c>
      <c r="Q6148" s="1">
        <v>748.8</v>
      </c>
    </row>
    <row r="6149" spans="2:17" x14ac:dyDescent="0.3">
      <c r="B6149" s="187">
        <v>41530.791666666664</v>
      </c>
      <c r="D6149" s="202">
        <v>0</v>
      </c>
      <c r="E6149" s="178">
        <v>0</v>
      </c>
      <c r="F6149" s="188">
        <f t="shared" si="380"/>
        <v>0</v>
      </c>
      <c r="G6149" s="200"/>
      <c r="H6149" s="202">
        <v>0</v>
      </c>
      <c r="I6149" s="178">
        <v>-56.506999999999998</v>
      </c>
      <c r="J6149">
        <f t="shared" si="381"/>
        <v>0</v>
      </c>
      <c r="K6149" s="189">
        <f t="shared" si="382"/>
        <v>0</v>
      </c>
      <c r="L6149" s="200">
        <v>0</v>
      </c>
      <c r="N6149" s="184">
        <v>3256.3</v>
      </c>
      <c r="O6149" s="190">
        <f t="shared" si="383"/>
        <v>0.54271666666666674</v>
      </c>
      <c r="Q6149" s="1">
        <v>748.5</v>
      </c>
    </row>
    <row r="6150" spans="2:17" x14ac:dyDescent="0.3">
      <c r="B6150" s="187">
        <v>41530.833333333336</v>
      </c>
      <c r="D6150" s="202">
        <v>0</v>
      </c>
      <c r="E6150" s="178">
        <v>0</v>
      </c>
      <c r="F6150" s="188">
        <f t="shared" si="380"/>
        <v>0</v>
      </c>
      <c r="G6150" s="200"/>
      <c r="H6150" s="202">
        <v>0</v>
      </c>
      <c r="I6150" s="178">
        <v>-56.506999999999998</v>
      </c>
      <c r="J6150">
        <f t="shared" si="381"/>
        <v>0</v>
      </c>
      <c r="K6150" s="189">
        <f t="shared" si="382"/>
        <v>0</v>
      </c>
      <c r="L6150" s="200">
        <v>0</v>
      </c>
      <c r="N6150" s="184">
        <v>4992.2</v>
      </c>
      <c r="O6150" s="190">
        <f t="shared" si="383"/>
        <v>0.83203333333333329</v>
      </c>
      <c r="Q6150" s="1">
        <v>748.1</v>
      </c>
    </row>
    <row r="6151" spans="2:17" x14ac:dyDescent="0.3">
      <c r="B6151" s="187">
        <v>41530.875</v>
      </c>
      <c r="D6151" s="202">
        <v>0</v>
      </c>
      <c r="E6151" s="178">
        <v>0</v>
      </c>
      <c r="F6151" s="188">
        <f t="shared" si="380"/>
        <v>0</v>
      </c>
      <c r="G6151" s="200"/>
      <c r="H6151" s="202">
        <v>0</v>
      </c>
      <c r="I6151" s="178">
        <v>-56.506999999999998</v>
      </c>
      <c r="J6151">
        <f t="shared" si="381"/>
        <v>0</v>
      </c>
      <c r="K6151" s="189">
        <f t="shared" si="382"/>
        <v>0</v>
      </c>
      <c r="L6151" s="200">
        <v>0</v>
      </c>
      <c r="N6151" s="184">
        <v>5520.9</v>
      </c>
      <c r="O6151" s="190">
        <f t="shared" si="383"/>
        <v>0.92014999999999991</v>
      </c>
      <c r="Q6151" s="1">
        <v>747.9</v>
      </c>
    </row>
    <row r="6152" spans="2:17" x14ac:dyDescent="0.3">
      <c r="B6152" s="187">
        <v>41530.916666666664</v>
      </c>
      <c r="D6152" s="202">
        <v>0</v>
      </c>
      <c r="E6152" s="178">
        <v>0</v>
      </c>
      <c r="F6152" s="188">
        <f t="shared" si="380"/>
        <v>0</v>
      </c>
      <c r="G6152" s="200"/>
      <c r="H6152" s="202">
        <v>0</v>
      </c>
      <c r="I6152" s="178">
        <v>-56.506999999999998</v>
      </c>
      <c r="J6152">
        <f t="shared" si="381"/>
        <v>0</v>
      </c>
      <c r="K6152" s="189">
        <f t="shared" si="382"/>
        <v>0</v>
      </c>
      <c r="L6152" s="200">
        <v>0</v>
      </c>
      <c r="N6152" s="184">
        <v>5095</v>
      </c>
      <c r="O6152" s="190">
        <f t="shared" si="383"/>
        <v>0.84916666666666663</v>
      </c>
      <c r="Q6152" s="1">
        <v>747.9</v>
      </c>
    </row>
    <row r="6153" spans="2:17" x14ac:dyDescent="0.3">
      <c r="B6153" s="187">
        <v>41530.958333333336</v>
      </c>
      <c r="D6153" s="202">
        <v>0</v>
      </c>
      <c r="E6153" s="178">
        <v>0</v>
      </c>
      <c r="F6153" s="188">
        <f t="shared" si="380"/>
        <v>0</v>
      </c>
      <c r="G6153" s="200"/>
      <c r="H6153" s="202">
        <v>0</v>
      </c>
      <c r="I6153" s="178">
        <v>-56.506999999999998</v>
      </c>
      <c r="J6153">
        <f t="shared" si="381"/>
        <v>0</v>
      </c>
      <c r="K6153" s="189">
        <f t="shared" si="382"/>
        <v>0</v>
      </c>
      <c r="L6153" s="200">
        <v>0</v>
      </c>
      <c r="N6153" s="184">
        <v>4542.1000000000004</v>
      </c>
      <c r="O6153" s="190">
        <f t="shared" si="383"/>
        <v>0.75701666666666678</v>
      </c>
      <c r="Q6153" s="1">
        <v>747.9</v>
      </c>
    </row>
    <row r="6154" spans="2:17" x14ac:dyDescent="0.3">
      <c r="B6154" s="187">
        <v>41531</v>
      </c>
      <c r="D6154" s="202">
        <v>0</v>
      </c>
      <c r="E6154" s="178">
        <v>0</v>
      </c>
      <c r="F6154" s="188">
        <f t="shared" si="380"/>
        <v>0</v>
      </c>
      <c r="G6154" s="200"/>
      <c r="H6154" s="202">
        <v>0</v>
      </c>
      <c r="I6154" s="178">
        <v>-56.506999999999998</v>
      </c>
      <c r="J6154">
        <f t="shared" si="381"/>
        <v>0</v>
      </c>
      <c r="K6154" s="189">
        <f t="shared" si="382"/>
        <v>0</v>
      </c>
      <c r="L6154" s="200">
        <v>0</v>
      </c>
      <c r="N6154" s="184">
        <v>4313.6000000000004</v>
      </c>
      <c r="O6154" s="190">
        <f t="shared" si="383"/>
        <v>0.71893333333333342</v>
      </c>
      <c r="Q6154" s="1">
        <v>747.9</v>
      </c>
    </row>
    <row r="6155" spans="2:17" x14ac:dyDescent="0.3">
      <c r="B6155" s="187">
        <v>41531.041666666664</v>
      </c>
      <c r="D6155" s="202">
        <v>0</v>
      </c>
      <c r="E6155" s="178">
        <v>0</v>
      </c>
      <c r="F6155" s="188">
        <f t="shared" ref="F6155:F6218" si="384">E6155/$F$8</f>
        <v>0</v>
      </c>
      <c r="G6155" s="200"/>
      <c r="H6155" s="202">
        <v>0</v>
      </c>
      <c r="I6155" s="178">
        <v>-56.506999999999998</v>
      </c>
      <c r="J6155">
        <f t="shared" ref="J6155:J6218" si="385">IF(I6155&lt;0,0,I6155)</f>
        <v>0</v>
      </c>
      <c r="K6155" s="189">
        <f t="shared" ref="K6155:K6218" si="386">J6155/(1000*$K$8)</f>
        <v>0</v>
      </c>
      <c r="L6155" s="200">
        <v>0</v>
      </c>
      <c r="N6155" s="184">
        <v>4565.3</v>
      </c>
      <c r="O6155" s="190">
        <f t="shared" ref="O6155:O6218" si="387">N6155/$O$8</f>
        <v>0.76088333333333336</v>
      </c>
      <c r="Q6155" s="1">
        <v>747.8</v>
      </c>
    </row>
    <row r="6156" spans="2:17" x14ac:dyDescent="0.3">
      <c r="B6156" s="187">
        <v>41531.083333333336</v>
      </c>
      <c r="D6156" s="202">
        <v>0</v>
      </c>
      <c r="E6156" s="178">
        <v>0</v>
      </c>
      <c r="F6156" s="188">
        <f t="shared" si="384"/>
        <v>0</v>
      </c>
      <c r="G6156" s="200"/>
      <c r="H6156" s="202">
        <v>0</v>
      </c>
      <c r="I6156" s="178">
        <v>-56.506999999999998</v>
      </c>
      <c r="J6156">
        <f t="shared" si="385"/>
        <v>0</v>
      </c>
      <c r="K6156" s="189">
        <f t="shared" si="386"/>
        <v>0</v>
      </c>
      <c r="L6156" s="200">
        <v>0</v>
      </c>
      <c r="N6156" s="184">
        <v>5659.6</v>
      </c>
      <c r="O6156" s="190">
        <f t="shared" si="387"/>
        <v>0.9432666666666667</v>
      </c>
      <c r="Q6156" s="1">
        <v>747.6</v>
      </c>
    </row>
    <row r="6157" spans="2:17" x14ac:dyDescent="0.3">
      <c r="B6157" s="187">
        <v>41531.125</v>
      </c>
      <c r="D6157" s="202">
        <v>0</v>
      </c>
      <c r="E6157" s="178">
        <v>0</v>
      </c>
      <c r="F6157" s="188">
        <f t="shared" si="384"/>
        <v>0</v>
      </c>
      <c r="G6157" s="200"/>
      <c r="H6157" s="202">
        <v>0</v>
      </c>
      <c r="I6157" s="178">
        <v>-56.506999999999998</v>
      </c>
      <c r="J6157">
        <f t="shared" si="385"/>
        <v>0</v>
      </c>
      <c r="K6157" s="189">
        <f t="shared" si="386"/>
        <v>0</v>
      </c>
      <c r="L6157" s="200">
        <v>0</v>
      </c>
      <c r="N6157" s="184">
        <v>5992.8</v>
      </c>
      <c r="O6157" s="190">
        <f t="shared" si="387"/>
        <v>0.99880000000000002</v>
      </c>
      <c r="Q6157" s="1">
        <v>747.3</v>
      </c>
    </row>
    <row r="6158" spans="2:17" x14ac:dyDescent="0.3">
      <c r="B6158" s="187">
        <v>41531.166666666664</v>
      </c>
      <c r="D6158" s="202">
        <v>0</v>
      </c>
      <c r="E6158" s="178">
        <v>0</v>
      </c>
      <c r="F6158" s="188">
        <f t="shared" si="384"/>
        <v>0</v>
      </c>
      <c r="G6158" s="200"/>
      <c r="H6158" s="202">
        <v>0</v>
      </c>
      <c r="I6158" s="178">
        <v>-56.506999999999998</v>
      </c>
      <c r="J6158">
        <f t="shared" si="385"/>
        <v>0</v>
      </c>
      <c r="K6158" s="189">
        <f t="shared" si="386"/>
        <v>0</v>
      </c>
      <c r="L6158" s="200">
        <v>0</v>
      </c>
      <c r="N6158" s="184">
        <v>5998.3</v>
      </c>
      <c r="O6158" s="190">
        <f t="shared" si="387"/>
        <v>0.9997166666666667</v>
      </c>
      <c r="Q6158" s="1">
        <v>746.7</v>
      </c>
    </row>
    <row r="6159" spans="2:17" x14ac:dyDescent="0.3">
      <c r="B6159" s="187">
        <v>41531.208333333336</v>
      </c>
      <c r="D6159" s="202">
        <v>0</v>
      </c>
      <c r="E6159" s="178">
        <v>0</v>
      </c>
      <c r="F6159" s="188">
        <f t="shared" si="384"/>
        <v>0</v>
      </c>
      <c r="G6159" s="200"/>
      <c r="H6159" s="202">
        <v>0</v>
      </c>
      <c r="I6159" s="178">
        <v>-56.506999999999998</v>
      </c>
      <c r="J6159">
        <f t="shared" si="385"/>
        <v>0</v>
      </c>
      <c r="K6159" s="189">
        <f t="shared" si="386"/>
        <v>0</v>
      </c>
      <c r="L6159" s="200">
        <v>0</v>
      </c>
      <c r="N6159" s="184">
        <v>5995.2</v>
      </c>
      <c r="O6159" s="190">
        <f t="shared" si="387"/>
        <v>0.99919999999999998</v>
      </c>
      <c r="Q6159" s="1">
        <v>746.6</v>
      </c>
    </row>
    <row r="6160" spans="2:17" x14ac:dyDescent="0.3">
      <c r="B6160" s="187">
        <v>41531.25</v>
      </c>
      <c r="D6160" s="202">
        <v>498</v>
      </c>
      <c r="E6160" s="178">
        <v>0</v>
      </c>
      <c r="F6160" s="188">
        <f t="shared" si="384"/>
        <v>0</v>
      </c>
      <c r="G6160" s="200"/>
      <c r="H6160" s="202">
        <v>91</v>
      </c>
      <c r="I6160" s="178">
        <v>3543.4</v>
      </c>
      <c r="J6160">
        <f t="shared" si="385"/>
        <v>3543.4</v>
      </c>
      <c r="K6160" s="189">
        <f t="shared" si="386"/>
        <v>0.141736</v>
      </c>
      <c r="L6160" s="200">
        <v>3666.5</v>
      </c>
      <c r="N6160" s="184">
        <v>5964.4</v>
      </c>
      <c r="O6160" s="190">
        <f t="shared" si="387"/>
        <v>0.99406666666666665</v>
      </c>
      <c r="Q6160" s="1">
        <v>745.8</v>
      </c>
    </row>
    <row r="6161" spans="2:17" x14ac:dyDescent="0.3">
      <c r="B6161" s="187">
        <v>41531.291666666664</v>
      </c>
      <c r="D6161" s="202">
        <v>823</v>
      </c>
      <c r="E6161" s="178">
        <v>291.59399999999999</v>
      </c>
      <c r="F6161" s="188">
        <f t="shared" si="384"/>
        <v>0.39461921033934433</v>
      </c>
      <c r="G6161" s="200"/>
      <c r="H6161" s="202">
        <v>324</v>
      </c>
      <c r="I6161" s="178">
        <v>15324</v>
      </c>
      <c r="J6161">
        <f t="shared" si="385"/>
        <v>15324</v>
      </c>
      <c r="K6161" s="189">
        <f t="shared" si="386"/>
        <v>0.61295999999999995</v>
      </c>
      <c r="L6161" s="200">
        <v>15768</v>
      </c>
      <c r="N6161" s="184">
        <v>5655.4</v>
      </c>
      <c r="O6161" s="190">
        <f t="shared" si="387"/>
        <v>0.94256666666666655</v>
      </c>
      <c r="Q6161" s="1">
        <v>745.3</v>
      </c>
    </row>
    <row r="6162" spans="2:17" x14ac:dyDescent="0.3">
      <c r="B6162" s="187">
        <v>41531.333333333336</v>
      </c>
      <c r="D6162" s="202">
        <v>902</v>
      </c>
      <c r="E6162" s="178">
        <v>621.05799999999999</v>
      </c>
      <c r="F6162" s="188">
        <f t="shared" si="384"/>
        <v>0.84048854755218738</v>
      </c>
      <c r="G6162" s="200"/>
      <c r="H6162" s="202">
        <v>556</v>
      </c>
      <c r="I6162" s="178">
        <v>23361</v>
      </c>
      <c r="J6162">
        <f t="shared" si="385"/>
        <v>23361</v>
      </c>
      <c r="K6162" s="189">
        <f t="shared" si="386"/>
        <v>0.93444000000000005</v>
      </c>
      <c r="L6162" s="200">
        <v>24229</v>
      </c>
      <c r="N6162" s="184">
        <v>5982.6</v>
      </c>
      <c r="O6162" s="190">
        <f t="shared" si="387"/>
        <v>0.9971000000000001</v>
      </c>
      <c r="Q6162" s="1">
        <v>744.7</v>
      </c>
    </row>
    <row r="6163" spans="2:17" x14ac:dyDescent="0.3">
      <c r="B6163" s="187">
        <v>41531.375</v>
      </c>
      <c r="D6163" s="202">
        <v>812</v>
      </c>
      <c r="E6163" s="178">
        <v>579.30499999999995</v>
      </c>
      <c r="F6163" s="188">
        <f t="shared" si="384"/>
        <v>0.78398348952870722</v>
      </c>
      <c r="G6163" s="200"/>
      <c r="H6163" s="202">
        <v>710</v>
      </c>
      <c r="I6163" s="178">
        <v>22653</v>
      </c>
      <c r="J6163">
        <f t="shared" si="385"/>
        <v>22653</v>
      </c>
      <c r="K6163" s="189">
        <f t="shared" si="386"/>
        <v>0.90612000000000004</v>
      </c>
      <c r="L6163" s="200">
        <v>23478</v>
      </c>
      <c r="N6163" s="184">
        <v>5990.4</v>
      </c>
      <c r="O6163" s="190">
        <f t="shared" si="387"/>
        <v>0.99839999999999995</v>
      </c>
      <c r="Q6163" s="1">
        <v>743.7</v>
      </c>
    </row>
    <row r="6164" spans="2:17" x14ac:dyDescent="0.3">
      <c r="B6164" s="187">
        <v>41531.416666666664</v>
      </c>
      <c r="D6164" s="202">
        <v>638</v>
      </c>
      <c r="E6164" s="178">
        <v>455.29300000000001</v>
      </c>
      <c r="F6164" s="188">
        <f t="shared" si="384"/>
        <v>0.61615590215515792</v>
      </c>
      <c r="G6164" s="200"/>
      <c r="H6164" s="202">
        <v>768</v>
      </c>
      <c r="I6164" s="178">
        <v>21008</v>
      </c>
      <c r="J6164">
        <f t="shared" si="385"/>
        <v>21008</v>
      </c>
      <c r="K6164" s="189">
        <f t="shared" si="386"/>
        <v>0.84031999999999996</v>
      </c>
      <c r="L6164" s="200">
        <v>21738</v>
      </c>
      <c r="N6164" s="184">
        <v>5998.5</v>
      </c>
      <c r="O6164" s="190">
        <f t="shared" si="387"/>
        <v>0.99975000000000003</v>
      </c>
      <c r="Q6164" s="1">
        <v>742.8</v>
      </c>
    </row>
    <row r="6165" spans="2:17" x14ac:dyDescent="0.3">
      <c r="B6165" s="187">
        <v>41531.458333333336</v>
      </c>
      <c r="D6165" s="202">
        <v>830</v>
      </c>
      <c r="E6165" s="178">
        <v>611.20500000000004</v>
      </c>
      <c r="F6165" s="188">
        <f t="shared" si="384"/>
        <v>0.82715431200730805</v>
      </c>
      <c r="G6165" s="200"/>
      <c r="H6165" s="202">
        <v>911</v>
      </c>
      <c r="I6165" s="178">
        <v>22850</v>
      </c>
      <c r="J6165">
        <f t="shared" si="385"/>
        <v>22850</v>
      </c>
      <c r="K6165" s="189">
        <f t="shared" si="386"/>
        <v>0.91400000000000003</v>
      </c>
      <c r="L6165" s="200">
        <v>23687</v>
      </c>
      <c r="N6165" s="184">
        <v>5987</v>
      </c>
      <c r="O6165" s="190">
        <f t="shared" si="387"/>
        <v>0.99783333333333335</v>
      </c>
      <c r="Q6165" s="1">
        <v>742.8</v>
      </c>
    </row>
    <row r="6166" spans="2:17" x14ac:dyDescent="0.3">
      <c r="B6166" s="187">
        <v>41531.5</v>
      </c>
      <c r="D6166" s="202">
        <v>996</v>
      </c>
      <c r="E6166" s="178">
        <v>735.73099999999999</v>
      </c>
      <c r="F6166" s="188">
        <f t="shared" si="384"/>
        <v>0.99567750448286363</v>
      </c>
      <c r="G6166" s="200"/>
      <c r="H6166" s="202">
        <v>959</v>
      </c>
      <c r="I6166" s="178">
        <v>23888</v>
      </c>
      <c r="J6166">
        <f t="shared" si="385"/>
        <v>23888</v>
      </c>
      <c r="K6166" s="189">
        <f t="shared" si="386"/>
        <v>0.95552000000000004</v>
      </c>
      <c r="L6166" s="200">
        <v>24789</v>
      </c>
      <c r="N6166" s="184">
        <v>5947.3</v>
      </c>
      <c r="O6166" s="190">
        <f t="shared" si="387"/>
        <v>0.99121666666666675</v>
      </c>
      <c r="Q6166" s="1">
        <v>742.1</v>
      </c>
    </row>
    <row r="6167" spans="2:17" x14ac:dyDescent="0.3">
      <c r="B6167" s="187">
        <v>41531.541666666664</v>
      </c>
      <c r="D6167" s="202">
        <v>986</v>
      </c>
      <c r="E6167" s="178">
        <v>723.41200000000003</v>
      </c>
      <c r="F6167" s="188">
        <f t="shared" si="384"/>
        <v>0.979005988429137</v>
      </c>
      <c r="G6167" s="200"/>
      <c r="H6167" s="202">
        <v>879</v>
      </c>
      <c r="I6167" s="178">
        <v>23781</v>
      </c>
      <c r="J6167">
        <f t="shared" si="385"/>
        <v>23781</v>
      </c>
      <c r="K6167" s="189">
        <f t="shared" si="386"/>
        <v>0.95123999999999997</v>
      </c>
      <c r="L6167" s="200">
        <v>24675</v>
      </c>
      <c r="N6167" s="184">
        <v>5897.4</v>
      </c>
      <c r="O6167" s="190">
        <f t="shared" si="387"/>
        <v>0.98289999999999988</v>
      </c>
      <c r="Q6167" s="1">
        <v>741.2</v>
      </c>
    </row>
    <row r="6168" spans="2:17" x14ac:dyDescent="0.3">
      <c r="B6168" s="187">
        <v>41531.583333333336</v>
      </c>
      <c r="D6168" s="202">
        <v>955</v>
      </c>
      <c r="E6168" s="178">
        <v>684.16700000000003</v>
      </c>
      <c r="F6168" s="188">
        <f t="shared" si="384"/>
        <v>0.92589505024190555</v>
      </c>
      <c r="G6168" s="200"/>
      <c r="H6168" s="202">
        <v>730</v>
      </c>
      <c r="I6168" s="178">
        <v>23439</v>
      </c>
      <c r="J6168">
        <f t="shared" si="385"/>
        <v>23439</v>
      </c>
      <c r="K6168" s="189">
        <f t="shared" si="386"/>
        <v>0.93755999999999995</v>
      </c>
      <c r="L6168" s="200">
        <v>24311</v>
      </c>
      <c r="N6168" s="184">
        <v>5856.2</v>
      </c>
      <c r="O6168" s="190">
        <f t="shared" si="387"/>
        <v>0.97603333333333331</v>
      </c>
      <c r="Q6168" s="1">
        <v>741.1</v>
      </c>
    </row>
    <row r="6169" spans="2:17" x14ac:dyDescent="0.3">
      <c r="B6169" s="187">
        <v>41531.625</v>
      </c>
      <c r="D6169" s="202">
        <v>896</v>
      </c>
      <c r="E6169" s="178">
        <v>607.875</v>
      </c>
      <c r="F6169" s="188">
        <f t="shared" si="384"/>
        <v>0.8226477653347769</v>
      </c>
      <c r="G6169" s="200"/>
      <c r="H6169" s="202">
        <v>528</v>
      </c>
      <c r="I6169" s="178">
        <v>22605</v>
      </c>
      <c r="J6169">
        <f t="shared" si="385"/>
        <v>22605</v>
      </c>
      <c r="K6169" s="189">
        <f t="shared" si="386"/>
        <v>0.9042</v>
      </c>
      <c r="L6169" s="200">
        <v>23427</v>
      </c>
      <c r="N6169" s="184">
        <v>5751</v>
      </c>
      <c r="O6169" s="190">
        <f t="shared" si="387"/>
        <v>0.95850000000000002</v>
      </c>
      <c r="Q6169" s="1">
        <v>740.9</v>
      </c>
    </row>
    <row r="6170" spans="2:17" x14ac:dyDescent="0.3">
      <c r="B6170" s="187">
        <v>41531.666666666664</v>
      </c>
      <c r="D6170" s="202">
        <v>776</v>
      </c>
      <c r="E6170" s="178">
        <v>422.05900000000003</v>
      </c>
      <c r="F6170" s="188">
        <f t="shared" si="384"/>
        <v>0.57117975437290669</v>
      </c>
      <c r="G6170" s="200"/>
      <c r="H6170" s="202">
        <v>292</v>
      </c>
      <c r="I6170" s="178">
        <v>13413</v>
      </c>
      <c r="J6170">
        <f t="shared" si="385"/>
        <v>13413</v>
      </c>
      <c r="K6170" s="189">
        <f t="shared" si="386"/>
        <v>0.53652</v>
      </c>
      <c r="L6170" s="200">
        <v>13782</v>
      </c>
      <c r="N6170" s="184">
        <v>5561.6</v>
      </c>
      <c r="O6170" s="190">
        <f t="shared" si="387"/>
        <v>0.92693333333333339</v>
      </c>
      <c r="Q6170" s="1">
        <v>740.7</v>
      </c>
    </row>
    <row r="6171" spans="2:17" x14ac:dyDescent="0.3">
      <c r="B6171" s="187">
        <v>41531.708333333336</v>
      </c>
      <c r="D6171" s="202">
        <v>302</v>
      </c>
      <c r="E6171" s="178">
        <v>0</v>
      </c>
      <c r="F6171" s="188">
        <f t="shared" si="384"/>
        <v>0</v>
      </c>
      <c r="G6171" s="200"/>
      <c r="H6171" s="202">
        <v>64</v>
      </c>
      <c r="I6171" s="178">
        <v>2287.1</v>
      </c>
      <c r="J6171">
        <f t="shared" si="385"/>
        <v>2287.1</v>
      </c>
      <c r="K6171" s="189">
        <f t="shared" si="386"/>
        <v>9.1483999999999996E-2</v>
      </c>
      <c r="L6171" s="200">
        <v>2396.1</v>
      </c>
      <c r="N6171" s="184">
        <v>5219.5</v>
      </c>
      <c r="O6171" s="190">
        <f t="shared" si="387"/>
        <v>0.86991666666666667</v>
      </c>
      <c r="Q6171" s="1">
        <v>739.7</v>
      </c>
    </row>
    <row r="6172" spans="2:17" x14ac:dyDescent="0.3">
      <c r="B6172" s="187">
        <v>41531.75</v>
      </c>
      <c r="D6172" s="202">
        <v>0</v>
      </c>
      <c r="E6172" s="178">
        <v>0</v>
      </c>
      <c r="F6172" s="188">
        <f t="shared" si="384"/>
        <v>0</v>
      </c>
      <c r="G6172" s="200"/>
      <c r="H6172" s="202">
        <v>0</v>
      </c>
      <c r="I6172" s="178">
        <v>-56.506999999999998</v>
      </c>
      <c r="J6172">
        <f t="shared" si="385"/>
        <v>0</v>
      </c>
      <c r="K6172" s="189">
        <f t="shared" si="386"/>
        <v>0</v>
      </c>
      <c r="L6172" s="200">
        <v>0</v>
      </c>
      <c r="N6172" s="184">
        <v>3327.4</v>
      </c>
      <c r="O6172" s="190">
        <f t="shared" si="387"/>
        <v>0.55456666666666665</v>
      </c>
      <c r="Q6172" s="1">
        <v>739</v>
      </c>
    </row>
    <row r="6173" spans="2:17" x14ac:dyDescent="0.3">
      <c r="B6173" s="187">
        <v>41531.791666666664</v>
      </c>
      <c r="D6173" s="202">
        <v>0</v>
      </c>
      <c r="E6173" s="178">
        <v>0</v>
      </c>
      <c r="F6173" s="188">
        <f t="shared" si="384"/>
        <v>0</v>
      </c>
      <c r="G6173" s="200"/>
      <c r="H6173" s="202">
        <v>0</v>
      </c>
      <c r="I6173" s="178">
        <v>-56.506999999999998</v>
      </c>
      <c r="J6173">
        <f t="shared" si="385"/>
        <v>0</v>
      </c>
      <c r="K6173" s="189">
        <f t="shared" si="386"/>
        <v>0</v>
      </c>
      <c r="L6173" s="200">
        <v>0</v>
      </c>
      <c r="N6173" s="184">
        <v>2702.2</v>
      </c>
      <c r="O6173" s="190">
        <f t="shared" si="387"/>
        <v>0.45036666666666664</v>
      </c>
      <c r="Q6173" s="1">
        <v>738.4</v>
      </c>
    </row>
    <row r="6174" spans="2:17" x14ac:dyDescent="0.3">
      <c r="B6174" s="187">
        <v>41531.833333333336</v>
      </c>
      <c r="D6174" s="202">
        <v>0</v>
      </c>
      <c r="E6174" s="178">
        <v>0</v>
      </c>
      <c r="F6174" s="188">
        <f t="shared" si="384"/>
        <v>0</v>
      </c>
      <c r="G6174" s="200"/>
      <c r="H6174" s="202">
        <v>0</v>
      </c>
      <c r="I6174" s="178">
        <v>-56.506999999999998</v>
      </c>
      <c r="J6174">
        <f t="shared" si="385"/>
        <v>0</v>
      </c>
      <c r="K6174" s="189">
        <f t="shared" si="386"/>
        <v>0</v>
      </c>
      <c r="L6174" s="200">
        <v>0</v>
      </c>
      <c r="N6174" s="184">
        <v>2499.6999999999998</v>
      </c>
      <c r="O6174" s="190">
        <f t="shared" si="387"/>
        <v>0.41661666666666664</v>
      </c>
      <c r="Q6174" s="1">
        <v>737.5</v>
      </c>
    </row>
    <row r="6175" spans="2:17" x14ac:dyDescent="0.3">
      <c r="B6175" s="187">
        <v>41531.875</v>
      </c>
      <c r="D6175" s="202">
        <v>0</v>
      </c>
      <c r="E6175" s="178">
        <v>0</v>
      </c>
      <c r="F6175" s="188">
        <f t="shared" si="384"/>
        <v>0</v>
      </c>
      <c r="G6175" s="200"/>
      <c r="H6175" s="202">
        <v>0</v>
      </c>
      <c r="I6175" s="178">
        <v>-56.506999999999998</v>
      </c>
      <c r="J6175">
        <f t="shared" si="385"/>
        <v>0</v>
      </c>
      <c r="K6175" s="189">
        <f t="shared" si="386"/>
        <v>0</v>
      </c>
      <c r="L6175" s="200">
        <v>0</v>
      </c>
      <c r="N6175" s="184">
        <v>2890.9</v>
      </c>
      <c r="O6175" s="190">
        <f t="shared" si="387"/>
        <v>0.48181666666666667</v>
      </c>
      <c r="Q6175" s="1">
        <v>737.5</v>
      </c>
    </row>
    <row r="6176" spans="2:17" x14ac:dyDescent="0.3">
      <c r="B6176" s="187">
        <v>41531.916666666664</v>
      </c>
      <c r="D6176" s="202">
        <v>0</v>
      </c>
      <c r="E6176" s="178">
        <v>0</v>
      </c>
      <c r="F6176" s="188">
        <f t="shared" si="384"/>
        <v>0</v>
      </c>
      <c r="G6176" s="200"/>
      <c r="H6176" s="202">
        <v>0</v>
      </c>
      <c r="I6176" s="178">
        <v>-56.506999999999998</v>
      </c>
      <c r="J6176">
        <f t="shared" si="385"/>
        <v>0</v>
      </c>
      <c r="K6176" s="189">
        <f t="shared" si="386"/>
        <v>0</v>
      </c>
      <c r="L6176" s="200">
        <v>0</v>
      </c>
      <c r="N6176" s="184">
        <v>3921.1</v>
      </c>
      <c r="O6176" s="190">
        <f t="shared" si="387"/>
        <v>0.65351666666666663</v>
      </c>
      <c r="Q6176" s="1">
        <v>737.2</v>
      </c>
    </row>
    <row r="6177" spans="2:17" x14ac:dyDescent="0.3">
      <c r="B6177" s="187">
        <v>41531.958333333336</v>
      </c>
      <c r="D6177" s="202">
        <v>0</v>
      </c>
      <c r="E6177" s="178">
        <v>0</v>
      </c>
      <c r="F6177" s="188">
        <f t="shared" si="384"/>
        <v>0</v>
      </c>
      <c r="G6177" s="200"/>
      <c r="H6177" s="202">
        <v>0</v>
      </c>
      <c r="I6177" s="178">
        <v>-56.506999999999998</v>
      </c>
      <c r="J6177">
        <f t="shared" si="385"/>
        <v>0</v>
      </c>
      <c r="K6177" s="189">
        <f t="shared" si="386"/>
        <v>0</v>
      </c>
      <c r="L6177" s="200">
        <v>0</v>
      </c>
      <c r="N6177" s="184">
        <v>4810.5</v>
      </c>
      <c r="O6177" s="190">
        <f t="shared" si="387"/>
        <v>0.80174999999999996</v>
      </c>
      <c r="Q6177" s="1">
        <v>736.8</v>
      </c>
    </row>
    <row r="6178" spans="2:17" x14ac:dyDescent="0.3">
      <c r="B6178" s="187">
        <v>41532</v>
      </c>
      <c r="D6178" s="202">
        <v>0</v>
      </c>
      <c r="E6178" s="178">
        <v>0</v>
      </c>
      <c r="F6178" s="188">
        <f t="shared" si="384"/>
        <v>0</v>
      </c>
      <c r="G6178" s="200"/>
      <c r="H6178" s="202">
        <v>0</v>
      </c>
      <c r="I6178" s="178">
        <v>-56.506999999999998</v>
      </c>
      <c r="J6178">
        <f t="shared" si="385"/>
        <v>0</v>
      </c>
      <c r="K6178" s="189">
        <f t="shared" si="386"/>
        <v>0</v>
      </c>
      <c r="L6178" s="200">
        <v>0</v>
      </c>
      <c r="N6178" s="184">
        <v>5007.1000000000004</v>
      </c>
      <c r="O6178" s="190">
        <f t="shared" si="387"/>
        <v>0.83451666666666668</v>
      </c>
      <c r="Q6178" s="1">
        <v>736.3</v>
      </c>
    </row>
    <row r="6179" spans="2:17" x14ac:dyDescent="0.3">
      <c r="B6179" s="187">
        <v>41532.041666666664</v>
      </c>
      <c r="D6179" s="202">
        <v>0</v>
      </c>
      <c r="E6179" s="178">
        <v>0</v>
      </c>
      <c r="F6179" s="188">
        <f t="shared" si="384"/>
        <v>0</v>
      </c>
      <c r="G6179" s="200"/>
      <c r="H6179" s="202">
        <v>0</v>
      </c>
      <c r="I6179" s="178">
        <v>-56.506999999999998</v>
      </c>
      <c r="J6179">
        <f t="shared" si="385"/>
        <v>0</v>
      </c>
      <c r="K6179" s="189">
        <f t="shared" si="386"/>
        <v>0</v>
      </c>
      <c r="L6179" s="200">
        <v>0</v>
      </c>
      <c r="N6179" s="184">
        <v>4871.2</v>
      </c>
      <c r="O6179" s="190">
        <f t="shared" si="387"/>
        <v>0.81186666666666663</v>
      </c>
      <c r="Q6179" s="1">
        <v>735.8</v>
      </c>
    </row>
    <row r="6180" spans="2:17" x14ac:dyDescent="0.3">
      <c r="B6180" s="187">
        <v>41532.083333333336</v>
      </c>
      <c r="D6180" s="202">
        <v>0</v>
      </c>
      <c r="E6180" s="178">
        <v>0</v>
      </c>
      <c r="F6180" s="188">
        <f t="shared" si="384"/>
        <v>0</v>
      </c>
      <c r="G6180" s="200"/>
      <c r="H6180" s="202">
        <v>0</v>
      </c>
      <c r="I6180" s="178">
        <v>-56.506999999999998</v>
      </c>
      <c r="J6180">
        <f t="shared" si="385"/>
        <v>0</v>
      </c>
      <c r="K6180" s="189">
        <f t="shared" si="386"/>
        <v>0</v>
      </c>
      <c r="L6180" s="200">
        <v>0</v>
      </c>
      <c r="N6180" s="184">
        <v>4994</v>
      </c>
      <c r="O6180" s="190">
        <f t="shared" si="387"/>
        <v>0.83233333333333337</v>
      </c>
      <c r="Q6180" s="1">
        <v>735.6</v>
      </c>
    </row>
    <row r="6181" spans="2:17" x14ac:dyDescent="0.3">
      <c r="B6181" s="187">
        <v>41532.125</v>
      </c>
      <c r="D6181" s="202">
        <v>0</v>
      </c>
      <c r="E6181" s="178">
        <v>0</v>
      </c>
      <c r="F6181" s="188">
        <f t="shared" si="384"/>
        <v>0</v>
      </c>
      <c r="G6181" s="200"/>
      <c r="H6181" s="202">
        <v>0</v>
      </c>
      <c r="I6181" s="178">
        <v>-56.506999999999998</v>
      </c>
      <c r="J6181">
        <f t="shared" si="385"/>
        <v>0</v>
      </c>
      <c r="K6181" s="189">
        <f t="shared" si="386"/>
        <v>0</v>
      </c>
      <c r="L6181" s="200">
        <v>0</v>
      </c>
      <c r="N6181" s="184">
        <v>5373.8</v>
      </c>
      <c r="O6181" s="190">
        <f t="shared" si="387"/>
        <v>0.89563333333333339</v>
      </c>
      <c r="Q6181" s="1">
        <v>733.3</v>
      </c>
    </row>
    <row r="6182" spans="2:17" x14ac:dyDescent="0.3">
      <c r="B6182" s="187">
        <v>41532.166666666664</v>
      </c>
      <c r="D6182" s="202">
        <v>0</v>
      </c>
      <c r="E6182" s="178">
        <v>0</v>
      </c>
      <c r="F6182" s="188">
        <f t="shared" si="384"/>
        <v>0</v>
      </c>
      <c r="G6182" s="200"/>
      <c r="H6182" s="202">
        <v>0</v>
      </c>
      <c r="I6182" s="178">
        <v>-56.506999999999998</v>
      </c>
      <c r="J6182">
        <f t="shared" si="385"/>
        <v>0</v>
      </c>
      <c r="K6182" s="189">
        <f t="shared" si="386"/>
        <v>0</v>
      </c>
      <c r="L6182" s="200">
        <v>0</v>
      </c>
      <c r="N6182" s="184">
        <v>5488.9</v>
      </c>
      <c r="O6182" s="190">
        <f t="shared" si="387"/>
        <v>0.91481666666666661</v>
      </c>
      <c r="Q6182" s="1">
        <v>733</v>
      </c>
    </row>
    <row r="6183" spans="2:17" x14ac:dyDescent="0.3">
      <c r="B6183" s="187">
        <v>41532.208333333336</v>
      </c>
      <c r="D6183" s="202">
        <v>0</v>
      </c>
      <c r="E6183" s="178">
        <v>0</v>
      </c>
      <c r="F6183" s="188">
        <f t="shared" si="384"/>
        <v>0</v>
      </c>
      <c r="G6183" s="200"/>
      <c r="H6183" s="202">
        <v>0</v>
      </c>
      <c r="I6183" s="178">
        <v>-56.506999999999998</v>
      </c>
      <c r="J6183">
        <f t="shared" si="385"/>
        <v>0</v>
      </c>
      <c r="K6183" s="189">
        <f t="shared" si="386"/>
        <v>0</v>
      </c>
      <c r="L6183" s="200">
        <v>0</v>
      </c>
      <c r="N6183" s="184">
        <v>5006.3999999999996</v>
      </c>
      <c r="O6183" s="190">
        <f t="shared" si="387"/>
        <v>0.83439999999999992</v>
      </c>
      <c r="Q6183" s="1">
        <v>732.6</v>
      </c>
    </row>
    <row r="6184" spans="2:17" x14ac:dyDescent="0.3">
      <c r="B6184" s="187">
        <v>41532.25</v>
      </c>
      <c r="D6184" s="202">
        <v>476</v>
      </c>
      <c r="E6184" s="178">
        <v>0</v>
      </c>
      <c r="F6184" s="188">
        <f t="shared" si="384"/>
        <v>0</v>
      </c>
      <c r="G6184" s="200"/>
      <c r="H6184" s="202">
        <v>93</v>
      </c>
      <c r="I6184" s="178">
        <v>3643.9</v>
      </c>
      <c r="J6184">
        <f t="shared" si="385"/>
        <v>3643.9</v>
      </c>
      <c r="K6184" s="189">
        <f t="shared" si="386"/>
        <v>0.145756</v>
      </c>
      <c r="L6184" s="200">
        <v>3768.4</v>
      </c>
      <c r="N6184" s="184">
        <v>4470.8</v>
      </c>
      <c r="O6184" s="190">
        <f t="shared" si="387"/>
        <v>0.74513333333333331</v>
      </c>
      <c r="Q6184" s="1">
        <v>732.6</v>
      </c>
    </row>
    <row r="6185" spans="2:17" x14ac:dyDescent="0.3">
      <c r="B6185" s="187">
        <v>41532.291666666664</v>
      </c>
      <c r="D6185" s="202">
        <v>803</v>
      </c>
      <c r="E6185" s="178">
        <v>285.95699999999999</v>
      </c>
      <c r="F6185" s="188">
        <f t="shared" si="384"/>
        <v>0.38699056061169945</v>
      </c>
      <c r="G6185" s="200"/>
      <c r="H6185" s="202">
        <v>327</v>
      </c>
      <c r="I6185" s="178">
        <v>15554</v>
      </c>
      <c r="J6185">
        <f t="shared" si="385"/>
        <v>15554</v>
      </c>
      <c r="K6185" s="189">
        <f t="shared" si="386"/>
        <v>0.62216000000000005</v>
      </c>
      <c r="L6185" s="200">
        <v>16009</v>
      </c>
      <c r="N6185" s="184">
        <v>3145.7</v>
      </c>
      <c r="O6185" s="190">
        <f t="shared" si="387"/>
        <v>0.52428333333333332</v>
      </c>
      <c r="Q6185" s="1">
        <v>732</v>
      </c>
    </row>
    <row r="6186" spans="2:17" x14ac:dyDescent="0.3">
      <c r="B6186" s="187">
        <v>41532.333333333336</v>
      </c>
      <c r="D6186" s="202">
        <v>936</v>
      </c>
      <c r="E6186" s="178">
        <v>652.95299999999997</v>
      </c>
      <c r="F6186" s="188">
        <f t="shared" si="384"/>
        <v>0.88365260344419261</v>
      </c>
      <c r="G6186" s="200"/>
      <c r="H6186" s="202">
        <v>573</v>
      </c>
      <c r="I6186" s="178">
        <v>24188</v>
      </c>
      <c r="J6186">
        <f t="shared" si="385"/>
        <v>24188</v>
      </c>
      <c r="K6186" s="189">
        <f t="shared" si="386"/>
        <v>0.96752000000000005</v>
      </c>
      <c r="L6186" s="200">
        <v>25108</v>
      </c>
      <c r="N6186" s="184">
        <v>3127.1</v>
      </c>
      <c r="O6186" s="190">
        <f t="shared" si="387"/>
        <v>0.52118333333333333</v>
      </c>
      <c r="Q6186" s="1">
        <v>731.8</v>
      </c>
    </row>
    <row r="6187" spans="2:17" x14ac:dyDescent="0.3">
      <c r="B6187" s="187">
        <v>41532.375</v>
      </c>
      <c r="D6187" s="202">
        <v>989</v>
      </c>
      <c r="E6187" s="178">
        <v>721.59299999999996</v>
      </c>
      <c r="F6187" s="188">
        <f t="shared" si="384"/>
        <v>0.97654430422573335</v>
      </c>
      <c r="G6187" s="200"/>
      <c r="H6187" s="202">
        <v>773</v>
      </c>
      <c r="I6187" s="178">
        <v>24359</v>
      </c>
      <c r="J6187">
        <f t="shared" si="385"/>
        <v>24359</v>
      </c>
      <c r="K6187" s="189">
        <f t="shared" si="386"/>
        <v>0.97436</v>
      </c>
      <c r="L6187" s="200">
        <v>25289</v>
      </c>
      <c r="N6187" s="184">
        <v>2799.6</v>
      </c>
      <c r="O6187" s="190">
        <f t="shared" si="387"/>
        <v>0.46659999999999996</v>
      </c>
      <c r="Q6187" s="1">
        <v>730.2</v>
      </c>
    </row>
    <row r="6188" spans="2:17" x14ac:dyDescent="0.3">
      <c r="B6188" s="187">
        <v>41532.416666666664</v>
      </c>
      <c r="D6188" s="202">
        <v>1017</v>
      </c>
      <c r="E6188" s="178">
        <v>735.70699999999999</v>
      </c>
      <c r="F6188" s="188">
        <f t="shared" si="384"/>
        <v>0.99564502486720574</v>
      </c>
      <c r="G6188" s="200"/>
      <c r="H6188" s="202">
        <v>914</v>
      </c>
      <c r="I6188" s="178">
        <v>24359</v>
      </c>
      <c r="J6188">
        <f t="shared" si="385"/>
        <v>24359</v>
      </c>
      <c r="K6188" s="189">
        <f t="shared" si="386"/>
        <v>0.97436</v>
      </c>
      <c r="L6188" s="200">
        <v>25289</v>
      </c>
      <c r="N6188" s="184">
        <v>2203.3000000000002</v>
      </c>
      <c r="O6188" s="190">
        <f t="shared" si="387"/>
        <v>0.36721666666666669</v>
      </c>
      <c r="Q6188" s="1">
        <v>730</v>
      </c>
    </row>
    <row r="6189" spans="2:17" x14ac:dyDescent="0.3">
      <c r="B6189" s="187">
        <v>41532.458333333336</v>
      </c>
      <c r="D6189" s="202">
        <v>1029</v>
      </c>
      <c r="E6189" s="178">
        <v>735.64</v>
      </c>
      <c r="F6189" s="188">
        <f t="shared" si="384"/>
        <v>0.99555435260682756</v>
      </c>
      <c r="G6189" s="200"/>
      <c r="H6189" s="202">
        <v>986</v>
      </c>
      <c r="I6189" s="178">
        <v>24359</v>
      </c>
      <c r="J6189">
        <f t="shared" si="385"/>
        <v>24359</v>
      </c>
      <c r="K6189" s="189">
        <f t="shared" si="386"/>
        <v>0.97436</v>
      </c>
      <c r="L6189" s="200">
        <v>25289</v>
      </c>
      <c r="N6189" s="184">
        <v>1609.2</v>
      </c>
      <c r="O6189" s="190">
        <f t="shared" si="387"/>
        <v>0.26819999999999999</v>
      </c>
      <c r="Q6189" s="1">
        <v>729.5</v>
      </c>
    </row>
    <row r="6190" spans="2:17" x14ac:dyDescent="0.3">
      <c r="B6190" s="187">
        <v>41532.5</v>
      </c>
      <c r="D6190" s="202">
        <v>1028</v>
      </c>
      <c r="E6190" s="178">
        <v>735.697</v>
      </c>
      <c r="F6190" s="188">
        <f t="shared" si="384"/>
        <v>0.99563149169401499</v>
      </c>
      <c r="G6190" s="200"/>
      <c r="H6190" s="202">
        <v>980</v>
      </c>
      <c r="I6190" s="178">
        <v>24359</v>
      </c>
      <c r="J6190">
        <f t="shared" si="385"/>
        <v>24359</v>
      </c>
      <c r="K6190" s="189">
        <f t="shared" si="386"/>
        <v>0.97436</v>
      </c>
      <c r="L6190" s="200">
        <v>25289</v>
      </c>
      <c r="N6190" s="184">
        <v>1452.3</v>
      </c>
      <c r="O6190" s="190">
        <f t="shared" si="387"/>
        <v>0.24204999999999999</v>
      </c>
      <c r="Q6190" s="1">
        <v>729.4</v>
      </c>
    </row>
    <row r="6191" spans="2:17" x14ac:dyDescent="0.3">
      <c r="B6191" s="187">
        <v>41532.541666666664</v>
      </c>
      <c r="D6191" s="202">
        <v>1013</v>
      </c>
      <c r="E6191" s="178">
        <v>735.80100000000004</v>
      </c>
      <c r="F6191" s="188">
        <f t="shared" si="384"/>
        <v>0.99577223669519921</v>
      </c>
      <c r="G6191" s="200"/>
      <c r="H6191" s="202">
        <v>897</v>
      </c>
      <c r="I6191" s="178">
        <v>24252</v>
      </c>
      <c r="J6191">
        <f t="shared" si="385"/>
        <v>24252</v>
      </c>
      <c r="K6191" s="189">
        <f t="shared" si="386"/>
        <v>0.97008000000000005</v>
      </c>
      <c r="L6191" s="200">
        <v>25175</v>
      </c>
      <c r="N6191" s="184">
        <v>1347.9</v>
      </c>
      <c r="O6191" s="190">
        <f t="shared" si="387"/>
        <v>0.22465000000000002</v>
      </c>
      <c r="Q6191" s="1">
        <v>728.1</v>
      </c>
    </row>
    <row r="6192" spans="2:17" x14ac:dyDescent="0.3">
      <c r="B6192" s="187">
        <v>41532.583333333336</v>
      </c>
      <c r="D6192" s="202">
        <v>982</v>
      </c>
      <c r="E6192" s="178">
        <v>712.00800000000004</v>
      </c>
      <c r="F6192" s="188">
        <f t="shared" si="384"/>
        <v>0.96357275772236706</v>
      </c>
      <c r="G6192" s="200"/>
      <c r="H6192" s="202">
        <v>746</v>
      </c>
      <c r="I6192" s="178">
        <v>23938</v>
      </c>
      <c r="J6192">
        <f t="shared" si="385"/>
        <v>23938</v>
      </c>
      <c r="K6192" s="189">
        <f t="shared" si="386"/>
        <v>0.95752000000000004</v>
      </c>
      <c r="L6192" s="200">
        <v>24842</v>
      </c>
      <c r="N6192" s="184">
        <v>1374.8</v>
      </c>
      <c r="O6192" s="190">
        <f t="shared" si="387"/>
        <v>0.22913333333333333</v>
      </c>
      <c r="Q6192" s="1">
        <v>727.3</v>
      </c>
    </row>
    <row r="6193" spans="2:17" x14ac:dyDescent="0.3">
      <c r="B6193" s="187">
        <v>41532.625</v>
      </c>
      <c r="D6193" s="202">
        <v>925</v>
      </c>
      <c r="E6193" s="178">
        <v>635.58399999999995</v>
      </c>
      <c r="F6193" s="188">
        <f t="shared" si="384"/>
        <v>0.86014683492912003</v>
      </c>
      <c r="G6193" s="200"/>
      <c r="H6193" s="202">
        <v>539</v>
      </c>
      <c r="I6193" s="178">
        <v>23106</v>
      </c>
      <c r="J6193">
        <f t="shared" si="385"/>
        <v>23106</v>
      </c>
      <c r="K6193" s="189">
        <f t="shared" si="386"/>
        <v>0.92423999999999995</v>
      </c>
      <c r="L6193" s="200">
        <v>23958</v>
      </c>
      <c r="N6193" s="184">
        <v>1498.8</v>
      </c>
      <c r="O6193" s="190">
        <f t="shared" si="387"/>
        <v>0.24979999999999999</v>
      </c>
      <c r="Q6193" s="1">
        <v>726.3</v>
      </c>
    </row>
    <row r="6194" spans="2:17" x14ac:dyDescent="0.3">
      <c r="B6194" s="187">
        <v>41532.666666666664</v>
      </c>
      <c r="D6194" s="202">
        <v>811</v>
      </c>
      <c r="E6194" s="178">
        <v>449.13299999999998</v>
      </c>
      <c r="F6194" s="188">
        <f t="shared" si="384"/>
        <v>0.607819467469635</v>
      </c>
      <c r="G6194" s="200"/>
      <c r="H6194" s="202">
        <v>300</v>
      </c>
      <c r="I6194" s="178">
        <v>13856</v>
      </c>
      <c r="J6194">
        <f t="shared" si="385"/>
        <v>13856</v>
      </c>
      <c r="K6194" s="189">
        <f t="shared" si="386"/>
        <v>0.55423999999999995</v>
      </c>
      <c r="L6194" s="200">
        <v>14240</v>
      </c>
      <c r="N6194" s="184">
        <v>1427.7</v>
      </c>
      <c r="O6194" s="190">
        <f t="shared" si="387"/>
        <v>0.23794999999999999</v>
      </c>
      <c r="Q6194" s="1">
        <v>725.7</v>
      </c>
    </row>
    <row r="6195" spans="2:17" x14ac:dyDescent="0.3">
      <c r="B6195" s="187">
        <v>41532.708333333336</v>
      </c>
      <c r="D6195" s="202">
        <v>324</v>
      </c>
      <c r="E6195" s="178">
        <v>0</v>
      </c>
      <c r="F6195" s="188">
        <f t="shared" si="384"/>
        <v>0</v>
      </c>
      <c r="G6195" s="200"/>
      <c r="H6195" s="202">
        <v>66</v>
      </c>
      <c r="I6195" s="178">
        <v>2386</v>
      </c>
      <c r="J6195">
        <f t="shared" si="385"/>
        <v>2386</v>
      </c>
      <c r="K6195" s="189">
        <f t="shared" si="386"/>
        <v>9.5439999999999997E-2</v>
      </c>
      <c r="L6195" s="200">
        <v>2495.9</v>
      </c>
      <c r="N6195" s="184">
        <v>1267.2</v>
      </c>
      <c r="O6195" s="190">
        <f t="shared" si="387"/>
        <v>0.2112</v>
      </c>
      <c r="Q6195" s="1">
        <v>725</v>
      </c>
    </row>
    <row r="6196" spans="2:17" x14ac:dyDescent="0.3">
      <c r="B6196" s="187">
        <v>41532.75</v>
      </c>
      <c r="D6196" s="202">
        <v>0</v>
      </c>
      <c r="E6196" s="178">
        <v>0</v>
      </c>
      <c r="F6196" s="188">
        <f t="shared" si="384"/>
        <v>0</v>
      </c>
      <c r="G6196" s="200"/>
      <c r="H6196" s="202">
        <v>0</v>
      </c>
      <c r="I6196" s="178">
        <v>-56.506999999999998</v>
      </c>
      <c r="J6196">
        <f t="shared" si="385"/>
        <v>0</v>
      </c>
      <c r="K6196" s="189">
        <f t="shared" si="386"/>
        <v>0</v>
      </c>
      <c r="L6196" s="200">
        <v>0</v>
      </c>
      <c r="N6196" s="184">
        <v>1413.9</v>
      </c>
      <c r="O6196" s="190">
        <f t="shared" si="387"/>
        <v>0.23565000000000003</v>
      </c>
      <c r="Q6196" s="1">
        <v>724.7</v>
      </c>
    </row>
    <row r="6197" spans="2:17" x14ac:dyDescent="0.3">
      <c r="B6197" s="187">
        <v>41532.791666666664</v>
      </c>
      <c r="D6197" s="202">
        <v>0</v>
      </c>
      <c r="E6197" s="178">
        <v>0</v>
      </c>
      <c r="F6197" s="188">
        <f t="shared" si="384"/>
        <v>0</v>
      </c>
      <c r="G6197" s="200"/>
      <c r="H6197" s="202">
        <v>0</v>
      </c>
      <c r="I6197" s="178">
        <v>-56.506999999999998</v>
      </c>
      <c r="J6197">
        <f t="shared" si="385"/>
        <v>0</v>
      </c>
      <c r="K6197" s="189">
        <f t="shared" si="386"/>
        <v>0</v>
      </c>
      <c r="L6197" s="200">
        <v>0</v>
      </c>
      <c r="N6197" s="184">
        <v>1851.4</v>
      </c>
      <c r="O6197" s="190">
        <f t="shared" si="387"/>
        <v>0.30856666666666666</v>
      </c>
      <c r="Q6197" s="1">
        <v>724.4</v>
      </c>
    </row>
    <row r="6198" spans="2:17" x14ac:dyDescent="0.3">
      <c r="B6198" s="187">
        <v>41532.833333333336</v>
      </c>
      <c r="D6198" s="202">
        <v>0</v>
      </c>
      <c r="E6198" s="178">
        <v>0</v>
      </c>
      <c r="F6198" s="188">
        <f t="shared" si="384"/>
        <v>0</v>
      </c>
      <c r="G6198" s="200"/>
      <c r="H6198" s="202">
        <v>0</v>
      </c>
      <c r="I6198" s="178">
        <v>-56.506999999999998</v>
      </c>
      <c r="J6198">
        <f t="shared" si="385"/>
        <v>0</v>
      </c>
      <c r="K6198" s="189">
        <f t="shared" si="386"/>
        <v>0</v>
      </c>
      <c r="L6198" s="200">
        <v>0</v>
      </c>
      <c r="N6198" s="184">
        <v>2267</v>
      </c>
      <c r="O6198" s="190">
        <f t="shared" si="387"/>
        <v>0.37783333333333335</v>
      </c>
      <c r="Q6198" s="1">
        <v>724.3</v>
      </c>
    </row>
    <row r="6199" spans="2:17" x14ac:dyDescent="0.3">
      <c r="B6199" s="187">
        <v>41532.875</v>
      </c>
      <c r="D6199" s="202">
        <v>0</v>
      </c>
      <c r="E6199" s="178">
        <v>0</v>
      </c>
      <c r="F6199" s="188">
        <f t="shared" si="384"/>
        <v>0</v>
      </c>
      <c r="G6199" s="200"/>
      <c r="H6199" s="202">
        <v>0</v>
      </c>
      <c r="I6199" s="178">
        <v>-56.506999999999998</v>
      </c>
      <c r="J6199">
        <f t="shared" si="385"/>
        <v>0</v>
      </c>
      <c r="K6199" s="189">
        <f t="shared" si="386"/>
        <v>0</v>
      </c>
      <c r="L6199" s="200">
        <v>0</v>
      </c>
      <c r="N6199" s="184">
        <v>2362.8000000000002</v>
      </c>
      <c r="O6199" s="190">
        <f t="shared" si="387"/>
        <v>0.39380000000000004</v>
      </c>
      <c r="Q6199" s="1">
        <v>724</v>
      </c>
    </row>
    <row r="6200" spans="2:17" x14ac:dyDescent="0.3">
      <c r="B6200" s="187">
        <v>41532.916666666664</v>
      </c>
      <c r="D6200" s="202">
        <v>0</v>
      </c>
      <c r="E6200" s="178">
        <v>0</v>
      </c>
      <c r="F6200" s="188">
        <f t="shared" si="384"/>
        <v>0</v>
      </c>
      <c r="G6200" s="200"/>
      <c r="H6200" s="202">
        <v>0</v>
      </c>
      <c r="I6200" s="178">
        <v>-56.506999999999998</v>
      </c>
      <c r="J6200">
        <f t="shared" si="385"/>
        <v>0</v>
      </c>
      <c r="K6200" s="189">
        <f t="shared" si="386"/>
        <v>0</v>
      </c>
      <c r="L6200" s="200">
        <v>0</v>
      </c>
      <c r="N6200" s="184">
        <v>2366.6999999999998</v>
      </c>
      <c r="O6200" s="190">
        <f t="shared" si="387"/>
        <v>0.39444999999999997</v>
      </c>
      <c r="Q6200" s="1">
        <v>724</v>
      </c>
    </row>
    <row r="6201" spans="2:17" x14ac:dyDescent="0.3">
      <c r="B6201" s="187">
        <v>41532.958333333336</v>
      </c>
      <c r="D6201" s="202">
        <v>0</v>
      </c>
      <c r="E6201" s="178">
        <v>0</v>
      </c>
      <c r="F6201" s="188">
        <f t="shared" si="384"/>
        <v>0</v>
      </c>
      <c r="G6201" s="200"/>
      <c r="H6201" s="202">
        <v>0</v>
      </c>
      <c r="I6201" s="178">
        <v>-56.506999999999998</v>
      </c>
      <c r="J6201">
        <f t="shared" si="385"/>
        <v>0</v>
      </c>
      <c r="K6201" s="189">
        <f t="shared" si="386"/>
        <v>0</v>
      </c>
      <c r="L6201" s="200">
        <v>0</v>
      </c>
      <c r="N6201" s="184">
        <v>2585.1</v>
      </c>
      <c r="O6201" s="190">
        <f t="shared" si="387"/>
        <v>0.43085000000000001</v>
      </c>
      <c r="Q6201" s="1">
        <v>723.7</v>
      </c>
    </row>
    <row r="6202" spans="2:17" x14ac:dyDescent="0.3">
      <c r="B6202" s="187">
        <v>41533</v>
      </c>
      <c r="D6202" s="202">
        <v>0</v>
      </c>
      <c r="E6202" s="178">
        <v>0</v>
      </c>
      <c r="F6202" s="188">
        <f t="shared" si="384"/>
        <v>0</v>
      </c>
      <c r="G6202" s="200"/>
      <c r="H6202" s="202">
        <v>0</v>
      </c>
      <c r="I6202" s="178">
        <v>-56.506999999999998</v>
      </c>
      <c r="J6202">
        <f t="shared" si="385"/>
        <v>0</v>
      </c>
      <c r="K6202" s="189">
        <f t="shared" si="386"/>
        <v>0</v>
      </c>
      <c r="L6202" s="200">
        <v>0</v>
      </c>
      <c r="N6202" s="184">
        <v>3007.4</v>
      </c>
      <c r="O6202" s="190">
        <f t="shared" si="387"/>
        <v>0.50123333333333331</v>
      </c>
      <c r="Q6202" s="1">
        <v>723.5</v>
      </c>
    </row>
    <row r="6203" spans="2:17" x14ac:dyDescent="0.3">
      <c r="B6203" s="187">
        <v>41533.041666666664</v>
      </c>
      <c r="D6203" s="202">
        <v>0</v>
      </c>
      <c r="E6203" s="178">
        <v>0</v>
      </c>
      <c r="F6203" s="188">
        <f t="shared" si="384"/>
        <v>0</v>
      </c>
      <c r="G6203" s="200"/>
      <c r="H6203" s="202">
        <v>0</v>
      </c>
      <c r="I6203" s="178">
        <v>-56.506999999999998</v>
      </c>
      <c r="J6203">
        <f t="shared" si="385"/>
        <v>0</v>
      </c>
      <c r="K6203" s="189">
        <f t="shared" si="386"/>
        <v>0</v>
      </c>
      <c r="L6203" s="200">
        <v>0</v>
      </c>
      <c r="N6203" s="184">
        <v>3455.5</v>
      </c>
      <c r="O6203" s="190">
        <f t="shared" si="387"/>
        <v>0.57591666666666663</v>
      </c>
      <c r="Q6203" s="1">
        <v>722.7</v>
      </c>
    </row>
    <row r="6204" spans="2:17" x14ac:dyDescent="0.3">
      <c r="B6204" s="187">
        <v>41533.083333333336</v>
      </c>
      <c r="D6204" s="202">
        <v>0</v>
      </c>
      <c r="E6204" s="178">
        <v>0</v>
      </c>
      <c r="F6204" s="188">
        <f t="shared" si="384"/>
        <v>0</v>
      </c>
      <c r="G6204" s="200"/>
      <c r="H6204" s="202">
        <v>0</v>
      </c>
      <c r="I6204" s="178">
        <v>-56.506999999999998</v>
      </c>
      <c r="J6204">
        <f t="shared" si="385"/>
        <v>0</v>
      </c>
      <c r="K6204" s="189">
        <f t="shared" si="386"/>
        <v>0</v>
      </c>
      <c r="L6204" s="200">
        <v>0</v>
      </c>
      <c r="N6204" s="184">
        <v>3606.4</v>
      </c>
      <c r="O6204" s="190">
        <f t="shared" si="387"/>
        <v>0.60106666666666664</v>
      </c>
      <c r="Q6204" s="1">
        <v>722.6</v>
      </c>
    </row>
    <row r="6205" spans="2:17" x14ac:dyDescent="0.3">
      <c r="B6205" s="187">
        <v>41533.125</v>
      </c>
      <c r="D6205" s="202">
        <v>0</v>
      </c>
      <c r="E6205" s="178">
        <v>0</v>
      </c>
      <c r="F6205" s="188">
        <f t="shared" si="384"/>
        <v>0</v>
      </c>
      <c r="G6205" s="200"/>
      <c r="H6205" s="202">
        <v>0</v>
      </c>
      <c r="I6205" s="178">
        <v>-56.506999999999998</v>
      </c>
      <c r="J6205">
        <f t="shared" si="385"/>
        <v>0</v>
      </c>
      <c r="K6205" s="189">
        <f t="shared" si="386"/>
        <v>0</v>
      </c>
      <c r="L6205" s="200">
        <v>0</v>
      </c>
      <c r="N6205" s="184">
        <v>3443</v>
      </c>
      <c r="O6205" s="190">
        <f t="shared" si="387"/>
        <v>0.57383333333333331</v>
      </c>
      <c r="Q6205" s="1">
        <v>722.3</v>
      </c>
    </row>
    <row r="6206" spans="2:17" x14ac:dyDescent="0.3">
      <c r="B6206" s="187">
        <v>41533.166666666664</v>
      </c>
      <c r="D6206" s="202">
        <v>0</v>
      </c>
      <c r="E6206" s="178">
        <v>0</v>
      </c>
      <c r="F6206" s="188">
        <f t="shared" si="384"/>
        <v>0</v>
      </c>
      <c r="G6206" s="200"/>
      <c r="H6206" s="202">
        <v>0</v>
      </c>
      <c r="I6206" s="178">
        <v>-56.506999999999998</v>
      </c>
      <c r="J6206">
        <f t="shared" si="385"/>
        <v>0</v>
      </c>
      <c r="K6206" s="189">
        <f t="shared" si="386"/>
        <v>0</v>
      </c>
      <c r="L6206" s="200">
        <v>0</v>
      </c>
      <c r="N6206" s="184">
        <v>3672.1</v>
      </c>
      <c r="O6206" s="190">
        <f t="shared" si="387"/>
        <v>0.61201666666666665</v>
      </c>
      <c r="Q6206" s="1">
        <v>721</v>
      </c>
    </row>
    <row r="6207" spans="2:17" x14ac:dyDescent="0.3">
      <c r="B6207" s="187">
        <v>41533.208333333336</v>
      </c>
      <c r="D6207" s="202">
        <v>0</v>
      </c>
      <c r="E6207" s="178">
        <v>0</v>
      </c>
      <c r="F6207" s="188">
        <f t="shared" si="384"/>
        <v>0</v>
      </c>
      <c r="G6207" s="200"/>
      <c r="H6207" s="202">
        <v>0</v>
      </c>
      <c r="I6207" s="178">
        <v>-56.506999999999998</v>
      </c>
      <c r="J6207">
        <f t="shared" si="385"/>
        <v>0</v>
      </c>
      <c r="K6207" s="189">
        <f t="shared" si="386"/>
        <v>0</v>
      </c>
      <c r="L6207" s="200">
        <v>0</v>
      </c>
      <c r="N6207" s="184">
        <v>3800</v>
      </c>
      <c r="O6207" s="190">
        <f t="shared" si="387"/>
        <v>0.6333333333333333</v>
      </c>
      <c r="Q6207" s="1">
        <v>720.4</v>
      </c>
    </row>
    <row r="6208" spans="2:17" x14ac:dyDescent="0.3">
      <c r="B6208" s="187">
        <v>41533.25</v>
      </c>
      <c r="D6208" s="202">
        <v>517</v>
      </c>
      <c r="E6208" s="178">
        <v>0</v>
      </c>
      <c r="F6208" s="188">
        <f t="shared" si="384"/>
        <v>0</v>
      </c>
      <c r="G6208" s="200"/>
      <c r="H6208" s="202">
        <v>99</v>
      </c>
      <c r="I6208" s="178">
        <v>3937.2</v>
      </c>
      <c r="J6208">
        <f t="shared" si="385"/>
        <v>3937.2</v>
      </c>
      <c r="K6208" s="189">
        <f t="shared" si="386"/>
        <v>0.15748799999999999</v>
      </c>
      <c r="L6208" s="200">
        <v>4065.4</v>
      </c>
      <c r="N6208" s="184">
        <v>3232.6</v>
      </c>
      <c r="O6208" s="190">
        <f t="shared" si="387"/>
        <v>0.53876666666666662</v>
      </c>
      <c r="Q6208" s="1">
        <v>719.7</v>
      </c>
    </row>
    <row r="6209" spans="2:17" x14ac:dyDescent="0.3">
      <c r="B6209" s="187">
        <v>41533.291666666664</v>
      </c>
      <c r="D6209" s="202">
        <v>836</v>
      </c>
      <c r="E6209" s="178">
        <v>311.411</v>
      </c>
      <c r="F6209" s="188">
        <f t="shared" si="384"/>
        <v>0.42143789965152084</v>
      </c>
      <c r="G6209" s="200"/>
      <c r="H6209" s="202">
        <v>338</v>
      </c>
      <c r="I6209" s="178">
        <v>16028</v>
      </c>
      <c r="J6209">
        <f t="shared" si="385"/>
        <v>16028</v>
      </c>
      <c r="K6209" s="189">
        <f t="shared" si="386"/>
        <v>0.64112000000000002</v>
      </c>
      <c r="L6209" s="200">
        <v>16503</v>
      </c>
      <c r="N6209" s="184">
        <v>2888.1</v>
      </c>
      <c r="O6209" s="190">
        <f t="shared" si="387"/>
        <v>0.48135</v>
      </c>
      <c r="Q6209" s="1">
        <v>719.5</v>
      </c>
    </row>
    <row r="6210" spans="2:17" x14ac:dyDescent="0.3">
      <c r="B6210" s="187">
        <v>41533.333333333336</v>
      </c>
      <c r="D6210" s="202">
        <v>951</v>
      </c>
      <c r="E6210" s="178">
        <v>667.35400000000004</v>
      </c>
      <c r="F6210" s="188">
        <f t="shared" si="384"/>
        <v>0.90314172615624055</v>
      </c>
      <c r="G6210" s="200"/>
      <c r="H6210" s="202">
        <v>580</v>
      </c>
      <c r="I6210" s="178">
        <v>24172</v>
      </c>
      <c r="J6210">
        <f t="shared" si="385"/>
        <v>24172</v>
      </c>
      <c r="K6210" s="189">
        <f t="shared" si="386"/>
        <v>0.96687999999999996</v>
      </c>
      <c r="L6210" s="200">
        <v>25091</v>
      </c>
      <c r="N6210" s="184">
        <v>1882</v>
      </c>
      <c r="O6210" s="190">
        <f t="shared" si="387"/>
        <v>0.31366666666666665</v>
      </c>
      <c r="Q6210" s="1">
        <v>719.3</v>
      </c>
    </row>
    <row r="6211" spans="2:17" x14ac:dyDescent="0.3">
      <c r="B6211" s="187">
        <v>41533.375</v>
      </c>
      <c r="D6211" s="202">
        <v>1001</v>
      </c>
      <c r="E6211" s="178">
        <v>733.70899999999995</v>
      </c>
      <c r="F6211" s="188">
        <f t="shared" si="384"/>
        <v>0.99294109686368714</v>
      </c>
      <c r="G6211" s="200"/>
      <c r="H6211" s="202">
        <v>779</v>
      </c>
      <c r="I6211" s="178">
        <v>24359</v>
      </c>
      <c r="J6211">
        <f t="shared" si="385"/>
        <v>24359</v>
      </c>
      <c r="K6211" s="189">
        <f t="shared" si="386"/>
        <v>0.97436</v>
      </c>
      <c r="L6211" s="200">
        <v>25289</v>
      </c>
      <c r="N6211" s="184">
        <v>1573.1</v>
      </c>
      <c r="O6211" s="190">
        <f t="shared" si="387"/>
        <v>0.26218333333333332</v>
      </c>
      <c r="Q6211" s="1">
        <v>718.8</v>
      </c>
    </row>
    <row r="6212" spans="2:17" x14ac:dyDescent="0.3">
      <c r="B6212" s="187">
        <v>41533.416666666664</v>
      </c>
      <c r="D6212" s="202">
        <v>1030</v>
      </c>
      <c r="E6212" s="178">
        <v>735.49199999999996</v>
      </c>
      <c r="F6212" s="188">
        <f t="shared" si="384"/>
        <v>0.99535406164360385</v>
      </c>
      <c r="G6212" s="200"/>
      <c r="H6212" s="202">
        <v>922</v>
      </c>
      <c r="I6212" s="178">
        <v>24359</v>
      </c>
      <c r="J6212">
        <f t="shared" si="385"/>
        <v>24359</v>
      </c>
      <c r="K6212" s="189">
        <f t="shared" si="386"/>
        <v>0.97436</v>
      </c>
      <c r="L6212" s="200">
        <v>25289</v>
      </c>
      <c r="N6212" s="184">
        <v>741.1</v>
      </c>
      <c r="O6212" s="190">
        <f t="shared" si="387"/>
        <v>0.12351666666666668</v>
      </c>
      <c r="Q6212" s="1">
        <v>718.6</v>
      </c>
    </row>
    <row r="6213" spans="2:17" x14ac:dyDescent="0.3">
      <c r="B6213" s="187">
        <v>41533.458333333336</v>
      </c>
      <c r="D6213" s="202">
        <v>1041</v>
      </c>
      <c r="E6213" s="178">
        <v>735.57299999999998</v>
      </c>
      <c r="F6213" s="188">
        <f t="shared" si="384"/>
        <v>0.99546368034644928</v>
      </c>
      <c r="G6213" s="200"/>
      <c r="H6213" s="202">
        <v>993</v>
      </c>
      <c r="I6213" s="178">
        <v>24359</v>
      </c>
      <c r="J6213">
        <f t="shared" si="385"/>
        <v>24359</v>
      </c>
      <c r="K6213" s="189">
        <f t="shared" si="386"/>
        <v>0.97436</v>
      </c>
      <c r="L6213" s="200">
        <v>25289</v>
      </c>
      <c r="N6213" s="184">
        <v>312.89999999999998</v>
      </c>
      <c r="O6213" s="190">
        <f t="shared" si="387"/>
        <v>5.2149999999999995E-2</v>
      </c>
      <c r="Q6213" s="1">
        <v>717.7</v>
      </c>
    </row>
    <row r="6214" spans="2:17" x14ac:dyDescent="0.3">
      <c r="B6214" s="187">
        <v>41533.5</v>
      </c>
      <c r="D6214" s="202">
        <v>1039</v>
      </c>
      <c r="E6214" s="178">
        <v>735.63499999999999</v>
      </c>
      <c r="F6214" s="188">
        <f t="shared" si="384"/>
        <v>0.99554758602023219</v>
      </c>
      <c r="G6214" s="200"/>
      <c r="H6214" s="202">
        <v>986</v>
      </c>
      <c r="I6214" s="178">
        <v>24248</v>
      </c>
      <c r="J6214">
        <f t="shared" si="385"/>
        <v>24248</v>
      </c>
      <c r="K6214" s="189">
        <f t="shared" si="386"/>
        <v>0.96992</v>
      </c>
      <c r="L6214" s="200">
        <v>25171</v>
      </c>
      <c r="N6214" s="184">
        <v>33.200000000000003</v>
      </c>
      <c r="O6214" s="190">
        <f t="shared" si="387"/>
        <v>5.5333333333333337E-3</v>
      </c>
      <c r="Q6214" s="1">
        <v>716.4</v>
      </c>
    </row>
    <row r="6215" spans="2:17" x14ac:dyDescent="0.3">
      <c r="B6215" s="187">
        <v>41533.541666666664</v>
      </c>
      <c r="D6215" s="202">
        <v>1024</v>
      </c>
      <c r="E6215" s="178">
        <v>735.62599999999998</v>
      </c>
      <c r="F6215" s="188">
        <f t="shared" si="384"/>
        <v>0.99553540616436043</v>
      </c>
      <c r="G6215" s="200"/>
      <c r="H6215" s="202">
        <v>901</v>
      </c>
      <c r="I6215" s="178">
        <v>24054</v>
      </c>
      <c r="J6215">
        <f t="shared" si="385"/>
        <v>24054</v>
      </c>
      <c r="K6215" s="189">
        <f t="shared" si="386"/>
        <v>0.96216000000000002</v>
      </c>
      <c r="L6215" s="200">
        <v>24965</v>
      </c>
      <c r="N6215" s="184">
        <v>0</v>
      </c>
      <c r="O6215" s="190">
        <f t="shared" si="387"/>
        <v>0</v>
      </c>
      <c r="Q6215" s="1">
        <v>716.1</v>
      </c>
    </row>
    <row r="6216" spans="2:17" x14ac:dyDescent="0.3">
      <c r="B6216" s="187">
        <v>41533.583333333336</v>
      </c>
      <c r="D6216" s="202">
        <v>994</v>
      </c>
      <c r="E6216" s="178">
        <v>726.76</v>
      </c>
      <c r="F6216" s="188">
        <f t="shared" si="384"/>
        <v>0.98353689481341144</v>
      </c>
      <c r="G6216" s="200"/>
      <c r="H6216" s="202">
        <v>749</v>
      </c>
      <c r="I6216" s="178">
        <v>23742</v>
      </c>
      <c r="J6216">
        <f t="shared" si="385"/>
        <v>23742</v>
      </c>
      <c r="K6216" s="189">
        <f t="shared" si="386"/>
        <v>0.94967999999999997</v>
      </c>
      <c r="L6216" s="200">
        <v>24633</v>
      </c>
      <c r="N6216" s="184">
        <v>0</v>
      </c>
      <c r="O6216" s="190">
        <f t="shared" si="387"/>
        <v>0</v>
      </c>
      <c r="Q6216" s="1">
        <v>715.9</v>
      </c>
    </row>
    <row r="6217" spans="2:17" x14ac:dyDescent="0.3">
      <c r="B6217" s="187">
        <v>41533.625</v>
      </c>
      <c r="D6217" s="202">
        <v>939</v>
      </c>
      <c r="E6217" s="178">
        <v>651.43299999999999</v>
      </c>
      <c r="F6217" s="188">
        <f t="shared" si="384"/>
        <v>0.88159556111919346</v>
      </c>
      <c r="G6217" s="200"/>
      <c r="H6217" s="202">
        <v>542</v>
      </c>
      <c r="I6217" s="178">
        <v>22944</v>
      </c>
      <c r="J6217">
        <f t="shared" si="385"/>
        <v>22944</v>
      </c>
      <c r="K6217" s="189">
        <f t="shared" si="386"/>
        <v>0.91776000000000002</v>
      </c>
      <c r="L6217" s="200">
        <v>23786</v>
      </c>
      <c r="N6217" s="184">
        <v>0</v>
      </c>
      <c r="O6217" s="190">
        <f t="shared" si="387"/>
        <v>0</v>
      </c>
      <c r="Q6217" s="1">
        <v>715.6</v>
      </c>
    </row>
    <row r="6218" spans="2:17" x14ac:dyDescent="0.3">
      <c r="B6218" s="187">
        <v>41533.666666666664</v>
      </c>
      <c r="D6218" s="202">
        <v>829</v>
      </c>
      <c r="E6218" s="178">
        <v>465.2</v>
      </c>
      <c r="F6218" s="188">
        <f t="shared" si="384"/>
        <v>0.6295632168352675</v>
      </c>
      <c r="G6218" s="200"/>
      <c r="H6218" s="202">
        <v>302</v>
      </c>
      <c r="I6218" s="178">
        <v>13796</v>
      </c>
      <c r="J6218">
        <f t="shared" si="385"/>
        <v>13796</v>
      </c>
      <c r="K6218" s="189">
        <f t="shared" si="386"/>
        <v>0.55184</v>
      </c>
      <c r="L6218" s="200">
        <v>14179</v>
      </c>
      <c r="N6218" s="184">
        <v>0</v>
      </c>
      <c r="O6218" s="190">
        <f t="shared" si="387"/>
        <v>0</v>
      </c>
      <c r="Q6218" s="1">
        <v>714.4</v>
      </c>
    </row>
    <row r="6219" spans="2:17" x14ac:dyDescent="0.3">
      <c r="B6219" s="187">
        <v>41533.708333333336</v>
      </c>
      <c r="D6219" s="202">
        <v>337</v>
      </c>
      <c r="E6219" s="178">
        <v>0</v>
      </c>
      <c r="F6219" s="188">
        <f t="shared" ref="F6219:F6282" si="388">E6219/$F$8</f>
        <v>0</v>
      </c>
      <c r="G6219" s="200"/>
      <c r="H6219" s="202">
        <v>69</v>
      </c>
      <c r="I6219" s="178">
        <v>2475.5</v>
      </c>
      <c r="J6219">
        <f t="shared" ref="J6219:J6282" si="389">IF(I6219&lt;0,0,I6219)</f>
        <v>2475.5</v>
      </c>
      <c r="K6219" s="189">
        <f t="shared" ref="K6219:K6282" si="390">J6219/(1000*$K$8)</f>
        <v>9.9019999999999997E-2</v>
      </c>
      <c r="L6219" s="200">
        <v>2586.4</v>
      </c>
      <c r="N6219" s="184">
        <v>0</v>
      </c>
      <c r="O6219" s="190">
        <f t="shared" ref="O6219:O6282" si="391">N6219/$O$8</f>
        <v>0</v>
      </c>
      <c r="Q6219" s="1">
        <v>714.4</v>
      </c>
    </row>
    <row r="6220" spans="2:17" x14ac:dyDescent="0.3">
      <c r="B6220" s="187">
        <v>41533.75</v>
      </c>
      <c r="D6220" s="202">
        <v>0</v>
      </c>
      <c r="E6220" s="178">
        <v>0</v>
      </c>
      <c r="F6220" s="188">
        <f t="shared" si="388"/>
        <v>0</v>
      </c>
      <c r="G6220" s="200"/>
      <c r="H6220" s="202">
        <v>0</v>
      </c>
      <c r="I6220" s="178">
        <v>-56.506999999999998</v>
      </c>
      <c r="J6220">
        <f t="shared" si="389"/>
        <v>0</v>
      </c>
      <c r="K6220" s="189">
        <f t="shared" si="390"/>
        <v>0</v>
      </c>
      <c r="L6220" s="200">
        <v>0</v>
      </c>
      <c r="N6220" s="184">
        <v>0</v>
      </c>
      <c r="O6220" s="190">
        <f t="shared" si="391"/>
        <v>0</v>
      </c>
      <c r="Q6220" s="1">
        <v>714.2</v>
      </c>
    </row>
    <row r="6221" spans="2:17" x14ac:dyDescent="0.3">
      <c r="B6221" s="187">
        <v>41533.791666666664</v>
      </c>
      <c r="D6221" s="202">
        <v>0</v>
      </c>
      <c r="E6221" s="178">
        <v>0</v>
      </c>
      <c r="F6221" s="188">
        <f t="shared" si="388"/>
        <v>0</v>
      </c>
      <c r="G6221" s="200"/>
      <c r="H6221" s="202">
        <v>0</v>
      </c>
      <c r="I6221" s="178">
        <v>-56.506999999999998</v>
      </c>
      <c r="J6221">
        <f t="shared" si="389"/>
        <v>0</v>
      </c>
      <c r="K6221" s="189">
        <f t="shared" si="390"/>
        <v>0</v>
      </c>
      <c r="L6221" s="200">
        <v>0</v>
      </c>
      <c r="N6221" s="184">
        <v>0</v>
      </c>
      <c r="O6221" s="190">
        <f t="shared" si="391"/>
        <v>0</v>
      </c>
      <c r="Q6221" s="1">
        <v>713.1</v>
      </c>
    </row>
    <row r="6222" spans="2:17" x14ac:dyDescent="0.3">
      <c r="B6222" s="187">
        <v>41533.833333333336</v>
      </c>
      <c r="D6222" s="202">
        <v>0</v>
      </c>
      <c r="E6222" s="178">
        <v>0</v>
      </c>
      <c r="F6222" s="188">
        <f t="shared" si="388"/>
        <v>0</v>
      </c>
      <c r="G6222" s="200"/>
      <c r="H6222" s="202">
        <v>0</v>
      </c>
      <c r="I6222" s="178">
        <v>-56.506999999999998</v>
      </c>
      <c r="J6222">
        <f t="shared" si="389"/>
        <v>0</v>
      </c>
      <c r="K6222" s="189">
        <f t="shared" si="390"/>
        <v>0</v>
      </c>
      <c r="L6222" s="200">
        <v>0</v>
      </c>
      <c r="N6222" s="184">
        <v>284.89999999999998</v>
      </c>
      <c r="O6222" s="190">
        <f t="shared" si="391"/>
        <v>4.7483333333333329E-2</v>
      </c>
      <c r="Q6222" s="1">
        <v>712.1</v>
      </c>
    </row>
    <row r="6223" spans="2:17" x14ac:dyDescent="0.3">
      <c r="B6223" s="187">
        <v>41533.875</v>
      </c>
      <c r="D6223" s="202">
        <v>0</v>
      </c>
      <c r="E6223" s="178">
        <v>0</v>
      </c>
      <c r="F6223" s="188">
        <f t="shared" si="388"/>
        <v>0</v>
      </c>
      <c r="G6223" s="200"/>
      <c r="H6223" s="202">
        <v>0</v>
      </c>
      <c r="I6223" s="178">
        <v>-56.506999999999998</v>
      </c>
      <c r="J6223">
        <f t="shared" si="389"/>
        <v>0</v>
      </c>
      <c r="K6223" s="189">
        <f t="shared" si="390"/>
        <v>0</v>
      </c>
      <c r="L6223" s="200">
        <v>0</v>
      </c>
      <c r="N6223" s="184">
        <v>592.5</v>
      </c>
      <c r="O6223" s="190">
        <f t="shared" si="391"/>
        <v>9.8750000000000004E-2</v>
      </c>
      <c r="Q6223" s="1">
        <v>710.9</v>
      </c>
    </row>
    <row r="6224" spans="2:17" x14ac:dyDescent="0.3">
      <c r="B6224" s="187">
        <v>41533.916666666664</v>
      </c>
      <c r="D6224" s="202">
        <v>0</v>
      </c>
      <c r="E6224" s="178">
        <v>0</v>
      </c>
      <c r="F6224" s="188">
        <f t="shared" si="388"/>
        <v>0</v>
      </c>
      <c r="G6224" s="200"/>
      <c r="H6224" s="202">
        <v>0</v>
      </c>
      <c r="I6224" s="178">
        <v>-56.506999999999998</v>
      </c>
      <c r="J6224">
        <f t="shared" si="389"/>
        <v>0</v>
      </c>
      <c r="K6224" s="189">
        <f t="shared" si="390"/>
        <v>0</v>
      </c>
      <c r="L6224" s="200">
        <v>0</v>
      </c>
      <c r="N6224" s="184">
        <v>604.29999999999995</v>
      </c>
      <c r="O6224" s="190">
        <f t="shared" si="391"/>
        <v>0.10071666666666666</v>
      </c>
      <c r="Q6224" s="1">
        <v>710.6</v>
      </c>
    </row>
    <row r="6225" spans="2:17" x14ac:dyDescent="0.3">
      <c r="B6225" s="187">
        <v>41533.958333333336</v>
      </c>
      <c r="D6225" s="202">
        <v>0</v>
      </c>
      <c r="E6225" s="178">
        <v>0</v>
      </c>
      <c r="F6225" s="188">
        <f t="shared" si="388"/>
        <v>0</v>
      </c>
      <c r="G6225" s="200"/>
      <c r="H6225" s="202">
        <v>0</v>
      </c>
      <c r="I6225" s="178">
        <v>-56.506999999999998</v>
      </c>
      <c r="J6225">
        <f t="shared" si="389"/>
        <v>0</v>
      </c>
      <c r="K6225" s="189">
        <f t="shared" si="390"/>
        <v>0</v>
      </c>
      <c r="L6225" s="200">
        <v>0</v>
      </c>
      <c r="N6225" s="184">
        <v>580.1</v>
      </c>
      <c r="O6225" s="190">
        <f t="shared" si="391"/>
        <v>9.6683333333333343E-2</v>
      </c>
      <c r="Q6225" s="1">
        <v>709.8</v>
      </c>
    </row>
    <row r="6226" spans="2:17" x14ac:dyDescent="0.3">
      <c r="B6226" s="187">
        <v>41534</v>
      </c>
      <c r="D6226" s="202">
        <v>0</v>
      </c>
      <c r="E6226" s="178">
        <v>0</v>
      </c>
      <c r="F6226" s="188">
        <f t="shared" si="388"/>
        <v>0</v>
      </c>
      <c r="G6226" s="200"/>
      <c r="H6226" s="202">
        <v>0</v>
      </c>
      <c r="I6226" s="178">
        <v>-56.506999999999998</v>
      </c>
      <c r="J6226">
        <f t="shared" si="389"/>
        <v>0</v>
      </c>
      <c r="K6226" s="189">
        <f t="shared" si="390"/>
        <v>0</v>
      </c>
      <c r="L6226" s="200">
        <v>0</v>
      </c>
      <c r="N6226" s="184">
        <v>1074.9000000000001</v>
      </c>
      <c r="O6226" s="190">
        <f t="shared" si="391"/>
        <v>0.17915</v>
      </c>
      <c r="Q6226" s="1">
        <v>709.6</v>
      </c>
    </row>
    <row r="6227" spans="2:17" x14ac:dyDescent="0.3">
      <c r="B6227" s="187">
        <v>41534.041666666664</v>
      </c>
      <c r="D6227" s="202">
        <v>0</v>
      </c>
      <c r="E6227" s="178">
        <v>0</v>
      </c>
      <c r="F6227" s="188">
        <f t="shared" si="388"/>
        <v>0</v>
      </c>
      <c r="G6227" s="200"/>
      <c r="H6227" s="202">
        <v>0</v>
      </c>
      <c r="I6227" s="178">
        <v>-56.506999999999998</v>
      </c>
      <c r="J6227">
        <f t="shared" si="389"/>
        <v>0</v>
      </c>
      <c r="K6227" s="189">
        <f t="shared" si="390"/>
        <v>0</v>
      </c>
      <c r="L6227" s="200">
        <v>0</v>
      </c>
      <c r="N6227" s="184">
        <v>2214.4</v>
      </c>
      <c r="O6227" s="190">
        <f t="shared" si="391"/>
        <v>0.36906666666666671</v>
      </c>
      <c r="Q6227" s="1">
        <v>709.6</v>
      </c>
    </row>
    <row r="6228" spans="2:17" x14ac:dyDescent="0.3">
      <c r="B6228" s="187">
        <v>41534.083333333336</v>
      </c>
      <c r="D6228" s="202">
        <v>0</v>
      </c>
      <c r="E6228" s="178">
        <v>0</v>
      </c>
      <c r="F6228" s="188">
        <f t="shared" si="388"/>
        <v>0</v>
      </c>
      <c r="G6228" s="200"/>
      <c r="H6228" s="202">
        <v>0</v>
      </c>
      <c r="I6228" s="178">
        <v>-56.506999999999998</v>
      </c>
      <c r="J6228">
        <f t="shared" si="389"/>
        <v>0</v>
      </c>
      <c r="K6228" s="189">
        <f t="shared" si="390"/>
        <v>0</v>
      </c>
      <c r="L6228" s="200">
        <v>0</v>
      </c>
      <c r="N6228" s="184">
        <v>3264.3</v>
      </c>
      <c r="O6228" s="190">
        <f t="shared" si="391"/>
        <v>0.54405000000000003</v>
      </c>
      <c r="Q6228" s="1">
        <v>707.7</v>
      </c>
    </row>
    <row r="6229" spans="2:17" x14ac:dyDescent="0.3">
      <c r="B6229" s="187">
        <v>41534.125</v>
      </c>
      <c r="D6229" s="202">
        <v>0</v>
      </c>
      <c r="E6229" s="178">
        <v>0</v>
      </c>
      <c r="F6229" s="188">
        <f t="shared" si="388"/>
        <v>0</v>
      </c>
      <c r="G6229" s="200"/>
      <c r="H6229" s="202">
        <v>0</v>
      </c>
      <c r="I6229" s="178">
        <v>-56.506999999999998</v>
      </c>
      <c r="J6229">
        <f t="shared" si="389"/>
        <v>0</v>
      </c>
      <c r="K6229" s="189">
        <f t="shared" si="390"/>
        <v>0</v>
      </c>
      <c r="L6229" s="200">
        <v>0</v>
      </c>
      <c r="N6229" s="184">
        <v>4756.2</v>
      </c>
      <c r="O6229" s="190">
        <f t="shared" si="391"/>
        <v>0.79269999999999996</v>
      </c>
      <c r="Q6229" s="1">
        <v>706.7</v>
      </c>
    </row>
    <row r="6230" spans="2:17" x14ac:dyDescent="0.3">
      <c r="B6230" s="187">
        <v>41534.166666666664</v>
      </c>
      <c r="D6230" s="202">
        <v>0</v>
      </c>
      <c r="E6230" s="178">
        <v>0</v>
      </c>
      <c r="F6230" s="188">
        <f t="shared" si="388"/>
        <v>0</v>
      </c>
      <c r="G6230" s="200"/>
      <c r="H6230" s="202">
        <v>0</v>
      </c>
      <c r="I6230" s="178">
        <v>-56.506999999999998</v>
      </c>
      <c r="J6230">
        <f t="shared" si="389"/>
        <v>0</v>
      </c>
      <c r="K6230" s="189">
        <f t="shared" si="390"/>
        <v>0</v>
      </c>
      <c r="L6230" s="200">
        <v>0</v>
      </c>
      <c r="N6230" s="184">
        <v>5830.9</v>
      </c>
      <c r="O6230" s="190">
        <f t="shared" si="391"/>
        <v>0.97181666666666655</v>
      </c>
      <c r="Q6230" s="1">
        <v>706.7</v>
      </c>
    </row>
    <row r="6231" spans="2:17" x14ac:dyDescent="0.3">
      <c r="B6231" s="187">
        <v>41534.208333333336</v>
      </c>
      <c r="D6231" s="202">
        <v>0</v>
      </c>
      <c r="E6231" s="178">
        <v>0</v>
      </c>
      <c r="F6231" s="188">
        <f t="shared" si="388"/>
        <v>0</v>
      </c>
      <c r="G6231" s="200"/>
      <c r="H6231" s="202">
        <v>0</v>
      </c>
      <c r="I6231" s="178">
        <v>-56.506999999999998</v>
      </c>
      <c r="J6231">
        <f t="shared" si="389"/>
        <v>0</v>
      </c>
      <c r="K6231" s="189">
        <f t="shared" si="390"/>
        <v>0</v>
      </c>
      <c r="L6231" s="200">
        <v>0</v>
      </c>
      <c r="N6231" s="184">
        <v>5983.2</v>
      </c>
      <c r="O6231" s="190">
        <f t="shared" si="391"/>
        <v>0.99719999999999998</v>
      </c>
      <c r="Q6231" s="1">
        <v>706.2</v>
      </c>
    </row>
    <row r="6232" spans="2:17" x14ac:dyDescent="0.3">
      <c r="B6232" s="187">
        <v>41534.25</v>
      </c>
      <c r="D6232" s="202">
        <v>551</v>
      </c>
      <c r="E6232" s="178">
        <v>0</v>
      </c>
      <c r="F6232" s="188">
        <f t="shared" si="388"/>
        <v>0</v>
      </c>
      <c r="G6232" s="200"/>
      <c r="H6232" s="202">
        <v>104</v>
      </c>
      <c r="I6232" s="178">
        <v>4140.5</v>
      </c>
      <c r="J6232">
        <f t="shared" si="389"/>
        <v>4140.5</v>
      </c>
      <c r="K6232" s="189">
        <f t="shared" si="390"/>
        <v>0.16561999999999999</v>
      </c>
      <c r="L6232" s="200">
        <v>4271.6000000000004</v>
      </c>
      <c r="N6232" s="184">
        <v>5721.8</v>
      </c>
      <c r="O6232" s="190">
        <f t="shared" si="391"/>
        <v>0.95363333333333333</v>
      </c>
      <c r="Q6232" s="1">
        <v>705.5</v>
      </c>
    </row>
    <row r="6233" spans="2:17" x14ac:dyDescent="0.3">
      <c r="B6233" s="187">
        <v>41534.291666666664</v>
      </c>
      <c r="D6233" s="202">
        <v>855</v>
      </c>
      <c r="E6233" s="178">
        <v>322.68299999999999</v>
      </c>
      <c r="F6233" s="188">
        <f t="shared" si="388"/>
        <v>0.43669249247217246</v>
      </c>
      <c r="G6233" s="200"/>
      <c r="H6233" s="202">
        <v>345</v>
      </c>
      <c r="I6233" s="178">
        <v>16295</v>
      </c>
      <c r="J6233">
        <f t="shared" si="389"/>
        <v>16295</v>
      </c>
      <c r="K6233" s="189">
        <f t="shared" si="390"/>
        <v>0.65180000000000005</v>
      </c>
      <c r="L6233" s="200">
        <v>16783</v>
      </c>
      <c r="N6233" s="184">
        <v>4784.8999999999996</v>
      </c>
      <c r="O6233" s="190">
        <f t="shared" si="391"/>
        <v>0.79748333333333332</v>
      </c>
      <c r="Q6233" s="1">
        <v>704.9</v>
      </c>
    </row>
    <row r="6234" spans="2:17" x14ac:dyDescent="0.3">
      <c r="B6234" s="187">
        <v>41534.333333333336</v>
      </c>
      <c r="D6234" s="202">
        <v>946</v>
      </c>
      <c r="E6234" s="178">
        <v>661.52200000000005</v>
      </c>
      <c r="F6234" s="188">
        <f t="shared" si="388"/>
        <v>0.8952491795513754</v>
      </c>
      <c r="G6234" s="200"/>
      <c r="H6234" s="202">
        <v>582</v>
      </c>
      <c r="I6234" s="178">
        <v>24039</v>
      </c>
      <c r="J6234">
        <f t="shared" si="389"/>
        <v>24039</v>
      </c>
      <c r="K6234" s="189">
        <f t="shared" si="390"/>
        <v>0.96155999999999997</v>
      </c>
      <c r="L6234" s="200">
        <v>24949</v>
      </c>
      <c r="N6234" s="184">
        <v>3651.7</v>
      </c>
      <c r="O6234" s="190">
        <f t="shared" si="391"/>
        <v>0.60861666666666658</v>
      </c>
      <c r="Q6234" s="1">
        <v>704.8</v>
      </c>
    </row>
    <row r="6235" spans="2:17" x14ac:dyDescent="0.3">
      <c r="B6235" s="187">
        <v>41534.375</v>
      </c>
      <c r="D6235" s="202">
        <v>995</v>
      </c>
      <c r="E6235" s="178">
        <v>726.09</v>
      </c>
      <c r="F6235" s="188">
        <f t="shared" si="388"/>
        <v>0.982630172209629</v>
      </c>
      <c r="G6235" s="200"/>
      <c r="H6235" s="202">
        <v>780</v>
      </c>
      <c r="I6235" s="178">
        <v>24359</v>
      </c>
      <c r="J6235">
        <f t="shared" si="389"/>
        <v>24359</v>
      </c>
      <c r="K6235" s="189">
        <f t="shared" si="390"/>
        <v>0.97436</v>
      </c>
      <c r="L6235" s="200">
        <v>25289</v>
      </c>
      <c r="N6235" s="184">
        <v>3362.1</v>
      </c>
      <c r="O6235" s="190">
        <f t="shared" si="391"/>
        <v>0.56035000000000001</v>
      </c>
      <c r="Q6235" s="1">
        <v>704.2</v>
      </c>
    </row>
    <row r="6236" spans="2:17" x14ac:dyDescent="0.3">
      <c r="B6236" s="187">
        <v>41534.416666666664</v>
      </c>
      <c r="D6236" s="202">
        <v>1023</v>
      </c>
      <c r="E6236" s="178">
        <v>735.59699999999998</v>
      </c>
      <c r="F6236" s="188">
        <f t="shared" si="388"/>
        <v>0.99549615996210716</v>
      </c>
      <c r="G6236" s="200"/>
      <c r="H6236" s="202">
        <v>921</v>
      </c>
      <c r="I6236" s="178">
        <v>24359</v>
      </c>
      <c r="J6236">
        <f t="shared" si="389"/>
        <v>24359</v>
      </c>
      <c r="K6236" s="189">
        <f t="shared" si="390"/>
        <v>0.97436</v>
      </c>
      <c r="L6236" s="200">
        <v>25289</v>
      </c>
      <c r="N6236" s="184">
        <v>3063</v>
      </c>
      <c r="O6236" s="190">
        <f t="shared" si="391"/>
        <v>0.51049999999999995</v>
      </c>
      <c r="Q6236" s="1">
        <v>702.3</v>
      </c>
    </row>
    <row r="6237" spans="2:17" x14ac:dyDescent="0.3">
      <c r="B6237" s="187">
        <v>41534.458333333336</v>
      </c>
      <c r="D6237" s="202">
        <v>1034</v>
      </c>
      <c r="E6237" s="178">
        <v>735.48</v>
      </c>
      <c r="F6237" s="188">
        <f t="shared" si="388"/>
        <v>0.99533782183577502</v>
      </c>
      <c r="G6237" s="200"/>
      <c r="H6237" s="202">
        <v>990</v>
      </c>
      <c r="I6237" s="178">
        <v>24315</v>
      </c>
      <c r="J6237">
        <f t="shared" si="389"/>
        <v>24315</v>
      </c>
      <c r="K6237" s="189">
        <f t="shared" si="390"/>
        <v>0.97260000000000002</v>
      </c>
      <c r="L6237" s="200">
        <v>25242</v>
      </c>
      <c r="N6237" s="184">
        <v>2244.1</v>
      </c>
      <c r="O6237" s="190">
        <f t="shared" si="391"/>
        <v>0.37401666666666666</v>
      </c>
      <c r="Q6237" s="1">
        <v>701.9</v>
      </c>
    </row>
    <row r="6238" spans="2:17" x14ac:dyDescent="0.3">
      <c r="B6238" s="187">
        <v>41534.5</v>
      </c>
      <c r="D6238" s="202">
        <v>1031</v>
      </c>
      <c r="E6238" s="178">
        <v>735.54100000000005</v>
      </c>
      <c r="F6238" s="188">
        <f t="shared" si="388"/>
        <v>0.99542037419223883</v>
      </c>
      <c r="G6238" s="200"/>
      <c r="H6238" s="202">
        <v>982</v>
      </c>
      <c r="I6238" s="178">
        <v>24068</v>
      </c>
      <c r="J6238">
        <f t="shared" si="389"/>
        <v>24068</v>
      </c>
      <c r="K6238" s="189">
        <f t="shared" si="390"/>
        <v>0.96272000000000002</v>
      </c>
      <c r="L6238" s="200">
        <v>24979</v>
      </c>
      <c r="N6238" s="184">
        <v>1533.2</v>
      </c>
      <c r="O6238" s="190">
        <f t="shared" si="391"/>
        <v>0.25553333333333333</v>
      </c>
      <c r="Q6238" s="1">
        <v>701.5</v>
      </c>
    </row>
    <row r="6239" spans="2:17" x14ac:dyDescent="0.3">
      <c r="B6239" s="187">
        <v>41534.541666666664</v>
      </c>
      <c r="D6239" s="202">
        <v>1014</v>
      </c>
      <c r="E6239" s="178">
        <v>735.67100000000005</v>
      </c>
      <c r="F6239" s="188">
        <f t="shared" si="388"/>
        <v>0.99559630544371902</v>
      </c>
      <c r="G6239" s="200"/>
      <c r="H6239" s="202">
        <v>896</v>
      </c>
      <c r="I6239" s="178">
        <v>23832</v>
      </c>
      <c r="J6239">
        <f t="shared" si="389"/>
        <v>23832</v>
      </c>
      <c r="K6239" s="189">
        <f t="shared" si="390"/>
        <v>0.95328000000000002</v>
      </c>
      <c r="L6239" s="200">
        <v>24729</v>
      </c>
      <c r="N6239" s="184">
        <v>1152</v>
      </c>
      <c r="O6239" s="190">
        <f t="shared" si="391"/>
        <v>0.192</v>
      </c>
      <c r="Q6239" s="1">
        <v>701.2</v>
      </c>
    </row>
    <row r="6240" spans="2:17" x14ac:dyDescent="0.3">
      <c r="B6240" s="187">
        <v>41534.583333333336</v>
      </c>
      <c r="D6240" s="202">
        <v>984</v>
      </c>
      <c r="E6240" s="178">
        <v>715.12699999999995</v>
      </c>
      <c r="F6240" s="188">
        <f t="shared" si="388"/>
        <v>0.96779375444057247</v>
      </c>
      <c r="G6240" s="200"/>
      <c r="H6240" s="202">
        <v>745</v>
      </c>
      <c r="I6240" s="178">
        <v>23468</v>
      </c>
      <c r="J6240">
        <f t="shared" si="389"/>
        <v>23468</v>
      </c>
      <c r="K6240" s="189">
        <f t="shared" si="390"/>
        <v>0.93872</v>
      </c>
      <c r="L6240" s="200">
        <v>24343</v>
      </c>
      <c r="N6240" s="184">
        <v>930.5</v>
      </c>
      <c r="O6240" s="190">
        <f t="shared" si="391"/>
        <v>0.15508333333333332</v>
      </c>
      <c r="Q6240" s="1">
        <v>701</v>
      </c>
    </row>
    <row r="6241" spans="2:17" x14ac:dyDescent="0.3">
      <c r="B6241" s="187">
        <v>41534.625</v>
      </c>
      <c r="D6241" s="202">
        <v>931</v>
      </c>
      <c r="E6241" s="178">
        <v>641.726</v>
      </c>
      <c r="F6241" s="188">
        <f t="shared" si="388"/>
        <v>0.86845890990289953</v>
      </c>
      <c r="G6241" s="200"/>
      <c r="H6241" s="202">
        <v>542</v>
      </c>
      <c r="I6241" s="178">
        <v>22756</v>
      </c>
      <c r="J6241">
        <f t="shared" si="389"/>
        <v>22756</v>
      </c>
      <c r="K6241" s="189">
        <f t="shared" si="390"/>
        <v>0.91024000000000005</v>
      </c>
      <c r="L6241" s="200">
        <v>23587</v>
      </c>
      <c r="N6241" s="184">
        <v>895.8</v>
      </c>
      <c r="O6241" s="190">
        <f t="shared" si="391"/>
        <v>0.14929999999999999</v>
      </c>
      <c r="Q6241" s="1">
        <v>700.8</v>
      </c>
    </row>
    <row r="6242" spans="2:17" x14ac:dyDescent="0.3">
      <c r="B6242" s="187">
        <v>41534.666666666664</v>
      </c>
      <c r="D6242" s="202">
        <v>820</v>
      </c>
      <c r="E6242" s="178">
        <v>456.012</v>
      </c>
      <c r="F6242" s="188">
        <f t="shared" si="388"/>
        <v>0.61712893730757523</v>
      </c>
      <c r="G6242" s="200"/>
      <c r="H6242" s="202">
        <v>302</v>
      </c>
      <c r="I6242" s="178">
        <v>13747</v>
      </c>
      <c r="J6242">
        <f t="shared" si="389"/>
        <v>13747</v>
      </c>
      <c r="K6242" s="189">
        <f t="shared" si="390"/>
        <v>0.54988000000000004</v>
      </c>
      <c r="L6242" s="200">
        <v>14128</v>
      </c>
      <c r="N6242" s="184">
        <v>979.1</v>
      </c>
      <c r="O6242" s="190">
        <f t="shared" si="391"/>
        <v>0.16318333333333335</v>
      </c>
      <c r="Q6242" s="1">
        <v>700</v>
      </c>
    </row>
    <row r="6243" spans="2:17" x14ac:dyDescent="0.3">
      <c r="B6243" s="187">
        <v>41534.708333333336</v>
      </c>
      <c r="D6243" s="202">
        <v>332</v>
      </c>
      <c r="E6243" s="178">
        <v>0</v>
      </c>
      <c r="F6243" s="188">
        <f t="shared" si="388"/>
        <v>0</v>
      </c>
      <c r="G6243" s="200"/>
      <c r="H6243" s="202">
        <v>68</v>
      </c>
      <c r="I6243" s="178">
        <v>2409.4</v>
      </c>
      <c r="J6243">
        <f t="shared" si="389"/>
        <v>2409.4</v>
      </c>
      <c r="K6243" s="189">
        <f t="shared" si="390"/>
        <v>9.6376000000000003E-2</v>
      </c>
      <c r="L6243" s="200">
        <v>2519.5</v>
      </c>
      <c r="N6243" s="184">
        <v>1135.7</v>
      </c>
      <c r="O6243" s="190">
        <f t="shared" si="391"/>
        <v>0.18928333333333333</v>
      </c>
      <c r="Q6243" s="1">
        <v>699.7</v>
      </c>
    </row>
    <row r="6244" spans="2:17" x14ac:dyDescent="0.3">
      <c r="B6244" s="187">
        <v>41534.75</v>
      </c>
      <c r="D6244" s="202">
        <v>0</v>
      </c>
      <c r="E6244" s="178">
        <v>0</v>
      </c>
      <c r="F6244" s="188">
        <f t="shared" si="388"/>
        <v>0</v>
      </c>
      <c r="G6244" s="200"/>
      <c r="H6244" s="202">
        <v>0</v>
      </c>
      <c r="I6244" s="178">
        <v>-56.506999999999998</v>
      </c>
      <c r="J6244">
        <f t="shared" si="389"/>
        <v>0</v>
      </c>
      <c r="K6244" s="189">
        <f t="shared" si="390"/>
        <v>0</v>
      </c>
      <c r="L6244" s="200">
        <v>0</v>
      </c>
      <c r="N6244" s="184">
        <v>1375</v>
      </c>
      <c r="O6244" s="190">
        <f t="shared" si="391"/>
        <v>0.22916666666666666</v>
      </c>
      <c r="Q6244" s="1">
        <v>699.5</v>
      </c>
    </row>
    <row r="6245" spans="2:17" x14ac:dyDescent="0.3">
      <c r="B6245" s="187">
        <v>41534.791666666664</v>
      </c>
      <c r="D6245" s="202">
        <v>0</v>
      </c>
      <c r="E6245" s="178">
        <v>0</v>
      </c>
      <c r="F6245" s="188">
        <f t="shared" si="388"/>
        <v>0</v>
      </c>
      <c r="G6245" s="200"/>
      <c r="H6245" s="202">
        <v>0</v>
      </c>
      <c r="I6245" s="178">
        <v>-56.506999999999998</v>
      </c>
      <c r="J6245">
        <f t="shared" si="389"/>
        <v>0</v>
      </c>
      <c r="K6245" s="189">
        <f t="shared" si="390"/>
        <v>0</v>
      </c>
      <c r="L6245" s="200">
        <v>0</v>
      </c>
      <c r="N6245" s="184">
        <v>2506.6</v>
      </c>
      <c r="O6245" s="190">
        <f t="shared" si="391"/>
        <v>0.41776666666666668</v>
      </c>
      <c r="Q6245" s="1">
        <v>699.5</v>
      </c>
    </row>
    <row r="6246" spans="2:17" x14ac:dyDescent="0.3">
      <c r="B6246" s="187">
        <v>41534.833333333336</v>
      </c>
      <c r="D6246" s="202">
        <v>0</v>
      </c>
      <c r="E6246" s="178">
        <v>0</v>
      </c>
      <c r="F6246" s="188">
        <f t="shared" si="388"/>
        <v>0</v>
      </c>
      <c r="G6246" s="200"/>
      <c r="H6246" s="202">
        <v>0</v>
      </c>
      <c r="I6246" s="178">
        <v>-56.506999999999998</v>
      </c>
      <c r="J6246">
        <f t="shared" si="389"/>
        <v>0</v>
      </c>
      <c r="K6246" s="189">
        <f t="shared" si="390"/>
        <v>0</v>
      </c>
      <c r="L6246" s="200">
        <v>0</v>
      </c>
      <c r="N6246" s="184">
        <v>3844.8</v>
      </c>
      <c r="O6246" s="190">
        <f t="shared" si="391"/>
        <v>0.64080000000000004</v>
      </c>
      <c r="Q6246" s="1">
        <v>698.7</v>
      </c>
    </row>
    <row r="6247" spans="2:17" x14ac:dyDescent="0.3">
      <c r="B6247" s="187">
        <v>41534.875</v>
      </c>
      <c r="D6247" s="202">
        <v>0</v>
      </c>
      <c r="E6247" s="178">
        <v>0</v>
      </c>
      <c r="F6247" s="188">
        <f t="shared" si="388"/>
        <v>0</v>
      </c>
      <c r="G6247" s="200"/>
      <c r="H6247" s="202">
        <v>0</v>
      </c>
      <c r="I6247" s="178">
        <v>-56.506999999999998</v>
      </c>
      <c r="J6247">
        <f t="shared" si="389"/>
        <v>0</v>
      </c>
      <c r="K6247" s="189">
        <f t="shared" si="390"/>
        <v>0</v>
      </c>
      <c r="L6247" s="200">
        <v>0</v>
      </c>
      <c r="N6247" s="184">
        <v>4804.8</v>
      </c>
      <c r="O6247" s="190">
        <f t="shared" si="391"/>
        <v>0.80080000000000007</v>
      </c>
      <c r="Q6247" s="1">
        <v>698.3</v>
      </c>
    </row>
    <row r="6248" spans="2:17" x14ac:dyDescent="0.3">
      <c r="B6248" s="187">
        <v>41534.916666666664</v>
      </c>
      <c r="D6248" s="202">
        <v>0</v>
      </c>
      <c r="E6248" s="178">
        <v>0</v>
      </c>
      <c r="F6248" s="188">
        <f t="shared" si="388"/>
        <v>0</v>
      </c>
      <c r="G6248" s="200"/>
      <c r="H6248" s="202">
        <v>0</v>
      </c>
      <c r="I6248" s="178">
        <v>-56.506999999999998</v>
      </c>
      <c r="J6248">
        <f t="shared" si="389"/>
        <v>0</v>
      </c>
      <c r="K6248" s="189">
        <f t="shared" si="390"/>
        <v>0</v>
      </c>
      <c r="L6248" s="200">
        <v>0</v>
      </c>
      <c r="N6248" s="184">
        <v>5230.5</v>
      </c>
      <c r="O6248" s="190">
        <f t="shared" si="391"/>
        <v>0.87175000000000002</v>
      </c>
      <c r="Q6248" s="1">
        <v>697.3</v>
      </c>
    </row>
    <row r="6249" spans="2:17" x14ac:dyDescent="0.3">
      <c r="B6249" s="187">
        <v>41534.958333333336</v>
      </c>
      <c r="D6249" s="202">
        <v>0</v>
      </c>
      <c r="E6249" s="178">
        <v>0</v>
      </c>
      <c r="F6249" s="188">
        <f t="shared" si="388"/>
        <v>0</v>
      </c>
      <c r="G6249" s="200"/>
      <c r="H6249" s="202">
        <v>0</v>
      </c>
      <c r="I6249" s="178">
        <v>-56.506999999999998</v>
      </c>
      <c r="J6249">
        <f t="shared" si="389"/>
        <v>0</v>
      </c>
      <c r="K6249" s="189">
        <f t="shared" si="390"/>
        <v>0</v>
      </c>
      <c r="L6249" s="200">
        <v>0</v>
      </c>
      <c r="N6249" s="184">
        <v>5371.3</v>
      </c>
      <c r="O6249" s="190">
        <f t="shared" si="391"/>
        <v>0.89521666666666666</v>
      </c>
      <c r="Q6249" s="1">
        <v>696.3</v>
      </c>
    </row>
    <row r="6250" spans="2:17" x14ac:dyDescent="0.3">
      <c r="B6250" s="187">
        <v>41535</v>
      </c>
      <c r="D6250" s="202">
        <v>0</v>
      </c>
      <c r="E6250" s="178">
        <v>0</v>
      </c>
      <c r="F6250" s="188">
        <f t="shared" si="388"/>
        <v>0</v>
      </c>
      <c r="G6250" s="200"/>
      <c r="H6250" s="202">
        <v>0</v>
      </c>
      <c r="I6250" s="178">
        <v>-56.506999999999998</v>
      </c>
      <c r="J6250">
        <f t="shared" si="389"/>
        <v>0</v>
      </c>
      <c r="K6250" s="189">
        <f t="shared" si="390"/>
        <v>0</v>
      </c>
      <c r="L6250" s="200">
        <v>0</v>
      </c>
      <c r="N6250" s="184">
        <v>5303.5</v>
      </c>
      <c r="O6250" s="190">
        <f t="shared" si="391"/>
        <v>0.88391666666666668</v>
      </c>
      <c r="Q6250" s="1">
        <v>695.8</v>
      </c>
    </row>
    <row r="6251" spans="2:17" x14ac:dyDescent="0.3">
      <c r="B6251" s="187">
        <v>41535.041666666664</v>
      </c>
      <c r="D6251" s="202">
        <v>0</v>
      </c>
      <c r="E6251" s="178">
        <v>0</v>
      </c>
      <c r="F6251" s="188">
        <f t="shared" si="388"/>
        <v>0</v>
      </c>
      <c r="G6251" s="200"/>
      <c r="H6251" s="202">
        <v>0</v>
      </c>
      <c r="I6251" s="178">
        <v>-56.506999999999998</v>
      </c>
      <c r="J6251">
        <f t="shared" si="389"/>
        <v>0</v>
      </c>
      <c r="K6251" s="189">
        <f t="shared" si="390"/>
        <v>0</v>
      </c>
      <c r="L6251" s="200">
        <v>0</v>
      </c>
      <c r="N6251" s="184">
        <v>5088.8999999999996</v>
      </c>
      <c r="O6251" s="190">
        <f t="shared" si="391"/>
        <v>0.84814999999999996</v>
      </c>
      <c r="Q6251" s="1">
        <v>695.1</v>
      </c>
    </row>
    <row r="6252" spans="2:17" x14ac:dyDescent="0.3">
      <c r="B6252" s="187">
        <v>41535.083333333336</v>
      </c>
      <c r="D6252" s="202">
        <v>0</v>
      </c>
      <c r="E6252" s="178">
        <v>0</v>
      </c>
      <c r="F6252" s="188">
        <f t="shared" si="388"/>
        <v>0</v>
      </c>
      <c r="G6252" s="200"/>
      <c r="H6252" s="202">
        <v>0</v>
      </c>
      <c r="I6252" s="178">
        <v>-56.506999999999998</v>
      </c>
      <c r="J6252">
        <f t="shared" si="389"/>
        <v>0</v>
      </c>
      <c r="K6252" s="189">
        <f t="shared" si="390"/>
        <v>0</v>
      </c>
      <c r="L6252" s="200">
        <v>0</v>
      </c>
      <c r="N6252" s="184">
        <v>4779.6000000000004</v>
      </c>
      <c r="O6252" s="190">
        <f t="shared" si="391"/>
        <v>0.79660000000000009</v>
      </c>
      <c r="Q6252" s="1">
        <v>695</v>
      </c>
    </row>
    <row r="6253" spans="2:17" x14ac:dyDescent="0.3">
      <c r="B6253" s="187">
        <v>41535.125</v>
      </c>
      <c r="D6253" s="202">
        <v>0</v>
      </c>
      <c r="E6253" s="178">
        <v>0</v>
      </c>
      <c r="F6253" s="188">
        <f t="shared" si="388"/>
        <v>0</v>
      </c>
      <c r="G6253" s="200"/>
      <c r="H6253" s="202">
        <v>0</v>
      </c>
      <c r="I6253" s="178">
        <v>-56.506999999999998</v>
      </c>
      <c r="J6253">
        <f t="shared" si="389"/>
        <v>0</v>
      </c>
      <c r="K6253" s="189">
        <f t="shared" si="390"/>
        <v>0</v>
      </c>
      <c r="L6253" s="200">
        <v>0</v>
      </c>
      <c r="N6253" s="184">
        <v>4272</v>
      </c>
      <c r="O6253" s="190">
        <f t="shared" si="391"/>
        <v>0.71199999999999997</v>
      </c>
      <c r="Q6253" s="1">
        <v>695</v>
      </c>
    </row>
    <row r="6254" spans="2:17" x14ac:dyDescent="0.3">
      <c r="B6254" s="187">
        <v>41535.166666666664</v>
      </c>
      <c r="D6254" s="202">
        <v>0</v>
      </c>
      <c r="E6254" s="178">
        <v>0</v>
      </c>
      <c r="F6254" s="188">
        <f t="shared" si="388"/>
        <v>0</v>
      </c>
      <c r="G6254" s="200"/>
      <c r="H6254" s="202">
        <v>0</v>
      </c>
      <c r="I6254" s="178">
        <v>-56.506999999999998</v>
      </c>
      <c r="J6254">
        <f t="shared" si="389"/>
        <v>0</v>
      </c>
      <c r="K6254" s="189">
        <f t="shared" si="390"/>
        <v>0</v>
      </c>
      <c r="L6254" s="200">
        <v>0</v>
      </c>
      <c r="N6254" s="184">
        <v>3759.3</v>
      </c>
      <c r="O6254" s="190">
        <f t="shared" si="391"/>
        <v>0.62655000000000005</v>
      </c>
      <c r="Q6254" s="1">
        <v>694.9</v>
      </c>
    </row>
    <row r="6255" spans="2:17" x14ac:dyDescent="0.3">
      <c r="B6255" s="187">
        <v>41535.208333333336</v>
      </c>
      <c r="D6255" s="202">
        <v>0</v>
      </c>
      <c r="E6255" s="178">
        <v>0</v>
      </c>
      <c r="F6255" s="188">
        <f t="shared" si="388"/>
        <v>0</v>
      </c>
      <c r="G6255" s="200"/>
      <c r="H6255" s="202">
        <v>0</v>
      </c>
      <c r="I6255" s="178">
        <v>-56.506999999999998</v>
      </c>
      <c r="J6255">
        <f t="shared" si="389"/>
        <v>0</v>
      </c>
      <c r="K6255" s="189">
        <f t="shared" si="390"/>
        <v>0</v>
      </c>
      <c r="L6255" s="200">
        <v>0</v>
      </c>
      <c r="N6255" s="184">
        <v>3525.4</v>
      </c>
      <c r="O6255" s="190">
        <f t="shared" si="391"/>
        <v>0.58756666666666668</v>
      </c>
      <c r="Q6255" s="1">
        <v>694.7</v>
      </c>
    </row>
    <row r="6256" spans="2:17" x14ac:dyDescent="0.3">
      <c r="B6256" s="187">
        <v>41535.25</v>
      </c>
      <c r="D6256" s="202">
        <v>552</v>
      </c>
      <c r="E6256" s="178">
        <v>0</v>
      </c>
      <c r="F6256" s="188">
        <f t="shared" si="388"/>
        <v>0</v>
      </c>
      <c r="G6256" s="200"/>
      <c r="H6256" s="202">
        <v>107</v>
      </c>
      <c r="I6256" s="178">
        <v>4326.3</v>
      </c>
      <c r="J6256">
        <f t="shared" si="389"/>
        <v>4326.3</v>
      </c>
      <c r="K6256" s="189">
        <f t="shared" si="390"/>
        <v>0.17305200000000001</v>
      </c>
      <c r="L6256" s="200">
        <v>4459.8999999999996</v>
      </c>
      <c r="N6256" s="184">
        <v>3000</v>
      </c>
      <c r="O6256" s="190">
        <f t="shared" si="391"/>
        <v>0.5</v>
      </c>
      <c r="Q6256" s="1">
        <v>694.5</v>
      </c>
    </row>
    <row r="6257" spans="2:17" x14ac:dyDescent="0.3">
      <c r="B6257" s="187">
        <v>41535.291666666664</v>
      </c>
      <c r="D6257" s="202">
        <v>847</v>
      </c>
      <c r="E6257" s="178">
        <v>323.5</v>
      </c>
      <c r="F6257" s="188">
        <f t="shared" si="388"/>
        <v>0.43779815272185951</v>
      </c>
      <c r="G6257" s="200"/>
      <c r="H6257" s="202">
        <v>346</v>
      </c>
      <c r="I6257" s="178">
        <v>16412</v>
      </c>
      <c r="J6257">
        <f t="shared" si="389"/>
        <v>16412</v>
      </c>
      <c r="K6257" s="189">
        <f t="shared" si="390"/>
        <v>0.65647999999999995</v>
      </c>
      <c r="L6257" s="200">
        <v>16905</v>
      </c>
      <c r="N6257" s="184">
        <v>2141</v>
      </c>
      <c r="O6257" s="190">
        <f t="shared" si="391"/>
        <v>0.35683333333333334</v>
      </c>
      <c r="Q6257" s="1">
        <v>694.4</v>
      </c>
    </row>
    <row r="6258" spans="2:17" x14ac:dyDescent="0.3">
      <c r="B6258" s="187">
        <v>41535.333333333336</v>
      </c>
      <c r="D6258" s="202">
        <v>941</v>
      </c>
      <c r="E6258" s="178">
        <v>663.09299999999996</v>
      </c>
      <c r="F6258" s="188">
        <f t="shared" si="388"/>
        <v>0.8973752410596475</v>
      </c>
      <c r="G6258" s="200"/>
      <c r="H6258" s="202">
        <v>585</v>
      </c>
      <c r="I6258" s="178">
        <v>24057</v>
      </c>
      <c r="J6258">
        <f t="shared" si="389"/>
        <v>24057</v>
      </c>
      <c r="K6258" s="189">
        <f t="shared" si="390"/>
        <v>0.96228000000000002</v>
      </c>
      <c r="L6258" s="200">
        <v>24969</v>
      </c>
      <c r="N6258" s="184">
        <v>1294.4000000000001</v>
      </c>
      <c r="O6258" s="190">
        <f t="shared" si="391"/>
        <v>0.21573333333333336</v>
      </c>
      <c r="Q6258" s="1">
        <v>693.4</v>
      </c>
    </row>
    <row r="6259" spans="2:17" x14ac:dyDescent="0.3">
      <c r="B6259" s="187">
        <v>41535.375</v>
      </c>
      <c r="D6259" s="202">
        <v>989</v>
      </c>
      <c r="E6259" s="178">
        <v>726.89099999999996</v>
      </c>
      <c r="F6259" s="188">
        <f t="shared" si="388"/>
        <v>0.98371417938221062</v>
      </c>
      <c r="G6259" s="200"/>
      <c r="H6259" s="202">
        <v>782</v>
      </c>
      <c r="I6259" s="178">
        <v>24359</v>
      </c>
      <c r="J6259">
        <f t="shared" si="389"/>
        <v>24359</v>
      </c>
      <c r="K6259" s="189">
        <f t="shared" si="390"/>
        <v>0.97436</v>
      </c>
      <c r="L6259" s="200">
        <v>25289</v>
      </c>
      <c r="N6259" s="184">
        <v>898.8</v>
      </c>
      <c r="O6259" s="190">
        <f t="shared" si="391"/>
        <v>0.14979999999999999</v>
      </c>
      <c r="Q6259" s="1">
        <v>693.2</v>
      </c>
    </row>
    <row r="6260" spans="2:17" x14ac:dyDescent="0.3">
      <c r="B6260" s="187">
        <v>41535.416666666664</v>
      </c>
      <c r="D6260" s="202">
        <v>1016</v>
      </c>
      <c r="E6260" s="178">
        <v>735.57500000000005</v>
      </c>
      <c r="F6260" s="188">
        <f t="shared" si="388"/>
        <v>0.99546638698108747</v>
      </c>
      <c r="G6260" s="200"/>
      <c r="H6260" s="202">
        <v>921</v>
      </c>
      <c r="I6260" s="178">
        <v>24359</v>
      </c>
      <c r="J6260">
        <f t="shared" si="389"/>
        <v>24359</v>
      </c>
      <c r="K6260" s="189">
        <f t="shared" si="390"/>
        <v>0.97436</v>
      </c>
      <c r="L6260" s="200">
        <v>25289</v>
      </c>
      <c r="N6260" s="184">
        <v>443.1</v>
      </c>
      <c r="O6260" s="190">
        <f t="shared" si="391"/>
        <v>7.3849999999999999E-2</v>
      </c>
      <c r="Q6260" s="1">
        <v>692.8</v>
      </c>
    </row>
    <row r="6261" spans="2:17" x14ac:dyDescent="0.3">
      <c r="B6261" s="187">
        <v>41535.458333333336</v>
      </c>
      <c r="D6261" s="202">
        <v>1030</v>
      </c>
      <c r="E6261" s="178">
        <v>735.42</v>
      </c>
      <c r="F6261" s="188">
        <f t="shared" si="388"/>
        <v>0.9952566227966303</v>
      </c>
      <c r="G6261" s="200"/>
      <c r="H6261" s="202">
        <v>994</v>
      </c>
      <c r="I6261" s="178">
        <v>24359</v>
      </c>
      <c r="J6261">
        <f t="shared" si="389"/>
        <v>24359</v>
      </c>
      <c r="K6261" s="189">
        <f t="shared" si="390"/>
        <v>0.97436</v>
      </c>
      <c r="L6261" s="200">
        <v>25289</v>
      </c>
      <c r="N6261" s="184">
        <v>22.1</v>
      </c>
      <c r="O6261" s="190">
        <f t="shared" si="391"/>
        <v>3.6833333333333336E-3</v>
      </c>
      <c r="Q6261" s="1">
        <v>691.7</v>
      </c>
    </row>
    <row r="6262" spans="2:17" x14ac:dyDescent="0.3">
      <c r="B6262" s="187">
        <v>41535.5</v>
      </c>
      <c r="D6262" s="202">
        <v>1031</v>
      </c>
      <c r="E6262" s="178">
        <v>735.48599999999999</v>
      </c>
      <c r="F6262" s="188">
        <f t="shared" si="388"/>
        <v>0.99534594173968949</v>
      </c>
      <c r="G6262" s="200"/>
      <c r="H6262" s="202">
        <v>990</v>
      </c>
      <c r="I6262" s="178">
        <v>24221</v>
      </c>
      <c r="J6262">
        <f t="shared" si="389"/>
        <v>24221</v>
      </c>
      <c r="K6262" s="189">
        <f t="shared" si="390"/>
        <v>0.96884000000000003</v>
      </c>
      <c r="L6262" s="200">
        <v>25142</v>
      </c>
      <c r="N6262" s="184">
        <v>0</v>
      </c>
      <c r="O6262" s="190">
        <f t="shared" si="391"/>
        <v>0</v>
      </c>
      <c r="Q6262" s="1">
        <v>691.7</v>
      </c>
    </row>
    <row r="6263" spans="2:17" x14ac:dyDescent="0.3">
      <c r="B6263" s="187">
        <v>41535.541666666664</v>
      </c>
      <c r="D6263" s="202">
        <v>1013</v>
      </c>
      <c r="E6263" s="178">
        <v>735.68299999999999</v>
      </c>
      <c r="F6263" s="188">
        <f t="shared" si="388"/>
        <v>0.99561254525154785</v>
      </c>
      <c r="G6263" s="200"/>
      <c r="H6263" s="202">
        <v>901</v>
      </c>
      <c r="I6263" s="178">
        <v>23945</v>
      </c>
      <c r="J6263">
        <f t="shared" si="389"/>
        <v>23945</v>
      </c>
      <c r="K6263" s="189">
        <f t="shared" si="390"/>
        <v>0.95779999999999998</v>
      </c>
      <c r="L6263" s="200">
        <v>24849</v>
      </c>
      <c r="N6263" s="184">
        <v>0</v>
      </c>
      <c r="O6263" s="190">
        <f t="shared" si="391"/>
        <v>0</v>
      </c>
      <c r="Q6263" s="1">
        <v>691.5</v>
      </c>
    </row>
    <row r="6264" spans="2:17" x14ac:dyDescent="0.3">
      <c r="B6264" s="187">
        <v>41535.583333333336</v>
      </c>
      <c r="D6264" s="202">
        <v>982</v>
      </c>
      <c r="E6264" s="178">
        <v>718.1</v>
      </c>
      <c r="F6264" s="188">
        <f t="shared" si="388"/>
        <v>0.97181716683019259</v>
      </c>
      <c r="G6264" s="200"/>
      <c r="H6264" s="202">
        <v>750</v>
      </c>
      <c r="I6264" s="178">
        <v>23602</v>
      </c>
      <c r="J6264">
        <f t="shared" si="389"/>
        <v>23602</v>
      </c>
      <c r="K6264" s="189">
        <f t="shared" si="390"/>
        <v>0.94408000000000003</v>
      </c>
      <c r="L6264" s="200">
        <v>24485</v>
      </c>
      <c r="N6264" s="184">
        <v>0</v>
      </c>
      <c r="O6264" s="190">
        <f t="shared" si="391"/>
        <v>0</v>
      </c>
      <c r="Q6264" s="1">
        <v>690.2</v>
      </c>
    </row>
    <row r="6265" spans="2:17" x14ac:dyDescent="0.3">
      <c r="B6265" s="187">
        <v>41535.625</v>
      </c>
      <c r="D6265" s="202">
        <v>927</v>
      </c>
      <c r="E6265" s="178">
        <v>643.04899999999998</v>
      </c>
      <c r="F6265" s="188">
        <f t="shared" si="388"/>
        <v>0.87024934871604021</v>
      </c>
      <c r="G6265" s="200"/>
      <c r="H6265" s="202">
        <v>544</v>
      </c>
      <c r="I6265" s="178">
        <v>22757</v>
      </c>
      <c r="J6265">
        <f t="shared" si="389"/>
        <v>22757</v>
      </c>
      <c r="K6265" s="189">
        <f t="shared" si="390"/>
        <v>0.91027999999999998</v>
      </c>
      <c r="L6265" s="200">
        <v>23588</v>
      </c>
      <c r="N6265" s="184">
        <v>0</v>
      </c>
      <c r="O6265" s="190">
        <f t="shared" si="391"/>
        <v>0</v>
      </c>
      <c r="Q6265" s="1">
        <v>690.1</v>
      </c>
    </row>
    <row r="6266" spans="2:17" x14ac:dyDescent="0.3">
      <c r="B6266" s="187">
        <v>41535.666666666664</v>
      </c>
      <c r="D6266" s="202">
        <v>808</v>
      </c>
      <c r="E6266" s="178">
        <v>453.392</v>
      </c>
      <c r="F6266" s="188">
        <f t="shared" si="388"/>
        <v>0.61358324593158986</v>
      </c>
      <c r="G6266" s="200"/>
      <c r="H6266" s="202">
        <v>301</v>
      </c>
      <c r="I6266" s="178">
        <v>13639</v>
      </c>
      <c r="J6266">
        <f t="shared" si="389"/>
        <v>13639</v>
      </c>
      <c r="K6266" s="189">
        <f t="shared" si="390"/>
        <v>0.54556000000000004</v>
      </c>
      <c r="L6266" s="200">
        <v>14016</v>
      </c>
      <c r="N6266" s="184">
        <v>0</v>
      </c>
      <c r="O6266" s="190">
        <f t="shared" si="391"/>
        <v>0</v>
      </c>
      <c r="Q6266" s="1">
        <v>689.3</v>
      </c>
    </row>
    <row r="6267" spans="2:17" x14ac:dyDescent="0.3">
      <c r="B6267" s="187">
        <v>41535.708333333336</v>
      </c>
      <c r="D6267" s="202">
        <v>294</v>
      </c>
      <c r="E6267" s="178">
        <v>0</v>
      </c>
      <c r="F6267" s="188">
        <f t="shared" si="388"/>
        <v>0</v>
      </c>
      <c r="G6267" s="200"/>
      <c r="H6267" s="202">
        <v>68</v>
      </c>
      <c r="I6267" s="178">
        <v>2370.6999999999998</v>
      </c>
      <c r="J6267">
        <f t="shared" si="389"/>
        <v>2370.6999999999998</v>
      </c>
      <c r="K6267" s="189">
        <f t="shared" si="390"/>
        <v>9.4827999999999996E-2</v>
      </c>
      <c r="L6267" s="200">
        <v>2480.5</v>
      </c>
      <c r="N6267" s="184">
        <v>0</v>
      </c>
      <c r="O6267" s="190">
        <f t="shared" si="391"/>
        <v>0</v>
      </c>
      <c r="Q6267" s="1">
        <v>688.1</v>
      </c>
    </row>
    <row r="6268" spans="2:17" x14ac:dyDescent="0.3">
      <c r="B6268" s="187">
        <v>41535.75</v>
      </c>
      <c r="D6268" s="202">
        <v>0</v>
      </c>
      <c r="E6268" s="178">
        <v>0</v>
      </c>
      <c r="F6268" s="188">
        <f t="shared" si="388"/>
        <v>0</v>
      </c>
      <c r="G6268" s="200"/>
      <c r="H6268" s="202">
        <v>0</v>
      </c>
      <c r="I6268" s="178">
        <v>-56.506999999999998</v>
      </c>
      <c r="J6268">
        <f t="shared" si="389"/>
        <v>0</v>
      </c>
      <c r="K6268" s="189">
        <f t="shared" si="390"/>
        <v>0</v>
      </c>
      <c r="L6268" s="200">
        <v>0</v>
      </c>
      <c r="N6268" s="184">
        <v>0</v>
      </c>
      <c r="O6268" s="190">
        <f t="shared" si="391"/>
        <v>0</v>
      </c>
      <c r="Q6268" s="1">
        <v>687.7</v>
      </c>
    </row>
    <row r="6269" spans="2:17" x14ac:dyDescent="0.3">
      <c r="B6269" s="187">
        <v>41535.791666666664</v>
      </c>
      <c r="D6269" s="202">
        <v>0</v>
      </c>
      <c r="E6269" s="178">
        <v>0</v>
      </c>
      <c r="F6269" s="188">
        <f t="shared" si="388"/>
        <v>0</v>
      </c>
      <c r="G6269" s="200"/>
      <c r="H6269" s="202">
        <v>0</v>
      </c>
      <c r="I6269" s="178">
        <v>-56.506999999999998</v>
      </c>
      <c r="J6269">
        <f t="shared" si="389"/>
        <v>0</v>
      </c>
      <c r="K6269" s="189">
        <f t="shared" si="390"/>
        <v>0</v>
      </c>
      <c r="L6269" s="200">
        <v>0</v>
      </c>
      <c r="N6269" s="184">
        <v>0</v>
      </c>
      <c r="O6269" s="190">
        <f t="shared" si="391"/>
        <v>0</v>
      </c>
      <c r="Q6269" s="1">
        <v>687.6</v>
      </c>
    </row>
    <row r="6270" spans="2:17" x14ac:dyDescent="0.3">
      <c r="B6270" s="187">
        <v>41535.833333333336</v>
      </c>
      <c r="D6270" s="202">
        <v>0</v>
      </c>
      <c r="E6270" s="178">
        <v>0</v>
      </c>
      <c r="F6270" s="188">
        <f t="shared" si="388"/>
        <v>0</v>
      </c>
      <c r="G6270" s="200"/>
      <c r="H6270" s="202">
        <v>0</v>
      </c>
      <c r="I6270" s="178">
        <v>-56.506999999999998</v>
      </c>
      <c r="J6270">
        <f t="shared" si="389"/>
        <v>0</v>
      </c>
      <c r="K6270" s="189">
        <f t="shared" si="390"/>
        <v>0</v>
      </c>
      <c r="L6270" s="200">
        <v>0</v>
      </c>
      <c r="N6270" s="184">
        <v>61.6</v>
      </c>
      <c r="O6270" s="190">
        <f t="shared" si="391"/>
        <v>1.0266666666666667E-2</v>
      </c>
      <c r="Q6270" s="1">
        <v>687.5</v>
      </c>
    </row>
    <row r="6271" spans="2:17" x14ac:dyDescent="0.3">
      <c r="B6271" s="187">
        <v>41535.875</v>
      </c>
      <c r="D6271" s="202">
        <v>0</v>
      </c>
      <c r="E6271" s="178">
        <v>0</v>
      </c>
      <c r="F6271" s="188">
        <f t="shared" si="388"/>
        <v>0</v>
      </c>
      <c r="G6271" s="200"/>
      <c r="H6271" s="202">
        <v>0</v>
      </c>
      <c r="I6271" s="178">
        <v>-56.506999999999998</v>
      </c>
      <c r="J6271">
        <f t="shared" si="389"/>
        <v>0</v>
      </c>
      <c r="K6271" s="189">
        <f t="shared" si="390"/>
        <v>0</v>
      </c>
      <c r="L6271" s="200">
        <v>0</v>
      </c>
      <c r="N6271" s="184">
        <v>776.4</v>
      </c>
      <c r="O6271" s="190">
        <f t="shared" si="391"/>
        <v>0.12939999999999999</v>
      </c>
      <c r="Q6271" s="1">
        <v>687.3</v>
      </c>
    </row>
    <row r="6272" spans="2:17" x14ac:dyDescent="0.3">
      <c r="B6272" s="187">
        <v>41535.916666666664</v>
      </c>
      <c r="D6272" s="202">
        <v>0</v>
      </c>
      <c r="E6272" s="178">
        <v>0</v>
      </c>
      <c r="F6272" s="188">
        <f t="shared" si="388"/>
        <v>0</v>
      </c>
      <c r="G6272" s="200"/>
      <c r="H6272" s="202">
        <v>0</v>
      </c>
      <c r="I6272" s="178">
        <v>-56.506999999999998</v>
      </c>
      <c r="J6272">
        <f t="shared" si="389"/>
        <v>0</v>
      </c>
      <c r="K6272" s="189">
        <f t="shared" si="390"/>
        <v>0</v>
      </c>
      <c r="L6272" s="200">
        <v>0</v>
      </c>
      <c r="N6272" s="184">
        <v>2298.8000000000002</v>
      </c>
      <c r="O6272" s="190">
        <f t="shared" si="391"/>
        <v>0.38313333333333338</v>
      </c>
      <c r="Q6272" s="1">
        <v>687.2</v>
      </c>
    </row>
    <row r="6273" spans="2:17" x14ac:dyDescent="0.3">
      <c r="B6273" s="187">
        <v>41535.958333333336</v>
      </c>
      <c r="D6273" s="202">
        <v>0</v>
      </c>
      <c r="E6273" s="178">
        <v>0</v>
      </c>
      <c r="F6273" s="188">
        <f t="shared" si="388"/>
        <v>0</v>
      </c>
      <c r="G6273" s="200"/>
      <c r="H6273" s="202">
        <v>0</v>
      </c>
      <c r="I6273" s="178">
        <v>-56.506999999999998</v>
      </c>
      <c r="J6273">
        <f t="shared" si="389"/>
        <v>0</v>
      </c>
      <c r="K6273" s="189">
        <f t="shared" si="390"/>
        <v>0</v>
      </c>
      <c r="L6273" s="200">
        <v>0</v>
      </c>
      <c r="N6273" s="184">
        <v>3691.6</v>
      </c>
      <c r="O6273" s="190">
        <f t="shared" si="391"/>
        <v>0.61526666666666663</v>
      </c>
      <c r="Q6273" s="1">
        <v>686.5</v>
      </c>
    </row>
    <row r="6274" spans="2:17" x14ac:dyDescent="0.3">
      <c r="B6274" s="187">
        <v>41536</v>
      </c>
      <c r="D6274" s="202">
        <v>0</v>
      </c>
      <c r="E6274" s="178">
        <v>0</v>
      </c>
      <c r="F6274" s="188">
        <f t="shared" si="388"/>
        <v>0</v>
      </c>
      <c r="G6274" s="200"/>
      <c r="H6274" s="202">
        <v>0</v>
      </c>
      <c r="I6274" s="178">
        <v>-56.506999999999998</v>
      </c>
      <c r="J6274">
        <f t="shared" si="389"/>
        <v>0</v>
      </c>
      <c r="K6274" s="189">
        <f t="shared" si="390"/>
        <v>0</v>
      </c>
      <c r="L6274" s="200">
        <v>0</v>
      </c>
      <c r="N6274" s="184">
        <v>4186.7</v>
      </c>
      <c r="O6274" s="190">
        <f t="shared" si="391"/>
        <v>0.69778333333333331</v>
      </c>
      <c r="Q6274" s="1">
        <v>686</v>
      </c>
    </row>
    <row r="6275" spans="2:17" x14ac:dyDescent="0.3">
      <c r="B6275" s="187">
        <v>41536.041666666664</v>
      </c>
      <c r="D6275" s="202">
        <v>0</v>
      </c>
      <c r="E6275" s="178">
        <v>0</v>
      </c>
      <c r="F6275" s="188">
        <f t="shared" si="388"/>
        <v>0</v>
      </c>
      <c r="G6275" s="200"/>
      <c r="H6275" s="202">
        <v>0</v>
      </c>
      <c r="I6275" s="178">
        <v>-56.506999999999998</v>
      </c>
      <c r="J6275">
        <f t="shared" si="389"/>
        <v>0</v>
      </c>
      <c r="K6275" s="189">
        <f t="shared" si="390"/>
        <v>0</v>
      </c>
      <c r="L6275" s="200">
        <v>0</v>
      </c>
      <c r="N6275" s="184">
        <v>4364.2</v>
      </c>
      <c r="O6275" s="190">
        <f t="shared" si="391"/>
        <v>0.72736666666666661</v>
      </c>
      <c r="Q6275" s="1">
        <v>685.5</v>
      </c>
    </row>
    <row r="6276" spans="2:17" x14ac:dyDescent="0.3">
      <c r="B6276" s="187">
        <v>41536.083333333336</v>
      </c>
      <c r="D6276" s="202">
        <v>0</v>
      </c>
      <c r="E6276" s="178">
        <v>0</v>
      </c>
      <c r="F6276" s="188">
        <f t="shared" si="388"/>
        <v>0</v>
      </c>
      <c r="G6276" s="200"/>
      <c r="H6276" s="202">
        <v>0</v>
      </c>
      <c r="I6276" s="178">
        <v>-56.506999999999998</v>
      </c>
      <c r="J6276">
        <f t="shared" si="389"/>
        <v>0</v>
      </c>
      <c r="K6276" s="189">
        <f t="shared" si="390"/>
        <v>0</v>
      </c>
      <c r="L6276" s="200">
        <v>0</v>
      </c>
      <c r="N6276" s="184">
        <v>4425.8</v>
      </c>
      <c r="O6276" s="190">
        <f t="shared" si="391"/>
        <v>0.73763333333333336</v>
      </c>
      <c r="Q6276" s="1">
        <v>685.1</v>
      </c>
    </row>
    <row r="6277" spans="2:17" x14ac:dyDescent="0.3">
      <c r="B6277" s="187">
        <v>41536.125</v>
      </c>
      <c r="D6277" s="202">
        <v>0</v>
      </c>
      <c r="E6277" s="178">
        <v>0</v>
      </c>
      <c r="F6277" s="188">
        <f t="shared" si="388"/>
        <v>0</v>
      </c>
      <c r="G6277" s="200"/>
      <c r="H6277" s="202">
        <v>0</v>
      </c>
      <c r="I6277" s="178">
        <v>-56.506999999999998</v>
      </c>
      <c r="J6277">
        <f t="shared" si="389"/>
        <v>0</v>
      </c>
      <c r="K6277" s="189">
        <f t="shared" si="390"/>
        <v>0</v>
      </c>
      <c r="L6277" s="200">
        <v>0</v>
      </c>
      <c r="N6277" s="184">
        <v>4661.1000000000004</v>
      </c>
      <c r="O6277" s="190">
        <f t="shared" si="391"/>
        <v>0.77685000000000004</v>
      </c>
      <c r="Q6277" s="1">
        <v>683.9</v>
      </c>
    </row>
    <row r="6278" spans="2:17" x14ac:dyDescent="0.3">
      <c r="B6278" s="187">
        <v>41536.166666666664</v>
      </c>
      <c r="D6278" s="202">
        <v>0</v>
      </c>
      <c r="E6278" s="178">
        <v>0</v>
      </c>
      <c r="F6278" s="188">
        <f t="shared" si="388"/>
        <v>0</v>
      </c>
      <c r="G6278" s="200"/>
      <c r="H6278" s="202">
        <v>0</v>
      </c>
      <c r="I6278" s="178">
        <v>-56.506999999999998</v>
      </c>
      <c r="J6278">
        <f t="shared" si="389"/>
        <v>0</v>
      </c>
      <c r="K6278" s="189">
        <f t="shared" si="390"/>
        <v>0</v>
      </c>
      <c r="L6278" s="200">
        <v>0</v>
      </c>
      <c r="N6278" s="184">
        <v>5110.8999999999996</v>
      </c>
      <c r="O6278" s="190">
        <f t="shared" si="391"/>
        <v>0.85181666666666656</v>
      </c>
      <c r="Q6278" s="1">
        <v>682.6</v>
      </c>
    </row>
    <row r="6279" spans="2:17" x14ac:dyDescent="0.3">
      <c r="B6279" s="187">
        <v>41536.208333333336</v>
      </c>
      <c r="D6279" s="202">
        <v>0</v>
      </c>
      <c r="E6279" s="178">
        <v>0</v>
      </c>
      <c r="F6279" s="188">
        <f t="shared" si="388"/>
        <v>0</v>
      </c>
      <c r="G6279" s="200"/>
      <c r="H6279" s="202">
        <v>0</v>
      </c>
      <c r="I6279" s="178">
        <v>-56.506999999999998</v>
      </c>
      <c r="J6279">
        <f t="shared" si="389"/>
        <v>0</v>
      </c>
      <c r="K6279" s="189">
        <f t="shared" si="390"/>
        <v>0</v>
      </c>
      <c r="L6279" s="200">
        <v>0</v>
      </c>
      <c r="N6279" s="184">
        <v>5478.3</v>
      </c>
      <c r="O6279" s="190">
        <f t="shared" si="391"/>
        <v>0.91305000000000003</v>
      </c>
      <c r="Q6279" s="1">
        <v>682.3</v>
      </c>
    </row>
    <row r="6280" spans="2:17" x14ac:dyDescent="0.3">
      <c r="B6280" s="187">
        <v>41536.25</v>
      </c>
      <c r="D6280" s="202">
        <v>551</v>
      </c>
      <c r="E6280" s="178">
        <v>0</v>
      </c>
      <c r="F6280" s="188">
        <f t="shared" si="388"/>
        <v>0</v>
      </c>
      <c r="G6280" s="200"/>
      <c r="H6280" s="202">
        <v>111</v>
      </c>
      <c r="I6280" s="178">
        <v>4489.1000000000004</v>
      </c>
      <c r="J6280">
        <f t="shared" si="389"/>
        <v>4489.1000000000004</v>
      </c>
      <c r="K6280" s="189">
        <f t="shared" si="390"/>
        <v>0.179564</v>
      </c>
      <c r="L6280" s="200">
        <v>4625.1000000000004</v>
      </c>
      <c r="N6280" s="184">
        <v>5527.6</v>
      </c>
      <c r="O6280" s="190">
        <f t="shared" si="391"/>
        <v>0.92126666666666668</v>
      </c>
      <c r="Q6280" s="1">
        <v>682.1</v>
      </c>
    </row>
    <row r="6281" spans="2:17" x14ac:dyDescent="0.3">
      <c r="B6281" s="187">
        <v>41536.291666666664</v>
      </c>
      <c r="D6281" s="202">
        <v>844</v>
      </c>
      <c r="E6281" s="178">
        <v>321.12200000000001</v>
      </c>
      <c r="F6281" s="188">
        <f t="shared" si="388"/>
        <v>0.4345799641370911</v>
      </c>
      <c r="G6281" s="200"/>
      <c r="H6281" s="202">
        <v>351</v>
      </c>
      <c r="I6281" s="178">
        <v>16498</v>
      </c>
      <c r="J6281">
        <f t="shared" si="389"/>
        <v>16498</v>
      </c>
      <c r="K6281" s="189">
        <f t="shared" si="390"/>
        <v>0.65991999999999995</v>
      </c>
      <c r="L6281" s="200">
        <v>16995</v>
      </c>
      <c r="N6281" s="184">
        <v>5172.8</v>
      </c>
      <c r="O6281" s="190">
        <f t="shared" si="391"/>
        <v>0.86213333333333342</v>
      </c>
      <c r="Q6281" s="1">
        <v>680.8</v>
      </c>
    </row>
    <row r="6282" spans="2:17" x14ac:dyDescent="0.3">
      <c r="B6282" s="187">
        <v>41536.333333333336</v>
      </c>
      <c r="D6282" s="202">
        <v>945</v>
      </c>
      <c r="E6282" s="178">
        <v>663.81799999999998</v>
      </c>
      <c r="F6282" s="188">
        <f t="shared" si="388"/>
        <v>0.89835639611597928</v>
      </c>
      <c r="G6282" s="200"/>
      <c r="H6282" s="202">
        <v>592</v>
      </c>
      <c r="I6282" s="178">
        <v>23984</v>
      </c>
      <c r="J6282">
        <f t="shared" si="389"/>
        <v>23984</v>
      </c>
      <c r="K6282" s="189">
        <f t="shared" si="390"/>
        <v>0.95935999999999999</v>
      </c>
      <c r="L6282" s="200">
        <v>24891</v>
      </c>
      <c r="N6282" s="184">
        <v>3331.5</v>
      </c>
      <c r="O6282" s="190">
        <f t="shared" si="391"/>
        <v>0.55525000000000002</v>
      </c>
      <c r="Q6282" s="1">
        <v>680.1</v>
      </c>
    </row>
    <row r="6283" spans="2:17" x14ac:dyDescent="0.3">
      <c r="B6283" s="187">
        <v>41536.375</v>
      </c>
      <c r="D6283" s="202">
        <v>993</v>
      </c>
      <c r="E6283" s="178">
        <v>726.76</v>
      </c>
      <c r="F6283" s="188">
        <f t="shared" ref="F6283:F6346" si="392">E6283/$F$8</f>
        <v>0.98353689481341144</v>
      </c>
      <c r="G6283" s="200"/>
      <c r="H6283" s="202">
        <v>790</v>
      </c>
      <c r="I6283" s="178">
        <v>24359</v>
      </c>
      <c r="J6283">
        <f t="shared" ref="J6283:J6346" si="393">IF(I6283&lt;0,0,I6283)</f>
        <v>24359</v>
      </c>
      <c r="K6283" s="189">
        <f t="shared" ref="K6283:K6346" si="394">J6283/(1000*$K$8)</f>
        <v>0.97436</v>
      </c>
      <c r="L6283" s="200">
        <v>25289</v>
      </c>
      <c r="N6283" s="184">
        <v>2933.8</v>
      </c>
      <c r="O6283" s="190">
        <f t="shared" ref="O6283:O6346" si="395">N6283/$O$8</f>
        <v>0.48896666666666672</v>
      </c>
      <c r="Q6283" s="1">
        <v>680</v>
      </c>
    </row>
    <row r="6284" spans="2:17" x14ac:dyDescent="0.3">
      <c r="B6284" s="187">
        <v>41536.416666666664</v>
      </c>
      <c r="D6284" s="202">
        <v>1019</v>
      </c>
      <c r="E6284" s="178">
        <v>735.47</v>
      </c>
      <c r="F6284" s="188">
        <f t="shared" si="392"/>
        <v>0.99532428866258427</v>
      </c>
      <c r="G6284" s="200"/>
      <c r="H6284" s="202">
        <v>929</v>
      </c>
      <c r="I6284" s="178">
        <v>24350</v>
      </c>
      <c r="J6284">
        <f t="shared" si="393"/>
        <v>24350</v>
      </c>
      <c r="K6284" s="189">
        <f t="shared" si="394"/>
        <v>0.97399999999999998</v>
      </c>
      <c r="L6284" s="200">
        <v>25280</v>
      </c>
      <c r="N6284" s="184">
        <v>2269</v>
      </c>
      <c r="O6284" s="190">
        <f t="shared" si="395"/>
        <v>0.37816666666666665</v>
      </c>
      <c r="Q6284" s="1">
        <v>679.9</v>
      </c>
    </row>
    <row r="6285" spans="2:17" x14ac:dyDescent="0.3">
      <c r="B6285" s="187">
        <v>41536.458333333336</v>
      </c>
      <c r="D6285" s="202">
        <v>1032</v>
      </c>
      <c r="E6285" s="178">
        <v>735.351</v>
      </c>
      <c r="F6285" s="188">
        <f t="shared" si="392"/>
        <v>0.99516324390161393</v>
      </c>
      <c r="G6285" s="200"/>
      <c r="H6285" s="202">
        <v>1001</v>
      </c>
      <c r="I6285" s="178">
        <v>24238</v>
      </c>
      <c r="J6285">
        <f t="shared" si="393"/>
        <v>24238</v>
      </c>
      <c r="K6285" s="189">
        <f t="shared" si="394"/>
        <v>0.96952000000000005</v>
      </c>
      <c r="L6285" s="200">
        <v>25161</v>
      </c>
      <c r="N6285" s="184">
        <v>1388.7</v>
      </c>
      <c r="O6285" s="190">
        <f t="shared" si="395"/>
        <v>0.23145000000000002</v>
      </c>
      <c r="Q6285" s="1">
        <v>678</v>
      </c>
    </row>
    <row r="6286" spans="2:17" x14ac:dyDescent="0.3">
      <c r="B6286" s="187">
        <v>41536.5</v>
      </c>
      <c r="D6286" s="202">
        <v>1033</v>
      </c>
      <c r="E6286" s="178">
        <v>735.42399999999998</v>
      </c>
      <c r="F6286" s="188">
        <f t="shared" si="392"/>
        <v>0.99526203606590657</v>
      </c>
      <c r="G6286" s="200"/>
      <c r="H6286" s="202">
        <v>996</v>
      </c>
      <c r="I6286" s="178">
        <v>24087</v>
      </c>
      <c r="J6286">
        <f t="shared" si="393"/>
        <v>24087</v>
      </c>
      <c r="K6286" s="189">
        <f t="shared" si="394"/>
        <v>0.96348</v>
      </c>
      <c r="L6286" s="200">
        <v>25000</v>
      </c>
      <c r="N6286" s="184">
        <v>699.5</v>
      </c>
      <c r="O6286" s="190">
        <f t="shared" si="395"/>
        <v>0.11658333333333333</v>
      </c>
      <c r="Q6286" s="1">
        <v>678</v>
      </c>
    </row>
    <row r="6287" spans="2:17" x14ac:dyDescent="0.3">
      <c r="B6287" s="187">
        <v>41536.541666666664</v>
      </c>
      <c r="D6287" s="202">
        <v>1018</v>
      </c>
      <c r="E6287" s="178">
        <v>735.65700000000004</v>
      </c>
      <c r="F6287" s="188">
        <f t="shared" si="392"/>
        <v>0.99557735900125188</v>
      </c>
      <c r="G6287" s="200"/>
      <c r="H6287" s="202">
        <v>910</v>
      </c>
      <c r="I6287" s="178">
        <v>23899</v>
      </c>
      <c r="J6287">
        <f t="shared" si="393"/>
        <v>23899</v>
      </c>
      <c r="K6287" s="189">
        <f t="shared" si="394"/>
        <v>0.95596000000000003</v>
      </c>
      <c r="L6287" s="200">
        <v>24801</v>
      </c>
      <c r="N6287" s="184">
        <v>306.10000000000002</v>
      </c>
      <c r="O6287" s="190">
        <f t="shared" si="395"/>
        <v>5.1016666666666668E-2</v>
      </c>
      <c r="Q6287" s="1">
        <v>677.3</v>
      </c>
    </row>
    <row r="6288" spans="2:17" x14ac:dyDescent="0.3">
      <c r="B6288" s="187">
        <v>41536.583333333336</v>
      </c>
      <c r="D6288" s="202">
        <v>986</v>
      </c>
      <c r="E6288" s="178">
        <v>719.90099999999995</v>
      </c>
      <c r="F6288" s="188">
        <f t="shared" si="392"/>
        <v>0.97425449132185271</v>
      </c>
      <c r="G6288" s="200"/>
      <c r="H6288" s="202">
        <v>756</v>
      </c>
      <c r="I6288" s="178">
        <v>23540</v>
      </c>
      <c r="J6288">
        <f t="shared" si="393"/>
        <v>23540</v>
      </c>
      <c r="K6288" s="189">
        <f t="shared" si="394"/>
        <v>0.94159999999999999</v>
      </c>
      <c r="L6288" s="200">
        <v>24419</v>
      </c>
      <c r="N6288" s="184">
        <v>189.7</v>
      </c>
      <c r="O6288" s="190">
        <f t="shared" si="395"/>
        <v>3.1616666666666668E-2</v>
      </c>
      <c r="Q6288" s="1">
        <v>677.2</v>
      </c>
    </row>
    <row r="6289" spans="2:17" x14ac:dyDescent="0.3">
      <c r="B6289" s="187">
        <v>41536.625</v>
      </c>
      <c r="D6289" s="202">
        <v>929</v>
      </c>
      <c r="E6289" s="178">
        <v>643.73699999999997</v>
      </c>
      <c r="F6289" s="188">
        <f t="shared" si="392"/>
        <v>0.87118043103156617</v>
      </c>
      <c r="G6289" s="200"/>
      <c r="H6289" s="202">
        <v>547</v>
      </c>
      <c r="I6289" s="178">
        <v>22672</v>
      </c>
      <c r="J6289">
        <f t="shared" si="393"/>
        <v>22672</v>
      </c>
      <c r="K6289" s="189">
        <f t="shared" si="394"/>
        <v>0.90688000000000002</v>
      </c>
      <c r="L6289" s="200">
        <v>23498</v>
      </c>
      <c r="N6289" s="184">
        <v>176.4</v>
      </c>
      <c r="O6289" s="190">
        <f t="shared" si="395"/>
        <v>2.9400000000000003E-2</v>
      </c>
      <c r="Q6289" s="1">
        <v>677.1</v>
      </c>
    </row>
    <row r="6290" spans="2:17" x14ac:dyDescent="0.3">
      <c r="B6290" s="187">
        <v>41536.666666666664</v>
      </c>
      <c r="D6290" s="202">
        <v>816</v>
      </c>
      <c r="E6290" s="178">
        <v>457.60700000000003</v>
      </c>
      <c r="F6290" s="188">
        <f t="shared" si="392"/>
        <v>0.61928747843150533</v>
      </c>
      <c r="G6290" s="200"/>
      <c r="H6290" s="202">
        <v>304</v>
      </c>
      <c r="I6290" s="178">
        <v>13709</v>
      </c>
      <c r="J6290">
        <f t="shared" si="393"/>
        <v>13709</v>
      </c>
      <c r="K6290" s="189">
        <f t="shared" si="394"/>
        <v>0.54835999999999996</v>
      </c>
      <c r="L6290" s="200">
        <v>14088</v>
      </c>
      <c r="N6290" s="184">
        <v>182.6</v>
      </c>
      <c r="O6290" s="190">
        <f t="shared" si="395"/>
        <v>3.0433333333333333E-2</v>
      </c>
      <c r="Q6290" s="1">
        <v>676.1</v>
      </c>
    </row>
    <row r="6291" spans="2:17" x14ac:dyDescent="0.3">
      <c r="B6291" s="187">
        <v>41536.708333333336</v>
      </c>
      <c r="D6291" s="202">
        <v>331</v>
      </c>
      <c r="E6291" s="178">
        <v>0</v>
      </c>
      <c r="F6291" s="188">
        <f t="shared" si="392"/>
        <v>0</v>
      </c>
      <c r="G6291" s="200"/>
      <c r="H6291" s="202">
        <v>73</v>
      </c>
      <c r="I6291" s="178">
        <v>2562.6999999999998</v>
      </c>
      <c r="J6291">
        <f t="shared" si="393"/>
        <v>2562.6999999999998</v>
      </c>
      <c r="K6291" s="189">
        <f t="shared" si="394"/>
        <v>0.10250799999999999</v>
      </c>
      <c r="L6291" s="200">
        <v>2674.4</v>
      </c>
      <c r="N6291" s="184">
        <v>173.8</v>
      </c>
      <c r="O6291" s="190">
        <f t="shared" si="395"/>
        <v>2.8966666666666668E-2</v>
      </c>
      <c r="Q6291" s="1">
        <v>675.8</v>
      </c>
    </row>
    <row r="6292" spans="2:17" x14ac:dyDescent="0.3">
      <c r="B6292" s="187">
        <v>41536.75</v>
      </c>
      <c r="D6292" s="202">
        <v>0</v>
      </c>
      <c r="E6292" s="178">
        <v>0</v>
      </c>
      <c r="F6292" s="188">
        <f t="shared" si="392"/>
        <v>0</v>
      </c>
      <c r="G6292" s="200"/>
      <c r="H6292" s="202">
        <v>0</v>
      </c>
      <c r="I6292" s="178">
        <v>-56.506999999999998</v>
      </c>
      <c r="J6292">
        <f t="shared" si="393"/>
        <v>0</v>
      </c>
      <c r="K6292" s="189">
        <f t="shared" si="394"/>
        <v>0</v>
      </c>
      <c r="L6292" s="200">
        <v>0</v>
      </c>
      <c r="N6292" s="184">
        <v>0</v>
      </c>
      <c r="O6292" s="190">
        <f t="shared" si="395"/>
        <v>0</v>
      </c>
      <c r="Q6292" s="1">
        <v>674.7</v>
      </c>
    </row>
    <row r="6293" spans="2:17" x14ac:dyDescent="0.3">
      <c r="B6293" s="187">
        <v>41536.791666666664</v>
      </c>
      <c r="D6293" s="202">
        <v>0</v>
      </c>
      <c r="E6293" s="178">
        <v>0</v>
      </c>
      <c r="F6293" s="188">
        <f t="shared" si="392"/>
        <v>0</v>
      </c>
      <c r="G6293" s="200"/>
      <c r="H6293" s="202">
        <v>0</v>
      </c>
      <c r="I6293" s="178">
        <v>-56.506999999999998</v>
      </c>
      <c r="J6293">
        <f t="shared" si="393"/>
        <v>0</v>
      </c>
      <c r="K6293" s="189">
        <f t="shared" si="394"/>
        <v>0</v>
      </c>
      <c r="L6293" s="200">
        <v>0</v>
      </c>
      <c r="N6293" s="184">
        <v>0</v>
      </c>
      <c r="O6293" s="190">
        <f t="shared" si="395"/>
        <v>0</v>
      </c>
      <c r="Q6293" s="1">
        <v>674.2</v>
      </c>
    </row>
    <row r="6294" spans="2:17" x14ac:dyDescent="0.3">
      <c r="B6294" s="187">
        <v>41536.833333333336</v>
      </c>
      <c r="D6294" s="202">
        <v>0</v>
      </c>
      <c r="E6294" s="178">
        <v>0</v>
      </c>
      <c r="F6294" s="188">
        <f t="shared" si="392"/>
        <v>0</v>
      </c>
      <c r="G6294" s="200"/>
      <c r="H6294" s="202">
        <v>0</v>
      </c>
      <c r="I6294" s="178">
        <v>-56.506999999999998</v>
      </c>
      <c r="J6294">
        <f t="shared" si="393"/>
        <v>0</v>
      </c>
      <c r="K6294" s="189">
        <f t="shared" si="394"/>
        <v>0</v>
      </c>
      <c r="L6294" s="200">
        <v>0</v>
      </c>
      <c r="N6294" s="184">
        <v>0</v>
      </c>
      <c r="O6294" s="190">
        <f t="shared" si="395"/>
        <v>0</v>
      </c>
      <c r="Q6294" s="1">
        <v>673.2</v>
      </c>
    </row>
    <row r="6295" spans="2:17" x14ac:dyDescent="0.3">
      <c r="B6295" s="187">
        <v>41536.875</v>
      </c>
      <c r="D6295" s="202">
        <v>0</v>
      </c>
      <c r="E6295" s="178">
        <v>0</v>
      </c>
      <c r="F6295" s="188">
        <f t="shared" si="392"/>
        <v>0</v>
      </c>
      <c r="G6295" s="200"/>
      <c r="H6295" s="202">
        <v>0</v>
      </c>
      <c r="I6295" s="178">
        <v>-56.506999999999998</v>
      </c>
      <c r="J6295">
        <f t="shared" si="393"/>
        <v>0</v>
      </c>
      <c r="K6295" s="189">
        <f t="shared" si="394"/>
        <v>0</v>
      </c>
      <c r="L6295" s="200">
        <v>0</v>
      </c>
      <c r="N6295" s="184">
        <v>145.69999999999999</v>
      </c>
      <c r="O6295" s="190">
        <f t="shared" si="395"/>
        <v>2.428333333333333E-2</v>
      </c>
      <c r="Q6295" s="1">
        <v>673</v>
      </c>
    </row>
    <row r="6296" spans="2:17" x14ac:dyDescent="0.3">
      <c r="B6296" s="187">
        <v>41536.916666666664</v>
      </c>
      <c r="D6296" s="202">
        <v>0</v>
      </c>
      <c r="E6296" s="178">
        <v>0</v>
      </c>
      <c r="F6296" s="188">
        <f t="shared" si="392"/>
        <v>0</v>
      </c>
      <c r="G6296" s="200"/>
      <c r="H6296" s="202">
        <v>0</v>
      </c>
      <c r="I6296" s="178">
        <v>-56.506999999999998</v>
      </c>
      <c r="J6296">
        <f t="shared" si="393"/>
        <v>0</v>
      </c>
      <c r="K6296" s="189">
        <f t="shared" si="394"/>
        <v>0</v>
      </c>
      <c r="L6296" s="200">
        <v>0</v>
      </c>
      <c r="N6296" s="184">
        <v>426.5</v>
      </c>
      <c r="O6296" s="190">
        <f t="shared" si="395"/>
        <v>7.1083333333333332E-2</v>
      </c>
      <c r="Q6296" s="1">
        <v>673</v>
      </c>
    </row>
    <row r="6297" spans="2:17" x14ac:dyDescent="0.3">
      <c r="B6297" s="187">
        <v>41536.958333333336</v>
      </c>
      <c r="D6297" s="202">
        <v>0</v>
      </c>
      <c r="E6297" s="178">
        <v>0</v>
      </c>
      <c r="F6297" s="188">
        <f t="shared" si="392"/>
        <v>0</v>
      </c>
      <c r="G6297" s="200"/>
      <c r="H6297" s="202">
        <v>0</v>
      </c>
      <c r="I6297" s="178">
        <v>-56.506999999999998</v>
      </c>
      <c r="J6297">
        <f t="shared" si="393"/>
        <v>0</v>
      </c>
      <c r="K6297" s="189">
        <f t="shared" si="394"/>
        <v>0</v>
      </c>
      <c r="L6297" s="200">
        <v>0</v>
      </c>
      <c r="N6297" s="184">
        <v>603.9</v>
      </c>
      <c r="O6297" s="190">
        <f t="shared" si="395"/>
        <v>0.10064999999999999</v>
      </c>
      <c r="Q6297" s="1">
        <v>672.6</v>
      </c>
    </row>
    <row r="6298" spans="2:17" x14ac:dyDescent="0.3">
      <c r="B6298" s="187">
        <v>41537</v>
      </c>
      <c r="D6298" s="202">
        <v>0</v>
      </c>
      <c r="E6298" s="178">
        <v>0</v>
      </c>
      <c r="F6298" s="188">
        <f t="shared" si="392"/>
        <v>0</v>
      </c>
      <c r="G6298" s="200"/>
      <c r="H6298" s="202">
        <v>0</v>
      </c>
      <c r="I6298" s="178">
        <v>-56.506999999999998</v>
      </c>
      <c r="J6298">
        <f t="shared" si="393"/>
        <v>0</v>
      </c>
      <c r="K6298" s="189">
        <f t="shared" si="394"/>
        <v>0</v>
      </c>
      <c r="L6298" s="200">
        <v>0</v>
      </c>
      <c r="N6298" s="184">
        <v>544.70000000000005</v>
      </c>
      <c r="O6298" s="190">
        <f t="shared" si="395"/>
        <v>9.0783333333333341E-2</v>
      </c>
      <c r="Q6298" s="1">
        <v>672.2</v>
      </c>
    </row>
    <row r="6299" spans="2:17" x14ac:dyDescent="0.3">
      <c r="B6299" s="187">
        <v>41537.041666666664</v>
      </c>
      <c r="D6299" s="202">
        <v>0</v>
      </c>
      <c r="E6299" s="178">
        <v>0</v>
      </c>
      <c r="F6299" s="188">
        <f t="shared" si="392"/>
        <v>0</v>
      </c>
      <c r="G6299" s="200"/>
      <c r="H6299" s="202">
        <v>0</v>
      </c>
      <c r="I6299" s="178">
        <v>-56.506999999999998</v>
      </c>
      <c r="J6299">
        <f t="shared" si="393"/>
        <v>0</v>
      </c>
      <c r="K6299" s="189">
        <f t="shared" si="394"/>
        <v>0</v>
      </c>
      <c r="L6299" s="200">
        <v>0</v>
      </c>
      <c r="N6299" s="184">
        <v>499.3</v>
      </c>
      <c r="O6299" s="190">
        <f t="shared" si="395"/>
        <v>8.3216666666666675E-2</v>
      </c>
      <c r="Q6299" s="1">
        <v>671.6</v>
      </c>
    </row>
    <row r="6300" spans="2:17" x14ac:dyDescent="0.3">
      <c r="B6300" s="187">
        <v>41537.083333333336</v>
      </c>
      <c r="D6300" s="202">
        <v>0</v>
      </c>
      <c r="E6300" s="178">
        <v>0</v>
      </c>
      <c r="F6300" s="188">
        <f t="shared" si="392"/>
        <v>0</v>
      </c>
      <c r="G6300" s="200"/>
      <c r="H6300" s="202">
        <v>0</v>
      </c>
      <c r="I6300" s="178">
        <v>-56.506999999999998</v>
      </c>
      <c r="J6300">
        <f t="shared" si="393"/>
        <v>0</v>
      </c>
      <c r="K6300" s="189">
        <f t="shared" si="394"/>
        <v>0</v>
      </c>
      <c r="L6300" s="200">
        <v>0</v>
      </c>
      <c r="N6300" s="184">
        <v>329.7</v>
      </c>
      <c r="O6300" s="190">
        <f t="shared" si="395"/>
        <v>5.4949999999999999E-2</v>
      </c>
      <c r="Q6300" s="1">
        <v>671.5</v>
      </c>
    </row>
    <row r="6301" spans="2:17" x14ac:dyDescent="0.3">
      <c r="B6301" s="187">
        <v>41537.125</v>
      </c>
      <c r="D6301" s="202">
        <v>0</v>
      </c>
      <c r="E6301" s="178">
        <v>0</v>
      </c>
      <c r="F6301" s="188">
        <f t="shared" si="392"/>
        <v>0</v>
      </c>
      <c r="G6301" s="200"/>
      <c r="H6301" s="202">
        <v>0</v>
      </c>
      <c r="I6301" s="178">
        <v>-56.506999999999998</v>
      </c>
      <c r="J6301">
        <f t="shared" si="393"/>
        <v>0</v>
      </c>
      <c r="K6301" s="189">
        <f t="shared" si="394"/>
        <v>0</v>
      </c>
      <c r="L6301" s="200">
        <v>0</v>
      </c>
      <c r="N6301" s="184">
        <v>223.2</v>
      </c>
      <c r="O6301" s="190">
        <f t="shared" si="395"/>
        <v>3.7199999999999997E-2</v>
      </c>
      <c r="Q6301" s="1">
        <v>670.3</v>
      </c>
    </row>
    <row r="6302" spans="2:17" x14ac:dyDescent="0.3">
      <c r="B6302" s="187">
        <v>41537.166666666664</v>
      </c>
      <c r="D6302" s="202">
        <v>0</v>
      </c>
      <c r="E6302" s="178">
        <v>0</v>
      </c>
      <c r="F6302" s="188">
        <f t="shared" si="392"/>
        <v>0</v>
      </c>
      <c r="G6302" s="200"/>
      <c r="H6302" s="202">
        <v>0</v>
      </c>
      <c r="I6302" s="178">
        <v>-56.506999999999998</v>
      </c>
      <c r="J6302">
        <f t="shared" si="393"/>
        <v>0</v>
      </c>
      <c r="K6302" s="189">
        <f t="shared" si="394"/>
        <v>0</v>
      </c>
      <c r="L6302" s="200">
        <v>0</v>
      </c>
      <c r="N6302" s="184">
        <v>154.9</v>
      </c>
      <c r="O6302" s="190">
        <f t="shared" si="395"/>
        <v>2.5816666666666668E-2</v>
      </c>
      <c r="Q6302" s="1">
        <v>669.1</v>
      </c>
    </row>
    <row r="6303" spans="2:17" x14ac:dyDescent="0.3">
      <c r="B6303" s="187">
        <v>41537.208333333336</v>
      </c>
      <c r="D6303" s="202">
        <v>0</v>
      </c>
      <c r="E6303" s="178">
        <v>0</v>
      </c>
      <c r="F6303" s="188">
        <f t="shared" si="392"/>
        <v>0</v>
      </c>
      <c r="G6303" s="200"/>
      <c r="H6303" s="202">
        <v>0</v>
      </c>
      <c r="I6303" s="178">
        <v>-56.506999999999998</v>
      </c>
      <c r="J6303">
        <f t="shared" si="393"/>
        <v>0</v>
      </c>
      <c r="K6303" s="189">
        <f t="shared" si="394"/>
        <v>0</v>
      </c>
      <c r="L6303" s="200">
        <v>0</v>
      </c>
      <c r="N6303" s="184">
        <v>117.6</v>
      </c>
      <c r="O6303" s="190">
        <f t="shared" si="395"/>
        <v>1.9599999999999999E-2</v>
      </c>
      <c r="Q6303" s="1">
        <v>668.6</v>
      </c>
    </row>
    <row r="6304" spans="2:17" x14ac:dyDescent="0.3">
      <c r="B6304" s="187">
        <v>41537.25</v>
      </c>
      <c r="D6304" s="202">
        <v>563</v>
      </c>
      <c r="E6304" s="178">
        <v>0</v>
      </c>
      <c r="F6304" s="188">
        <f t="shared" si="392"/>
        <v>0</v>
      </c>
      <c r="G6304" s="200"/>
      <c r="H6304" s="202">
        <v>115</v>
      </c>
      <c r="I6304" s="178">
        <v>4661.3999999999996</v>
      </c>
      <c r="J6304">
        <f t="shared" si="393"/>
        <v>4661.3999999999996</v>
      </c>
      <c r="K6304" s="189">
        <f t="shared" si="394"/>
        <v>0.18645599999999998</v>
      </c>
      <c r="L6304" s="200">
        <v>4799.8999999999996</v>
      </c>
      <c r="N6304" s="184">
        <v>0</v>
      </c>
      <c r="O6304" s="190">
        <f t="shared" si="395"/>
        <v>0</v>
      </c>
      <c r="Q6304" s="1">
        <v>668</v>
      </c>
    </row>
    <row r="6305" spans="2:17" x14ac:dyDescent="0.3">
      <c r="B6305" s="187">
        <v>41537.291666666664</v>
      </c>
      <c r="D6305" s="202">
        <v>849</v>
      </c>
      <c r="E6305" s="178">
        <v>332.17099999999999</v>
      </c>
      <c r="F6305" s="188">
        <f t="shared" si="392"/>
        <v>0.44953276719558821</v>
      </c>
      <c r="G6305" s="200"/>
      <c r="H6305" s="202">
        <v>356</v>
      </c>
      <c r="I6305" s="178">
        <v>16625</v>
      </c>
      <c r="J6305">
        <f t="shared" si="393"/>
        <v>16625</v>
      </c>
      <c r="K6305" s="189">
        <f t="shared" si="394"/>
        <v>0.66500000000000004</v>
      </c>
      <c r="L6305" s="200">
        <v>17129</v>
      </c>
      <c r="N6305" s="184">
        <v>0</v>
      </c>
      <c r="O6305" s="190">
        <f t="shared" si="395"/>
        <v>0</v>
      </c>
      <c r="Q6305" s="1">
        <v>667.7</v>
      </c>
    </row>
    <row r="6306" spans="2:17" x14ac:dyDescent="0.3">
      <c r="B6306" s="187">
        <v>41537.333333333336</v>
      </c>
      <c r="D6306" s="202">
        <v>951</v>
      </c>
      <c r="E6306" s="178">
        <v>675.91099999999994</v>
      </c>
      <c r="F6306" s="188">
        <f t="shared" si="392"/>
        <v>0.91472206245559429</v>
      </c>
      <c r="G6306" s="200"/>
      <c r="H6306" s="202">
        <v>597</v>
      </c>
      <c r="I6306" s="178">
        <v>23808</v>
      </c>
      <c r="J6306">
        <f t="shared" si="393"/>
        <v>23808</v>
      </c>
      <c r="K6306" s="189">
        <f t="shared" si="394"/>
        <v>0.95232000000000006</v>
      </c>
      <c r="L6306" s="200">
        <v>24704</v>
      </c>
      <c r="N6306" s="184">
        <v>0</v>
      </c>
      <c r="O6306" s="190">
        <f t="shared" si="395"/>
        <v>0</v>
      </c>
      <c r="Q6306" s="1">
        <v>666.6</v>
      </c>
    </row>
    <row r="6307" spans="2:17" x14ac:dyDescent="0.3">
      <c r="B6307" s="187">
        <v>41537.375</v>
      </c>
      <c r="D6307" s="202">
        <v>999</v>
      </c>
      <c r="E6307" s="178">
        <v>735.51599999999996</v>
      </c>
      <c r="F6307" s="188">
        <f t="shared" si="392"/>
        <v>0.99538654125926174</v>
      </c>
      <c r="G6307" s="200"/>
      <c r="H6307" s="202">
        <v>795</v>
      </c>
      <c r="I6307" s="178">
        <v>24180</v>
      </c>
      <c r="J6307">
        <f t="shared" si="393"/>
        <v>24180</v>
      </c>
      <c r="K6307" s="189">
        <f t="shared" si="394"/>
        <v>0.96719999999999995</v>
      </c>
      <c r="L6307" s="200">
        <v>25099</v>
      </c>
      <c r="N6307" s="184">
        <v>0</v>
      </c>
      <c r="O6307" s="190">
        <f t="shared" si="395"/>
        <v>0</v>
      </c>
      <c r="Q6307" s="1">
        <v>666.1</v>
      </c>
    </row>
    <row r="6308" spans="2:17" x14ac:dyDescent="0.3">
      <c r="B6308" s="187">
        <v>41537.416666666664</v>
      </c>
      <c r="D6308" s="202">
        <v>1025</v>
      </c>
      <c r="E6308" s="178">
        <v>735.24699999999996</v>
      </c>
      <c r="F6308" s="188">
        <f t="shared" si="392"/>
        <v>0.99502249890042971</v>
      </c>
      <c r="G6308" s="200"/>
      <c r="H6308" s="202">
        <v>934</v>
      </c>
      <c r="I6308" s="178">
        <v>24113</v>
      </c>
      <c r="J6308">
        <f t="shared" si="393"/>
        <v>24113</v>
      </c>
      <c r="K6308" s="189">
        <f t="shared" si="394"/>
        <v>0.96452000000000004</v>
      </c>
      <c r="L6308" s="200">
        <v>25028</v>
      </c>
      <c r="N6308" s="184">
        <v>0</v>
      </c>
      <c r="O6308" s="190">
        <f t="shared" si="395"/>
        <v>0</v>
      </c>
      <c r="Q6308" s="1">
        <v>666.1</v>
      </c>
    </row>
    <row r="6309" spans="2:17" x14ac:dyDescent="0.3">
      <c r="B6309" s="187">
        <v>41537.458333333336</v>
      </c>
      <c r="D6309" s="202">
        <v>1038</v>
      </c>
      <c r="E6309" s="178">
        <v>735.32799999999997</v>
      </c>
      <c r="F6309" s="188">
        <f t="shared" si="392"/>
        <v>0.99513211760327502</v>
      </c>
      <c r="G6309" s="200"/>
      <c r="H6309" s="202">
        <v>1005</v>
      </c>
      <c r="I6309" s="178">
        <v>23977</v>
      </c>
      <c r="J6309">
        <f t="shared" si="393"/>
        <v>23977</v>
      </c>
      <c r="K6309" s="189">
        <f t="shared" si="394"/>
        <v>0.95908000000000004</v>
      </c>
      <c r="L6309" s="200">
        <v>24883</v>
      </c>
      <c r="N6309" s="184">
        <v>0</v>
      </c>
      <c r="O6309" s="190">
        <f t="shared" si="395"/>
        <v>0</v>
      </c>
      <c r="Q6309" s="1">
        <v>665.6</v>
      </c>
    </row>
    <row r="6310" spans="2:17" x14ac:dyDescent="0.3">
      <c r="B6310" s="187">
        <v>41537.5</v>
      </c>
      <c r="D6310" s="202">
        <v>1036</v>
      </c>
      <c r="E6310" s="178">
        <v>735.37900000000002</v>
      </c>
      <c r="F6310" s="188">
        <f t="shared" si="392"/>
        <v>0.99520113678654809</v>
      </c>
      <c r="G6310" s="200"/>
      <c r="H6310" s="202">
        <v>996</v>
      </c>
      <c r="I6310" s="178">
        <v>23780</v>
      </c>
      <c r="J6310">
        <f t="shared" si="393"/>
        <v>23780</v>
      </c>
      <c r="K6310" s="189">
        <f t="shared" si="394"/>
        <v>0.95120000000000005</v>
      </c>
      <c r="L6310" s="200">
        <v>24674</v>
      </c>
      <c r="N6310" s="184">
        <v>288.8</v>
      </c>
      <c r="O6310" s="190">
        <f t="shared" si="395"/>
        <v>4.8133333333333334E-2</v>
      </c>
      <c r="Q6310" s="1">
        <v>665</v>
      </c>
    </row>
    <row r="6311" spans="2:17" x14ac:dyDescent="0.3">
      <c r="B6311" s="187">
        <v>41537.541666666664</v>
      </c>
      <c r="D6311" s="202">
        <v>1019</v>
      </c>
      <c r="E6311" s="178">
        <v>735.572</v>
      </c>
      <c r="F6311" s="188">
        <f t="shared" si="392"/>
        <v>0.99546232702913018</v>
      </c>
      <c r="G6311" s="200"/>
      <c r="H6311" s="202">
        <v>909</v>
      </c>
      <c r="I6311" s="178">
        <v>23575</v>
      </c>
      <c r="J6311">
        <f t="shared" si="393"/>
        <v>23575</v>
      </c>
      <c r="K6311" s="189">
        <f t="shared" si="394"/>
        <v>0.94299999999999995</v>
      </c>
      <c r="L6311" s="200">
        <v>24456</v>
      </c>
      <c r="N6311" s="184">
        <v>741.2</v>
      </c>
      <c r="O6311" s="190">
        <f t="shared" si="395"/>
        <v>0.12353333333333334</v>
      </c>
      <c r="Q6311" s="1">
        <v>664.8</v>
      </c>
    </row>
    <row r="6312" spans="2:17" x14ac:dyDescent="0.3">
      <c r="B6312" s="187">
        <v>41537.583333333336</v>
      </c>
      <c r="D6312" s="202">
        <v>990</v>
      </c>
      <c r="E6312" s="178">
        <v>719.303</v>
      </c>
      <c r="F6312" s="188">
        <f t="shared" si="392"/>
        <v>0.97344520756504382</v>
      </c>
      <c r="G6312" s="200"/>
      <c r="H6312" s="202">
        <v>757</v>
      </c>
      <c r="I6312" s="178">
        <v>23271</v>
      </c>
      <c r="J6312">
        <f t="shared" si="393"/>
        <v>23271</v>
      </c>
      <c r="K6312" s="189">
        <f t="shared" si="394"/>
        <v>0.93084</v>
      </c>
      <c r="L6312" s="200">
        <v>24133</v>
      </c>
      <c r="N6312" s="184">
        <v>1057.5999999999999</v>
      </c>
      <c r="O6312" s="190">
        <f t="shared" si="395"/>
        <v>0.17626666666666665</v>
      </c>
      <c r="Q6312" s="1">
        <v>662.5</v>
      </c>
    </row>
    <row r="6313" spans="2:17" x14ac:dyDescent="0.3">
      <c r="B6313" s="187">
        <v>41537.625</v>
      </c>
      <c r="D6313" s="202">
        <v>936</v>
      </c>
      <c r="E6313" s="178">
        <v>643.86900000000003</v>
      </c>
      <c r="F6313" s="188">
        <f t="shared" si="392"/>
        <v>0.87135906891768455</v>
      </c>
      <c r="G6313" s="200"/>
      <c r="H6313" s="202">
        <v>548</v>
      </c>
      <c r="I6313" s="178">
        <v>22494</v>
      </c>
      <c r="J6313">
        <f t="shared" si="393"/>
        <v>22494</v>
      </c>
      <c r="K6313" s="189">
        <f t="shared" si="394"/>
        <v>0.89976</v>
      </c>
      <c r="L6313" s="200">
        <v>23309</v>
      </c>
      <c r="N6313" s="184">
        <v>1516.5</v>
      </c>
      <c r="O6313" s="190">
        <f t="shared" si="395"/>
        <v>0.25274999999999997</v>
      </c>
      <c r="Q6313" s="1">
        <v>661.1</v>
      </c>
    </row>
    <row r="6314" spans="2:17" x14ac:dyDescent="0.3">
      <c r="B6314" s="187">
        <v>41537.666666666664</v>
      </c>
      <c r="D6314" s="202">
        <v>827</v>
      </c>
      <c r="E6314" s="178">
        <v>458.24799999999999</v>
      </c>
      <c r="F6314" s="188">
        <f t="shared" si="392"/>
        <v>0.62015495483303451</v>
      </c>
      <c r="G6314" s="200"/>
      <c r="H6314" s="202">
        <v>307</v>
      </c>
      <c r="I6314" s="178">
        <v>13740</v>
      </c>
      <c r="J6314">
        <f t="shared" si="393"/>
        <v>13740</v>
      </c>
      <c r="K6314" s="189">
        <f t="shared" si="394"/>
        <v>0.54959999999999998</v>
      </c>
      <c r="L6314" s="200">
        <v>14121</v>
      </c>
      <c r="N6314" s="184">
        <v>2321.8000000000002</v>
      </c>
      <c r="O6314" s="190">
        <f t="shared" si="395"/>
        <v>0.38696666666666668</v>
      </c>
      <c r="Q6314" s="1">
        <v>661</v>
      </c>
    </row>
    <row r="6315" spans="2:17" x14ac:dyDescent="0.3">
      <c r="B6315" s="187">
        <v>41537.708333333336</v>
      </c>
      <c r="D6315" s="202">
        <v>335</v>
      </c>
      <c r="E6315" s="178">
        <v>0</v>
      </c>
      <c r="F6315" s="188">
        <f t="shared" si="392"/>
        <v>0</v>
      </c>
      <c r="G6315" s="200"/>
      <c r="H6315" s="202">
        <v>73</v>
      </c>
      <c r="I6315" s="178">
        <v>2568.1999999999998</v>
      </c>
      <c r="J6315">
        <f t="shared" si="393"/>
        <v>2568.1999999999998</v>
      </c>
      <c r="K6315" s="189">
        <f t="shared" si="394"/>
        <v>0.10272799999999999</v>
      </c>
      <c r="L6315" s="200">
        <v>2680</v>
      </c>
      <c r="N6315" s="184">
        <v>3947.1</v>
      </c>
      <c r="O6315" s="190">
        <f t="shared" si="395"/>
        <v>0.65784999999999993</v>
      </c>
      <c r="Q6315" s="1">
        <v>660.8</v>
      </c>
    </row>
    <row r="6316" spans="2:17" x14ac:dyDescent="0.3">
      <c r="B6316" s="187">
        <v>41537.75</v>
      </c>
      <c r="D6316" s="202">
        <v>0</v>
      </c>
      <c r="E6316" s="178">
        <v>0</v>
      </c>
      <c r="F6316" s="188">
        <f t="shared" si="392"/>
        <v>0</v>
      </c>
      <c r="G6316" s="200"/>
      <c r="H6316" s="202">
        <v>0</v>
      </c>
      <c r="I6316" s="178">
        <v>-56.506999999999998</v>
      </c>
      <c r="J6316">
        <f t="shared" si="393"/>
        <v>0</v>
      </c>
      <c r="K6316" s="189">
        <f t="shared" si="394"/>
        <v>0</v>
      </c>
      <c r="L6316" s="200">
        <v>0</v>
      </c>
      <c r="N6316" s="184">
        <v>5312.1</v>
      </c>
      <c r="O6316" s="190">
        <f t="shared" si="395"/>
        <v>0.88535000000000008</v>
      </c>
      <c r="Q6316" s="1">
        <v>659.9</v>
      </c>
    </row>
    <row r="6317" spans="2:17" x14ac:dyDescent="0.3">
      <c r="B6317" s="187">
        <v>41537.791666666664</v>
      </c>
      <c r="D6317" s="202">
        <v>0</v>
      </c>
      <c r="E6317" s="178">
        <v>0</v>
      </c>
      <c r="F6317" s="188">
        <f t="shared" si="392"/>
        <v>0</v>
      </c>
      <c r="G6317" s="200"/>
      <c r="H6317" s="202">
        <v>0</v>
      </c>
      <c r="I6317" s="178">
        <v>-56.506999999999998</v>
      </c>
      <c r="J6317">
        <f t="shared" si="393"/>
        <v>0</v>
      </c>
      <c r="K6317" s="189">
        <f t="shared" si="394"/>
        <v>0</v>
      </c>
      <c r="L6317" s="200">
        <v>0</v>
      </c>
      <c r="N6317" s="184">
        <v>5647.2</v>
      </c>
      <c r="O6317" s="190">
        <f t="shared" si="395"/>
        <v>0.94119999999999993</v>
      </c>
      <c r="Q6317" s="1">
        <v>659.4</v>
      </c>
    </row>
    <row r="6318" spans="2:17" x14ac:dyDescent="0.3">
      <c r="B6318" s="187">
        <v>41537.833333333336</v>
      </c>
      <c r="D6318" s="202">
        <v>0</v>
      </c>
      <c r="E6318" s="178">
        <v>0</v>
      </c>
      <c r="F6318" s="188">
        <f t="shared" si="392"/>
        <v>0</v>
      </c>
      <c r="G6318" s="200"/>
      <c r="H6318" s="202">
        <v>0</v>
      </c>
      <c r="I6318" s="178">
        <v>-56.506999999999998</v>
      </c>
      <c r="J6318">
        <f t="shared" si="393"/>
        <v>0</v>
      </c>
      <c r="K6318" s="189">
        <f t="shared" si="394"/>
        <v>0</v>
      </c>
      <c r="L6318" s="200">
        <v>0</v>
      </c>
      <c r="N6318" s="184">
        <v>5402.3</v>
      </c>
      <c r="O6318" s="190">
        <f t="shared" si="395"/>
        <v>0.90038333333333331</v>
      </c>
      <c r="Q6318" s="1">
        <v>658.8</v>
      </c>
    </row>
    <row r="6319" spans="2:17" x14ac:dyDescent="0.3">
      <c r="B6319" s="187">
        <v>41537.875</v>
      </c>
      <c r="D6319" s="202">
        <v>0</v>
      </c>
      <c r="E6319" s="178">
        <v>0</v>
      </c>
      <c r="F6319" s="188">
        <f t="shared" si="392"/>
        <v>0</v>
      </c>
      <c r="G6319" s="200"/>
      <c r="H6319" s="202">
        <v>0</v>
      </c>
      <c r="I6319" s="178">
        <v>-56.506999999999998</v>
      </c>
      <c r="J6319">
        <f t="shared" si="393"/>
        <v>0</v>
      </c>
      <c r="K6319" s="189">
        <f t="shared" si="394"/>
        <v>0</v>
      </c>
      <c r="L6319" s="200">
        <v>0</v>
      </c>
      <c r="N6319" s="184">
        <v>5065.8</v>
      </c>
      <c r="O6319" s="190">
        <f t="shared" si="395"/>
        <v>0.84430000000000005</v>
      </c>
      <c r="Q6319" s="1">
        <v>657.7</v>
      </c>
    </row>
    <row r="6320" spans="2:17" x14ac:dyDescent="0.3">
      <c r="B6320" s="187">
        <v>41537.916666666664</v>
      </c>
      <c r="D6320" s="202">
        <v>0</v>
      </c>
      <c r="E6320" s="178">
        <v>0</v>
      </c>
      <c r="F6320" s="188">
        <f t="shared" si="392"/>
        <v>0</v>
      </c>
      <c r="G6320" s="200"/>
      <c r="H6320" s="202">
        <v>0</v>
      </c>
      <c r="I6320" s="178">
        <v>-56.506999999999998</v>
      </c>
      <c r="J6320">
        <f t="shared" si="393"/>
        <v>0</v>
      </c>
      <c r="K6320" s="189">
        <f t="shared" si="394"/>
        <v>0</v>
      </c>
      <c r="L6320" s="200">
        <v>0</v>
      </c>
      <c r="N6320" s="184">
        <v>4865.6000000000004</v>
      </c>
      <c r="O6320" s="190">
        <f t="shared" si="395"/>
        <v>0.81093333333333339</v>
      </c>
      <c r="Q6320" s="1">
        <v>656.8</v>
      </c>
    </row>
    <row r="6321" spans="2:17" x14ac:dyDescent="0.3">
      <c r="B6321" s="187">
        <v>41537.958333333336</v>
      </c>
      <c r="D6321" s="202">
        <v>0</v>
      </c>
      <c r="E6321" s="178">
        <v>0</v>
      </c>
      <c r="F6321" s="188">
        <f t="shared" si="392"/>
        <v>0</v>
      </c>
      <c r="G6321" s="200"/>
      <c r="H6321" s="202">
        <v>0</v>
      </c>
      <c r="I6321" s="178">
        <v>-56.506999999999998</v>
      </c>
      <c r="J6321">
        <f t="shared" si="393"/>
        <v>0</v>
      </c>
      <c r="K6321" s="189">
        <f t="shared" si="394"/>
        <v>0</v>
      </c>
      <c r="L6321" s="200">
        <v>0</v>
      </c>
      <c r="N6321" s="184">
        <v>5109.6000000000004</v>
      </c>
      <c r="O6321" s="190">
        <f t="shared" si="395"/>
        <v>0.85160000000000002</v>
      </c>
      <c r="Q6321" s="1">
        <v>656.2</v>
      </c>
    </row>
    <row r="6322" spans="2:17" x14ac:dyDescent="0.3">
      <c r="B6322" s="187">
        <v>41538</v>
      </c>
      <c r="D6322" s="202">
        <v>0</v>
      </c>
      <c r="E6322" s="178">
        <v>0</v>
      </c>
      <c r="F6322" s="188">
        <f t="shared" si="392"/>
        <v>0</v>
      </c>
      <c r="G6322" s="200"/>
      <c r="H6322" s="202">
        <v>0</v>
      </c>
      <c r="I6322" s="178">
        <v>-56.506999999999998</v>
      </c>
      <c r="J6322">
        <f t="shared" si="393"/>
        <v>0</v>
      </c>
      <c r="K6322" s="189">
        <f t="shared" si="394"/>
        <v>0</v>
      </c>
      <c r="L6322" s="200">
        <v>0</v>
      </c>
      <c r="N6322" s="184">
        <v>5445</v>
      </c>
      <c r="O6322" s="190">
        <f t="shared" si="395"/>
        <v>0.90749999999999997</v>
      </c>
      <c r="Q6322" s="1">
        <v>655.5</v>
      </c>
    </row>
    <row r="6323" spans="2:17" x14ac:dyDescent="0.3">
      <c r="B6323" s="187">
        <v>41538.041666666664</v>
      </c>
      <c r="D6323" s="202">
        <v>0</v>
      </c>
      <c r="E6323" s="178">
        <v>0</v>
      </c>
      <c r="F6323" s="188">
        <f t="shared" si="392"/>
        <v>0</v>
      </c>
      <c r="G6323" s="200"/>
      <c r="H6323" s="202">
        <v>0</v>
      </c>
      <c r="I6323" s="178">
        <v>-56.506999999999998</v>
      </c>
      <c r="J6323">
        <f t="shared" si="393"/>
        <v>0</v>
      </c>
      <c r="K6323" s="189">
        <f t="shared" si="394"/>
        <v>0</v>
      </c>
      <c r="L6323" s="200">
        <v>0</v>
      </c>
      <c r="N6323" s="184">
        <v>5429.1</v>
      </c>
      <c r="O6323" s="190">
        <f t="shared" si="395"/>
        <v>0.90485000000000004</v>
      </c>
      <c r="Q6323" s="1">
        <v>654.6</v>
      </c>
    </row>
    <row r="6324" spans="2:17" x14ac:dyDescent="0.3">
      <c r="B6324" s="187">
        <v>41538.083333333336</v>
      </c>
      <c r="D6324" s="202">
        <v>0</v>
      </c>
      <c r="E6324" s="178">
        <v>0</v>
      </c>
      <c r="F6324" s="188">
        <f t="shared" si="392"/>
        <v>0</v>
      </c>
      <c r="G6324" s="200"/>
      <c r="H6324" s="202">
        <v>0</v>
      </c>
      <c r="I6324" s="178">
        <v>-56.506999999999998</v>
      </c>
      <c r="J6324">
        <f t="shared" si="393"/>
        <v>0</v>
      </c>
      <c r="K6324" s="189">
        <f t="shared" si="394"/>
        <v>0</v>
      </c>
      <c r="L6324" s="200">
        <v>0</v>
      </c>
      <c r="N6324" s="184">
        <v>5206.6000000000004</v>
      </c>
      <c r="O6324" s="190">
        <f t="shared" si="395"/>
        <v>0.86776666666666669</v>
      </c>
      <c r="Q6324" s="1">
        <v>653.79999999999995</v>
      </c>
    </row>
    <row r="6325" spans="2:17" x14ac:dyDescent="0.3">
      <c r="B6325" s="187">
        <v>41538.125</v>
      </c>
      <c r="D6325" s="202">
        <v>0</v>
      </c>
      <c r="E6325" s="178">
        <v>0</v>
      </c>
      <c r="F6325" s="188">
        <f t="shared" si="392"/>
        <v>0</v>
      </c>
      <c r="G6325" s="200"/>
      <c r="H6325" s="202">
        <v>0</v>
      </c>
      <c r="I6325" s="178">
        <v>-56.506999999999998</v>
      </c>
      <c r="J6325">
        <f t="shared" si="393"/>
        <v>0</v>
      </c>
      <c r="K6325" s="189">
        <f t="shared" si="394"/>
        <v>0</v>
      </c>
      <c r="L6325" s="200">
        <v>0</v>
      </c>
      <c r="N6325" s="184">
        <v>5014</v>
      </c>
      <c r="O6325" s="190">
        <f t="shared" si="395"/>
        <v>0.83566666666666667</v>
      </c>
      <c r="Q6325" s="1">
        <v>652.79999999999995</v>
      </c>
    </row>
    <row r="6326" spans="2:17" x14ac:dyDescent="0.3">
      <c r="B6326" s="187">
        <v>41538.166666666664</v>
      </c>
      <c r="D6326" s="202">
        <v>0</v>
      </c>
      <c r="E6326" s="178">
        <v>0</v>
      </c>
      <c r="F6326" s="188">
        <f t="shared" si="392"/>
        <v>0</v>
      </c>
      <c r="G6326" s="200"/>
      <c r="H6326" s="202">
        <v>0</v>
      </c>
      <c r="I6326" s="178">
        <v>-56.506999999999998</v>
      </c>
      <c r="J6326">
        <f t="shared" si="393"/>
        <v>0</v>
      </c>
      <c r="K6326" s="189">
        <f t="shared" si="394"/>
        <v>0</v>
      </c>
      <c r="L6326" s="200">
        <v>0</v>
      </c>
      <c r="N6326" s="184">
        <v>5111.8</v>
      </c>
      <c r="O6326" s="190">
        <f t="shared" si="395"/>
        <v>0.85196666666666665</v>
      </c>
      <c r="Q6326" s="1">
        <v>651.5</v>
      </c>
    </row>
    <row r="6327" spans="2:17" x14ac:dyDescent="0.3">
      <c r="B6327" s="187">
        <v>41538.208333333336</v>
      </c>
      <c r="D6327" s="202">
        <v>30</v>
      </c>
      <c r="E6327" s="178">
        <v>0</v>
      </c>
      <c r="F6327" s="188">
        <f t="shared" si="392"/>
        <v>0</v>
      </c>
      <c r="G6327" s="200"/>
      <c r="H6327" s="202">
        <v>4</v>
      </c>
      <c r="I6327" s="178">
        <v>-56.506999999999998</v>
      </c>
      <c r="J6327">
        <f t="shared" si="393"/>
        <v>0</v>
      </c>
      <c r="K6327" s="189">
        <f t="shared" si="394"/>
        <v>0</v>
      </c>
      <c r="L6327" s="200">
        <v>0</v>
      </c>
      <c r="N6327" s="184">
        <v>5188.8999999999996</v>
      </c>
      <c r="O6327" s="190">
        <f t="shared" si="395"/>
        <v>0.86481666666666657</v>
      </c>
      <c r="Q6327" s="1">
        <v>651.5</v>
      </c>
    </row>
    <row r="6328" spans="2:17" x14ac:dyDescent="0.3">
      <c r="B6328" s="187">
        <v>41538.25</v>
      </c>
      <c r="D6328" s="202">
        <v>579</v>
      </c>
      <c r="E6328" s="178">
        <v>0</v>
      </c>
      <c r="F6328" s="188">
        <f t="shared" si="392"/>
        <v>0</v>
      </c>
      <c r="G6328" s="200"/>
      <c r="H6328" s="202">
        <v>119</v>
      </c>
      <c r="I6328" s="178">
        <v>4890.2</v>
      </c>
      <c r="J6328">
        <f t="shared" si="393"/>
        <v>4890.2</v>
      </c>
      <c r="K6328" s="189">
        <f t="shared" si="394"/>
        <v>0.195608</v>
      </c>
      <c r="L6328" s="200">
        <v>5032.1000000000004</v>
      </c>
      <c r="N6328" s="184">
        <v>4796.8999999999996</v>
      </c>
      <c r="O6328" s="190">
        <f t="shared" si="395"/>
        <v>0.79948333333333332</v>
      </c>
      <c r="Q6328" s="1">
        <v>650.9</v>
      </c>
    </row>
    <row r="6329" spans="2:17" x14ac:dyDescent="0.3">
      <c r="B6329" s="187">
        <v>41538.291666666664</v>
      </c>
      <c r="D6329" s="202">
        <v>860</v>
      </c>
      <c r="E6329" s="178">
        <v>337.16699999999997</v>
      </c>
      <c r="F6329" s="188">
        <f t="shared" si="392"/>
        <v>0.4562939405217038</v>
      </c>
      <c r="G6329" s="200"/>
      <c r="H6329" s="202">
        <v>361</v>
      </c>
      <c r="I6329" s="178">
        <v>16889</v>
      </c>
      <c r="J6329">
        <f t="shared" si="393"/>
        <v>16889</v>
      </c>
      <c r="K6329" s="189">
        <f t="shared" si="394"/>
        <v>0.67556000000000005</v>
      </c>
      <c r="L6329" s="200">
        <v>17405</v>
      </c>
      <c r="N6329" s="184">
        <v>4040.3</v>
      </c>
      <c r="O6329" s="190">
        <f t="shared" si="395"/>
        <v>0.67338333333333333</v>
      </c>
      <c r="Q6329" s="1">
        <v>650.79999999999995</v>
      </c>
    </row>
    <row r="6330" spans="2:17" x14ac:dyDescent="0.3">
      <c r="B6330" s="187">
        <v>41538.333333333336</v>
      </c>
      <c r="D6330" s="202">
        <v>963</v>
      </c>
      <c r="E6330" s="178">
        <v>680.12699999999995</v>
      </c>
      <c r="F6330" s="188">
        <f t="shared" si="392"/>
        <v>0.92042764827282875</v>
      </c>
      <c r="G6330" s="200"/>
      <c r="H6330" s="202">
        <v>605</v>
      </c>
      <c r="I6330" s="178">
        <v>24067</v>
      </c>
      <c r="J6330">
        <f t="shared" si="393"/>
        <v>24067</v>
      </c>
      <c r="K6330" s="189">
        <f t="shared" si="394"/>
        <v>0.96267999999999998</v>
      </c>
      <c r="L6330" s="200">
        <v>24979</v>
      </c>
      <c r="N6330" s="184">
        <v>2616.9</v>
      </c>
      <c r="O6330" s="190">
        <f t="shared" si="395"/>
        <v>0.43615000000000004</v>
      </c>
      <c r="Q6330" s="1">
        <v>650.70000000000005</v>
      </c>
    </row>
    <row r="6331" spans="2:17" x14ac:dyDescent="0.3">
      <c r="B6331" s="187">
        <v>41538.375</v>
      </c>
      <c r="D6331" s="202">
        <v>1009</v>
      </c>
      <c r="E6331" s="178">
        <v>735.08</v>
      </c>
      <c r="F6331" s="188">
        <f t="shared" si="392"/>
        <v>0.9947964949081437</v>
      </c>
      <c r="G6331" s="200"/>
      <c r="H6331" s="202">
        <v>804</v>
      </c>
      <c r="I6331" s="178">
        <v>24359</v>
      </c>
      <c r="J6331">
        <f t="shared" si="393"/>
        <v>24359</v>
      </c>
      <c r="K6331" s="189">
        <f t="shared" si="394"/>
        <v>0.97436</v>
      </c>
      <c r="L6331" s="200">
        <v>25289</v>
      </c>
      <c r="N6331" s="184">
        <v>2292</v>
      </c>
      <c r="O6331" s="190">
        <f t="shared" si="395"/>
        <v>0.38200000000000001</v>
      </c>
      <c r="Q6331" s="1">
        <v>650.6</v>
      </c>
    </row>
    <row r="6332" spans="2:17" x14ac:dyDescent="0.3">
      <c r="B6332" s="187">
        <v>41538.416666666664</v>
      </c>
      <c r="D6332" s="202">
        <v>1035</v>
      </c>
      <c r="E6332" s="178">
        <v>735.178</v>
      </c>
      <c r="F6332" s="188">
        <f t="shared" si="392"/>
        <v>0.99492912000541334</v>
      </c>
      <c r="G6332" s="200"/>
      <c r="H6332" s="202">
        <v>944</v>
      </c>
      <c r="I6332" s="178">
        <v>24359</v>
      </c>
      <c r="J6332">
        <f t="shared" si="393"/>
        <v>24359</v>
      </c>
      <c r="K6332" s="189">
        <f t="shared" si="394"/>
        <v>0.97436</v>
      </c>
      <c r="L6332" s="200">
        <v>25289</v>
      </c>
      <c r="N6332" s="184">
        <v>1973</v>
      </c>
      <c r="O6332" s="190">
        <f t="shared" si="395"/>
        <v>0.32883333333333331</v>
      </c>
      <c r="Q6332" s="1">
        <v>650.6</v>
      </c>
    </row>
    <row r="6333" spans="2:17" x14ac:dyDescent="0.3">
      <c r="B6333" s="187">
        <v>41538.458333333336</v>
      </c>
      <c r="D6333" s="202">
        <v>1046</v>
      </c>
      <c r="E6333" s="178">
        <v>735.26400000000001</v>
      </c>
      <c r="F6333" s="188">
        <f t="shared" si="392"/>
        <v>0.99504550529485414</v>
      </c>
      <c r="G6333" s="200"/>
      <c r="H6333" s="202">
        <v>1013</v>
      </c>
      <c r="I6333" s="178">
        <v>24327</v>
      </c>
      <c r="J6333">
        <f t="shared" si="393"/>
        <v>24327</v>
      </c>
      <c r="K6333" s="189">
        <f t="shared" si="394"/>
        <v>0.97307999999999995</v>
      </c>
      <c r="L6333" s="200">
        <v>25255</v>
      </c>
      <c r="N6333" s="184">
        <v>1023.2</v>
      </c>
      <c r="O6333" s="190">
        <f t="shared" si="395"/>
        <v>0.17053333333333334</v>
      </c>
      <c r="Q6333" s="1">
        <v>649.79999999999995</v>
      </c>
    </row>
    <row r="6334" spans="2:17" x14ac:dyDescent="0.3">
      <c r="B6334" s="187">
        <v>41538.5</v>
      </c>
      <c r="D6334" s="202">
        <v>1048</v>
      </c>
      <c r="E6334" s="178">
        <v>735.34</v>
      </c>
      <c r="F6334" s="188">
        <f t="shared" si="392"/>
        <v>0.99514835741110408</v>
      </c>
      <c r="G6334" s="200"/>
      <c r="H6334" s="202">
        <v>1008</v>
      </c>
      <c r="I6334" s="178">
        <v>24173</v>
      </c>
      <c r="J6334">
        <f t="shared" si="393"/>
        <v>24173</v>
      </c>
      <c r="K6334" s="189">
        <f t="shared" si="394"/>
        <v>0.96692</v>
      </c>
      <c r="L6334" s="200">
        <v>25091</v>
      </c>
      <c r="N6334" s="184">
        <v>442.9</v>
      </c>
      <c r="O6334" s="190">
        <f t="shared" si="395"/>
        <v>7.3816666666666669E-2</v>
      </c>
      <c r="Q6334" s="1">
        <v>649.79999999999995</v>
      </c>
    </row>
    <row r="6335" spans="2:17" x14ac:dyDescent="0.3">
      <c r="B6335" s="187">
        <v>41538.541666666664</v>
      </c>
      <c r="D6335" s="202">
        <v>1033</v>
      </c>
      <c r="E6335" s="178">
        <v>735.33600000000001</v>
      </c>
      <c r="F6335" s="188">
        <f t="shared" si="392"/>
        <v>0.99514294414182769</v>
      </c>
      <c r="G6335" s="200"/>
      <c r="H6335" s="202">
        <v>922</v>
      </c>
      <c r="I6335" s="178">
        <v>24001</v>
      </c>
      <c r="J6335">
        <f t="shared" si="393"/>
        <v>24001</v>
      </c>
      <c r="K6335" s="189">
        <f t="shared" si="394"/>
        <v>0.96004</v>
      </c>
      <c r="L6335" s="200">
        <v>24909</v>
      </c>
      <c r="N6335" s="184">
        <v>236.1</v>
      </c>
      <c r="O6335" s="190">
        <f t="shared" si="395"/>
        <v>3.9349999999999996E-2</v>
      </c>
      <c r="Q6335" s="1">
        <v>649.79999999999995</v>
      </c>
    </row>
    <row r="6336" spans="2:17" x14ac:dyDescent="0.3">
      <c r="B6336" s="187">
        <v>41538.583333333336</v>
      </c>
      <c r="D6336" s="202">
        <v>1002</v>
      </c>
      <c r="E6336" s="178">
        <v>732.24599999999998</v>
      </c>
      <c r="F6336" s="188">
        <f t="shared" si="392"/>
        <v>0.99096119362587543</v>
      </c>
      <c r="G6336" s="200"/>
      <c r="H6336" s="202">
        <v>765</v>
      </c>
      <c r="I6336" s="178">
        <v>23617</v>
      </c>
      <c r="J6336">
        <f t="shared" si="393"/>
        <v>23617</v>
      </c>
      <c r="K6336" s="189">
        <f t="shared" si="394"/>
        <v>0.94467999999999996</v>
      </c>
      <c r="L6336" s="200">
        <v>24501</v>
      </c>
      <c r="N6336" s="184">
        <v>137.9</v>
      </c>
      <c r="O6336" s="190">
        <f t="shared" si="395"/>
        <v>2.2983333333333335E-2</v>
      </c>
      <c r="Q6336" s="1">
        <v>647.6</v>
      </c>
    </row>
    <row r="6337" spans="2:17" x14ac:dyDescent="0.3">
      <c r="B6337" s="187">
        <v>41538.625</v>
      </c>
      <c r="D6337" s="202">
        <v>949</v>
      </c>
      <c r="E6337" s="178">
        <v>658.28399999999999</v>
      </c>
      <c r="F6337" s="188">
        <f t="shared" si="392"/>
        <v>0.89086713807219953</v>
      </c>
      <c r="G6337" s="200"/>
      <c r="H6337" s="202">
        <v>555</v>
      </c>
      <c r="I6337" s="178">
        <v>22836</v>
      </c>
      <c r="J6337">
        <f t="shared" si="393"/>
        <v>22836</v>
      </c>
      <c r="K6337" s="189">
        <f t="shared" si="394"/>
        <v>0.91344000000000003</v>
      </c>
      <c r="L6337" s="200">
        <v>23672</v>
      </c>
      <c r="N6337" s="184">
        <v>166.4</v>
      </c>
      <c r="O6337" s="190">
        <f t="shared" si="395"/>
        <v>2.7733333333333336E-2</v>
      </c>
      <c r="Q6337" s="1">
        <v>646</v>
      </c>
    </row>
    <row r="6338" spans="2:17" x14ac:dyDescent="0.3">
      <c r="B6338" s="187">
        <v>41538.666666666664</v>
      </c>
      <c r="D6338" s="202">
        <v>843</v>
      </c>
      <c r="E6338" s="178">
        <v>473.78800000000001</v>
      </c>
      <c r="F6338" s="188">
        <f t="shared" si="392"/>
        <v>0.64118550597151269</v>
      </c>
      <c r="G6338" s="200"/>
      <c r="H6338" s="202">
        <v>313</v>
      </c>
      <c r="I6338" s="178">
        <v>14041</v>
      </c>
      <c r="J6338">
        <f t="shared" si="393"/>
        <v>14041</v>
      </c>
      <c r="K6338" s="189">
        <f t="shared" si="394"/>
        <v>0.56164000000000003</v>
      </c>
      <c r="L6338" s="200">
        <v>14433</v>
      </c>
      <c r="N6338" s="184">
        <v>268.10000000000002</v>
      </c>
      <c r="O6338" s="190">
        <f t="shared" si="395"/>
        <v>4.4683333333333339E-2</v>
      </c>
      <c r="Q6338" s="1">
        <v>645.79999999999995</v>
      </c>
    </row>
    <row r="6339" spans="2:17" x14ac:dyDescent="0.3">
      <c r="B6339" s="187">
        <v>41538.708333333336</v>
      </c>
      <c r="D6339" s="202">
        <v>346</v>
      </c>
      <c r="E6339" s="178">
        <v>0</v>
      </c>
      <c r="F6339" s="188">
        <f t="shared" si="392"/>
        <v>0</v>
      </c>
      <c r="G6339" s="200"/>
      <c r="H6339" s="202">
        <v>76</v>
      </c>
      <c r="I6339" s="178">
        <v>2690.6</v>
      </c>
      <c r="J6339">
        <f t="shared" si="393"/>
        <v>2690.6</v>
      </c>
      <c r="K6339" s="189">
        <f t="shared" si="394"/>
        <v>0.107624</v>
      </c>
      <c r="L6339" s="200">
        <v>2803.8</v>
      </c>
      <c r="N6339" s="184">
        <v>377.2</v>
      </c>
      <c r="O6339" s="190">
        <f t="shared" si="395"/>
        <v>6.2866666666666668E-2</v>
      </c>
      <c r="Q6339" s="1">
        <v>645.29999999999995</v>
      </c>
    </row>
    <row r="6340" spans="2:17" x14ac:dyDescent="0.3">
      <c r="B6340" s="187">
        <v>41538.75</v>
      </c>
      <c r="D6340" s="202">
        <v>0</v>
      </c>
      <c r="E6340" s="178">
        <v>0</v>
      </c>
      <c r="F6340" s="188">
        <f t="shared" si="392"/>
        <v>0</v>
      </c>
      <c r="G6340" s="200"/>
      <c r="H6340" s="202">
        <v>0</v>
      </c>
      <c r="I6340" s="178">
        <v>-56.506999999999998</v>
      </c>
      <c r="J6340">
        <f t="shared" si="393"/>
        <v>0</v>
      </c>
      <c r="K6340" s="189">
        <f t="shared" si="394"/>
        <v>0</v>
      </c>
      <c r="L6340" s="200">
        <v>0</v>
      </c>
      <c r="N6340" s="184">
        <v>309.10000000000002</v>
      </c>
      <c r="O6340" s="190">
        <f t="shared" si="395"/>
        <v>5.1516666666666669E-2</v>
      </c>
      <c r="Q6340" s="1">
        <v>645</v>
      </c>
    </row>
    <row r="6341" spans="2:17" x14ac:dyDescent="0.3">
      <c r="B6341" s="187">
        <v>41538.791666666664</v>
      </c>
      <c r="D6341" s="202">
        <v>0</v>
      </c>
      <c r="E6341" s="178">
        <v>0</v>
      </c>
      <c r="F6341" s="188">
        <f t="shared" si="392"/>
        <v>0</v>
      </c>
      <c r="G6341" s="200"/>
      <c r="H6341" s="202">
        <v>0</v>
      </c>
      <c r="I6341" s="178">
        <v>-56.506999999999998</v>
      </c>
      <c r="J6341">
        <f t="shared" si="393"/>
        <v>0</v>
      </c>
      <c r="K6341" s="189">
        <f t="shared" si="394"/>
        <v>0</v>
      </c>
      <c r="L6341" s="200">
        <v>0</v>
      </c>
      <c r="N6341" s="184">
        <v>271.39999999999998</v>
      </c>
      <c r="O6341" s="190">
        <f t="shared" si="395"/>
        <v>4.5233333333333327E-2</v>
      </c>
      <c r="Q6341" s="1">
        <v>644.9</v>
      </c>
    </row>
    <row r="6342" spans="2:17" x14ac:dyDescent="0.3">
      <c r="B6342" s="187">
        <v>41538.833333333336</v>
      </c>
      <c r="D6342" s="202">
        <v>0</v>
      </c>
      <c r="E6342" s="178">
        <v>0</v>
      </c>
      <c r="F6342" s="188">
        <f t="shared" si="392"/>
        <v>0</v>
      </c>
      <c r="G6342" s="200"/>
      <c r="H6342" s="202">
        <v>0</v>
      </c>
      <c r="I6342" s="178">
        <v>-56.506999999999998</v>
      </c>
      <c r="J6342">
        <f t="shared" si="393"/>
        <v>0</v>
      </c>
      <c r="K6342" s="189">
        <f t="shared" si="394"/>
        <v>0</v>
      </c>
      <c r="L6342" s="200">
        <v>0</v>
      </c>
      <c r="N6342" s="184">
        <v>360.2</v>
      </c>
      <c r="O6342" s="190">
        <f t="shared" si="395"/>
        <v>6.0033333333333334E-2</v>
      </c>
      <c r="Q6342" s="1">
        <v>644.79999999999995</v>
      </c>
    </row>
    <row r="6343" spans="2:17" x14ac:dyDescent="0.3">
      <c r="B6343" s="187">
        <v>41538.875</v>
      </c>
      <c r="D6343" s="202">
        <v>0</v>
      </c>
      <c r="E6343" s="178">
        <v>0</v>
      </c>
      <c r="F6343" s="188">
        <f t="shared" si="392"/>
        <v>0</v>
      </c>
      <c r="G6343" s="200"/>
      <c r="H6343" s="202">
        <v>0</v>
      </c>
      <c r="I6343" s="178">
        <v>-56.506999999999998</v>
      </c>
      <c r="J6343">
        <f t="shared" si="393"/>
        <v>0</v>
      </c>
      <c r="K6343" s="189">
        <f t="shared" si="394"/>
        <v>0</v>
      </c>
      <c r="L6343" s="200">
        <v>0</v>
      </c>
      <c r="N6343" s="184">
        <v>631.4</v>
      </c>
      <c r="O6343" s="190">
        <f t="shared" si="395"/>
        <v>0.10523333333333333</v>
      </c>
      <c r="Q6343" s="1">
        <v>643.5</v>
      </c>
    </row>
    <row r="6344" spans="2:17" x14ac:dyDescent="0.3">
      <c r="B6344" s="187">
        <v>41538.916666666664</v>
      </c>
      <c r="D6344" s="202">
        <v>0</v>
      </c>
      <c r="E6344" s="178">
        <v>0</v>
      </c>
      <c r="F6344" s="188">
        <f t="shared" si="392"/>
        <v>0</v>
      </c>
      <c r="G6344" s="200"/>
      <c r="H6344" s="202">
        <v>0</v>
      </c>
      <c r="I6344" s="178">
        <v>-56.506999999999998</v>
      </c>
      <c r="J6344">
        <f t="shared" si="393"/>
        <v>0</v>
      </c>
      <c r="K6344" s="189">
        <f t="shared" si="394"/>
        <v>0</v>
      </c>
      <c r="L6344" s="200">
        <v>0</v>
      </c>
      <c r="N6344" s="184">
        <v>1658.4</v>
      </c>
      <c r="O6344" s="190">
        <f t="shared" si="395"/>
        <v>0.27640000000000003</v>
      </c>
      <c r="Q6344" s="1">
        <v>643.29999999999995</v>
      </c>
    </row>
    <row r="6345" spans="2:17" x14ac:dyDescent="0.3">
      <c r="B6345" s="187">
        <v>41538.958333333336</v>
      </c>
      <c r="D6345" s="202">
        <v>0</v>
      </c>
      <c r="E6345" s="178">
        <v>0</v>
      </c>
      <c r="F6345" s="188">
        <f t="shared" si="392"/>
        <v>0</v>
      </c>
      <c r="G6345" s="200"/>
      <c r="H6345" s="202">
        <v>0</v>
      </c>
      <c r="I6345" s="178">
        <v>-56.506999999999998</v>
      </c>
      <c r="J6345">
        <f t="shared" si="393"/>
        <v>0</v>
      </c>
      <c r="K6345" s="189">
        <f t="shared" si="394"/>
        <v>0</v>
      </c>
      <c r="L6345" s="200">
        <v>0</v>
      </c>
      <c r="N6345" s="184">
        <v>4282.6000000000004</v>
      </c>
      <c r="O6345" s="190">
        <f t="shared" si="395"/>
        <v>0.71376666666666677</v>
      </c>
      <c r="Q6345" s="1">
        <v>642.9</v>
      </c>
    </row>
    <row r="6346" spans="2:17" x14ac:dyDescent="0.3">
      <c r="B6346" s="187">
        <v>41539</v>
      </c>
      <c r="D6346" s="202">
        <v>0</v>
      </c>
      <c r="E6346" s="178">
        <v>0</v>
      </c>
      <c r="F6346" s="188">
        <f t="shared" si="392"/>
        <v>0</v>
      </c>
      <c r="G6346" s="200"/>
      <c r="H6346" s="202">
        <v>0</v>
      </c>
      <c r="I6346" s="178">
        <v>-56.506999999999998</v>
      </c>
      <c r="J6346">
        <f t="shared" si="393"/>
        <v>0</v>
      </c>
      <c r="K6346" s="189">
        <f t="shared" si="394"/>
        <v>0</v>
      </c>
      <c r="L6346" s="200">
        <v>0</v>
      </c>
      <c r="N6346" s="184">
        <v>5718.9</v>
      </c>
      <c r="O6346" s="190">
        <f t="shared" si="395"/>
        <v>0.95314999999999994</v>
      </c>
      <c r="Q6346" s="1">
        <v>642.70000000000005</v>
      </c>
    </row>
    <row r="6347" spans="2:17" x14ac:dyDescent="0.3">
      <c r="B6347" s="187">
        <v>41539.041666666664</v>
      </c>
      <c r="D6347" s="202">
        <v>0</v>
      </c>
      <c r="E6347" s="178">
        <v>0</v>
      </c>
      <c r="F6347" s="188">
        <f t="shared" ref="F6347:F6410" si="396">E6347/$F$8</f>
        <v>0</v>
      </c>
      <c r="G6347" s="200"/>
      <c r="H6347" s="202">
        <v>0</v>
      </c>
      <c r="I6347" s="178">
        <v>-56.506999999999998</v>
      </c>
      <c r="J6347">
        <f t="shared" ref="J6347:J6410" si="397">IF(I6347&lt;0,0,I6347)</f>
        <v>0</v>
      </c>
      <c r="K6347" s="189">
        <f t="shared" ref="K6347:K6410" si="398">J6347/(1000*$K$8)</f>
        <v>0</v>
      </c>
      <c r="L6347" s="200">
        <v>0</v>
      </c>
      <c r="N6347" s="184">
        <v>5845.4</v>
      </c>
      <c r="O6347" s="190">
        <f t="shared" ref="O6347:O6410" si="399">N6347/$O$8</f>
        <v>0.97423333333333328</v>
      </c>
      <c r="Q6347" s="1">
        <v>642.20000000000005</v>
      </c>
    </row>
    <row r="6348" spans="2:17" x14ac:dyDescent="0.3">
      <c r="B6348" s="187">
        <v>41539.083333333336</v>
      </c>
      <c r="D6348" s="202">
        <v>0</v>
      </c>
      <c r="E6348" s="178">
        <v>0</v>
      </c>
      <c r="F6348" s="188">
        <f t="shared" si="396"/>
        <v>0</v>
      </c>
      <c r="G6348" s="200"/>
      <c r="H6348" s="202">
        <v>0</v>
      </c>
      <c r="I6348" s="178">
        <v>-56.506999999999998</v>
      </c>
      <c r="J6348">
        <f t="shared" si="397"/>
        <v>0</v>
      </c>
      <c r="K6348" s="189">
        <f t="shared" si="398"/>
        <v>0</v>
      </c>
      <c r="L6348" s="200">
        <v>0</v>
      </c>
      <c r="N6348" s="184">
        <v>5854.4</v>
      </c>
      <c r="O6348" s="190">
        <f t="shared" si="399"/>
        <v>0.97573333333333323</v>
      </c>
      <c r="Q6348" s="1">
        <v>641.5</v>
      </c>
    </row>
    <row r="6349" spans="2:17" x14ac:dyDescent="0.3">
      <c r="B6349" s="187">
        <v>41539.125</v>
      </c>
      <c r="D6349" s="202">
        <v>0</v>
      </c>
      <c r="E6349" s="178">
        <v>0</v>
      </c>
      <c r="F6349" s="188">
        <f t="shared" si="396"/>
        <v>0</v>
      </c>
      <c r="G6349" s="200"/>
      <c r="H6349" s="202">
        <v>0</v>
      </c>
      <c r="I6349" s="178">
        <v>-56.506999999999998</v>
      </c>
      <c r="J6349">
        <f t="shared" si="397"/>
        <v>0</v>
      </c>
      <c r="K6349" s="189">
        <f t="shared" si="398"/>
        <v>0</v>
      </c>
      <c r="L6349" s="200">
        <v>0</v>
      </c>
      <c r="N6349" s="184">
        <v>5932.3</v>
      </c>
      <c r="O6349" s="190">
        <f t="shared" si="399"/>
        <v>0.98871666666666669</v>
      </c>
      <c r="Q6349" s="1">
        <v>641.4</v>
      </c>
    </row>
    <row r="6350" spans="2:17" x14ac:dyDescent="0.3">
      <c r="B6350" s="187">
        <v>41539.166666666664</v>
      </c>
      <c r="D6350" s="202">
        <v>0</v>
      </c>
      <c r="E6350" s="178">
        <v>0</v>
      </c>
      <c r="F6350" s="188">
        <f t="shared" si="396"/>
        <v>0</v>
      </c>
      <c r="G6350" s="200"/>
      <c r="H6350" s="202">
        <v>0</v>
      </c>
      <c r="I6350" s="178">
        <v>-56.506999999999998</v>
      </c>
      <c r="J6350">
        <f t="shared" si="397"/>
        <v>0</v>
      </c>
      <c r="K6350" s="189">
        <f t="shared" si="398"/>
        <v>0</v>
      </c>
      <c r="L6350" s="200">
        <v>0</v>
      </c>
      <c r="N6350" s="184">
        <v>5942.7</v>
      </c>
      <c r="O6350" s="190">
        <f t="shared" si="399"/>
        <v>0.99044999999999994</v>
      </c>
      <c r="Q6350" s="1">
        <v>641.20000000000005</v>
      </c>
    </row>
    <row r="6351" spans="2:17" x14ac:dyDescent="0.3">
      <c r="B6351" s="187">
        <v>41539.208333333336</v>
      </c>
      <c r="D6351" s="202">
        <v>32</v>
      </c>
      <c r="E6351" s="178">
        <v>0</v>
      </c>
      <c r="F6351" s="188">
        <f t="shared" si="396"/>
        <v>0</v>
      </c>
      <c r="G6351" s="200"/>
      <c r="H6351" s="202">
        <v>4</v>
      </c>
      <c r="I6351" s="178">
        <v>-56.506999999999998</v>
      </c>
      <c r="J6351">
        <f t="shared" si="397"/>
        <v>0</v>
      </c>
      <c r="K6351" s="189">
        <f t="shared" si="398"/>
        <v>0</v>
      </c>
      <c r="L6351" s="200">
        <v>0</v>
      </c>
      <c r="N6351" s="184">
        <v>5901</v>
      </c>
      <c r="O6351" s="190">
        <f t="shared" si="399"/>
        <v>0.98350000000000004</v>
      </c>
      <c r="Q6351" s="1">
        <v>640.1</v>
      </c>
    </row>
    <row r="6352" spans="2:17" x14ac:dyDescent="0.3">
      <c r="B6352" s="187">
        <v>41539.25</v>
      </c>
      <c r="D6352" s="202">
        <v>602</v>
      </c>
      <c r="E6352" s="178">
        <v>43.243299999999998</v>
      </c>
      <c r="F6352" s="188">
        <f t="shared" si="396"/>
        <v>5.8521906824102583E-2</v>
      </c>
      <c r="G6352" s="200"/>
      <c r="H6352" s="202">
        <v>124</v>
      </c>
      <c r="I6352" s="178">
        <v>5074.5</v>
      </c>
      <c r="J6352">
        <f t="shared" si="397"/>
        <v>5074.5</v>
      </c>
      <c r="K6352" s="189">
        <f t="shared" si="398"/>
        <v>0.20297999999999999</v>
      </c>
      <c r="L6352" s="200">
        <v>5219.5</v>
      </c>
      <c r="N6352" s="184">
        <v>5855.9</v>
      </c>
      <c r="O6352" s="190">
        <f t="shared" si="399"/>
        <v>0.97598333333333331</v>
      </c>
      <c r="Q6352" s="1">
        <v>639.1</v>
      </c>
    </row>
    <row r="6353" spans="2:17" x14ac:dyDescent="0.3">
      <c r="B6353" s="187">
        <v>41539.291666666664</v>
      </c>
      <c r="D6353" s="202">
        <v>875</v>
      </c>
      <c r="E6353" s="178">
        <v>526.51199999999994</v>
      </c>
      <c r="F6353" s="188">
        <f t="shared" si="396"/>
        <v>0.71253780830260172</v>
      </c>
      <c r="G6353" s="200"/>
      <c r="H6353" s="202">
        <v>369</v>
      </c>
      <c r="I6353" s="178">
        <v>17115</v>
      </c>
      <c r="J6353">
        <f t="shared" si="397"/>
        <v>17115</v>
      </c>
      <c r="K6353" s="189">
        <f t="shared" si="398"/>
        <v>0.68459999999999999</v>
      </c>
      <c r="L6353" s="200">
        <v>17642</v>
      </c>
      <c r="N6353" s="184">
        <v>5524.7</v>
      </c>
      <c r="O6353" s="190">
        <f t="shared" si="399"/>
        <v>0.92078333333333329</v>
      </c>
      <c r="Q6353" s="1">
        <v>638.4</v>
      </c>
    </row>
    <row r="6354" spans="2:17" x14ac:dyDescent="0.3">
      <c r="B6354" s="187">
        <v>41539.333333333336</v>
      </c>
      <c r="D6354" s="202">
        <v>955</v>
      </c>
      <c r="E6354" s="178">
        <v>671.59799999999996</v>
      </c>
      <c r="F6354" s="188">
        <f t="shared" si="396"/>
        <v>0.90888520485840918</v>
      </c>
      <c r="G6354" s="200"/>
      <c r="H6354" s="202">
        <v>607</v>
      </c>
      <c r="I6354" s="178">
        <v>23927</v>
      </c>
      <c r="J6354">
        <f t="shared" si="397"/>
        <v>23927</v>
      </c>
      <c r="K6354" s="189">
        <f t="shared" si="398"/>
        <v>0.95708000000000004</v>
      </c>
      <c r="L6354" s="200">
        <v>24831</v>
      </c>
      <c r="N6354" s="184">
        <v>4453.6000000000004</v>
      </c>
      <c r="O6354" s="190">
        <f t="shared" si="399"/>
        <v>0.74226666666666674</v>
      </c>
      <c r="Q6354" s="1">
        <v>636</v>
      </c>
    </row>
    <row r="6355" spans="2:17" x14ac:dyDescent="0.3">
      <c r="B6355" s="187">
        <v>41539.375</v>
      </c>
      <c r="D6355" s="202">
        <v>1000</v>
      </c>
      <c r="E6355" s="178">
        <v>731.18299999999999</v>
      </c>
      <c r="F6355" s="188">
        <f t="shared" si="396"/>
        <v>0.98952261731569513</v>
      </c>
      <c r="G6355" s="200"/>
      <c r="H6355" s="202">
        <v>805</v>
      </c>
      <c r="I6355" s="178">
        <v>24359</v>
      </c>
      <c r="J6355">
        <f t="shared" si="397"/>
        <v>24359</v>
      </c>
      <c r="K6355" s="189">
        <f t="shared" si="398"/>
        <v>0.97436</v>
      </c>
      <c r="L6355" s="200">
        <v>25289</v>
      </c>
      <c r="N6355" s="184">
        <v>3712.3</v>
      </c>
      <c r="O6355" s="190">
        <f t="shared" si="399"/>
        <v>0.61871666666666669</v>
      </c>
      <c r="Q6355" s="1">
        <v>634.79999999999995</v>
      </c>
    </row>
    <row r="6356" spans="2:17" x14ac:dyDescent="0.3">
      <c r="B6356" s="187">
        <v>41539.416666666664</v>
      </c>
      <c r="D6356" s="202">
        <v>1028</v>
      </c>
      <c r="E6356" s="178">
        <v>735.15099999999995</v>
      </c>
      <c r="F6356" s="188">
        <f t="shared" si="396"/>
        <v>0.99489258043779816</v>
      </c>
      <c r="G6356" s="200"/>
      <c r="H6356" s="202">
        <v>945</v>
      </c>
      <c r="I6356" s="178">
        <v>24359</v>
      </c>
      <c r="J6356">
        <f t="shared" si="397"/>
        <v>24359</v>
      </c>
      <c r="K6356" s="189">
        <f t="shared" si="398"/>
        <v>0.97436</v>
      </c>
      <c r="L6356" s="200">
        <v>25289</v>
      </c>
      <c r="N6356" s="184">
        <v>3716.5</v>
      </c>
      <c r="O6356" s="190">
        <f t="shared" si="399"/>
        <v>0.61941666666666662</v>
      </c>
      <c r="Q6356" s="1">
        <v>634.6</v>
      </c>
    </row>
    <row r="6357" spans="2:17" x14ac:dyDescent="0.3">
      <c r="B6357" s="187">
        <v>41539.458333333336</v>
      </c>
      <c r="D6357" s="202">
        <v>1038</v>
      </c>
      <c r="E6357" s="178">
        <v>735.22500000000002</v>
      </c>
      <c r="F6357" s="188">
        <f t="shared" si="396"/>
        <v>0.99499272591941001</v>
      </c>
      <c r="G6357" s="200"/>
      <c r="H6357" s="202">
        <v>1013</v>
      </c>
      <c r="I6357" s="178">
        <v>24359</v>
      </c>
      <c r="J6357">
        <f t="shared" si="397"/>
        <v>24359</v>
      </c>
      <c r="K6357" s="189">
        <f t="shared" si="398"/>
        <v>0.97436</v>
      </c>
      <c r="L6357" s="200">
        <v>25289</v>
      </c>
      <c r="N6357" s="184">
        <v>3449.1</v>
      </c>
      <c r="O6357" s="190">
        <f t="shared" si="399"/>
        <v>0.57484999999999997</v>
      </c>
      <c r="Q6357" s="1">
        <v>632.20000000000005</v>
      </c>
    </row>
    <row r="6358" spans="2:17" x14ac:dyDescent="0.3">
      <c r="B6358" s="187">
        <v>41539.5</v>
      </c>
      <c r="D6358" s="202">
        <v>1035</v>
      </c>
      <c r="E6358" s="178">
        <v>735.28899999999999</v>
      </c>
      <c r="F6358" s="188">
        <f t="shared" si="396"/>
        <v>0.99507933822783101</v>
      </c>
      <c r="G6358" s="200"/>
      <c r="H6358" s="202">
        <v>1002</v>
      </c>
      <c r="I6358" s="178">
        <v>24224</v>
      </c>
      <c r="J6358">
        <f t="shared" si="397"/>
        <v>24224</v>
      </c>
      <c r="K6358" s="189">
        <f t="shared" si="398"/>
        <v>0.96896000000000004</v>
      </c>
      <c r="L6358" s="200">
        <v>25146</v>
      </c>
      <c r="N6358" s="184">
        <v>3202.7</v>
      </c>
      <c r="O6358" s="190">
        <f t="shared" si="399"/>
        <v>0.53378333333333328</v>
      </c>
      <c r="Q6358" s="1">
        <v>632.1</v>
      </c>
    </row>
    <row r="6359" spans="2:17" x14ac:dyDescent="0.3">
      <c r="B6359" s="187">
        <v>41539.541666666664</v>
      </c>
      <c r="D6359" s="202">
        <v>1021</v>
      </c>
      <c r="E6359" s="178">
        <v>735.45500000000004</v>
      </c>
      <c r="F6359" s="188">
        <f t="shared" si="396"/>
        <v>0.99530398890279814</v>
      </c>
      <c r="G6359" s="200"/>
      <c r="H6359" s="202">
        <v>915</v>
      </c>
      <c r="I6359" s="178">
        <v>24018</v>
      </c>
      <c r="J6359">
        <f t="shared" si="397"/>
        <v>24018</v>
      </c>
      <c r="K6359" s="189">
        <f t="shared" si="398"/>
        <v>0.96072000000000002</v>
      </c>
      <c r="L6359" s="200">
        <v>24927</v>
      </c>
      <c r="N6359" s="184">
        <v>3236.6</v>
      </c>
      <c r="O6359" s="190">
        <f t="shared" si="399"/>
        <v>0.53943333333333332</v>
      </c>
      <c r="Q6359" s="1">
        <v>631.79999999999995</v>
      </c>
    </row>
    <row r="6360" spans="2:17" x14ac:dyDescent="0.3">
      <c r="B6360" s="187">
        <v>41539.583333333336</v>
      </c>
      <c r="D6360" s="202">
        <v>993</v>
      </c>
      <c r="E6360" s="178">
        <v>719.12199999999996</v>
      </c>
      <c r="F6360" s="188">
        <f t="shared" si="396"/>
        <v>0.97320025713029068</v>
      </c>
      <c r="G6360" s="200"/>
      <c r="H6360" s="202">
        <v>764</v>
      </c>
      <c r="I6360" s="178">
        <v>23721</v>
      </c>
      <c r="J6360">
        <f t="shared" si="397"/>
        <v>23721</v>
      </c>
      <c r="K6360" s="189">
        <f t="shared" si="398"/>
        <v>0.94884000000000002</v>
      </c>
      <c r="L6360" s="200">
        <v>24611</v>
      </c>
      <c r="N6360" s="184">
        <v>3251</v>
      </c>
      <c r="O6360" s="190">
        <f t="shared" si="399"/>
        <v>0.54183333333333328</v>
      </c>
      <c r="Q6360" s="1">
        <v>631.70000000000005</v>
      </c>
    </row>
    <row r="6361" spans="2:17" x14ac:dyDescent="0.3">
      <c r="B6361" s="187">
        <v>41539.625</v>
      </c>
      <c r="D6361" s="202">
        <v>939</v>
      </c>
      <c r="E6361" s="178">
        <v>645.17399999999998</v>
      </c>
      <c r="F6361" s="188">
        <f t="shared" si="396"/>
        <v>0.87312514801908181</v>
      </c>
      <c r="G6361" s="200"/>
      <c r="H6361" s="202">
        <v>555</v>
      </c>
      <c r="I6361" s="178">
        <v>22933</v>
      </c>
      <c r="J6361">
        <f t="shared" si="397"/>
        <v>22933</v>
      </c>
      <c r="K6361" s="189">
        <f t="shared" si="398"/>
        <v>0.91732000000000002</v>
      </c>
      <c r="L6361" s="200">
        <v>23775</v>
      </c>
      <c r="N6361" s="184">
        <v>3410.3</v>
      </c>
      <c r="O6361" s="190">
        <f t="shared" si="399"/>
        <v>0.56838333333333335</v>
      </c>
      <c r="Q6361" s="1">
        <v>631.4</v>
      </c>
    </row>
    <row r="6362" spans="2:17" x14ac:dyDescent="0.3">
      <c r="B6362" s="187">
        <v>41539.666666666664</v>
      </c>
      <c r="D6362" s="202">
        <v>828</v>
      </c>
      <c r="E6362" s="178">
        <v>459.57299999999998</v>
      </c>
      <c r="F6362" s="188">
        <f t="shared" si="396"/>
        <v>0.62194810028081338</v>
      </c>
      <c r="G6362" s="200"/>
      <c r="H6362" s="202">
        <v>312</v>
      </c>
      <c r="I6362" s="178">
        <v>14087</v>
      </c>
      <c r="J6362">
        <f t="shared" si="397"/>
        <v>14087</v>
      </c>
      <c r="K6362" s="189">
        <f t="shared" si="398"/>
        <v>0.56347999999999998</v>
      </c>
      <c r="L6362" s="200">
        <v>14480</v>
      </c>
      <c r="N6362" s="184">
        <v>3464.8</v>
      </c>
      <c r="O6362" s="190">
        <f t="shared" si="399"/>
        <v>0.57746666666666668</v>
      </c>
      <c r="Q6362" s="1">
        <v>630.9</v>
      </c>
    </row>
    <row r="6363" spans="2:17" x14ac:dyDescent="0.3">
      <c r="B6363" s="187">
        <v>41539.708333333336</v>
      </c>
      <c r="D6363" s="202">
        <v>339</v>
      </c>
      <c r="E6363" s="178">
        <v>0</v>
      </c>
      <c r="F6363" s="188">
        <f t="shared" si="396"/>
        <v>0</v>
      </c>
      <c r="G6363" s="200"/>
      <c r="H6363" s="202">
        <v>76</v>
      </c>
      <c r="I6363" s="178">
        <v>2722.3</v>
      </c>
      <c r="J6363">
        <f t="shared" si="397"/>
        <v>2722.3</v>
      </c>
      <c r="K6363" s="189">
        <f t="shared" si="398"/>
        <v>0.108892</v>
      </c>
      <c r="L6363" s="200">
        <v>2835.8</v>
      </c>
      <c r="N6363" s="184">
        <v>3458.1</v>
      </c>
      <c r="O6363" s="190">
        <f t="shared" si="399"/>
        <v>0.57635000000000003</v>
      </c>
      <c r="Q6363" s="1">
        <v>630.79999999999995</v>
      </c>
    </row>
    <row r="6364" spans="2:17" x14ac:dyDescent="0.3">
      <c r="B6364" s="187">
        <v>41539.75</v>
      </c>
      <c r="D6364" s="202">
        <v>0</v>
      </c>
      <c r="E6364" s="178">
        <v>0</v>
      </c>
      <c r="F6364" s="188">
        <f t="shared" si="396"/>
        <v>0</v>
      </c>
      <c r="G6364" s="200"/>
      <c r="H6364" s="202">
        <v>0</v>
      </c>
      <c r="I6364" s="178">
        <v>-56.506999999999998</v>
      </c>
      <c r="J6364">
        <f t="shared" si="397"/>
        <v>0</v>
      </c>
      <c r="K6364" s="189">
        <f t="shared" si="398"/>
        <v>0</v>
      </c>
      <c r="L6364" s="200">
        <v>0</v>
      </c>
      <c r="N6364" s="184">
        <v>3348.2</v>
      </c>
      <c r="O6364" s="190">
        <f t="shared" si="399"/>
        <v>0.55803333333333327</v>
      </c>
      <c r="Q6364" s="1">
        <v>630.29999999999995</v>
      </c>
    </row>
    <row r="6365" spans="2:17" x14ac:dyDescent="0.3">
      <c r="B6365" s="187">
        <v>41539.791666666664</v>
      </c>
      <c r="D6365" s="202">
        <v>0</v>
      </c>
      <c r="E6365" s="178">
        <v>0</v>
      </c>
      <c r="F6365" s="188">
        <f t="shared" si="396"/>
        <v>0</v>
      </c>
      <c r="G6365" s="200"/>
      <c r="H6365" s="202">
        <v>0</v>
      </c>
      <c r="I6365" s="178">
        <v>-56.506999999999998</v>
      </c>
      <c r="J6365">
        <f t="shared" si="397"/>
        <v>0</v>
      </c>
      <c r="K6365" s="189">
        <f t="shared" si="398"/>
        <v>0</v>
      </c>
      <c r="L6365" s="200">
        <v>0</v>
      </c>
      <c r="N6365" s="184">
        <v>4592.5</v>
      </c>
      <c r="O6365" s="190">
        <f t="shared" si="399"/>
        <v>0.76541666666666663</v>
      </c>
      <c r="Q6365" s="1">
        <v>630.1</v>
      </c>
    </row>
    <row r="6366" spans="2:17" x14ac:dyDescent="0.3">
      <c r="B6366" s="187">
        <v>41539.833333333336</v>
      </c>
      <c r="D6366" s="202">
        <v>0</v>
      </c>
      <c r="E6366" s="178">
        <v>0</v>
      </c>
      <c r="F6366" s="188">
        <f t="shared" si="396"/>
        <v>0</v>
      </c>
      <c r="G6366" s="200"/>
      <c r="H6366" s="202">
        <v>0</v>
      </c>
      <c r="I6366" s="178">
        <v>-56.506999999999998</v>
      </c>
      <c r="J6366">
        <f t="shared" si="397"/>
        <v>0</v>
      </c>
      <c r="K6366" s="189">
        <f t="shared" si="398"/>
        <v>0</v>
      </c>
      <c r="L6366" s="200">
        <v>0</v>
      </c>
      <c r="N6366" s="184">
        <v>5002.8</v>
      </c>
      <c r="O6366" s="190">
        <f t="shared" si="399"/>
        <v>0.83379999999999999</v>
      </c>
      <c r="Q6366" s="1">
        <v>630.1</v>
      </c>
    </row>
    <row r="6367" spans="2:17" x14ac:dyDescent="0.3">
      <c r="B6367" s="187">
        <v>41539.875</v>
      </c>
      <c r="D6367" s="202">
        <v>0</v>
      </c>
      <c r="E6367" s="178">
        <v>0</v>
      </c>
      <c r="F6367" s="188">
        <f t="shared" si="396"/>
        <v>0</v>
      </c>
      <c r="G6367" s="200"/>
      <c r="H6367" s="202">
        <v>0</v>
      </c>
      <c r="I6367" s="178">
        <v>-56.506999999999998</v>
      </c>
      <c r="J6367">
        <f t="shared" si="397"/>
        <v>0</v>
      </c>
      <c r="K6367" s="189">
        <f t="shared" si="398"/>
        <v>0</v>
      </c>
      <c r="L6367" s="200">
        <v>0</v>
      </c>
      <c r="N6367" s="184">
        <v>4675.7</v>
      </c>
      <c r="O6367" s="190">
        <f t="shared" si="399"/>
        <v>0.77928333333333333</v>
      </c>
      <c r="Q6367" s="1">
        <v>629.6</v>
      </c>
    </row>
    <row r="6368" spans="2:17" x14ac:dyDescent="0.3">
      <c r="B6368" s="187">
        <v>41539.916666666664</v>
      </c>
      <c r="D6368" s="202">
        <v>0</v>
      </c>
      <c r="E6368" s="178">
        <v>0</v>
      </c>
      <c r="F6368" s="188">
        <f t="shared" si="396"/>
        <v>0</v>
      </c>
      <c r="G6368" s="200"/>
      <c r="H6368" s="202">
        <v>0</v>
      </c>
      <c r="I6368" s="178">
        <v>-56.506999999999998</v>
      </c>
      <c r="J6368">
        <f t="shared" si="397"/>
        <v>0</v>
      </c>
      <c r="K6368" s="189">
        <f t="shared" si="398"/>
        <v>0</v>
      </c>
      <c r="L6368" s="200">
        <v>0</v>
      </c>
      <c r="N6368" s="184">
        <v>3958.6</v>
      </c>
      <c r="O6368" s="190">
        <f t="shared" si="399"/>
        <v>0.65976666666666661</v>
      </c>
      <c r="Q6368" s="1">
        <v>629.6</v>
      </c>
    </row>
    <row r="6369" spans="2:17" x14ac:dyDescent="0.3">
      <c r="B6369" s="187">
        <v>41539.958333333336</v>
      </c>
      <c r="D6369" s="202">
        <v>0</v>
      </c>
      <c r="E6369" s="178">
        <v>0</v>
      </c>
      <c r="F6369" s="188">
        <f t="shared" si="396"/>
        <v>0</v>
      </c>
      <c r="G6369" s="200"/>
      <c r="H6369" s="202">
        <v>0</v>
      </c>
      <c r="I6369" s="178">
        <v>-56.506999999999998</v>
      </c>
      <c r="J6369">
        <f t="shared" si="397"/>
        <v>0</v>
      </c>
      <c r="K6369" s="189">
        <f t="shared" si="398"/>
        <v>0</v>
      </c>
      <c r="L6369" s="200">
        <v>0</v>
      </c>
      <c r="N6369" s="184">
        <v>4357</v>
      </c>
      <c r="O6369" s="190">
        <f t="shared" si="399"/>
        <v>0.72616666666666663</v>
      </c>
      <c r="Q6369" s="1">
        <v>629.20000000000005</v>
      </c>
    </row>
    <row r="6370" spans="2:17" x14ac:dyDescent="0.3">
      <c r="B6370" s="187">
        <v>41540</v>
      </c>
      <c r="D6370" s="202">
        <v>0</v>
      </c>
      <c r="E6370" s="178">
        <v>0</v>
      </c>
      <c r="F6370" s="188">
        <f t="shared" si="396"/>
        <v>0</v>
      </c>
      <c r="G6370" s="200"/>
      <c r="H6370" s="202">
        <v>0</v>
      </c>
      <c r="I6370" s="178">
        <v>-56.506999999999998</v>
      </c>
      <c r="J6370">
        <f t="shared" si="397"/>
        <v>0</v>
      </c>
      <c r="K6370" s="189">
        <f t="shared" si="398"/>
        <v>0</v>
      </c>
      <c r="L6370" s="200">
        <v>0</v>
      </c>
      <c r="N6370" s="184">
        <v>4378.8999999999996</v>
      </c>
      <c r="O6370" s="190">
        <f t="shared" si="399"/>
        <v>0.72981666666666656</v>
      </c>
      <c r="Q6370" s="1">
        <v>628.79999999999995</v>
      </c>
    </row>
    <row r="6371" spans="2:17" x14ac:dyDescent="0.3">
      <c r="B6371" s="187">
        <v>41540.041666666664</v>
      </c>
      <c r="D6371" s="202">
        <v>0</v>
      </c>
      <c r="E6371" s="178">
        <v>0</v>
      </c>
      <c r="F6371" s="188">
        <f t="shared" si="396"/>
        <v>0</v>
      </c>
      <c r="G6371" s="200"/>
      <c r="H6371" s="202">
        <v>0</v>
      </c>
      <c r="I6371" s="178">
        <v>-56.506999999999998</v>
      </c>
      <c r="J6371">
        <f t="shared" si="397"/>
        <v>0</v>
      </c>
      <c r="K6371" s="189">
        <f t="shared" si="398"/>
        <v>0</v>
      </c>
      <c r="L6371" s="200">
        <v>0</v>
      </c>
      <c r="N6371" s="184">
        <v>4529.6000000000004</v>
      </c>
      <c r="O6371" s="190">
        <f t="shared" si="399"/>
        <v>0.75493333333333335</v>
      </c>
      <c r="Q6371" s="1">
        <v>628.70000000000005</v>
      </c>
    </row>
    <row r="6372" spans="2:17" x14ac:dyDescent="0.3">
      <c r="B6372" s="187">
        <v>41540.083333333336</v>
      </c>
      <c r="D6372" s="202">
        <v>0</v>
      </c>
      <c r="E6372" s="178">
        <v>0</v>
      </c>
      <c r="F6372" s="188">
        <f t="shared" si="396"/>
        <v>0</v>
      </c>
      <c r="G6372" s="200"/>
      <c r="H6372" s="202">
        <v>0</v>
      </c>
      <c r="I6372" s="178">
        <v>-56.506999999999998</v>
      </c>
      <c r="J6372">
        <f t="shared" si="397"/>
        <v>0</v>
      </c>
      <c r="K6372" s="189">
        <f t="shared" si="398"/>
        <v>0</v>
      </c>
      <c r="L6372" s="200">
        <v>0</v>
      </c>
      <c r="N6372" s="184">
        <v>4485.3999999999996</v>
      </c>
      <c r="O6372" s="190">
        <f t="shared" si="399"/>
        <v>0.7475666666666666</v>
      </c>
      <c r="Q6372" s="1">
        <v>627.9</v>
      </c>
    </row>
    <row r="6373" spans="2:17" x14ac:dyDescent="0.3">
      <c r="B6373" s="187">
        <v>41540.125</v>
      </c>
      <c r="D6373" s="202">
        <v>0</v>
      </c>
      <c r="E6373" s="178">
        <v>0</v>
      </c>
      <c r="F6373" s="188">
        <f t="shared" si="396"/>
        <v>0</v>
      </c>
      <c r="G6373" s="200"/>
      <c r="H6373" s="202">
        <v>0</v>
      </c>
      <c r="I6373" s="178">
        <v>-56.506999999999998</v>
      </c>
      <c r="J6373">
        <f t="shared" si="397"/>
        <v>0</v>
      </c>
      <c r="K6373" s="189">
        <f t="shared" si="398"/>
        <v>0</v>
      </c>
      <c r="L6373" s="200">
        <v>0</v>
      </c>
      <c r="N6373" s="184">
        <v>3820.3</v>
      </c>
      <c r="O6373" s="190">
        <f t="shared" si="399"/>
        <v>0.63671666666666671</v>
      </c>
      <c r="Q6373" s="1">
        <v>627.79999999999995</v>
      </c>
    </row>
    <row r="6374" spans="2:17" x14ac:dyDescent="0.3">
      <c r="B6374" s="187">
        <v>41540.166666666664</v>
      </c>
      <c r="D6374" s="202">
        <v>0</v>
      </c>
      <c r="E6374" s="178">
        <v>0</v>
      </c>
      <c r="F6374" s="188">
        <f t="shared" si="396"/>
        <v>0</v>
      </c>
      <c r="G6374" s="200"/>
      <c r="H6374" s="202">
        <v>0</v>
      </c>
      <c r="I6374" s="178">
        <v>-56.506999999999998</v>
      </c>
      <c r="J6374">
        <f t="shared" si="397"/>
        <v>0</v>
      </c>
      <c r="K6374" s="189">
        <f t="shared" si="398"/>
        <v>0</v>
      </c>
      <c r="L6374" s="200">
        <v>0</v>
      </c>
      <c r="N6374" s="184">
        <v>3594.1</v>
      </c>
      <c r="O6374" s="190">
        <f t="shared" si="399"/>
        <v>0.59901666666666664</v>
      </c>
      <c r="Q6374" s="1">
        <v>627.5</v>
      </c>
    </row>
    <row r="6375" spans="2:17" x14ac:dyDescent="0.3">
      <c r="B6375" s="187">
        <v>41540.208333333336</v>
      </c>
      <c r="D6375" s="202">
        <v>31</v>
      </c>
      <c r="E6375" s="178">
        <v>0</v>
      </c>
      <c r="F6375" s="188">
        <f t="shared" si="396"/>
        <v>0</v>
      </c>
      <c r="G6375" s="200"/>
      <c r="H6375" s="202">
        <v>4</v>
      </c>
      <c r="I6375" s="178">
        <v>-56.506999999999998</v>
      </c>
      <c r="J6375">
        <f t="shared" si="397"/>
        <v>0</v>
      </c>
      <c r="K6375" s="189">
        <f t="shared" si="398"/>
        <v>0</v>
      </c>
      <c r="L6375" s="200">
        <v>0</v>
      </c>
      <c r="N6375" s="184">
        <v>4378.8</v>
      </c>
      <c r="O6375" s="190">
        <f t="shared" si="399"/>
        <v>0.7298</v>
      </c>
      <c r="Q6375" s="1">
        <v>626.5</v>
      </c>
    </row>
    <row r="6376" spans="2:17" x14ac:dyDescent="0.3">
      <c r="B6376" s="187">
        <v>41540.25</v>
      </c>
      <c r="D6376" s="202">
        <v>593</v>
      </c>
      <c r="E6376" s="178">
        <v>42.6006</v>
      </c>
      <c r="F6376" s="188">
        <f t="shared" si="396"/>
        <v>5.7652129783130904E-2</v>
      </c>
      <c r="G6376" s="200"/>
      <c r="H6376" s="202">
        <v>127</v>
      </c>
      <c r="I6376" s="178">
        <v>5275.2</v>
      </c>
      <c r="J6376">
        <f t="shared" si="397"/>
        <v>5275.2</v>
      </c>
      <c r="K6376" s="189">
        <f t="shared" si="398"/>
        <v>0.211008</v>
      </c>
      <c r="L6376" s="200">
        <v>5423.5</v>
      </c>
      <c r="N6376" s="184">
        <v>4371</v>
      </c>
      <c r="O6376" s="190">
        <f t="shared" si="399"/>
        <v>0.72850000000000004</v>
      </c>
      <c r="Q6376" s="1">
        <v>626.29999999999995</v>
      </c>
    </row>
    <row r="6377" spans="2:17" x14ac:dyDescent="0.3">
      <c r="B6377" s="187">
        <v>41540.291666666664</v>
      </c>
      <c r="D6377" s="202">
        <v>861</v>
      </c>
      <c r="E6377" s="178">
        <v>520.72699999999998</v>
      </c>
      <c r="F6377" s="188">
        <f t="shared" si="396"/>
        <v>0.70470886761173324</v>
      </c>
      <c r="G6377" s="200"/>
      <c r="H6377" s="202">
        <v>370</v>
      </c>
      <c r="I6377" s="178">
        <v>17355</v>
      </c>
      <c r="J6377">
        <f t="shared" si="397"/>
        <v>17355</v>
      </c>
      <c r="K6377" s="189">
        <f t="shared" si="398"/>
        <v>0.69420000000000004</v>
      </c>
      <c r="L6377" s="200">
        <v>17894</v>
      </c>
      <c r="N6377" s="184">
        <v>3790.8</v>
      </c>
      <c r="O6377" s="190">
        <f t="shared" si="399"/>
        <v>0.63180000000000003</v>
      </c>
      <c r="Q6377" s="1">
        <v>625.79999999999995</v>
      </c>
    </row>
    <row r="6378" spans="2:17" x14ac:dyDescent="0.3">
      <c r="B6378" s="187">
        <v>41540.333333333336</v>
      </c>
      <c r="D6378" s="202">
        <v>939</v>
      </c>
      <c r="E6378" s="178">
        <v>661.572</v>
      </c>
      <c r="F6378" s="188">
        <f t="shared" si="396"/>
        <v>0.89531684541732925</v>
      </c>
      <c r="G6378" s="200"/>
      <c r="H6378" s="202">
        <v>608</v>
      </c>
      <c r="I6378" s="178">
        <v>24151</v>
      </c>
      <c r="J6378">
        <f t="shared" si="397"/>
        <v>24151</v>
      </c>
      <c r="K6378" s="189">
        <f t="shared" si="398"/>
        <v>0.96604000000000001</v>
      </c>
      <c r="L6378" s="200">
        <v>25068</v>
      </c>
      <c r="N6378" s="184">
        <v>2985.4</v>
      </c>
      <c r="O6378" s="190">
        <f t="shared" si="399"/>
        <v>0.49756666666666666</v>
      </c>
      <c r="Q6378" s="1">
        <v>625.79999999999995</v>
      </c>
    </row>
    <row r="6379" spans="2:17" x14ac:dyDescent="0.3">
      <c r="B6379" s="187">
        <v>41540.375</v>
      </c>
      <c r="D6379" s="202">
        <v>988</v>
      </c>
      <c r="E6379" s="178">
        <v>723.42200000000003</v>
      </c>
      <c r="F6379" s="188">
        <f t="shared" si="396"/>
        <v>0.97901952160232775</v>
      </c>
      <c r="G6379" s="200"/>
      <c r="H6379" s="202">
        <v>807</v>
      </c>
      <c r="I6379" s="178">
        <v>24359</v>
      </c>
      <c r="J6379">
        <f t="shared" si="397"/>
        <v>24359</v>
      </c>
      <c r="K6379" s="189">
        <f t="shared" si="398"/>
        <v>0.97436</v>
      </c>
      <c r="L6379" s="200">
        <v>25289</v>
      </c>
      <c r="N6379" s="184">
        <v>2755.5</v>
      </c>
      <c r="O6379" s="190">
        <f t="shared" si="399"/>
        <v>0.45924999999999999</v>
      </c>
      <c r="Q6379" s="1">
        <v>625.70000000000005</v>
      </c>
    </row>
    <row r="6380" spans="2:17" x14ac:dyDescent="0.3">
      <c r="B6380" s="187">
        <v>41540.416666666664</v>
      </c>
      <c r="D6380" s="202">
        <v>1015</v>
      </c>
      <c r="E6380" s="178">
        <v>735.303</v>
      </c>
      <c r="F6380" s="188">
        <f t="shared" si="396"/>
        <v>0.99509828467029815</v>
      </c>
      <c r="G6380" s="200"/>
      <c r="H6380" s="202">
        <v>946</v>
      </c>
      <c r="I6380" s="178">
        <v>24359</v>
      </c>
      <c r="J6380">
        <f t="shared" si="397"/>
        <v>24359</v>
      </c>
      <c r="K6380" s="189">
        <f t="shared" si="398"/>
        <v>0.97436</v>
      </c>
      <c r="L6380" s="200">
        <v>25289</v>
      </c>
      <c r="N6380" s="184">
        <v>2445.5</v>
      </c>
      <c r="O6380" s="190">
        <f t="shared" si="399"/>
        <v>0.40758333333333335</v>
      </c>
      <c r="Q6380" s="1">
        <v>625.5</v>
      </c>
    </row>
    <row r="6381" spans="2:17" x14ac:dyDescent="0.3">
      <c r="B6381" s="187">
        <v>41540.458333333336</v>
      </c>
      <c r="D6381" s="202">
        <v>1025</v>
      </c>
      <c r="E6381" s="178">
        <v>735.22400000000005</v>
      </c>
      <c r="F6381" s="188">
        <f t="shared" si="396"/>
        <v>0.99499137260209103</v>
      </c>
      <c r="G6381" s="200"/>
      <c r="H6381" s="202">
        <v>1012</v>
      </c>
      <c r="I6381" s="178">
        <v>24359</v>
      </c>
      <c r="J6381">
        <f t="shared" si="397"/>
        <v>24359</v>
      </c>
      <c r="K6381" s="189">
        <f t="shared" si="398"/>
        <v>0.97436</v>
      </c>
      <c r="L6381" s="200">
        <v>25289</v>
      </c>
      <c r="N6381" s="184">
        <v>2196.6</v>
      </c>
      <c r="O6381" s="190">
        <f t="shared" si="399"/>
        <v>0.36609999999999998</v>
      </c>
      <c r="Q6381" s="1">
        <v>625.4</v>
      </c>
    </row>
    <row r="6382" spans="2:17" x14ac:dyDescent="0.3">
      <c r="B6382" s="187">
        <v>41540.5</v>
      </c>
      <c r="D6382" s="202">
        <v>1024</v>
      </c>
      <c r="E6382" s="178">
        <v>735.29899999999998</v>
      </c>
      <c r="F6382" s="188">
        <f t="shared" si="396"/>
        <v>0.99509287140102176</v>
      </c>
      <c r="G6382" s="200"/>
      <c r="H6382" s="202">
        <v>1003</v>
      </c>
      <c r="I6382" s="178">
        <v>24283</v>
      </c>
      <c r="J6382">
        <f t="shared" si="397"/>
        <v>24283</v>
      </c>
      <c r="K6382" s="189">
        <f t="shared" si="398"/>
        <v>0.97131999999999996</v>
      </c>
      <c r="L6382" s="200">
        <v>25209</v>
      </c>
      <c r="N6382" s="184">
        <v>1615.3</v>
      </c>
      <c r="O6382" s="190">
        <f t="shared" si="399"/>
        <v>0.26921666666666666</v>
      </c>
      <c r="Q6382" s="1">
        <v>624.20000000000005</v>
      </c>
    </row>
    <row r="6383" spans="2:17" x14ac:dyDescent="0.3">
      <c r="B6383" s="187">
        <v>41540.541666666664</v>
      </c>
      <c r="D6383" s="202">
        <v>1007</v>
      </c>
      <c r="E6383" s="178">
        <v>735.404</v>
      </c>
      <c r="F6383" s="188">
        <f t="shared" si="396"/>
        <v>0.99523496971952508</v>
      </c>
      <c r="G6383" s="200"/>
      <c r="H6383" s="202">
        <v>915</v>
      </c>
      <c r="I6383" s="178">
        <v>24001</v>
      </c>
      <c r="J6383">
        <f t="shared" si="397"/>
        <v>24001</v>
      </c>
      <c r="K6383" s="189">
        <f t="shared" si="398"/>
        <v>0.96004</v>
      </c>
      <c r="L6383" s="200">
        <v>24908</v>
      </c>
      <c r="N6383" s="184">
        <v>979.1</v>
      </c>
      <c r="O6383" s="190">
        <f t="shared" si="399"/>
        <v>0.16318333333333335</v>
      </c>
      <c r="Q6383" s="1">
        <v>623.70000000000005</v>
      </c>
    </row>
    <row r="6384" spans="2:17" x14ac:dyDescent="0.3">
      <c r="B6384" s="187">
        <v>41540.583333333336</v>
      </c>
      <c r="D6384" s="202">
        <v>975</v>
      </c>
      <c r="E6384" s="178">
        <v>709.47400000000005</v>
      </c>
      <c r="F6384" s="188">
        <f t="shared" si="396"/>
        <v>0.96014345163582238</v>
      </c>
      <c r="G6384" s="200"/>
      <c r="H6384" s="202">
        <v>760</v>
      </c>
      <c r="I6384" s="178">
        <v>23556</v>
      </c>
      <c r="J6384">
        <f t="shared" si="397"/>
        <v>23556</v>
      </c>
      <c r="K6384" s="189">
        <f t="shared" si="398"/>
        <v>0.94223999999999997</v>
      </c>
      <c r="L6384" s="200">
        <v>24436</v>
      </c>
      <c r="N6384" s="184">
        <v>990.4</v>
      </c>
      <c r="O6384" s="190">
        <f t="shared" si="399"/>
        <v>0.16506666666666667</v>
      </c>
      <c r="Q6384" s="1">
        <v>623.5</v>
      </c>
    </row>
    <row r="6385" spans="2:17" x14ac:dyDescent="0.3">
      <c r="B6385" s="187">
        <v>41540.625</v>
      </c>
      <c r="D6385" s="202">
        <v>919</v>
      </c>
      <c r="E6385" s="178">
        <v>634.41099999999994</v>
      </c>
      <c r="F6385" s="188">
        <f t="shared" si="396"/>
        <v>0.85855939371384105</v>
      </c>
      <c r="G6385" s="200"/>
      <c r="H6385" s="202">
        <v>552</v>
      </c>
      <c r="I6385" s="178">
        <v>22693</v>
      </c>
      <c r="J6385">
        <f t="shared" si="397"/>
        <v>22693</v>
      </c>
      <c r="K6385" s="189">
        <f t="shared" si="398"/>
        <v>0.90771999999999997</v>
      </c>
      <c r="L6385" s="200">
        <v>23520</v>
      </c>
      <c r="N6385" s="184">
        <v>1217.7</v>
      </c>
      <c r="O6385" s="190">
        <f t="shared" si="399"/>
        <v>0.20295000000000002</v>
      </c>
      <c r="Q6385" s="1">
        <v>623.4</v>
      </c>
    </row>
    <row r="6386" spans="2:17" x14ac:dyDescent="0.3">
      <c r="B6386" s="187">
        <v>41540.666666666664</v>
      </c>
      <c r="D6386" s="202">
        <v>802</v>
      </c>
      <c r="E6386" s="178">
        <v>447.577</v>
      </c>
      <c r="F6386" s="188">
        <f t="shared" si="396"/>
        <v>0.60571370572114902</v>
      </c>
      <c r="G6386" s="200"/>
      <c r="H6386" s="202">
        <v>308</v>
      </c>
      <c r="I6386" s="178">
        <v>13800</v>
      </c>
      <c r="J6386">
        <f t="shared" si="397"/>
        <v>13800</v>
      </c>
      <c r="K6386" s="189">
        <f t="shared" si="398"/>
        <v>0.55200000000000005</v>
      </c>
      <c r="L6386" s="200">
        <v>14183</v>
      </c>
      <c r="N6386" s="184">
        <v>1448.9</v>
      </c>
      <c r="O6386" s="190">
        <f t="shared" si="399"/>
        <v>0.24148333333333336</v>
      </c>
      <c r="Q6386" s="1">
        <v>621.70000000000005</v>
      </c>
    </row>
    <row r="6387" spans="2:17" x14ac:dyDescent="0.3">
      <c r="B6387" s="187">
        <v>41540.708333333336</v>
      </c>
      <c r="D6387" s="202">
        <v>306</v>
      </c>
      <c r="E6387" s="178">
        <v>0</v>
      </c>
      <c r="F6387" s="188">
        <f t="shared" si="396"/>
        <v>0</v>
      </c>
      <c r="G6387" s="200"/>
      <c r="H6387" s="202">
        <v>74</v>
      </c>
      <c r="I6387" s="178">
        <v>2614.4</v>
      </c>
      <c r="J6387">
        <f t="shared" si="397"/>
        <v>2614.4</v>
      </c>
      <c r="K6387" s="189">
        <f t="shared" si="398"/>
        <v>0.104576</v>
      </c>
      <c r="L6387" s="200">
        <v>2726.7</v>
      </c>
      <c r="N6387" s="184">
        <v>1597.9</v>
      </c>
      <c r="O6387" s="190">
        <f t="shared" si="399"/>
        <v>0.2663166666666667</v>
      </c>
      <c r="Q6387" s="1">
        <v>621.4</v>
      </c>
    </row>
    <row r="6388" spans="2:17" x14ac:dyDescent="0.3">
      <c r="B6388" s="187">
        <v>41540.75</v>
      </c>
      <c r="D6388" s="202">
        <v>0</v>
      </c>
      <c r="E6388" s="178">
        <v>0</v>
      </c>
      <c r="F6388" s="188">
        <f t="shared" si="396"/>
        <v>0</v>
      </c>
      <c r="G6388" s="200"/>
      <c r="H6388" s="202">
        <v>0</v>
      </c>
      <c r="I6388" s="178">
        <v>-56.506999999999998</v>
      </c>
      <c r="J6388">
        <f t="shared" si="397"/>
        <v>0</v>
      </c>
      <c r="K6388" s="189">
        <f t="shared" si="398"/>
        <v>0</v>
      </c>
      <c r="L6388" s="200">
        <v>0</v>
      </c>
      <c r="N6388" s="184">
        <v>2422.1</v>
      </c>
      <c r="O6388" s="190">
        <f t="shared" si="399"/>
        <v>0.40368333333333334</v>
      </c>
      <c r="Q6388" s="1">
        <v>621</v>
      </c>
    </row>
    <row r="6389" spans="2:17" x14ac:dyDescent="0.3">
      <c r="B6389" s="187">
        <v>41540.791666666664</v>
      </c>
      <c r="D6389" s="202">
        <v>0</v>
      </c>
      <c r="E6389" s="178">
        <v>0</v>
      </c>
      <c r="F6389" s="188">
        <f t="shared" si="396"/>
        <v>0</v>
      </c>
      <c r="G6389" s="200"/>
      <c r="H6389" s="202">
        <v>0</v>
      </c>
      <c r="I6389" s="178">
        <v>-56.506999999999998</v>
      </c>
      <c r="J6389">
        <f t="shared" si="397"/>
        <v>0</v>
      </c>
      <c r="K6389" s="189">
        <f t="shared" si="398"/>
        <v>0</v>
      </c>
      <c r="L6389" s="200">
        <v>0</v>
      </c>
      <c r="N6389" s="184">
        <v>4331.2</v>
      </c>
      <c r="O6389" s="190">
        <f t="shared" si="399"/>
        <v>0.72186666666666666</v>
      </c>
      <c r="Q6389" s="1">
        <v>620.79999999999995</v>
      </c>
    </row>
    <row r="6390" spans="2:17" x14ac:dyDescent="0.3">
      <c r="B6390" s="187">
        <v>41540.833333333336</v>
      </c>
      <c r="D6390" s="202">
        <v>0</v>
      </c>
      <c r="E6390" s="178">
        <v>0</v>
      </c>
      <c r="F6390" s="188">
        <f t="shared" si="396"/>
        <v>0</v>
      </c>
      <c r="G6390" s="200"/>
      <c r="H6390" s="202">
        <v>0</v>
      </c>
      <c r="I6390" s="178">
        <v>-56.506999999999998</v>
      </c>
      <c r="J6390">
        <f t="shared" si="397"/>
        <v>0</v>
      </c>
      <c r="K6390" s="189">
        <f t="shared" si="398"/>
        <v>0</v>
      </c>
      <c r="L6390" s="200">
        <v>0</v>
      </c>
      <c r="N6390" s="184">
        <v>5031.3</v>
      </c>
      <c r="O6390" s="190">
        <f t="shared" si="399"/>
        <v>0.83855000000000002</v>
      </c>
      <c r="Q6390" s="1">
        <v>618.6</v>
      </c>
    </row>
    <row r="6391" spans="2:17" x14ac:dyDescent="0.3">
      <c r="B6391" s="187">
        <v>41540.875</v>
      </c>
      <c r="D6391" s="202">
        <v>0</v>
      </c>
      <c r="E6391" s="178">
        <v>0</v>
      </c>
      <c r="F6391" s="188">
        <f t="shared" si="396"/>
        <v>0</v>
      </c>
      <c r="G6391" s="200"/>
      <c r="H6391" s="202">
        <v>0</v>
      </c>
      <c r="I6391" s="178">
        <v>-56.506999999999998</v>
      </c>
      <c r="J6391">
        <f t="shared" si="397"/>
        <v>0</v>
      </c>
      <c r="K6391" s="189">
        <f t="shared" si="398"/>
        <v>0</v>
      </c>
      <c r="L6391" s="200">
        <v>0</v>
      </c>
      <c r="N6391" s="184">
        <v>4562.3999999999996</v>
      </c>
      <c r="O6391" s="190">
        <f t="shared" si="399"/>
        <v>0.76039999999999996</v>
      </c>
      <c r="Q6391" s="1">
        <v>618.5</v>
      </c>
    </row>
    <row r="6392" spans="2:17" x14ac:dyDescent="0.3">
      <c r="B6392" s="187">
        <v>41540.916666666664</v>
      </c>
      <c r="D6392" s="202">
        <v>0</v>
      </c>
      <c r="E6392" s="178">
        <v>0</v>
      </c>
      <c r="F6392" s="188">
        <f t="shared" si="396"/>
        <v>0</v>
      </c>
      <c r="G6392" s="200"/>
      <c r="H6392" s="202">
        <v>0</v>
      </c>
      <c r="I6392" s="178">
        <v>-56.506999999999998</v>
      </c>
      <c r="J6392">
        <f t="shared" si="397"/>
        <v>0</v>
      </c>
      <c r="K6392" s="189">
        <f t="shared" si="398"/>
        <v>0</v>
      </c>
      <c r="L6392" s="200">
        <v>0</v>
      </c>
      <c r="N6392" s="184">
        <v>3989</v>
      </c>
      <c r="O6392" s="190">
        <f t="shared" si="399"/>
        <v>0.66483333333333339</v>
      </c>
      <c r="Q6392" s="1">
        <v>618.29999999999995</v>
      </c>
    </row>
    <row r="6393" spans="2:17" x14ac:dyDescent="0.3">
      <c r="B6393" s="187">
        <v>41540.958333333336</v>
      </c>
      <c r="D6393" s="202">
        <v>0</v>
      </c>
      <c r="E6393" s="178">
        <v>0</v>
      </c>
      <c r="F6393" s="188">
        <f t="shared" si="396"/>
        <v>0</v>
      </c>
      <c r="G6393" s="200"/>
      <c r="H6393" s="202">
        <v>0</v>
      </c>
      <c r="I6393" s="178">
        <v>-56.506999999999998</v>
      </c>
      <c r="J6393">
        <f t="shared" si="397"/>
        <v>0</v>
      </c>
      <c r="K6393" s="189">
        <f t="shared" si="398"/>
        <v>0</v>
      </c>
      <c r="L6393" s="200">
        <v>0</v>
      </c>
      <c r="N6393" s="184">
        <v>3193.3</v>
      </c>
      <c r="O6393" s="190">
        <f t="shared" si="399"/>
        <v>0.53221666666666667</v>
      </c>
      <c r="Q6393" s="1">
        <v>618.20000000000005</v>
      </c>
    </row>
    <row r="6394" spans="2:17" x14ac:dyDescent="0.3">
      <c r="B6394" s="187">
        <v>41541</v>
      </c>
      <c r="D6394" s="202">
        <v>0</v>
      </c>
      <c r="E6394" s="178">
        <v>0</v>
      </c>
      <c r="F6394" s="188">
        <f t="shared" si="396"/>
        <v>0</v>
      </c>
      <c r="G6394" s="200"/>
      <c r="H6394" s="202">
        <v>0</v>
      </c>
      <c r="I6394" s="178">
        <v>-56.506999999999998</v>
      </c>
      <c r="J6394">
        <f t="shared" si="397"/>
        <v>0</v>
      </c>
      <c r="K6394" s="189">
        <f t="shared" si="398"/>
        <v>0</v>
      </c>
      <c r="L6394" s="200">
        <v>0</v>
      </c>
      <c r="N6394" s="184">
        <v>2960.8</v>
      </c>
      <c r="O6394" s="190">
        <f t="shared" si="399"/>
        <v>0.49346666666666672</v>
      </c>
      <c r="Q6394" s="1">
        <v>618.1</v>
      </c>
    </row>
    <row r="6395" spans="2:17" x14ac:dyDescent="0.3">
      <c r="B6395" s="187">
        <v>41541.041666666664</v>
      </c>
      <c r="D6395" s="202">
        <v>0</v>
      </c>
      <c r="E6395" s="178">
        <v>0</v>
      </c>
      <c r="F6395" s="188">
        <f t="shared" si="396"/>
        <v>0</v>
      </c>
      <c r="G6395" s="200"/>
      <c r="H6395" s="202">
        <v>0</v>
      </c>
      <c r="I6395" s="178">
        <v>-56.506999999999998</v>
      </c>
      <c r="J6395">
        <f t="shared" si="397"/>
        <v>0</v>
      </c>
      <c r="K6395" s="189">
        <f t="shared" si="398"/>
        <v>0</v>
      </c>
      <c r="L6395" s="200">
        <v>0</v>
      </c>
      <c r="N6395" s="184">
        <v>3073</v>
      </c>
      <c r="O6395" s="190">
        <f t="shared" si="399"/>
        <v>0.51216666666666666</v>
      </c>
      <c r="Q6395" s="1">
        <v>616.29999999999995</v>
      </c>
    </row>
    <row r="6396" spans="2:17" x14ac:dyDescent="0.3">
      <c r="B6396" s="187">
        <v>41541.083333333336</v>
      </c>
      <c r="D6396" s="202">
        <v>0</v>
      </c>
      <c r="E6396" s="178">
        <v>0</v>
      </c>
      <c r="F6396" s="188">
        <f t="shared" si="396"/>
        <v>0</v>
      </c>
      <c r="G6396" s="200"/>
      <c r="H6396" s="202">
        <v>0</v>
      </c>
      <c r="I6396" s="178">
        <v>-56.506999999999998</v>
      </c>
      <c r="J6396">
        <f t="shared" si="397"/>
        <v>0</v>
      </c>
      <c r="K6396" s="189">
        <f t="shared" si="398"/>
        <v>0</v>
      </c>
      <c r="L6396" s="200">
        <v>0</v>
      </c>
      <c r="N6396" s="184">
        <v>3105.6</v>
      </c>
      <c r="O6396" s="190">
        <f t="shared" si="399"/>
        <v>0.51759999999999995</v>
      </c>
      <c r="Q6396" s="1">
        <v>616.20000000000005</v>
      </c>
    </row>
    <row r="6397" spans="2:17" x14ac:dyDescent="0.3">
      <c r="B6397" s="187">
        <v>41541.125</v>
      </c>
      <c r="D6397" s="202">
        <v>0</v>
      </c>
      <c r="E6397" s="178">
        <v>0</v>
      </c>
      <c r="F6397" s="188">
        <f t="shared" si="396"/>
        <v>0</v>
      </c>
      <c r="G6397" s="200"/>
      <c r="H6397" s="202">
        <v>0</v>
      </c>
      <c r="I6397" s="178">
        <v>-56.506999999999998</v>
      </c>
      <c r="J6397">
        <f t="shared" si="397"/>
        <v>0</v>
      </c>
      <c r="K6397" s="189">
        <f t="shared" si="398"/>
        <v>0</v>
      </c>
      <c r="L6397" s="200">
        <v>0</v>
      </c>
      <c r="N6397" s="184">
        <v>3308.3</v>
      </c>
      <c r="O6397" s="190">
        <f t="shared" si="399"/>
        <v>0.55138333333333334</v>
      </c>
      <c r="Q6397" s="1">
        <v>616.20000000000005</v>
      </c>
    </row>
    <row r="6398" spans="2:17" x14ac:dyDescent="0.3">
      <c r="B6398" s="187">
        <v>41541.166666666664</v>
      </c>
      <c r="D6398" s="202">
        <v>0</v>
      </c>
      <c r="E6398" s="178">
        <v>0</v>
      </c>
      <c r="F6398" s="188">
        <f t="shared" si="396"/>
        <v>0</v>
      </c>
      <c r="G6398" s="200"/>
      <c r="H6398" s="202">
        <v>0</v>
      </c>
      <c r="I6398" s="178">
        <v>-56.506999999999998</v>
      </c>
      <c r="J6398">
        <f t="shared" si="397"/>
        <v>0</v>
      </c>
      <c r="K6398" s="189">
        <f t="shared" si="398"/>
        <v>0</v>
      </c>
      <c r="L6398" s="200">
        <v>0</v>
      </c>
      <c r="N6398" s="184">
        <v>3182.2</v>
      </c>
      <c r="O6398" s="190">
        <f t="shared" si="399"/>
        <v>0.53036666666666665</v>
      </c>
      <c r="Q6398" s="1">
        <v>615.70000000000005</v>
      </c>
    </row>
    <row r="6399" spans="2:17" x14ac:dyDescent="0.3">
      <c r="B6399" s="187">
        <v>41541.208333333336</v>
      </c>
      <c r="D6399" s="202">
        <v>31</v>
      </c>
      <c r="E6399" s="178">
        <v>0</v>
      </c>
      <c r="F6399" s="188">
        <f t="shared" si="396"/>
        <v>0</v>
      </c>
      <c r="G6399" s="200"/>
      <c r="H6399" s="202">
        <v>4</v>
      </c>
      <c r="I6399" s="178">
        <v>-56.506999999999998</v>
      </c>
      <c r="J6399">
        <f t="shared" si="397"/>
        <v>0</v>
      </c>
      <c r="K6399" s="189">
        <f t="shared" si="398"/>
        <v>0</v>
      </c>
      <c r="L6399" s="200">
        <v>0</v>
      </c>
      <c r="N6399" s="184">
        <v>2688.5</v>
      </c>
      <c r="O6399" s="190">
        <f t="shared" si="399"/>
        <v>0.44808333333333333</v>
      </c>
      <c r="Q6399" s="1">
        <v>615.70000000000005</v>
      </c>
    </row>
    <row r="6400" spans="2:17" x14ac:dyDescent="0.3">
      <c r="B6400" s="187">
        <v>41541.25</v>
      </c>
      <c r="D6400" s="202">
        <v>575</v>
      </c>
      <c r="E6400" s="178">
        <v>39.545499999999997</v>
      </c>
      <c r="F6400" s="188">
        <f t="shared" si="396"/>
        <v>5.3517610041614504E-2</v>
      </c>
      <c r="G6400" s="200"/>
      <c r="H6400" s="202">
        <v>129</v>
      </c>
      <c r="I6400" s="178">
        <v>5358.9</v>
      </c>
      <c r="J6400">
        <f t="shared" si="397"/>
        <v>5358.9</v>
      </c>
      <c r="K6400" s="189">
        <f t="shared" si="398"/>
        <v>0.21435599999999999</v>
      </c>
      <c r="L6400" s="200">
        <v>5508.7</v>
      </c>
      <c r="N6400" s="184">
        <v>1781.8</v>
      </c>
      <c r="O6400" s="190">
        <f t="shared" si="399"/>
        <v>0.29696666666666666</v>
      </c>
      <c r="Q6400" s="1">
        <v>615.4</v>
      </c>
    </row>
    <row r="6401" spans="2:17" x14ac:dyDescent="0.3">
      <c r="B6401" s="187">
        <v>41541.291666666664</v>
      </c>
      <c r="D6401" s="202">
        <v>844</v>
      </c>
      <c r="E6401" s="178">
        <v>515.77</v>
      </c>
      <c r="F6401" s="188">
        <f t="shared" si="396"/>
        <v>0.69800047366106166</v>
      </c>
      <c r="G6401" s="200"/>
      <c r="H6401" s="202">
        <v>373</v>
      </c>
      <c r="I6401" s="178">
        <v>17372</v>
      </c>
      <c r="J6401">
        <f t="shared" si="397"/>
        <v>17372</v>
      </c>
      <c r="K6401" s="189">
        <f t="shared" si="398"/>
        <v>0.69488000000000005</v>
      </c>
      <c r="L6401" s="200">
        <v>17911</v>
      </c>
      <c r="N6401" s="184">
        <v>1068.0999999999999</v>
      </c>
      <c r="O6401" s="190">
        <f t="shared" si="399"/>
        <v>0.17801666666666666</v>
      </c>
      <c r="Q6401" s="1">
        <v>614.9</v>
      </c>
    </row>
    <row r="6402" spans="2:17" x14ac:dyDescent="0.3">
      <c r="B6402" s="187">
        <v>41541.333333333336</v>
      </c>
      <c r="D6402" s="202">
        <v>939</v>
      </c>
      <c r="E6402" s="178">
        <v>667.00599999999997</v>
      </c>
      <c r="F6402" s="188">
        <f t="shared" si="396"/>
        <v>0.90267077172920118</v>
      </c>
      <c r="G6402" s="200"/>
      <c r="H6402" s="202">
        <v>612</v>
      </c>
      <c r="I6402" s="178">
        <v>24075</v>
      </c>
      <c r="J6402">
        <f t="shared" si="397"/>
        <v>24075</v>
      </c>
      <c r="K6402" s="189">
        <f t="shared" si="398"/>
        <v>0.96299999999999997</v>
      </c>
      <c r="L6402" s="200">
        <v>24987</v>
      </c>
      <c r="N6402" s="184">
        <v>583.1</v>
      </c>
      <c r="O6402" s="190">
        <f t="shared" si="399"/>
        <v>9.7183333333333344E-2</v>
      </c>
      <c r="Q6402" s="1">
        <v>614</v>
      </c>
    </row>
    <row r="6403" spans="2:17" x14ac:dyDescent="0.3">
      <c r="B6403" s="187">
        <v>41541.375</v>
      </c>
      <c r="D6403" s="202">
        <v>988</v>
      </c>
      <c r="E6403" s="178">
        <v>729.02</v>
      </c>
      <c r="F6403" s="188">
        <f t="shared" si="396"/>
        <v>0.98659539195452861</v>
      </c>
      <c r="G6403" s="200"/>
      <c r="H6403" s="202">
        <v>809</v>
      </c>
      <c r="I6403" s="178">
        <v>24359</v>
      </c>
      <c r="J6403">
        <f t="shared" si="397"/>
        <v>24359</v>
      </c>
      <c r="K6403" s="189">
        <f t="shared" si="398"/>
        <v>0.97436</v>
      </c>
      <c r="L6403" s="200">
        <v>25289</v>
      </c>
      <c r="N6403" s="184">
        <v>452.5</v>
      </c>
      <c r="O6403" s="190">
        <f t="shared" si="399"/>
        <v>7.5416666666666674E-2</v>
      </c>
      <c r="Q6403" s="1">
        <v>613.79999999999995</v>
      </c>
    </row>
    <row r="6404" spans="2:17" x14ac:dyDescent="0.3">
      <c r="B6404" s="187">
        <v>41541.416666666664</v>
      </c>
      <c r="D6404" s="202">
        <v>1014</v>
      </c>
      <c r="E6404" s="178">
        <v>735.40700000000004</v>
      </c>
      <c r="F6404" s="188">
        <f t="shared" si="396"/>
        <v>0.99523902967148237</v>
      </c>
      <c r="G6404" s="200"/>
      <c r="H6404" s="202">
        <v>947</v>
      </c>
      <c r="I6404" s="178">
        <v>24359</v>
      </c>
      <c r="J6404">
        <f t="shared" si="397"/>
        <v>24359</v>
      </c>
      <c r="K6404" s="189">
        <f t="shared" si="398"/>
        <v>0.97436</v>
      </c>
      <c r="L6404" s="200">
        <v>25289</v>
      </c>
      <c r="N6404" s="184">
        <v>266.5</v>
      </c>
      <c r="O6404" s="190">
        <f t="shared" si="399"/>
        <v>4.4416666666666667E-2</v>
      </c>
      <c r="Q6404" s="1">
        <v>613.5</v>
      </c>
    </row>
    <row r="6405" spans="2:17" x14ac:dyDescent="0.3">
      <c r="B6405" s="187">
        <v>41541.458333333336</v>
      </c>
      <c r="D6405" s="202">
        <v>1027</v>
      </c>
      <c r="E6405" s="178">
        <v>735.25</v>
      </c>
      <c r="F6405" s="188">
        <f t="shared" si="396"/>
        <v>0.995026558852387</v>
      </c>
      <c r="G6405" s="200"/>
      <c r="H6405" s="202">
        <v>1016</v>
      </c>
      <c r="I6405" s="178">
        <v>24359</v>
      </c>
      <c r="J6405">
        <f t="shared" si="397"/>
        <v>24359</v>
      </c>
      <c r="K6405" s="189">
        <f t="shared" si="398"/>
        <v>0.97436</v>
      </c>
      <c r="L6405" s="200">
        <v>25289</v>
      </c>
      <c r="N6405" s="184">
        <v>200.3</v>
      </c>
      <c r="O6405" s="190">
        <f t="shared" si="399"/>
        <v>3.3383333333333334E-2</v>
      </c>
      <c r="Q6405" s="1">
        <v>613.20000000000005</v>
      </c>
    </row>
    <row r="6406" spans="2:17" x14ac:dyDescent="0.3">
      <c r="B6406" s="187">
        <v>41541.5</v>
      </c>
      <c r="D6406" s="202">
        <v>1024</v>
      </c>
      <c r="E6406" s="178">
        <v>735.31799999999998</v>
      </c>
      <c r="F6406" s="188">
        <f t="shared" si="396"/>
        <v>0.99511858443008427</v>
      </c>
      <c r="G6406" s="200"/>
      <c r="H6406" s="202">
        <v>1004</v>
      </c>
      <c r="I6406" s="178">
        <v>24280</v>
      </c>
      <c r="J6406">
        <f t="shared" si="397"/>
        <v>24280</v>
      </c>
      <c r="K6406" s="189">
        <f t="shared" si="398"/>
        <v>0.97119999999999995</v>
      </c>
      <c r="L6406" s="200">
        <v>25205</v>
      </c>
      <c r="N6406" s="184">
        <v>184.7</v>
      </c>
      <c r="O6406" s="190">
        <f t="shared" si="399"/>
        <v>3.0783333333333333E-2</v>
      </c>
      <c r="Q6406" s="1">
        <v>613.1</v>
      </c>
    </row>
    <row r="6407" spans="2:17" x14ac:dyDescent="0.3">
      <c r="B6407" s="187">
        <v>41541.541666666664</v>
      </c>
      <c r="D6407" s="202">
        <v>1006</v>
      </c>
      <c r="E6407" s="178">
        <v>735.43499999999995</v>
      </c>
      <c r="F6407" s="188">
        <f t="shared" si="396"/>
        <v>0.99527692255641642</v>
      </c>
      <c r="G6407" s="200"/>
      <c r="H6407" s="202">
        <v>914</v>
      </c>
      <c r="I6407" s="178">
        <v>23984</v>
      </c>
      <c r="J6407">
        <f t="shared" si="397"/>
        <v>23984</v>
      </c>
      <c r="K6407" s="189">
        <f t="shared" si="398"/>
        <v>0.95935999999999999</v>
      </c>
      <c r="L6407" s="200">
        <v>24891</v>
      </c>
      <c r="N6407" s="184">
        <v>255.3</v>
      </c>
      <c r="O6407" s="190">
        <f t="shared" si="399"/>
        <v>4.2550000000000004E-2</v>
      </c>
      <c r="Q6407" s="1">
        <v>612.9</v>
      </c>
    </row>
    <row r="6408" spans="2:17" x14ac:dyDescent="0.3">
      <c r="B6408" s="187">
        <v>41541.583333333336</v>
      </c>
      <c r="D6408" s="202">
        <v>973</v>
      </c>
      <c r="E6408" s="178">
        <v>710.01900000000001</v>
      </c>
      <c r="F6408" s="188">
        <f t="shared" si="396"/>
        <v>0.96088100957472011</v>
      </c>
      <c r="G6408" s="200"/>
      <c r="H6408" s="202">
        <v>759</v>
      </c>
      <c r="I6408" s="178">
        <v>23547</v>
      </c>
      <c r="J6408">
        <f t="shared" si="397"/>
        <v>23547</v>
      </c>
      <c r="K6408" s="189">
        <f t="shared" si="398"/>
        <v>0.94188000000000005</v>
      </c>
      <c r="L6408" s="200">
        <v>24427</v>
      </c>
      <c r="N6408" s="184">
        <v>392.2</v>
      </c>
      <c r="O6408" s="190">
        <f t="shared" si="399"/>
        <v>6.536666666666667E-2</v>
      </c>
      <c r="Q6408" s="1">
        <v>612.79999999999995</v>
      </c>
    </row>
    <row r="6409" spans="2:17" x14ac:dyDescent="0.3">
      <c r="B6409" s="187">
        <v>41541.625</v>
      </c>
      <c r="D6409" s="202">
        <v>917</v>
      </c>
      <c r="E6409" s="178">
        <v>635.149</v>
      </c>
      <c r="F6409" s="188">
        <f t="shared" si="396"/>
        <v>0.85955814189532098</v>
      </c>
      <c r="G6409" s="200"/>
      <c r="H6409" s="202">
        <v>551</v>
      </c>
      <c r="I6409" s="178">
        <v>22645</v>
      </c>
      <c r="J6409">
        <f t="shared" si="397"/>
        <v>22645</v>
      </c>
      <c r="K6409" s="189">
        <f t="shared" si="398"/>
        <v>0.90580000000000005</v>
      </c>
      <c r="L6409" s="200">
        <v>23470</v>
      </c>
      <c r="N6409" s="184">
        <v>556.20000000000005</v>
      </c>
      <c r="O6409" s="190">
        <f t="shared" si="399"/>
        <v>9.2700000000000005E-2</v>
      </c>
      <c r="Q6409" s="1">
        <v>612.79999999999995</v>
      </c>
    </row>
    <row r="6410" spans="2:17" x14ac:dyDescent="0.3">
      <c r="B6410" s="187">
        <v>41541.666666666664</v>
      </c>
      <c r="D6410" s="202">
        <v>800</v>
      </c>
      <c r="E6410" s="178">
        <v>448.91199999999998</v>
      </c>
      <c r="F6410" s="188">
        <f t="shared" si="396"/>
        <v>0.60752038434211864</v>
      </c>
      <c r="G6410" s="200"/>
      <c r="H6410" s="202">
        <v>308</v>
      </c>
      <c r="I6410" s="178">
        <v>13824</v>
      </c>
      <c r="J6410">
        <f t="shared" si="397"/>
        <v>13824</v>
      </c>
      <c r="K6410" s="189">
        <f t="shared" si="398"/>
        <v>0.55296000000000001</v>
      </c>
      <c r="L6410" s="200">
        <v>14207</v>
      </c>
      <c r="N6410" s="184">
        <v>620.79999999999995</v>
      </c>
      <c r="O6410" s="190">
        <f t="shared" si="399"/>
        <v>0.10346666666666667</v>
      </c>
      <c r="Q6410" s="1">
        <v>612.5</v>
      </c>
    </row>
    <row r="6411" spans="2:17" x14ac:dyDescent="0.3">
      <c r="B6411" s="187">
        <v>41541.708333333336</v>
      </c>
      <c r="D6411" s="202">
        <v>303</v>
      </c>
      <c r="E6411" s="178">
        <v>0</v>
      </c>
      <c r="F6411" s="188">
        <f t="shared" ref="F6411:F6474" si="400">E6411/$F$8</f>
        <v>0</v>
      </c>
      <c r="G6411" s="200"/>
      <c r="H6411" s="202">
        <v>74</v>
      </c>
      <c r="I6411" s="178">
        <v>2612.1999999999998</v>
      </c>
      <c r="J6411">
        <f t="shared" ref="J6411:J6474" si="401">IF(I6411&lt;0,0,I6411)</f>
        <v>2612.1999999999998</v>
      </c>
      <c r="K6411" s="189">
        <f t="shared" ref="K6411:K6474" si="402">J6411/(1000*$K$8)</f>
        <v>0.104488</v>
      </c>
      <c r="L6411" s="200">
        <v>2724.5</v>
      </c>
      <c r="N6411" s="184">
        <v>655.5</v>
      </c>
      <c r="O6411" s="190">
        <f t="shared" ref="O6411:O6474" si="403">N6411/$O$8</f>
        <v>0.10925</v>
      </c>
      <c r="Q6411" s="1">
        <v>612.1</v>
      </c>
    </row>
    <row r="6412" spans="2:17" x14ac:dyDescent="0.3">
      <c r="B6412" s="187">
        <v>41541.75</v>
      </c>
      <c r="D6412" s="202">
        <v>0</v>
      </c>
      <c r="E6412" s="178">
        <v>0</v>
      </c>
      <c r="F6412" s="188">
        <f t="shared" si="400"/>
        <v>0</v>
      </c>
      <c r="G6412" s="200"/>
      <c r="H6412" s="202">
        <v>0</v>
      </c>
      <c r="I6412" s="178">
        <v>-56.506999999999998</v>
      </c>
      <c r="J6412">
        <f t="shared" si="401"/>
        <v>0</v>
      </c>
      <c r="K6412" s="189">
        <f t="shared" si="402"/>
        <v>0</v>
      </c>
      <c r="L6412" s="200">
        <v>0</v>
      </c>
      <c r="N6412" s="184">
        <v>1106.5</v>
      </c>
      <c r="O6412" s="190">
        <f t="shared" si="403"/>
        <v>0.18441666666666667</v>
      </c>
      <c r="Q6412" s="1">
        <v>611.4</v>
      </c>
    </row>
    <row r="6413" spans="2:17" x14ac:dyDescent="0.3">
      <c r="B6413" s="187">
        <v>41541.791666666664</v>
      </c>
      <c r="D6413" s="202">
        <v>0</v>
      </c>
      <c r="E6413" s="178">
        <v>0</v>
      </c>
      <c r="F6413" s="188">
        <f t="shared" si="400"/>
        <v>0</v>
      </c>
      <c r="G6413" s="200"/>
      <c r="H6413" s="202">
        <v>0</v>
      </c>
      <c r="I6413" s="178">
        <v>-56.506999999999998</v>
      </c>
      <c r="J6413">
        <f t="shared" si="401"/>
        <v>0</v>
      </c>
      <c r="K6413" s="189">
        <f t="shared" si="402"/>
        <v>0</v>
      </c>
      <c r="L6413" s="200">
        <v>0</v>
      </c>
      <c r="N6413" s="184">
        <v>2427.9</v>
      </c>
      <c r="O6413" s="190">
        <f t="shared" si="403"/>
        <v>0.40465000000000001</v>
      </c>
      <c r="Q6413" s="1">
        <v>610.9</v>
      </c>
    </row>
    <row r="6414" spans="2:17" x14ac:dyDescent="0.3">
      <c r="B6414" s="187">
        <v>41541.833333333336</v>
      </c>
      <c r="D6414" s="202">
        <v>0</v>
      </c>
      <c r="E6414" s="178">
        <v>0</v>
      </c>
      <c r="F6414" s="188">
        <f t="shared" si="400"/>
        <v>0</v>
      </c>
      <c r="G6414" s="200"/>
      <c r="H6414" s="202">
        <v>0</v>
      </c>
      <c r="I6414" s="178">
        <v>-56.506999999999998</v>
      </c>
      <c r="J6414">
        <f t="shared" si="401"/>
        <v>0</v>
      </c>
      <c r="K6414" s="189">
        <f t="shared" si="402"/>
        <v>0</v>
      </c>
      <c r="L6414" s="200">
        <v>0</v>
      </c>
      <c r="N6414" s="184">
        <v>3369.9</v>
      </c>
      <c r="O6414" s="190">
        <f t="shared" si="403"/>
        <v>0.56164999999999998</v>
      </c>
      <c r="Q6414" s="1">
        <v>610.5</v>
      </c>
    </row>
    <row r="6415" spans="2:17" x14ac:dyDescent="0.3">
      <c r="B6415" s="187">
        <v>41541.875</v>
      </c>
      <c r="D6415" s="202">
        <v>0</v>
      </c>
      <c r="E6415" s="178">
        <v>0</v>
      </c>
      <c r="F6415" s="188">
        <f t="shared" si="400"/>
        <v>0</v>
      </c>
      <c r="G6415" s="200"/>
      <c r="H6415" s="202">
        <v>0</v>
      </c>
      <c r="I6415" s="178">
        <v>-56.506999999999998</v>
      </c>
      <c r="J6415">
        <f t="shared" si="401"/>
        <v>0</v>
      </c>
      <c r="K6415" s="189">
        <f t="shared" si="402"/>
        <v>0</v>
      </c>
      <c r="L6415" s="200">
        <v>0</v>
      </c>
      <c r="N6415" s="184">
        <v>3325.4</v>
      </c>
      <c r="O6415" s="190">
        <f t="shared" si="403"/>
        <v>0.55423333333333336</v>
      </c>
      <c r="Q6415" s="1">
        <v>609.29999999999995</v>
      </c>
    </row>
    <row r="6416" spans="2:17" x14ac:dyDescent="0.3">
      <c r="B6416" s="187">
        <v>41541.916666666664</v>
      </c>
      <c r="D6416" s="202">
        <v>0</v>
      </c>
      <c r="E6416" s="178">
        <v>0</v>
      </c>
      <c r="F6416" s="188">
        <f t="shared" si="400"/>
        <v>0</v>
      </c>
      <c r="G6416" s="200"/>
      <c r="H6416" s="202">
        <v>0</v>
      </c>
      <c r="I6416" s="178">
        <v>-56.506999999999998</v>
      </c>
      <c r="J6416">
        <f t="shared" si="401"/>
        <v>0</v>
      </c>
      <c r="K6416" s="189">
        <f t="shared" si="402"/>
        <v>0</v>
      </c>
      <c r="L6416" s="200">
        <v>0</v>
      </c>
      <c r="N6416" s="184">
        <v>3365.4</v>
      </c>
      <c r="O6416" s="190">
        <f t="shared" si="403"/>
        <v>0.56090000000000007</v>
      </c>
      <c r="Q6416" s="1">
        <v>608</v>
      </c>
    </row>
    <row r="6417" spans="2:17" x14ac:dyDescent="0.3">
      <c r="B6417" s="187">
        <v>41541.958333333336</v>
      </c>
      <c r="D6417" s="202">
        <v>0</v>
      </c>
      <c r="E6417" s="178">
        <v>0</v>
      </c>
      <c r="F6417" s="188">
        <f t="shared" si="400"/>
        <v>0</v>
      </c>
      <c r="G6417" s="200"/>
      <c r="H6417" s="202">
        <v>0</v>
      </c>
      <c r="I6417" s="178">
        <v>-56.506999999999998</v>
      </c>
      <c r="J6417">
        <f t="shared" si="401"/>
        <v>0</v>
      </c>
      <c r="K6417" s="189">
        <f t="shared" si="402"/>
        <v>0</v>
      </c>
      <c r="L6417" s="200">
        <v>0</v>
      </c>
      <c r="N6417" s="184">
        <v>3596.7</v>
      </c>
      <c r="O6417" s="190">
        <f t="shared" si="403"/>
        <v>0.59944999999999993</v>
      </c>
      <c r="Q6417" s="1">
        <v>607.9</v>
      </c>
    </row>
    <row r="6418" spans="2:17" x14ac:dyDescent="0.3">
      <c r="B6418" s="187">
        <v>41542</v>
      </c>
      <c r="D6418" s="202">
        <v>0</v>
      </c>
      <c r="E6418" s="178">
        <v>0</v>
      </c>
      <c r="F6418" s="188">
        <f t="shared" si="400"/>
        <v>0</v>
      </c>
      <c r="G6418" s="200"/>
      <c r="H6418" s="202">
        <v>0</v>
      </c>
      <c r="I6418" s="178">
        <v>-56.506999999999998</v>
      </c>
      <c r="J6418">
        <f t="shared" si="401"/>
        <v>0</v>
      </c>
      <c r="K6418" s="189">
        <f t="shared" si="402"/>
        <v>0</v>
      </c>
      <c r="L6418" s="200">
        <v>0</v>
      </c>
      <c r="N6418" s="184">
        <v>4182.1000000000004</v>
      </c>
      <c r="O6418" s="190">
        <f t="shared" si="403"/>
        <v>0.69701666666666673</v>
      </c>
      <c r="Q6418" s="1">
        <v>606.79999999999995</v>
      </c>
    </row>
    <row r="6419" spans="2:17" x14ac:dyDescent="0.3">
      <c r="B6419" s="187">
        <v>41542.041666666664</v>
      </c>
      <c r="D6419" s="202">
        <v>0</v>
      </c>
      <c r="E6419" s="178">
        <v>0</v>
      </c>
      <c r="F6419" s="188">
        <f t="shared" si="400"/>
        <v>0</v>
      </c>
      <c r="G6419" s="200"/>
      <c r="H6419" s="202">
        <v>0</v>
      </c>
      <c r="I6419" s="178">
        <v>-56.506999999999998</v>
      </c>
      <c r="J6419">
        <f t="shared" si="401"/>
        <v>0</v>
      </c>
      <c r="K6419" s="189">
        <f t="shared" si="402"/>
        <v>0</v>
      </c>
      <c r="L6419" s="200">
        <v>0</v>
      </c>
      <c r="N6419" s="184">
        <v>4320.8999999999996</v>
      </c>
      <c r="O6419" s="190">
        <f t="shared" si="403"/>
        <v>0.72014999999999996</v>
      </c>
      <c r="Q6419" s="1">
        <v>606.4</v>
      </c>
    </row>
    <row r="6420" spans="2:17" x14ac:dyDescent="0.3">
      <c r="B6420" s="187">
        <v>41542.083333333336</v>
      </c>
      <c r="D6420" s="202">
        <v>0</v>
      </c>
      <c r="E6420" s="178">
        <v>0</v>
      </c>
      <c r="F6420" s="188">
        <f t="shared" si="400"/>
        <v>0</v>
      </c>
      <c r="G6420" s="200"/>
      <c r="H6420" s="202">
        <v>0</v>
      </c>
      <c r="I6420" s="178">
        <v>-56.506999999999998</v>
      </c>
      <c r="J6420">
        <f t="shared" si="401"/>
        <v>0</v>
      </c>
      <c r="K6420" s="189">
        <f t="shared" si="402"/>
        <v>0</v>
      </c>
      <c r="L6420" s="200">
        <v>0</v>
      </c>
      <c r="N6420" s="184">
        <v>4301.6000000000004</v>
      </c>
      <c r="O6420" s="190">
        <f t="shared" si="403"/>
        <v>0.71693333333333342</v>
      </c>
      <c r="Q6420" s="1">
        <v>606.20000000000005</v>
      </c>
    </row>
    <row r="6421" spans="2:17" x14ac:dyDescent="0.3">
      <c r="B6421" s="187">
        <v>41542.125</v>
      </c>
      <c r="D6421" s="202">
        <v>0</v>
      </c>
      <c r="E6421" s="178">
        <v>0</v>
      </c>
      <c r="F6421" s="188">
        <f t="shared" si="400"/>
        <v>0</v>
      </c>
      <c r="G6421" s="200"/>
      <c r="H6421" s="202">
        <v>0</v>
      </c>
      <c r="I6421" s="178">
        <v>-56.506999999999998</v>
      </c>
      <c r="J6421">
        <f t="shared" si="401"/>
        <v>0</v>
      </c>
      <c r="K6421" s="189">
        <f t="shared" si="402"/>
        <v>0</v>
      </c>
      <c r="L6421" s="200">
        <v>0</v>
      </c>
      <c r="N6421" s="184">
        <v>4365.1000000000004</v>
      </c>
      <c r="O6421" s="190">
        <f t="shared" si="403"/>
        <v>0.7275166666666667</v>
      </c>
      <c r="Q6421" s="1">
        <v>605.1</v>
      </c>
    </row>
    <row r="6422" spans="2:17" x14ac:dyDescent="0.3">
      <c r="B6422" s="187">
        <v>41542.166666666664</v>
      </c>
      <c r="D6422" s="202">
        <v>0</v>
      </c>
      <c r="E6422" s="178">
        <v>0</v>
      </c>
      <c r="F6422" s="188">
        <f t="shared" si="400"/>
        <v>0</v>
      </c>
      <c r="G6422" s="200"/>
      <c r="H6422" s="202">
        <v>0</v>
      </c>
      <c r="I6422" s="178">
        <v>-56.506999999999998</v>
      </c>
      <c r="J6422">
        <f t="shared" si="401"/>
        <v>0</v>
      </c>
      <c r="K6422" s="189">
        <f t="shared" si="402"/>
        <v>0</v>
      </c>
      <c r="L6422" s="200">
        <v>0</v>
      </c>
      <c r="N6422" s="184">
        <v>4390.1000000000004</v>
      </c>
      <c r="O6422" s="190">
        <f t="shared" si="403"/>
        <v>0.73168333333333335</v>
      </c>
      <c r="Q6422" s="1">
        <v>604.29999999999995</v>
      </c>
    </row>
    <row r="6423" spans="2:17" x14ac:dyDescent="0.3">
      <c r="B6423" s="187">
        <v>41542.208333333336</v>
      </c>
      <c r="D6423" s="202">
        <v>31</v>
      </c>
      <c r="E6423" s="178">
        <v>0</v>
      </c>
      <c r="F6423" s="188">
        <f t="shared" si="400"/>
        <v>0</v>
      </c>
      <c r="G6423" s="200"/>
      <c r="H6423" s="202">
        <v>4</v>
      </c>
      <c r="I6423" s="178">
        <v>-56.506999999999998</v>
      </c>
      <c r="J6423">
        <f t="shared" si="401"/>
        <v>0</v>
      </c>
      <c r="K6423" s="189">
        <f t="shared" si="402"/>
        <v>0</v>
      </c>
      <c r="L6423" s="200">
        <v>0</v>
      </c>
      <c r="N6423" s="184">
        <v>4802.1000000000004</v>
      </c>
      <c r="O6423" s="190">
        <f t="shared" si="403"/>
        <v>0.80035000000000001</v>
      </c>
      <c r="Q6423" s="1">
        <v>603.9</v>
      </c>
    </row>
    <row r="6424" spans="2:17" x14ac:dyDescent="0.3">
      <c r="B6424" s="187">
        <v>41542.25</v>
      </c>
      <c r="D6424" s="202">
        <v>583</v>
      </c>
      <c r="E6424" s="178">
        <v>41.586399999999998</v>
      </c>
      <c r="F6424" s="188">
        <f t="shared" si="400"/>
        <v>5.6279595358121597E-2</v>
      </c>
      <c r="G6424" s="200"/>
      <c r="H6424" s="202">
        <v>133</v>
      </c>
      <c r="I6424" s="178">
        <v>5533.3</v>
      </c>
      <c r="J6424">
        <f t="shared" si="401"/>
        <v>5533.3</v>
      </c>
      <c r="K6424" s="189">
        <f t="shared" si="402"/>
        <v>0.221332</v>
      </c>
      <c r="L6424" s="200">
        <v>5686.2</v>
      </c>
      <c r="N6424" s="184">
        <v>4526.3</v>
      </c>
      <c r="O6424" s="190">
        <f t="shared" si="403"/>
        <v>0.75438333333333341</v>
      </c>
      <c r="Q6424" s="1">
        <v>603.9</v>
      </c>
    </row>
    <row r="6425" spans="2:17" x14ac:dyDescent="0.3">
      <c r="B6425" s="187">
        <v>41542.291666666664</v>
      </c>
      <c r="D6425" s="202">
        <v>843</v>
      </c>
      <c r="E6425" s="178">
        <v>512.42700000000002</v>
      </c>
      <c r="F6425" s="188">
        <f t="shared" si="400"/>
        <v>0.6934763338633827</v>
      </c>
      <c r="G6425" s="200"/>
      <c r="H6425" s="202">
        <v>376</v>
      </c>
      <c r="I6425" s="178">
        <v>17417</v>
      </c>
      <c r="J6425">
        <f t="shared" si="401"/>
        <v>17417</v>
      </c>
      <c r="K6425" s="189">
        <f t="shared" si="402"/>
        <v>0.69667999999999997</v>
      </c>
      <c r="L6425" s="200">
        <v>17958</v>
      </c>
      <c r="N6425" s="184">
        <v>4110.1000000000004</v>
      </c>
      <c r="O6425" s="190">
        <f t="shared" si="403"/>
        <v>0.68501666666666672</v>
      </c>
      <c r="Q6425" s="1">
        <v>603.6</v>
      </c>
    </row>
    <row r="6426" spans="2:17" x14ac:dyDescent="0.3">
      <c r="B6426" s="187">
        <v>41542.333333333336</v>
      </c>
      <c r="D6426" s="202">
        <v>904</v>
      </c>
      <c r="E6426" s="178">
        <v>636.14599999999996</v>
      </c>
      <c r="F6426" s="188">
        <f t="shared" si="400"/>
        <v>0.86090739926244209</v>
      </c>
      <c r="G6426" s="200"/>
      <c r="H6426" s="202">
        <v>609</v>
      </c>
      <c r="I6426" s="178">
        <v>23654</v>
      </c>
      <c r="J6426">
        <f t="shared" si="401"/>
        <v>23654</v>
      </c>
      <c r="K6426" s="189">
        <f t="shared" si="402"/>
        <v>0.94616</v>
      </c>
      <c r="L6426" s="200">
        <v>24540</v>
      </c>
      <c r="N6426" s="184">
        <v>4368.6000000000004</v>
      </c>
      <c r="O6426" s="190">
        <f t="shared" si="403"/>
        <v>0.72810000000000008</v>
      </c>
      <c r="Q6426" s="1">
        <v>603.1</v>
      </c>
    </row>
    <row r="6427" spans="2:17" x14ac:dyDescent="0.3">
      <c r="B6427" s="187">
        <v>41542.375</v>
      </c>
      <c r="D6427" s="202">
        <v>956</v>
      </c>
      <c r="E6427" s="178">
        <v>699.09100000000001</v>
      </c>
      <c r="F6427" s="188">
        <f t="shared" si="400"/>
        <v>0.94609195791183143</v>
      </c>
      <c r="G6427" s="200"/>
      <c r="H6427" s="202">
        <v>805</v>
      </c>
      <c r="I6427" s="178">
        <v>24300</v>
      </c>
      <c r="J6427">
        <f t="shared" si="401"/>
        <v>24300</v>
      </c>
      <c r="K6427" s="189">
        <f t="shared" si="402"/>
        <v>0.97199999999999998</v>
      </c>
      <c r="L6427" s="200">
        <v>25226</v>
      </c>
      <c r="N6427" s="184">
        <v>4137.6000000000004</v>
      </c>
      <c r="O6427" s="190">
        <f t="shared" si="403"/>
        <v>0.6896000000000001</v>
      </c>
      <c r="Q6427" s="1">
        <v>602.9</v>
      </c>
    </row>
    <row r="6428" spans="2:17" x14ac:dyDescent="0.3">
      <c r="B6428" s="187">
        <v>41542.416666666664</v>
      </c>
      <c r="D6428" s="202">
        <v>986</v>
      </c>
      <c r="E6428" s="178">
        <v>735.548</v>
      </c>
      <c r="F6428" s="188">
        <f t="shared" si="400"/>
        <v>0.99542984741347229</v>
      </c>
      <c r="G6428" s="200"/>
      <c r="H6428" s="202">
        <v>943</v>
      </c>
      <c r="I6428" s="178">
        <v>24359</v>
      </c>
      <c r="J6428">
        <f t="shared" si="401"/>
        <v>24359</v>
      </c>
      <c r="K6428" s="189">
        <f t="shared" si="402"/>
        <v>0.97436</v>
      </c>
      <c r="L6428" s="200">
        <v>25289</v>
      </c>
      <c r="N6428" s="184">
        <v>2724.3</v>
      </c>
      <c r="O6428" s="190">
        <f t="shared" si="403"/>
        <v>0.45405000000000001</v>
      </c>
      <c r="Q6428" s="1">
        <v>602.6</v>
      </c>
    </row>
    <row r="6429" spans="2:17" x14ac:dyDescent="0.3">
      <c r="B6429" s="187">
        <v>41542.458333333336</v>
      </c>
      <c r="D6429" s="202">
        <v>1000</v>
      </c>
      <c r="E6429" s="178">
        <v>735.33600000000001</v>
      </c>
      <c r="F6429" s="188">
        <f t="shared" si="400"/>
        <v>0.99514294414182769</v>
      </c>
      <c r="G6429" s="200"/>
      <c r="H6429" s="202">
        <v>1011</v>
      </c>
      <c r="I6429" s="178">
        <v>24359</v>
      </c>
      <c r="J6429">
        <f t="shared" si="401"/>
        <v>24359</v>
      </c>
      <c r="K6429" s="189">
        <f t="shared" si="402"/>
        <v>0.97436</v>
      </c>
      <c r="L6429" s="200">
        <v>25289</v>
      </c>
      <c r="N6429" s="184">
        <v>1633.9</v>
      </c>
      <c r="O6429" s="190">
        <f t="shared" si="403"/>
        <v>0.27231666666666671</v>
      </c>
      <c r="Q6429" s="1">
        <v>602.5</v>
      </c>
    </row>
    <row r="6430" spans="2:17" x14ac:dyDescent="0.3">
      <c r="B6430" s="187">
        <v>41542.5</v>
      </c>
      <c r="D6430" s="202">
        <v>996</v>
      </c>
      <c r="E6430" s="178">
        <v>735.49800000000005</v>
      </c>
      <c r="F6430" s="188">
        <f t="shared" si="400"/>
        <v>0.99536218154751843</v>
      </c>
      <c r="G6430" s="200"/>
      <c r="H6430" s="202">
        <v>998</v>
      </c>
      <c r="I6430" s="178">
        <v>24179</v>
      </c>
      <c r="J6430">
        <f t="shared" si="401"/>
        <v>24179</v>
      </c>
      <c r="K6430" s="189">
        <f t="shared" si="402"/>
        <v>0.96716000000000002</v>
      </c>
      <c r="L6430" s="200">
        <v>25097</v>
      </c>
      <c r="N6430" s="184">
        <v>1091</v>
      </c>
      <c r="O6430" s="190">
        <f t="shared" si="403"/>
        <v>0.18183333333333335</v>
      </c>
      <c r="Q6430" s="1">
        <v>602.29999999999995</v>
      </c>
    </row>
    <row r="6431" spans="2:17" x14ac:dyDescent="0.3">
      <c r="B6431" s="187">
        <v>41542.541666666664</v>
      </c>
      <c r="D6431" s="202">
        <v>978</v>
      </c>
      <c r="E6431" s="178">
        <v>729.29600000000005</v>
      </c>
      <c r="F6431" s="188">
        <f t="shared" si="400"/>
        <v>0.98696890753459432</v>
      </c>
      <c r="G6431" s="200"/>
      <c r="H6431" s="202">
        <v>910</v>
      </c>
      <c r="I6431" s="178">
        <v>23938</v>
      </c>
      <c r="J6431">
        <f t="shared" si="401"/>
        <v>23938</v>
      </c>
      <c r="K6431" s="189">
        <f t="shared" si="402"/>
        <v>0.95752000000000004</v>
      </c>
      <c r="L6431" s="200">
        <v>24841</v>
      </c>
      <c r="N6431" s="184">
        <v>755.6</v>
      </c>
      <c r="O6431" s="190">
        <f t="shared" si="403"/>
        <v>0.12593333333333334</v>
      </c>
      <c r="Q6431" s="1">
        <v>599.29999999999995</v>
      </c>
    </row>
    <row r="6432" spans="2:17" x14ac:dyDescent="0.3">
      <c r="B6432" s="187">
        <v>41542.583333333336</v>
      </c>
      <c r="D6432" s="202">
        <v>942</v>
      </c>
      <c r="E6432" s="178">
        <v>686.34799999999996</v>
      </c>
      <c r="F6432" s="188">
        <f t="shared" si="400"/>
        <v>0.92884663531481548</v>
      </c>
      <c r="G6432" s="200"/>
      <c r="H6432" s="202">
        <v>755</v>
      </c>
      <c r="I6432" s="178">
        <v>23451</v>
      </c>
      <c r="J6432">
        <f t="shared" si="401"/>
        <v>23451</v>
      </c>
      <c r="K6432" s="189">
        <f t="shared" si="402"/>
        <v>0.93803999999999998</v>
      </c>
      <c r="L6432" s="200">
        <v>24325</v>
      </c>
      <c r="N6432" s="184">
        <v>517.5</v>
      </c>
      <c r="O6432" s="190">
        <f t="shared" si="403"/>
        <v>8.6249999999999993E-2</v>
      </c>
      <c r="Q6432" s="1">
        <v>599.20000000000005</v>
      </c>
    </row>
    <row r="6433" spans="2:17" x14ac:dyDescent="0.3">
      <c r="B6433" s="187">
        <v>41542.625</v>
      </c>
      <c r="D6433" s="202">
        <v>876</v>
      </c>
      <c r="E6433" s="178">
        <v>606.06799999999998</v>
      </c>
      <c r="F6433" s="188">
        <f t="shared" si="400"/>
        <v>0.8202023209392022</v>
      </c>
      <c r="G6433" s="200"/>
      <c r="H6433" s="202">
        <v>546</v>
      </c>
      <c r="I6433" s="178">
        <v>22376</v>
      </c>
      <c r="J6433">
        <f t="shared" si="401"/>
        <v>22376</v>
      </c>
      <c r="K6433" s="189">
        <f t="shared" si="402"/>
        <v>0.89503999999999995</v>
      </c>
      <c r="L6433" s="200">
        <v>23184</v>
      </c>
      <c r="N6433" s="184">
        <v>400.8</v>
      </c>
      <c r="O6433" s="190">
        <f t="shared" si="403"/>
        <v>6.6799999999999998E-2</v>
      </c>
      <c r="Q6433" s="1">
        <v>599.20000000000005</v>
      </c>
    </row>
    <row r="6434" spans="2:17" x14ac:dyDescent="0.3">
      <c r="B6434" s="187">
        <v>41542.666666666664</v>
      </c>
      <c r="D6434" s="202">
        <v>737</v>
      </c>
      <c r="E6434" s="178">
        <v>412.48099999999999</v>
      </c>
      <c r="F6434" s="188">
        <f t="shared" si="400"/>
        <v>0.55821768109077374</v>
      </c>
      <c r="G6434" s="200"/>
      <c r="H6434" s="202">
        <v>303</v>
      </c>
      <c r="I6434" s="178">
        <v>13609</v>
      </c>
      <c r="J6434">
        <f t="shared" si="401"/>
        <v>13609</v>
      </c>
      <c r="K6434" s="189">
        <f t="shared" si="402"/>
        <v>0.54435999999999996</v>
      </c>
      <c r="L6434" s="200">
        <v>13985</v>
      </c>
      <c r="N6434" s="184">
        <v>339.8</v>
      </c>
      <c r="O6434" s="190">
        <f t="shared" si="403"/>
        <v>5.6633333333333334E-2</v>
      </c>
      <c r="Q6434" s="1">
        <v>598.4</v>
      </c>
    </row>
    <row r="6435" spans="2:17" x14ac:dyDescent="0.3">
      <c r="B6435" s="187">
        <v>41542.708333333336</v>
      </c>
      <c r="D6435" s="202">
        <v>239</v>
      </c>
      <c r="E6435" s="178">
        <v>0</v>
      </c>
      <c r="F6435" s="188">
        <f t="shared" si="400"/>
        <v>0</v>
      </c>
      <c r="G6435" s="200"/>
      <c r="H6435" s="202">
        <v>70</v>
      </c>
      <c r="I6435" s="178">
        <v>2430.8000000000002</v>
      </c>
      <c r="J6435">
        <f t="shared" si="401"/>
        <v>2430.8000000000002</v>
      </c>
      <c r="K6435" s="189">
        <f t="shared" si="402"/>
        <v>9.7232000000000013E-2</v>
      </c>
      <c r="L6435" s="200">
        <v>2541.1999999999998</v>
      </c>
      <c r="N6435" s="184">
        <v>325.39999999999998</v>
      </c>
      <c r="O6435" s="190">
        <f t="shared" si="403"/>
        <v>5.4233333333333328E-2</v>
      </c>
      <c r="Q6435" s="1">
        <v>598</v>
      </c>
    </row>
    <row r="6436" spans="2:17" x14ac:dyDescent="0.3">
      <c r="B6436" s="187">
        <v>41542.75</v>
      </c>
      <c r="D6436" s="202">
        <v>0</v>
      </c>
      <c r="E6436" s="178">
        <v>0</v>
      </c>
      <c r="F6436" s="188">
        <f t="shared" si="400"/>
        <v>0</v>
      </c>
      <c r="G6436" s="200"/>
      <c r="H6436" s="202">
        <v>0</v>
      </c>
      <c r="I6436" s="178">
        <v>-56.506999999999998</v>
      </c>
      <c r="J6436">
        <f t="shared" si="401"/>
        <v>0</v>
      </c>
      <c r="K6436" s="189">
        <f t="shared" si="402"/>
        <v>0</v>
      </c>
      <c r="L6436" s="200">
        <v>0</v>
      </c>
      <c r="N6436" s="184">
        <v>215.8</v>
      </c>
      <c r="O6436" s="190">
        <f t="shared" si="403"/>
        <v>3.5966666666666668E-2</v>
      </c>
      <c r="Q6436" s="1">
        <v>597.6</v>
      </c>
    </row>
    <row r="6437" spans="2:17" x14ac:dyDescent="0.3">
      <c r="B6437" s="187">
        <v>41542.791666666664</v>
      </c>
      <c r="D6437" s="202">
        <v>0</v>
      </c>
      <c r="E6437" s="178">
        <v>0</v>
      </c>
      <c r="F6437" s="188">
        <f t="shared" si="400"/>
        <v>0</v>
      </c>
      <c r="G6437" s="200"/>
      <c r="H6437" s="202">
        <v>0</v>
      </c>
      <c r="I6437" s="178">
        <v>-56.506999999999998</v>
      </c>
      <c r="J6437">
        <f t="shared" si="401"/>
        <v>0</v>
      </c>
      <c r="K6437" s="189">
        <f t="shared" si="402"/>
        <v>0</v>
      </c>
      <c r="L6437" s="200">
        <v>0</v>
      </c>
      <c r="N6437" s="184">
        <v>824.1</v>
      </c>
      <c r="O6437" s="190">
        <f t="shared" si="403"/>
        <v>0.13735</v>
      </c>
      <c r="Q6437" s="1">
        <v>596.6</v>
      </c>
    </row>
    <row r="6438" spans="2:17" x14ac:dyDescent="0.3">
      <c r="B6438" s="187">
        <v>41542.833333333336</v>
      </c>
      <c r="D6438" s="202">
        <v>0</v>
      </c>
      <c r="E6438" s="178">
        <v>0</v>
      </c>
      <c r="F6438" s="188">
        <f t="shared" si="400"/>
        <v>0</v>
      </c>
      <c r="G6438" s="200"/>
      <c r="H6438" s="202">
        <v>0</v>
      </c>
      <c r="I6438" s="178">
        <v>-56.506999999999998</v>
      </c>
      <c r="J6438">
        <f t="shared" si="401"/>
        <v>0</v>
      </c>
      <c r="K6438" s="189">
        <f t="shared" si="402"/>
        <v>0</v>
      </c>
      <c r="L6438" s="200">
        <v>0</v>
      </c>
      <c r="N6438" s="184">
        <v>1722</v>
      </c>
      <c r="O6438" s="190">
        <f t="shared" si="403"/>
        <v>0.28699999999999998</v>
      </c>
      <c r="Q6438" s="1">
        <v>595.79999999999995</v>
      </c>
    </row>
    <row r="6439" spans="2:17" x14ac:dyDescent="0.3">
      <c r="B6439" s="187">
        <v>41542.875</v>
      </c>
      <c r="D6439" s="202">
        <v>0</v>
      </c>
      <c r="E6439" s="178">
        <v>0</v>
      </c>
      <c r="F6439" s="188">
        <f t="shared" si="400"/>
        <v>0</v>
      </c>
      <c r="G6439" s="200"/>
      <c r="H6439" s="202">
        <v>0</v>
      </c>
      <c r="I6439" s="178">
        <v>-56.506999999999998</v>
      </c>
      <c r="J6439">
        <f t="shared" si="401"/>
        <v>0</v>
      </c>
      <c r="K6439" s="189">
        <f t="shared" si="402"/>
        <v>0</v>
      </c>
      <c r="L6439" s="200">
        <v>0</v>
      </c>
      <c r="N6439" s="184">
        <v>3085.3</v>
      </c>
      <c r="O6439" s="190">
        <f t="shared" si="403"/>
        <v>0.51421666666666666</v>
      </c>
      <c r="Q6439" s="1">
        <v>595.29999999999995</v>
      </c>
    </row>
    <row r="6440" spans="2:17" x14ac:dyDescent="0.3">
      <c r="B6440" s="187">
        <v>41542.916666666664</v>
      </c>
      <c r="D6440" s="202">
        <v>0</v>
      </c>
      <c r="E6440" s="178">
        <v>0</v>
      </c>
      <c r="F6440" s="188">
        <f t="shared" si="400"/>
        <v>0</v>
      </c>
      <c r="G6440" s="200"/>
      <c r="H6440" s="202">
        <v>0</v>
      </c>
      <c r="I6440" s="178">
        <v>-56.506999999999998</v>
      </c>
      <c r="J6440">
        <f t="shared" si="401"/>
        <v>0</v>
      </c>
      <c r="K6440" s="189">
        <f t="shared" si="402"/>
        <v>0</v>
      </c>
      <c r="L6440" s="200">
        <v>0</v>
      </c>
      <c r="N6440" s="184">
        <v>4113.8</v>
      </c>
      <c r="O6440" s="190">
        <f t="shared" si="403"/>
        <v>0.68563333333333332</v>
      </c>
      <c r="Q6440" s="1">
        <v>595</v>
      </c>
    </row>
    <row r="6441" spans="2:17" x14ac:dyDescent="0.3">
      <c r="B6441" s="187">
        <v>41542.958333333336</v>
      </c>
      <c r="D6441" s="202">
        <v>0</v>
      </c>
      <c r="E6441" s="178">
        <v>0</v>
      </c>
      <c r="F6441" s="188">
        <f t="shared" si="400"/>
        <v>0</v>
      </c>
      <c r="G6441" s="200"/>
      <c r="H6441" s="202">
        <v>0</v>
      </c>
      <c r="I6441" s="178">
        <v>-56.506999999999998</v>
      </c>
      <c r="J6441">
        <f t="shared" si="401"/>
        <v>0</v>
      </c>
      <c r="K6441" s="189">
        <f t="shared" si="402"/>
        <v>0</v>
      </c>
      <c r="L6441" s="200">
        <v>0</v>
      </c>
      <c r="N6441" s="184">
        <v>4778.3999999999996</v>
      </c>
      <c r="O6441" s="190">
        <f t="shared" si="403"/>
        <v>0.79639999999999989</v>
      </c>
      <c r="Q6441" s="1">
        <v>594.9</v>
      </c>
    </row>
    <row r="6442" spans="2:17" x14ac:dyDescent="0.3">
      <c r="B6442" s="187">
        <v>41543</v>
      </c>
      <c r="D6442" s="202">
        <v>0</v>
      </c>
      <c r="E6442" s="178">
        <v>0</v>
      </c>
      <c r="F6442" s="188">
        <f t="shared" si="400"/>
        <v>0</v>
      </c>
      <c r="G6442" s="200"/>
      <c r="H6442" s="202">
        <v>0</v>
      </c>
      <c r="I6442" s="178">
        <v>-56.506999999999998</v>
      </c>
      <c r="J6442">
        <f t="shared" si="401"/>
        <v>0</v>
      </c>
      <c r="K6442" s="189">
        <f t="shared" si="402"/>
        <v>0</v>
      </c>
      <c r="L6442" s="200">
        <v>0</v>
      </c>
      <c r="N6442" s="184">
        <v>5090.3</v>
      </c>
      <c r="O6442" s="190">
        <f t="shared" si="403"/>
        <v>0.84838333333333338</v>
      </c>
      <c r="Q6442" s="1">
        <v>594.29999999999995</v>
      </c>
    </row>
    <row r="6443" spans="2:17" x14ac:dyDescent="0.3">
      <c r="B6443" s="187">
        <v>41543.041666666664</v>
      </c>
      <c r="D6443" s="202">
        <v>0</v>
      </c>
      <c r="E6443" s="178">
        <v>0</v>
      </c>
      <c r="F6443" s="188">
        <f t="shared" si="400"/>
        <v>0</v>
      </c>
      <c r="G6443" s="200"/>
      <c r="H6443" s="202">
        <v>0</v>
      </c>
      <c r="I6443" s="178">
        <v>-56.506999999999998</v>
      </c>
      <c r="J6443">
        <f t="shared" si="401"/>
        <v>0</v>
      </c>
      <c r="K6443" s="189">
        <f t="shared" si="402"/>
        <v>0</v>
      </c>
      <c r="L6443" s="200">
        <v>0</v>
      </c>
      <c r="N6443" s="184">
        <v>5078.1000000000004</v>
      </c>
      <c r="O6443" s="190">
        <f t="shared" si="403"/>
        <v>0.84635000000000005</v>
      </c>
      <c r="Q6443" s="1">
        <v>594</v>
      </c>
    </row>
    <row r="6444" spans="2:17" x14ac:dyDescent="0.3">
      <c r="B6444" s="187">
        <v>41543.083333333336</v>
      </c>
      <c r="D6444" s="202">
        <v>0</v>
      </c>
      <c r="E6444" s="178">
        <v>0</v>
      </c>
      <c r="F6444" s="188">
        <f t="shared" si="400"/>
        <v>0</v>
      </c>
      <c r="G6444" s="200"/>
      <c r="H6444" s="202">
        <v>0</v>
      </c>
      <c r="I6444" s="178">
        <v>-56.506999999999998</v>
      </c>
      <c r="J6444">
        <f t="shared" si="401"/>
        <v>0</v>
      </c>
      <c r="K6444" s="189">
        <f t="shared" si="402"/>
        <v>0</v>
      </c>
      <c r="L6444" s="200">
        <v>0</v>
      </c>
      <c r="N6444" s="184">
        <v>4894.5</v>
      </c>
      <c r="O6444" s="190">
        <f t="shared" si="403"/>
        <v>0.81574999999999998</v>
      </c>
      <c r="Q6444" s="1">
        <v>593.6</v>
      </c>
    </row>
    <row r="6445" spans="2:17" x14ac:dyDescent="0.3">
      <c r="B6445" s="187">
        <v>41543.125</v>
      </c>
      <c r="D6445" s="202">
        <v>0</v>
      </c>
      <c r="E6445" s="178">
        <v>0</v>
      </c>
      <c r="F6445" s="188">
        <f t="shared" si="400"/>
        <v>0</v>
      </c>
      <c r="G6445" s="200"/>
      <c r="H6445" s="202">
        <v>0</v>
      </c>
      <c r="I6445" s="178">
        <v>-56.506999999999998</v>
      </c>
      <c r="J6445">
        <f t="shared" si="401"/>
        <v>0</v>
      </c>
      <c r="K6445" s="189">
        <f t="shared" si="402"/>
        <v>0</v>
      </c>
      <c r="L6445" s="200">
        <v>0</v>
      </c>
      <c r="N6445" s="184">
        <v>4463.3</v>
      </c>
      <c r="O6445" s="190">
        <f t="shared" si="403"/>
        <v>0.74388333333333334</v>
      </c>
      <c r="Q6445" s="1">
        <v>593.5</v>
      </c>
    </row>
    <row r="6446" spans="2:17" x14ac:dyDescent="0.3">
      <c r="B6446" s="187">
        <v>41543.166666666664</v>
      </c>
      <c r="D6446" s="202">
        <v>0</v>
      </c>
      <c r="E6446" s="178">
        <v>0</v>
      </c>
      <c r="F6446" s="188">
        <f t="shared" si="400"/>
        <v>0</v>
      </c>
      <c r="G6446" s="200"/>
      <c r="H6446" s="202">
        <v>0</v>
      </c>
      <c r="I6446" s="178">
        <v>-56.506999999999998</v>
      </c>
      <c r="J6446">
        <f t="shared" si="401"/>
        <v>0</v>
      </c>
      <c r="K6446" s="189">
        <f t="shared" si="402"/>
        <v>0</v>
      </c>
      <c r="L6446" s="200">
        <v>0</v>
      </c>
      <c r="N6446" s="184">
        <v>3989.9</v>
      </c>
      <c r="O6446" s="190">
        <f t="shared" si="403"/>
        <v>0.66498333333333337</v>
      </c>
      <c r="Q6446" s="1">
        <v>593.20000000000005</v>
      </c>
    </row>
    <row r="6447" spans="2:17" x14ac:dyDescent="0.3">
      <c r="B6447" s="187">
        <v>41543.208333333336</v>
      </c>
      <c r="D6447" s="202">
        <v>28</v>
      </c>
      <c r="E6447" s="178">
        <v>0</v>
      </c>
      <c r="F6447" s="188">
        <f t="shared" si="400"/>
        <v>0</v>
      </c>
      <c r="G6447" s="200"/>
      <c r="H6447" s="202">
        <v>4</v>
      </c>
      <c r="I6447" s="178">
        <v>-56.506999999999998</v>
      </c>
      <c r="J6447">
        <f t="shared" si="401"/>
        <v>0</v>
      </c>
      <c r="K6447" s="189">
        <f t="shared" si="402"/>
        <v>0</v>
      </c>
      <c r="L6447" s="200">
        <v>0</v>
      </c>
      <c r="N6447" s="184">
        <v>3842.1</v>
      </c>
      <c r="O6447" s="190">
        <f t="shared" si="403"/>
        <v>0.64034999999999997</v>
      </c>
      <c r="Q6447" s="1">
        <v>593.20000000000005</v>
      </c>
    </row>
    <row r="6448" spans="2:17" x14ac:dyDescent="0.3">
      <c r="B6448" s="187">
        <v>41543.25</v>
      </c>
      <c r="D6448" s="202">
        <v>534</v>
      </c>
      <c r="E6448" s="178">
        <v>25.2805</v>
      </c>
      <c r="F6448" s="188">
        <f t="shared" si="400"/>
        <v>3.4212538484961266E-2</v>
      </c>
      <c r="G6448" s="200"/>
      <c r="H6448" s="202">
        <v>133</v>
      </c>
      <c r="I6448" s="178">
        <v>5562.2</v>
      </c>
      <c r="J6448">
        <f t="shared" si="401"/>
        <v>5562.2</v>
      </c>
      <c r="K6448" s="189">
        <f t="shared" si="402"/>
        <v>0.22248799999999999</v>
      </c>
      <c r="L6448" s="200">
        <v>5715.6</v>
      </c>
      <c r="N6448" s="184">
        <v>3169.3</v>
      </c>
      <c r="O6448" s="190">
        <f t="shared" si="403"/>
        <v>0.52821666666666667</v>
      </c>
      <c r="Q6448" s="1">
        <v>592.79999999999995</v>
      </c>
    </row>
    <row r="6449" spans="2:17" x14ac:dyDescent="0.3">
      <c r="B6449" s="187">
        <v>41543.291666666664</v>
      </c>
      <c r="D6449" s="202">
        <v>799</v>
      </c>
      <c r="E6449" s="178">
        <v>490.80799999999999</v>
      </c>
      <c r="F6449" s="188">
        <f t="shared" si="400"/>
        <v>0.66421896674222691</v>
      </c>
      <c r="G6449" s="200"/>
      <c r="H6449" s="202">
        <v>373</v>
      </c>
      <c r="I6449" s="178">
        <v>17269</v>
      </c>
      <c r="J6449">
        <f t="shared" si="401"/>
        <v>17269</v>
      </c>
      <c r="K6449" s="189">
        <f t="shared" si="402"/>
        <v>0.69076000000000004</v>
      </c>
      <c r="L6449" s="200">
        <v>17804</v>
      </c>
      <c r="N6449" s="184">
        <v>2282.1</v>
      </c>
      <c r="O6449" s="190">
        <f t="shared" si="403"/>
        <v>0.38034999999999997</v>
      </c>
      <c r="Q6449" s="1">
        <v>592.5</v>
      </c>
    </row>
    <row r="6450" spans="2:17" x14ac:dyDescent="0.3">
      <c r="B6450" s="187">
        <v>41543.333333333336</v>
      </c>
      <c r="D6450" s="202">
        <v>916</v>
      </c>
      <c r="E6450" s="178">
        <v>650.92399999999998</v>
      </c>
      <c r="F6450" s="188">
        <f t="shared" si="400"/>
        <v>0.88090672260378255</v>
      </c>
      <c r="G6450" s="200"/>
      <c r="H6450" s="202">
        <v>615</v>
      </c>
      <c r="I6450" s="178">
        <v>23644</v>
      </c>
      <c r="J6450">
        <f t="shared" si="401"/>
        <v>23644</v>
      </c>
      <c r="K6450" s="189">
        <f t="shared" si="402"/>
        <v>0.94576000000000005</v>
      </c>
      <c r="L6450" s="200">
        <v>24530</v>
      </c>
      <c r="N6450" s="184">
        <v>1217.3</v>
      </c>
      <c r="O6450" s="190">
        <f t="shared" si="403"/>
        <v>0.20288333333333333</v>
      </c>
      <c r="Q6450" s="1">
        <v>592.4</v>
      </c>
    </row>
    <row r="6451" spans="2:17" x14ac:dyDescent="0.3">
      <c r="B6451" s="187">
        <v>41543.375</v>
      </c>
      <c r="D6451" s="202">
        <v>969</v>
      </c>
      <c r="E6451" s="178">
        <v>713.69899999999996</v>
      </c>
      <c r="F6451" s="188">
        <f t="shared" si="400"/>
        <v>0.96586121730892849</v>
      </c>
      <c r="G6451" s="200"/>
      <c r="H6451" s="202">
        <v>812</v>
      </c>
      <c r="I6451" s="178">
        <v>24230</v>
      </c>
      <c r="J6451">
        <f t="shared" si="401"/>
        <v>24230</v>
      </c>
      <c r="K6451" s="189">
        <f t="shared" si="402"/>
        <v>0.96919999999999995</v>
      </c>
      <c r="L6451" s="200">
        <v>25152</v>
      </c>
      <c r="N6451" s="184">
        <v>1055.4000000000001</v>
      </c>
      <c r="O6451" s="190">
        <f t="shared" si="403"/>
        <v>0.17590000000000003</v>
      </c>
      <c r="Q6451" s="1">
        <v>592.29999999999995</v>
      </c>
    </row>
    <row r="6452" spans="2:17" x14ac:dyDescent="0.3">
      <c r="B6452" s="187">
        <v>41543.416666666664</v>
      </c>
      <c r="D6452" s="202">
        <v>998</v>
      </c>
      <c r="E6452" s="178">
        <v>735.19100000000003</v>
      </c>
      <c r="F6452" s="188">
        <f t="shared" si="400"/>
        <v>0.99494671313056138</v>
      </c>
      <c r="G6452" s="200"/>
      <c r="H6452" s="202">
        <v>950</v>
      </c>
      <c r="I6452" s="178">
        <v>24337</v>
      </c>
      <c r="J6452">
        <f t="shared" si="401"/>
        <v>24337</v>
      </c>
      <c r="K6452" s="189">
        <f t="shared" si="402"/>
        <v>0.97348000000000001</v>
      </c>
      <c r="L6452" s="200">
        <v>25266</v>
      </c>
      <c r="N6452" s="184">
        <v>1075.9000000000001</v>
      </c>
      <c r="O6452" s="190">
        <f t="shared" si="403"/>
        <v>0.17931666666666668</v>
      </c>
      <c r="Q6452" s="1">
        <v>592.1</v>
      </c>
    </row>
    <row r="6453" spans="2:17" x14ac:dyDescent="0.3">
      <c r="B6453" s="187">
        <v>41543.458333333336</v>
      </c>
      <c r="D6453" s="202">
        <v>1011</v>
      </c>
      <c r="E6453" s="178">
        <v>735.21100000000001</v>
      </c>
      <c r="F6453" s="188">
        <f t="shared" si="400"/>
        <v>0.99497377947694299</v>
      </c>
      <c r="G6453" s="200"/>
      <c r="H6453" s="202">
        <v>1018</v>
      </c>
      <c r="I6453" s="178">
        <v>24252</v>
      </c>
      <c r="J6453">
        <f t="shared" si="401"/>
        <v>24252</v>
      </c>
      <c r="K6453" s="189">
        <f t="shared" si="402"/>
        <v>0.97008000000000005</v>
      </c>
      <c r="L6453" s="200">
        <v>25175</v>
      </c>
      <c r="N6453" s="184">
        <v>821.5</v>
      </c>
      <c r="O6453" s="190">
        <f t="shared" si="403"/>
        <v>0.13691666666666666</v>
      </c>
      <c r="Q6453" s="1">
        <v>591.1</v>
      </c>
    </row>
    <row r="6454" spans="2:17" x14ac:dyDescent="0.3">
      <c r="B6454" s="187">
        <v>41543.5</v>
      </c>
      <c r="D6454" s="202">
        <v>1008</v>
      </c>
      <c r="E6454" s="178">
        <v>735.28499999999997</v>
      </c>
      <c r="F6454" s="188">
        <f t="shared" si="400"/>
        <v>0.99507392495855462</v>
      </c>
      <c r="G6454" s="200"/>
      <c r="H6454" s="202">
        <v>1006</v>
      </c>
      <c r="I6454" s="178">
        <v>24007</v>
      </c>
      <c r="J6454">
        <f t="shared" si="401"/>
        <v>24007</v>
      </c>
      <c r="K6454" s="189">
        <f t="shared" si="402"/>
        <v>0.96028000000000002</v>
      </c>
      <c r="L6454" s="200">
        <v>24915</v>
      </c>
      <c r="N6454" s="184">
        <v>518.29999999999995</v>
      </c>
      <c r="O6454" s="190">
        <f t="shared" si="403"/>
        <v>8.6383333333333326E-2</v>
      </c>
      <c r="Q6454" s="1">
        <v>589.1</v>
      </c>
    </row>
    <row r="6455" spans="2:17" x14ac:dyDescent="0.3">
      <c r="B6455" s="187">
        <v>41543.541666666664</v>
      </c>
      <c r="D6455" s="202">
        <v>991</v>
      </c>
      <c r="E6455" s="178">
        <v>735.28899999999999</v>
      </c>
      <c r="F6455" s="188">
        <f t="shared" si="400"/>
        <v>0.99507933822783101</v>
      </c>
      <c r="G6455" s="200"/>
      <c r="H6455" s="202">
        <v>917</v>
      </c>
      <c r="I6455" s="178">
        <v>23775</v>
      </c>
      <c r="J6455">
        <f t="shared" si="401"/>
        <v>23775</v>
      </c>
      <c r="K6455" s="189">
        <f t="shared" si="402"/>
        <v>0.95099999999999996</v>
      </c>
      <c r="L6455" s="200">
        <v>24669</v>
      </c>
      <c r="N6455" s="184">
        <v>418.8</v>
      </c>
      <c r="O6455" s="190">
        <f t="shared" si="403"/>
        <v>6.9800000000000001E-2</v>
      </c>
      <c r="Q6455" s="1">
        <v>589</v>
      </c>
    </row>
    <row r="6456" spans="2:17" x14ac:dyDescent="0.3">
      <c r="B6456" s="187">
        <v>41543.583333333336</v>
      </c>
      <c r="D6456" s="202">
        <v>957</v>
      </c>
      <c r="E6456" s="178">
        <v>698.452</v>
      </c>
      <c r="F6456" s="188">
        <f t="shared" si="400"/>
        <v>0.94522718814494033</v>
      </c>
      <c r="G6456" s="200"/>
      <c r="H6456" s="202">
        <v>761</v>
      </c>
      <c r="I6456" s="178">
        <v>23319</v>
      </c>
      <c r="J6456">
        <f t="shared" si="401"/>
        <v>23319</v>
      </c>
      <c r="K6456" s="189">
        <f t="shared" si="402"/>
        <v>0.93276000000000003</v>
      </c>
      <c r="L6456" s="200">
        <v>24184</v>
      </c>
      <c r="N6456" s="184">
        <v>372.2</v>
      </c>
      <c r="O6456" s="190">
        <f t="shared" si="403"/>
        <v>6.2033333333333329E-2</v>
      </c>
      <c r="Q6456" s="1">
        <v>587.5</v>
      </c>
    </row>
    <row r="6457" spans="2:17" x14ac:dyDescent="0.3">
      <c r="B6457" s="187">
        <v>41543.625</v>
      </c>
      <c r="D6457" s="202">
        <v>895</v>
      </c>
      <c r="E6457" s="178">
        <v>620.57000000000005</v>
      </c>
      <c r="F6457" s="188">
        <f t="shared" si="400"/>
        <v>0.83982812870047718</v>
      </c>
      <c r="G6457" s="200"/>
      <c r="H6457" s="202">
        <v>551</v>
      </c>
      <c r="I6457" s="178">
        <v>22292</v>
      </c>
      <c r="J6457">
        <f t="shared" si="401"/>
        <v>22292</v>
      </c>
      <c r="K6457" s="189">
        <f t="shared" si="402"/>
        <v>0.89168000000000003</v>
      </c>
      <c r="L6457" s="200">
        <v>23096</v>
      </c>
      <c r="N6457" s="184">
        <v>346.6</v>
      </c>
      <c r="O6457" s="190">
        <f t="shared" si="403"/>
        <v>5.7766666666666668E-2</v>
      </c>
      <c r="Q6457" s="1">
        <v>586.4</v>
      </c>
    </row>
    <row r="6458" spans="2:17" x14ac:dyDescent="0.3">
      <c r="B6458" s="187">
        <v>41543.666666666664</v>
      </c>
      <c r="D6458" s="202">
        <v>759</v>
      </c>
      <c r="E6458" s="178">
        <v>426.61799999999999</v>
      </c>
      <c r="F6458" s="188">
        <f t="shared" si="400"/>
        <v>0.57734952803058504</v>
      </c>
      <c r="G6458" s="200"/>
      <c r="H6458" s="202">
        <v>309</v>
      </c>
      <c r="I6458" s="178">
        <v>13721</v>
      </c>
      <c r="J6458">
        <f t="shared" si="401"/>
        <v>13721</v>
      </c>
      <c r="K6458" s="189">
        <f t="shared" si="402"/>
        <v>0.54883999999999999</v>
      </c>
      <c r="L6458" s="200">
        <v>14101</v>
      </c>
      <c r="N6458" s="184">
        <v>293.10000000000002</v>
      </c>
      <c r="O6458" s="190">
        <f t="shared" si="403"/>
        <v>4.8850000000000005E-2</v>
      </c>
      <c r="Q6458" s="1">
        <v>585.9</v>
      </c>
    </row>
    <row r="6459" spans="2:17" x14ac:dyDescent="0.3">
      <c r="B6459" s="187">
        <v>41543.708333333336</v>
      </c>
      <c r="D6459" s="202">
        <v>241</v>
      </c>
      <c r="E6459" s="178">
        <v>0</v>
      </c>
      <c r="F6459" s="188">
        <f t="shared" si="400"/>
        <v>0</v>
      </c>
      <c r="G6459" s="200"/>
      <c r="H6459" s="202">
        <v>72</v>
      </c>
      <c r="I6459" s="178">
        <v>2482.8000000000002</v>
      </c>
      <c r="J6459">
        <f t="shared" si="401"/>
        <v>2482.8000000000002</v>
      </c>
      <c r="K6459" s="189">
        <f t="shared" si="402"/>
        <v>9.9312000000000011E-2</v>
      </c>
      <c r="L6459" s="200">
        <v>2593.8000000000002</v>
      </c>
      <c r="N6459" s="184">
        <v>225.9</v>
      </c>
      <c r="O6459" s="190">
        <f t="shared" si="403"/>
        <v>3.7650000000000003E-2</v>
      </c>
      <c r="Q6459" s="1">
        <v>585.79999999999995</v>
      </c>
    </row>
    <row r="6460" spans="2:17" x14ac:dyDescent="0.3">
      <c r="B6460" s="187">
        <v>41543.75</v>
      </c>
      <c r="D6460" s="202">
        <v>0</v>
      </c>
      <c r="E6460" s="178">
        <v>0</v>
      </c>
      <c r="F6460" s="188">
        <f t="shared" si="400"/>
        <v>0</v>
      </c>
      <c r="G6460" s="200"/>
      <c r="H6460" s="202">
        <v>0</v>
      </c>
      <c r="I6460" s="178">
        <v>-56.506999999999998</v>
      </c>
      <c r="J6460">
        <f t="shared" si="401"/>
        <v>0</v>
      </c>
      <c r="K6460" s="189">
        <f t="shared" si="402"/>
        <v>0</v>
      </c>
      <c r="L6460" s="200">
        <v>0</v>
      </c>
      <c r="N6460" s="184">
        <v>50.2</v>
      </c>
      <c r="O6460" s="190">
        <f t="shared" si="403"/>
        <v>8.3666666666666663E-3</v>
      </c>
      <c r="Q6460" s="1">
        <v>585.20000000000005</v>
      </c>
    </row>
    <row r="6461" spans="2:17" x14ac:dyDescent="0.3">
      <c r="B6461" s="187">
        <v>41543.791666666664</v>
      </c>
      <c r="D6461" s="202">
        <v>0</v>
      </c>
      <c r="E6461" s="178">
        <v>0</v>
      </c>
      <c r="F6461" s="188">
        <f t="shared" si="400"/>
        <v>0</v>
      </c>
      <c r="G6461" s="200"/>
      <c r="H6461" s="202">
        <v>0</v>
      </c>
      <c r="I6461" s="178">
        <v>-56.506999999999998</v>
      </c>
      <c r="J6461">
        <f t="shared" si="401"/>
        <v>0</v>
      </c>
      <c r="K6461" s="189">
        <f t="shared" si="402"/>
        <v>0</v>
      </c>
      <c r="L6461" s="200">
        <v>0</v>
      </c>
      <c r="N6461" s="184">
        <v>0</v>
      </c>
      <c r="O6461" s="190">
        <f t="shared" si="403"/>
        <v>0</v>
      </c>
      <c r="Q6461" s="1">
        <v>585.20000000000005</v>
      </c>
    </row>
    <row r="6462" spans="2:17" x14ac:dyDescent="0.3">
      <c r="B6462" s="187">
        <v>41543.833333333336</v>
      </c>
      <c r="D6462" s="202">
        <v>0</v>
      </c>
      <c r="E6462" s="178">
        <v>0</v>
      </c>
      <c r="F6462" s="188">
        <f t="shared" si="400"/>
        <v>0</v>
      </c>
      <c r="G6462" s="200"/>
      <c r="H6462" s="202">
        <v>0</v>
      </c>
      <c r="I6462" s="178">
        <v>-56.506999999999998</v>
      </c>
      <c r="J6462">
        <f t="shared" si="401"/>
        <v>0</v>
      </c>
      <c r="K6462" s="189">
        <f t="shared" si="402"/>
        <v>0</v>
      </c>
      <c r="L6462" s="200">
        <v>0</v>
      </c>
      <c r="N6462" s="184">
        <v>0</v>
      </c>
      <c r="O6462" s="190">
        <f t="shared" si="403"/>
        <v>0</v>
      </c>
      <c r="Q6462" s="1">
        <v>584.29999999999995</v>
      </c>
    </row>
    <row r="6463" spans="2:17" x14ac:dyDescent="0.3">
      <c r="B6463" s="187">
        <v>41543.875</v>
      </c>
      <c r="D6463" s="202">
        <v>0</v>
      </c>
      <c r="E6463" s="178">
        <v>0</v>
      </c>
      <c r="F6463" s="188">
        <f t="shared" si="400"/>
        <v>0</v>
      </c>
      <c r="G6463" s="200"/>
      <c r="H6463" s="202">
        <v>0</v>
      </c>
      <c r="I6463" s="178">
        <v>-56.506999999999998</v>
      </c>
      <c r="J6463">
        <f t="shared" si="401"/>
        <v>0</v>
      </c>
      <c r="K6463" s="189">
        <f t="shared" si="402"/>
        <v>0</v>
      </c>
      <c r="L6463" s="200">
        <v>0</v>
      </c>
      <c r="N6463" s="184">
        <v>786.8</v>
      </c>
      <c r="O6463" s="190">
        <f t="shared" si="403"/>
        <v>0.13113333333333332</v>
      </c>
      <c r="Q6463" s="1">
        <v>584</v>
      </c>
    </row>
    <row r="6464" spans="2:17" x14ac:dyDescent="0.3">
      <c r="B6464" s="187">
        <v>41543.916666666664</v>
      </c>
      <c r="D6464" s="202">
        <v>0</v>
      </c>
      <c r="E6464" s="178">
        <v>0</v>
      </c>
      <c r="F6464" s="188">
        <f t="shared" si="400"/>
        <v>0</v>
      </c>
      <c r="G6464" s="200"/>
      <c r="H6464" s="202">
        <v>0</v>
      </c>
      <c r="I6464" s="178">
        <v>-56.506999999999998</v>
      </c>
      <c r="J6464">
        <f t="shared" si="401"/>
        <v>0</v>
      </c>
      <c r="K6464" s="189">
        <f t="shared" si="402"/>
        <v>0</v>
      </c>
      <c r="L6464" s="200">
        <v>0</v>
      </c>
      <c r="N6464" s="184">
        <v>3427.5</v>
      </c>
      <c r="O6464" s="190">
        <f t="shared" si="403"/>
        <v>0.57125000000000004</v>
      </c>
      <c r="Q6464" s="1">
        <v>583.4</v>
      </c>
    </row>
    <row r="6465" spans="2:17" x14ac:dyDescent="0.3">
      <c r="B6465" s="187">
        <v>41543.958333333336</v>
      </c>
      <c r="D6465" s="202">
        <v>0</v>
      </c>
      <c r="E6465" s="178">
        <v>0</v>
      </c>
      <c r="F6465" s="188">
        <f t="shared" si="400"/>
        <v>0</v>
      </c>
      <c r="G6465" s="200"/>
      <c r="H6465" s="202">
        <v>0</v>
      </c>
      <c r="I6465" s="178">
        <v>-56.506999999999998</v>
      </c>
      <c r="J6465">
        <f t="shared" si="401"/>
        <v>0</v>
      </c>
      <c r="K6465" s="189">
        <f t="shared" si="402"/>
        <v>0</v>
      </c>
      <c r="L6465" s="200">
        <v>0</v>
      </c>
      <c r="N6465" s="184">
        <v>4954.6000000000004</v>
      </c>
      <c r="O6465" s="190">
        <f t="shared" si="403"/>
        <v>0.82576666666666676</v>
      </c>
      <c r="Q6465" s="1">
        <v>583.20000000000005</v>
      </c>
    </row>
    <row r="6466" spans="2:17" x14ac:dyDescent="0.3">
      <c r="B6466" s="187">
        <v>41544</v>
      </c>
      <c r="D6466" s="202">
        <v>0</v>
      </c>
      <c r="E6466" s="178">
        <v>0</v>
      </c>
      <c r="F6466" s="188">
        <f t="shared" si="400"/>
        <v>0</v>
      </c>
      <c r="G6466" s="200"/>
      <c r="H6466" s="202">
        <v>0</v>
      </c>
      <c r="I6466" s="178">
        <v>-56.506999999999998</v>
      </c>
      <c r="J6466">
        <f t="shared" si="401"/>
        <v>0</v>
      </c>
      <c r="K6466" s="189">
        <f t="shared" si="402"/>
        <v>0</v>
      </c>
      <c r="L6466" s="200">
        <v>0</v>
      </c>
      <c r="N6466" s="184">
        <v>5514.7</v>
      </c>
      <c r="O6466" s="190">
        <f t="shared" si="403"/>
        <v>0.91911666666666658</v>
      </c>
      <c r="Q6466" s="1">
        <v>583.1</v>
      </c>
    </row>
    <row r="6467" spans="2:17" x14ac:dyDescent="0.3">
      <c r="B6467" s="187">
        <v>41544.041666666664</v>
      </c>
      <c r="D6467" s="202">
        <v>0</v>
      </c>
      <c r="E6467" s="178">
        <v>0</v>
      </c>
      <c r="F6467" s="188">
        <f t="shared" si="400"/>
        <v>0</v>
      </c>
      <c r="G6467" s="200"/>
      <c r="H6467" s="202">
        <v>0</v>
      </c>
      <c r="I6467" s="178">
        <v>-56.506999999999998</v>
      </c>
      <c r="J6467">
        <f t="shared" si="401"/>
        <v>0</v>
      </c>
      <c r="K6467" s="189">
        <f t="shared" si="402"/>
        <v>0</v>
      </c>
      <c r="L6467" s="200">
        <v>0</v>
      </c>
      <c r="N6467" s="184">
        <v>5620.5</v>
      </c>
      <c r="O6467" s="190">
        <f t="shared" si="403"/>
        <v>0.93674999999999997</v>
      </c>
      <c r="Q6467" s="1">
        <v>582.70000000000005</v>
      </c>
    </row>
    <row r="6468" spans="2:17" x14ac:dyDescent="0.3">
      <c r="B6468" s="187">
        <v>41544.083333333336</v>
      </c>
      <c r="D6468" s="202">
        <v>0</v>
      </c>
      <c r="E6468" s="178">
        <v>0</v>
      </c>
      <c r="F6468" s="188">
        <f t="shared" si="400"/>
        <v>0</v>
      </c>
      <c r="G6468" s="200"/>
      <c r="H6468" s="202">
        <v>0</v>
      </c>
      <c r="I6468" s="178">
        <v>-56.506999999999998</v>
      </c>
      <c r="J6468">
        <f t="shared" si="401"/>
        <v>0</v>
      </c>
      <c r="K6468" s="189">
        <f t="shared" si="402"/>
        <v>0</v>
      </c>
      <c r="L6468" s="200">
        <v>0</v>
      </c>
      <c r="N6468" s="184">
        <v>5879.7</v>
      </c>
      <c r="O6468" s="190">
        <f t="shared" si="403"/>
        <v>0.97994999999999999</v>
      </c>
      <c r="Q6468" s="1">
        <v>582.70000000000005</v>
      </c>
    </row>
    <row r="6469" spans="2:17" x14ac:dyDescent="0.3">
      <c r="B6469" s="187">
        <v>41544.125</v>
      </c>
      <c r="D6469" s="202">
        <v>0</v>
      </c>
      <c r="E6469" s="178">
        <v>0</v>
      </c>
      <c r="F6469" s="188">
        <f t="shared" si="400"/>
        <v>0</v>
      </c>
      <c r="G6469" s="200"/>
      <c r="H6469" s="202">
        <v>0</v>
      </c>
      <c r="I6469" s="178">
        <v>-56.506999999999998</v>
      </c>
      <c r="J6469">
        <f t="shared" si="401"/>
        <v>0</v>
      </c>
      <c r="K6469" s="189">
        <f t="shared" si="402"/>
        <v>0</v>
      </c>
      <c r="L6469" s="200">
        <v>0</v>
      </c>
      <c r="N6469" s="184">
        <v>5968.1</v>
      </c>
      <c r="O6469" s="190">
        <f t="shared" si="403"/>
        <v>0.99468333333333336</v>
      </c>
      <c r="Q6469" s="1">
        <v>582.70000000000005</v>
      </c>
    </row>
    <row r="6470" spans="2:17" x14ac:dyDescent="0.3">
      <c r="B6470" s="187">
        <v>41544.166666666664</v>
      </c>
      <c r="D6470" s="202">
        <v>0</v>
      </c>
      <c r="E6470" s="178">
        <v>0</v>
      </c>
      <c r="F6470" s="188">
        <f t="shared" si="400"/>
        <v>0</v>
      </c>
      <c r="G6470" s="200"/>
      <c r="H6470" s="202">
        <v>0</v>
      </c>
      <c r="I6470" s="178">
        <v>-56.506999999999998</v>
      </c>
      <c r="J6470">
        <f t="shared" si="401"/>
        <v>0</v>
      </c>
      <c r="K6470" s="189">
        <f t="shared" si="402"/>
        <v>0</v>
      </c>
      <c r="L6470" s="200">
        <v>0</v>
      </c>
      <c r="N6470" s="184">
        <v>5987.1</v>
      </c>
      <c r="O6470" s="190">
        <f t="shared" si="403"/>
        <v>0.99785000000000001</v>
      </c>
      <c r="Q6470" s="1">
        <v>582</v>
      </c>
    </row>
    <row r="6471" spans="2:17" x14ac:dyDescent="0.3">
      <c r="B6471" s="187">
        <v>41544.208333333336</v>
      </c>
      <c r="D6471" s="202">
        <v>30</v>
      </c>
      <c r="E6471" s="178">
        <v>0</v>
      </c>
      <c r="F6471" s="188">
        <f t="shared" si="400"/>
        <v>0</v>
      </c>
      <c r="G6471" s="200"/>
      <c r="H6471" s="202">
        <v>5</v>
      </c>
      <c r="I6471" s="178">
        <v>-56.506999999999998</v>
      </c>
      <c r="J6471">
        <f t="shared" si="401"/>
        <v>0</v>
      </c>
      <c r="K6471" s="189">
        <f t="shared" si="402"/>
        <v>0</v>
      </c>
      <c r="L6471" s="200">
        <v>0</v>
      </c>
      <c r="N6471" s="184">
        <v>5989.3</v>
      </c>
      <c r="O6471" s="190">
        <f t="shared" si="403"/>
        <v>0.99821666666666675</v>
      </c>
      <c r="Q6471" s="1">
        <v>581.5</v>
      </c>
    </row>
    <row r="6472" spans="2:17" x14ac:dyDescent="0.3">
      <c r="B6472" s="187">
        <v>41544.25</v>
      </c>
      <c r="D6472" s="202">
        <v>559</v>
      </c>
      <c r="E6472" s="178">
        <v>32.825499999999998</v>
      </c>
      <c r="F6472" s="188">
        <f t="shared" si="400"/>
        <v>4.4423317657407722E-2</v>
      </c>
      <c r="G6472" s="200"/>
      <c r="H6472" s="202">
        <v>138</v>
      </c>
      <c r="I6472" s="178">
        <v>5743</v>
      </c>
      <c r="J6472">
        <f t="shared" si="401"/>
        <v>5743</v>
      </c>
      <c r="K6472" s="189">
        <f t="shared" si="402"/>
        <v>0.22972000000000001</v>
      </c>
      <c r="L6472" s="200">
        <v>5899.6</v>
      </c>
      <c r="N6472" s="184">
        <v>5944.1</v>
      </c>
      <c r="O6472" s="190">
        <f t="shared" si="403"/>
        <v>0.99068333333333336</v>
      </c>
      <c r="Q6472" s="1">
        <v>581.29999999999995</v>
      </c>
    </row>
    <row r="6473" spans="2:17" x14ac:dyDescent="0.3">
      <c r="B6473" s="187">
        <v>41544.291666666664</v>
      </c>
      <c r="D6473" s="202">
        <v>814</v>
      </c>
      <c r="E6473" s="178">
        <v>495.858</v>
      </c>
      <c r="F6473" s="188">
        <f t="shared" si="400"/>
        <v>0.67105321920357286</v>
      </c>
      <c r="G6473" s="200"/>
      <c r="H6473" s="202">
        <v>380</v>
      </c>
      <c r="I6473" s="178">
        <v>17388</v>
      </c>
      <c r="J6473">
        <f t="shared" si="401"/>
        <v>17388</v>
      </c>
      <c r="K6473" s="189">
        <f t="shared" si="402"/>
        <v>0.69552000000000003</v>
      </c>
      <c r="L6473" s="200">
        <v>17927</v>
      </c>
      <c r="N6473" s="184">
        <v>5803.1</v>
      </c>
      <c r="O6473" s="190">
        <f t="shared" si="403"/>
        <v>0.96718333333333339</v>
      </c>
      <c r="Q6473" s="1">
        <v>581</v>
      </c>
    </row>
    <row r="6474" spans="2:17" x14ac:dyDescent="0.3">
      <c r="B6474" s="187">
        <v>41544.333333333336</v>
      </c>
      <c r="D6474" s="202">
        <v>849</v>
      </c>
      <c r="E6474" s="178">
        <v>594.47799999999995</v>
      </c>
      <c r="F6474" s="188">
        <f t="shared" si="400"/>
        <v>0.80451737321108363</v>
      </c>
      <c r="G6474" s="200"/>
      <c r="H6474" s="202">
        <v>611</v>
      </c>
      <c r="I6474" s="178">
        <v>23360</v>
      </c>
      <c r="J6474">
        <f t="shared" si="401"/>
        <v>23360</v>
      </c>
      <c r="K6474" s="189">
        <f t="shared" si="402"/>
        <v>0.93440000000000001</v>
      </c>
      <c r="L6474" s="200">
        <v>24228</v>
      </c>
      <c r="N6474" s="184">
        <v>5872.8</v>
      </c>
      <c r="O6474" s="190">
        <f t="shared" si="403"/>
        <v>0.9788</v>
      </c>
      <c r="Q6474" s="1">
        <v>580.79999999999995</v>
      </c>
    </row>
    <row r="6475" spans="2:17" x14ac:dyDescent="0.3">
      <c r="B6475" s="187">
        <v>41544.375</v>
      </c>
      <c r="D6475" s="202">
        <v>909</v>
      </c>
      <c r="E6475" s="178">
        <v>661.10299999999995</v>
      </c>
      <c r="F6475" s="188">
        <f t="shared" ref="F6475:F6538" si="404">E6475/$F$8</f>
        <v>0.89468213959468146</v>
      </c>
      <c r="G6475" s="200"/>
      <c r="H6475" s="202">
        <v>809</v>
      </c>
      <c r="I6475" s="178">
        <v>24024</v>
      </c>
      <c r="J6475">
        <f t="shared" ref="J6475:J6538" si="405">IF(I6475&lt;0,0,I6475)</f>
        <v>24024</v>
      </c>
      <c r="K6475" s="189">
        <f t="shared" ref="K6475:K6538" si="406">J6475/(1000*$K$8)</f>
        <v>0.96096000000000004</v>
      </c>
      <c r="L6475" s="200">
        <v>24934</v>
      </c>
      <c r="N6475" s="184">
        <v>5759.4</v>
      </c>
      <c r="O6475" s="190">
        <f t="shared" ref="O6475:O6538" si="407">N6475/$O$8</f>
        <v>0.95989999999999998</v>
      </c>
      <c r="Q6475" s="1">
        <v>580.1</v>
      </c>
    </row>
    <row r="6476" spans="2:17" x14ac:dyDescent="0.3">
      <c r="B6476" s="187">
        <v>41544.416666666664</v>
      </c>
      <c r="D6476" s="202">
        <v>946</v>
      </c>
      <c r="E6476" s="178">
        <v>701.50199999999995</v>
      </c>
      <c r="F6476" s="188">
        <f t="shared" si="404"/>
        <v>0.94935480596812938</v>
      </c>
      <c r="G6476" s="200"/>
      <c r="H6476" s="202">
        <v>948</v>
      </c>
      <c r="I6476" s="178">
        <v>24292</v>
      </c>
      <c r="J6476">
        <f t="shared" si="405"/>
        <v>24292</v>
      </c>
      <c r="K6476" s="189">
        <f t="shared" si="406"/>
        <v>0.97167999999999999</v>
      </c>
      <c r="L6476" s="200">
        <v>25218</v>
      </c>
      <c r="N6476" s="184">
        <v>5422.4</v>
      </c>
      <c r="O6476" s="190">
        <f t="shared" si="407"/>
        <v>0.90373333333333328</v>
      </c>
      <c r="Q6476" s="1">
        <v>579.6</v>
      </c>
    </row>
    <row r="6477" spans="2:17" x14ac:dyDescent="0.3">
      <c r="B6477" s="187">
        <v>41544.458333333336</v>
      </c>
      <c r="D6477" s="202">
        <v>961</v>
      </c>
      <c r="E6477" s="178">
        <v>723.21500000000003</v>
      </c>
      <c r="F6477" s="188">
        <f t="shared" si="404"/>
        <v>0.97873938491727863</v>
      </c>
      <c r="G6477" s="200"/>
      <c r="H6477" s="202">
        <v>1014</v>
      </c>
      <c r="I6477" s="178">
        <v>24217</v>
      </c>
      <c r="J6477">
        <f t="shared" si="405"/>
        <v>24217</v>
      </c>
      <c r="K6477" s="189">
        <f t="shared" si="406"/>
        <v>0.96867999999999999</v>
      </c>
      <c r="L6477" s="200">
        <v>25138</v>
      </c>
      <c r="N6477" s="184">
        <v>4366.7</v>
      </c>
      <c r="O6477" s="190">
        <f t="shared" si="407"/>
        <v>0.72778333333333334</v>
      </c>
      <c r="Q6477" s="1">
        <v>579.5</v>
      </c>
    </row>
    <row r="6478" spans="2:17" x14ac:dyDescent="0.3">
      <c r="B6478" s="187">
        <v>41544.5</v>
      </c>
      <c r="D6478" s="202">
        <v>959</v>
      </c>
      <c r="E6478" s="178">
        <v>731.81600000000003</v>
      </c>
      <c r="F6478" s="188">
        <f t="shared" si="404"/>
        <v>0.99037926717867186</v>
      </c>
      <c r="G6478" s="200"/>
      <c r="H6478" s="202">
        <v>1002</v>
      </c>
      <c r="I6478" s="178">
        <v>23955</v>
      </c>
      <c r="J6478">
        <f t="shared" si="405"/>
        <v>23955</v>
      </c>
      <c r="K6478" s="189">
        <f t="shared" si="406"/>
        <v>0.95820000000000005</v>
      </c>
      <c r="L6478" s="200">
        <v>24859</v>
      </c>
      <c r="N6478" s="184">
        <v>2566.6</v>
      </c>
      <c r="O6478" s="190">
        <f t="shared" si="407"/>
        <v>0.42776666666666663</v>
      </c>
      <c r="Q6478" s="1">
        <v>578.1</v>
      </c>
    </row>
    <row r="6479" spans="2:17" x14ac:dyDescent="0.3">
      <c r="B6479" s="187">
        <v>41544.541666666664</v>
      </c>
      <c r="D6479" s="202">
        <v>939</v>
      </c>
      <c r="E6479" s="178">
        <v>699.44299999999998</v>
      </c>
      <c r="F6479" s="188">
        <f t="shared" si="404"/>
        <v>0.94656832560814697</v>
      </c>
      <c r="G6479" s="200"/>
      <c r="H6479" s="202">
        <v>914</v>
      </c>
      <c r="I6479" s="178">
        <v>23666</v>
      </c>
      <c r="J6479">
        <f t="shared" si="405"/>
        <v>23666</v>
      </c>
      <c r="K6479" s="189">
        <f t="shared" si="406"/>
        <v>0.94664000000000004</v>
      </c>
      <c r="L6479" s="200">
        <v>24552</v>
      </c>
      <c r="N6479" s="184">
        <v>1082.9000000000001</v>
      </c>
      <c r="O6479" s="190">
        <f t="shared" si="407"/>
        <v>0.18048333333333336</v>
      </c>
      <c r="Q6479" s="1">
        <v>577.79999999999995</v>
      </c>
    </row>
    <row r="6480" spans="2:17" x14ac:dyDescent="0.3">
      <c r="B6480" s="187">
        <v>41544.583333333336</v>
      </c>
      <c r="D6480" s="202">
        <v>896</v>
      </c>
      <c r="E6480" s="178">
        <v>652.91300000000001</v>
      </c>
      <c r="F6480" s="188">
        <f t="shared" si="404"/>
        <v>0.8835984707514295</v>
      </c>
      <c r="G6480" s="200"/>
      <c r="H6480" s="202">
        <v>757</v>
      </c>
      <c r="I6480" s="178">
        <v>23245</v>
      </c>
      <c r="J6480">
        <f t="shared" si="405"/>
        <v>23245</v>
      </c>
      <c r="K6480" s="189">
        <f t="shared" si="406"/>
        <v>0.92979999999999996</v>
      </c>
      <c r="L6480" s="200">
        <v>24106</v>
      </c>
      <c r="N6480" s="184">
        <v>290.3</v>
      </c>
      <c r="O6480" s="190">
        <f t="shared" si="407"/>
        <v>4.8383333333333334E-2</v>
      </c>
      <c r="Q6480" s="1">
        <v>577.5</v>
      </c>
    </row>
    <row r="6481" spans="2:17" x14ac:dyDescent="0.3">
      <c r="B6481" s="187">
        <v>41544.625</v>
      </c>
      <c r="D6481" s="202">
        <v>820</v>
      </c>
      <c r="E6481" s="178">
        <v>567.68399999999997</v>
      </c>
      <c r="F6481" s="188">
        <f t="shared" si="404"/>
        <v>0.76825658896369731</v>
      </c>
      <c r="G6481" s="200"/>
      <c r="H6481" s="202">
        <v>547</v>
      </c>
      <c r="I6481" s="178">
        <v>21960</v>
      </c>
      <c r="J6481">
        <f t="shared" si="405"/>
        <v>21960</v>
      </c>
      <c r="K6481" s="189">
        <f t="shared" si="406"/>
        <v>0.87839999999999996</v>
      </c>
      <c r="L6481" s="200">
        <v>22744</v>
      </c>
      <c r="N6481" s="184">
        <v>0.7</v>
      </c>
      <c r="O6481" s="190">
        <f t="shared" si="407"/>
        <v>1.1666666666666667E-4</v>
      </c>
      <c r="Q6481" s="1">
        <v>577.20000000000005</v>
      </c>
    </row>
    <row r="6482" spans="2:17" x14ac:dyDescent="0.3">
      <c r="B6482" s="187">
        <v>41544.666666666664</v>
      </c>
      <c r="D6482" s="202">
        <v>657</v>
      </c>
      <c r="E6482" s="178">
        <v>367.34899999999999</v>
      </c>
      <c r="F6482" s="188">
        <f t="shared" si="404"/>
        <v>0.49713976384612785</v>
      </c>
      <c r="G6482" s="200"/>
      <c r="H6482" s="202">
        <v>304</v>
      </c>
      <c r="I6482" s="178">
        <v>13182</v>
      </c>
      <c r="J6482">
        <f t="shared" si="405"/>
        <v>13182</v>
      </c>
      <c r="K6482" s="189">
        <f t="shared" si="406"/>
        <v>0.52727999999999997</v>
      </c>
      <c r="L6482" s="200">
        <v>13543</v>
      </c>
      <c r="N6482" s="184">
        <v>0</v>
      </c>
      <c r="O6482" s="190">
        <f t="shared" si="407"/>
        <v>0</v>
      </c>
      <c r="Q6482" s="1">
        <v>577.1</v>
      </c>
    </row>
    <row r="6483" spans="2:17" x14ac:dyDescent="0.3">
      <c r="B6483" s="187">
        <v>41544.708333333336</v>
      </c>
      <c r="D6483" s="202">
        <v>192</v>
      </c>
      <c r="E6483" s="178">
        <v>0</v>
      </c>
      <c r="F6483" s="188">
        <f t="shared" si="404"/>
        <v>0</v>
      </c>
      <c r="G6483" s="200"/>
      <c r="H6483" s="202">
        <v>71</v>
      </c>
      <c r="I6483" s="178">
        <v>2357.6</v>
      </c>
      <c r="J6483">
        <f t="shared" si="405"/>
        <v>2357.6</v>
      </c>
      <c r="K6483" s="189">
        <f t="shared" si="406"/>
        <v>9.4303999999999999E-2</v>
      </c>
      <c r="L6483" s="200">
        <v>2467.1999999999998</v>
      </c>
      <c r="N6483" s="184">
        <v>0</v>
      </c>
      <c r="O6483" s="190">
        <f t="shared" si="407"/>
        <v>0</v>
      </c>
      <c r="Q6483" s="1">
        <v>575.79999999999995</v>
      </c>
    </row>
    <row r="6484" spans="2:17" x14ac:dyDescent="0.3">
      <c r="B6484" s="187">
        <v>41544.75</v>
      </c>
      <c r="D6484" s="202">
        <v>0</v>
      </c>
      <c r="E6484" s="178">
        <v>0</v>
      </c>
      <c r="F6484" s="188">
        <f t="shared" si="404"/>
        <v>0</v>
      </c>
      <c r="G6484" s="200"/>
      <c r="H6484" s="202">
        <v>0</v>
      </c>
      <c r="I6484" s="178">
        <v>-56.506999999999998</v>
      </c>
      <c r="J6484">
        <f t="shared" si="405"/>
        <v>0</v>
      </c>
      <c r="K6484" s="189">
        <f t="shared" si="406"/>
        <v>0</v>
      </c>
      <c r="L6484" s="200">
        <v>0</v>
      </c>
      <c r="N6484" s="184">
        <v>0</v>
      </c>
      <c r="O6484" s="190">
        <f t="shared" si="407"/>
        <v>0</v>
      </c>
      <c r="Q6484" s="1">
        <v>575.4</v>
      </c>
    </row>
    <row r="6485" spans="2:17" x14ac:dyDescent="0.3">
      <c r="B6485" s="187">
        <v>41544.791666666664</v>
      </c>
      <c r="D6485" s="202">
        <v>0</v>
      </c>
      <c r="E6485" s="178">
        <v>0</v>
      </c>
      <c r="F6485" s="188">
        <f t="shared" si="404"/>
        <v>0</v>
      </c>
      <c r="G6485" s="200"/>
      <c r="H6485" s="202">
        <v>0</v>
      </c>
      <c r="I6485" s="178">
        <v>-56.506999999999998</v>
      </c>
      <c r="J6485">
        <f t="shared" si="405"/>
        <v>0</v>
      </c>
      <c r="K6485" s="189">
        <f t="shared" si="406"/>
        <v>0</v>
      </c>
      <c r="L6485" s="200">
        <v>0</v>
      </c>
      <c r="N6485" s="184">
        <v>518.1</v>
      </c>
      <c r="O6485" s="190">
        <f t="shared" si="407"/>
        <v>8.635000000000001E-2</v>
      </c>
      <c r="Q6485" s="1">
        <v>575.4</v>
      </c>
    </row>
    <row r="6486" spans="2:17" x14ac:dyDescent="0.3">
      <c r="B6486" s="187">
        <v>41544.833333333336</v>
      </c>
      <c r="D6486" s="202">
        <v>0</v>
      </c>
      <c r="E6486" s="178">
        <v>0</v>
      </c>
      <c r="F6486" s="188">
        <f t="shared" si="404"/>
        <v>0</v>
      </c>
      <c r="G6486" s="200"/>
      <c r="H6486" s="202">
        <v>0</v>
      </c>
      <c r="I6486" s="178">
        <v>-56.506999999999998</v>
      </c>
      <c r="J6486">
        <f t="shared" si="405"/>
        <v>0</v>
      </c>
      <c r="K6486" s="189">
        <f t="shared" si="406"/>
        <v>0</v>
      </c>
      <c r="L6486" s="200">
        <v>0</v>
      </c>
      <c r="N6486" s="184">
        <v>1873.3</v>
      </c>
      <c r="O6486" s="190">
        <f t="shared" si="407"/>
        <v>0.31221666666666664</v>
      </c>
      <c r="Q6486" s="1">
        <v>574.9</v>
      </c>
    </row>
    <row r="6487" spans="2:17" x14ac:dyDescent="0.3">
      <c r="B6487" s="187">
        <v>41544.875</v>
      </c>
      <c r="D6487" s="202">
        <v>0</v>
      </c>
      <c r="E6487" s="178">
        <v>0</v>
      </c>
      <c r="F6487" s="188">
        <f t="shared" si="404"/>
        <v>0</v>
      </c>
      <c r="G6487" s="200"/>
      <c r="H6487" s="202">
        <v>0</v>
      </c>
      <c r="I6487" s="178">
        <v>-56.506999999999998</v>
      </c>
      <c r="J6487">
        <f t="shared" si="405"/>
        <v>0</v>
      </c>
      <c r="K6487" s="189">
        <f t="shared" si="406"/>
        <v>0</v>
      </c>
      <c r="L6487" s="200">
        <v>0</v>
      </c>
      <c r="N6487" s="184">
        <v>3452.6</v>
      </c>
      <c r="O6487" s="190">
        <f t="shared" si="407"/>
        <v>0.57543333333333335</v>
      </c>
      <c r="Q6487" s="1">
        <v>574.5</v>
      </c>
    </row>
    <row r="6488" spans="2:17" x14ac:dyDescent="0.3">
      <c r="B6488" s="187">
        <v>41544.916666666664</v>
      </c>
      <c r="D6488" s="202">
        <v>0</v>
      </c>
      <c r="E6488" s="178">
        <v>0</v>
      </c>
      <c r="F6488" s="188">
        <f t="shared" si="404"/>
        <v>0</v>
      </c>
      <c r="G6488" s="200"/>
      <c r="H6488" s="202">
        <v>0</v>
      </c>
      <c r="I6488" s="178">
        <v>-56.506999999999998</v>
      </c>
      <c r="J6488">
        <f t="shared" si="405"/>
        <v>0</v>
      </c>
      <c r="K6488" s="189">
        <f t="shared" si="406"/>
        <v>0</v>
      </c>
      <c r="L6488" s="200">
        <v>0</v>
      </c>
      <c r="N6488" s="184">
        <v>4865.6000000000004</v>
      </c>
      <c r="O6488" s="190">
        <f t="shared" si="407"/>
        <v>0.81093333333333339</v>
      </c>
      <c r="Q6488" s="1">
        <v>574.5</v>
      </c>
    </row>
    <row r="6489" spans="2:17" x14ac:dyDescent="0.3">
      <c r="B6489" s="187">
        <v>41544.958333333336</v>
      </c>
      <c r="D6489" s="202">
        <v>0</v>
      </c>
      <c r="E6489" s="178">
        <v>0</v>
      </c>
      <c r="F6489" s="188">
        <f t="shared" si="404"/>
        <v>0</v>
      </c>
      <c r="G6489" s="200"/>
      <c r="H6489" s="202">
        <v>0</v>
      </c>
      <c r="I6489" s="178">
        <v>-56.506999999999998</v>
      </c>
      <c r="J6489">
        <f t="shared" si="405"/>
        <v>0</v>
      </c>
      <c r="K6489" s="189">
        <f t="shared" si="406"/>
        <v>0</v>
      </c>
      <c r="L6489" s="200">
        <v>0</v>
      </c>
      <c r="N6489" s="184">
        <v>5555.9</v>
      </c>
      <c r="O6489" s="190">
        <f t="shared" si="407"/>
        <v>0.92598333333333327</v>
      </c>
      <c r="Q6489" s="1">
        <v>574.1</v>
      </c>
    </row>
    <row r="6490" spans="2:17" x14ac:dyDescent="0.3">
      <c r="B6490" s="187">
        <v>41545</v>
      </c>
      <c r="D6490" s="202">
        <v>0</v>
      </c>
      <c r="E6490" s="178">
        <v>0</v>
      </c>
      <c r="F6490" s="188">
        <f t="shared" si="404"/>
        <v>0</v>
      </c>
      <c r="G6490" s="200"/>
      <c r="H6490" s="202">
        <v>0</v>
      </c>
      <c r="I6490" s="178">
        <v>-56.506999999999998</v>
      </c>
      <c r="J6490">
        <f t="shared" si="405"/>
        <v>0</v>
      </c>
      <c r="K6490" s="189">
        <f t="shared" si="406"/>
        <v>0</v>
      </c>
      <c r="L6490" s="200">
        <v>0</v>
      </c>
      <c r="N6490" s="184">
        <v>5783.2</v>
      </c>
      <c r="O6490" s="190">
        <f t="shared" si="407"/>
        <v>0.96386666666666665</v>
      </c>
      <c r="Q6490" s="1">
        <v>573.9</v>
      </c>
    </row>
    <row r="6491" spans="2:17" x14ac:dyDescent="0.3">
      <c r="B6491" s="187">
        <v>41545.041666666664</v>
      </c>
      <c r="D6491" s="202">
        <v>0</v>
      </c>
      <c r="E6491" s="178">
        <v>0</v>
      </c>
      <c r="F6491" s="188">
        <f t="shared" si="404"/>
        <v>0</v>
      </c>
      <c r="G6491" s="200"/>
      <c r="H6491" s="202">
        <v>0</v>
      </c>
      <c r="I6491" s="178">
        <v>-56.506999999999998</v>
      </c>
      <c r="J6491">
        <f t="shared" si="405"/>
        <v>0</v>
      </c>
      <c r="K6491" s="189">
        <f t="shared" si="406"/>
        <v>0</v>
      </c>
      <c r="L6491" s="200">
        <v>0</v>
      </c>
      <c r="N6491" s="184">
        <v>5835.8</v>
      </c>
      <c r="O6491" s="190">
        <f t="shared" si="407"/>
        <v>0.97263333333333335</v>
      </c>
      <c r="Q6491" s="1">
        <v>573.79999999999995</v>
      </c>
    </row>
    <row r="6492" spans="2:17" x14ac:dyDescent="0.3">
      <c r="B6492" s="187">
        <v>41545.083333333336</v>
      </c>
      <c r="D6492" s="202">
        <v>0</v>
      </c>
      <c r="E6492" s="178">
        <v>0</v>
      </c>
      <c r="F6492" s="188">
        <f t="shared" si="404"/>
        <v>0</v>
      </c>
      <c r="G6492" s="200"/>
      <c r="H6492" s="202">
        <v>0</v>
      </c>
      <c r="I6492" s="178">
        <v>-56.506999999999998</v>
      </c>
      <c r="J6492">
        <f t="shared" si="405"/>
        <v>0</v>
      </c>
      <c r="K6492" s="189">
        <f t="shared" si="406"/>
        <v>0</v>
      </c>
      <c r="L6492" s="200">
        <v>0</v>
      </c>
      <c r="N6492" s="184">
        <v>5856.6</v>
      </c>
      <c r="O6492" s="190">
        <f t="shared" si="407"/>
        <v>0.97610000000000008</v>
      </c>
      <c r="Q6492" s="1">
        <v>572.4</v>
      </c>
    </row>
    <row r="6493" spans="2:17" x14ac:dyDescent="0.3">
      <c r="B6493" s="187">
        <v>41545.125</v>
      </c>
      <c r="D6493" s="202">
        <v>0</v>
      </c>
      <c r="E6493" s="178">
        <v>0</v>
      </c>
      <c r="F6493" s="188">
        <f t="shared" si="404"/>
        <v>0</v>
      </c>
      <c r="G6493" s="200"/>
      <c r="H6493" s="202">
        <v>0</v>
      </c>
      <c r="I6493" s="178">
        <v>-56.506999999999998</v>
      </c>
      <c r="J6493">
        <f t="shared" si="405"/>
        <v>0</v>
      </c>
      <c r="K6493" s="189">
        <f t="shared" si="406"/>
        <v>0</v>
      </c>
      <c r="L6493" s="200">
        <v>0</v>
      </c>
      <c r="N6493" s="184">
        <v>5869.7</v>
      </c>
      <c r="O6493" s="190">
        <f t="shared" si="407"/>
        <v>0.97828333333333328</v>
      </c>
      <c r="Q6493" s="1">
        <v>572.4</v>
      </c>
    </row>
    <row r="6494" spans="2:17" x14ac:dyDescent="0.3">
      <c r="B6494" s="187">
        <v>41545.166666666664</v>
      </c>
      <c r="D6494" s="202">
        <v>0</v>
      </c>
      <c r="E6494" s="178">
        <v>0</v>
      </c>
      <c r="F6494" s="188">
        <f t="shared" si="404"/>
        <v>0</v>
      </c>
      <c r="G6494" s="200"/>
      <c r="H6494" s="202">
        <v>0</v>
      </c>
      <c r="I6494" s="178">
        <v>-56.506999999999998</v>
      </c>
      <c r="J6494">
        <f t="shared" si="405"/>
        <v>0</v>
      </c>
      <c r="K6494" s="189">
        <f t="shared" si="406"/>
        <v>0</v>
      </c>
      <c r="L6494" s="200">
        <v>0</v>
      </c>
      <c r="N6494" s="184">
        <v>5799</v>
      </c>
      <c r="O6494" s="190">
        <f t="shared" si="407"/>
        <v>0.96650000000000003</v>
      </c>
      <c r="Q6494" s="1">
        <v>571.4</v>
      </c>
    </row>
    <row r="6495" spans="2:17" x14ac:dyDescent="0.3">
      <c r="B6495" s="187">
        <v>41545.208333333336</v>
      </c>
      <c r="D6495" s="202">
        <v>52</v>
      </c>
      <c r="E6495" s="178">
        <v>0</v>
      </c>
      <c r="F6495" s="188">
        <f t="shared" si="404"/>
        <v>0</v>
      </c>
      <c r="G6495" s="200"/>
      <c r="H6495" s="202">
        <v>11</v>
      </c>
      <c r="I6495" s="178">
        <v>-18.321000000000002</v>
      </c>
      <c r="J6495">
        <f t="shared" si="405"/>
        <v>0</v>
      </c>
      <c r="K6495" s="189">
        <f t="shared" si="406"/>
        <v>0</v>
      </c>
      <c r="L6495" s="200">
        <v>156.58000000000001</v>
      </c>
      <c r="N6495" s="184">
        <v>5602.5</v>
      </c>
      <c r="O6495" s="190">
        <f t="shared" si="407"/>
        <v>0.93374999999999997</v>
      </c>
      <c r="Q6495" s="1">
        <v>571.4</v>
      </c>
    </row>
    <row r="6496" spans="2:17" x14ac:dyDescent="0.3">
      <c r="B6496" s="187">
        <v>41545.25</v>
      </c>
      <c r="D6496" s="202">
        <v>463</v>
      </c>
      <c r="E6496" s="178">
        <v>0</v>
      </c>
      <c r="F6496" s="188">
        <f t="shared" si="404"/>
        <v>0</v>
      </c>
      <c r="G6496" s="200"/>
      <c r="H6496" s="202">
        <v>138</v>
      </c>
      <c r="I6496" s="178">
        <v>5579.7</v>
      </c>
      <c r="J6496">
        <f t="shared" si="405"/>
        <v>5579.7</v>
      </c>
      <c r="K6496" s="189">
        <f t="shared" si="406"/>
        <v>0.223188</v>
      </c>
      <c r="L6496" s="200">
        <v>5733.4</v>
      </c>
      <c r="N6496" s="184">
        <v>5270.8</v>
      </c>
      <c r="O6496" s="190">
        <f t="shared" si="407"/>
        <v>0.87846666666666673</v>
      </c>
      <c r="Q6496" s="1">
        <v>571.1</v>
      </c>
    </row>
    <row r="6497" spans="2:17" x14ac:dyDescent="0.3">
      <c r="B6497" s="187">
        <v>41545.291666666664</v>
      </c>
      <c r="D6497" s="202">
        <v>733</v>
      </c>
      <c r="E6497" s="178">
        <v>443.67700000000002</v>
      </c>
      <c r="F6497" s="188">
        <f t="shared" si="404"/>
        <v>0.60043576817674327</v>
      </c>
      <c r="G6497" s="200"/>
      <c r="H6497" s="202">
        <v>378</v>
      </c>
      <c r="I6497" s="178">
        <v>17045</v>
      </c>
      <c r="J6497">
        <f t="shared" si="405"/>
        <v>17045</v>
      </c>
      <c r="K6497" s="189">
        <f t="shared" si="406"/>
        <v>0.68179999999999996</v>
      </c>
      <c r="L6497" s="200">
        <v>17568</v>
      </c>
      <c r="N6497" s="184">
        <v>4426.2</v>
      </c>
      <c r="O6497" s="190">
        <f t="shared" si="407"/>
        <v>0.73770000000000002</v>
      </c>
      <c r="Q6497" s="1">
        <v>571</v>
      </c>
    </row>
    <row r="6498" spans="2:17" x14ac:dyDescent="0.3">
      <c r="B6498" s="187">
        <v>41545.333333333336</v>
      </c>
      <c r="D6498" s="202">
        <v>887</v>
      </c>
      <c r="E6498" s="178">
        <v>626.72699999999998</v>
      </c>
      <c r="F6498" s="188">
        <f t="shared" si="404"/>
        <v>0.8481605034340427</v>
      </c>
      <c r="G6498" s="200"/>
      <c r="H6498" s="202">
        <v>621</v>
      </c>
      <c r="I6498" s="178">
        <v>23309</v>
      </c>
      <c r="J6498">
        <f t="shared" si="405"/>
        <v>23309</v>
      </c>
      <c r="K6498" s="189">
        <f t="shared" si="406"/>
        <v>0.93235999999999997</v>
      </c>
      <c r="L6498" s="200">
        <v>24173</v>
      </c>
      <c r="N6498" s="184">
        <v>3509.4</v>
      </c>
      <c r="O6498" s="190">
        <f t="shared" si="407"/>
        <v>0.58489999999999998</v>
      </c>
      <c r="Q6498" s="1">
        <v>570.79999999999995</v>
      </c>
    </row>
    <row r="6499" spans="2:17" x14ac:dyDescent="0.3">
      <c r="B6499" s="187">
        <v>41545.375</v>
      </c>
      <c r="D6499" s="202">
        <v>948</v>
      </c>
      <c r="E6499" s="178">
        <v>693.98900000000003</v>
      </c>
      <c r="F6499" s="188">
        <f t="shared" si="404"/>
        <v>0.93918733294989354</v>
      </c>
      <c r="G6499" s="200"/>
      <c r="H6499" s="202">
        <v>818</v>
      </c>
      <c r="I6499" s="178">
        <v>23993</v>
      </c>
      <c r="J6499">
        <f t="shared" si="405"/>
        <v>23993</v>
      </c>
      <c r="K6499" s="189">
        <f t="shared" si="406"/>
        <v>0.95972000000000002</v>
      </c>
      <c r="L6499" s="200">
        <v>24900</v>
      </c>
      <c r="N6499" s="184">
        <v>3707</v>
      </c>
      <c r="O6499" s="190">
        <f t="shared" si="407"/>
        <v>0.61783333333333335</v>
      </c>
      <c r="Q6499" s="1">
        <v>570.79999999999995</v>
      </c>
    </row>
    <row r="6500" spans="2:17" x14ac:dyDescent="0.3">
      <c r="B6500" s="187">
        <v>41545.416666666664</v>
      </c>
      <c r="D6500" s="202">
        <v>981</v>
      </c>
      <c r="E6500" s="178">
        <v>730.64499999999998</v>
      </c>
      <c r="F6500" s="188">
        <f t="shared" si="404"/>
        <v>0.98879453259803096</v>
      </c>
      <c r="G6500" s="200"/>
      <c r="H6500" s="202">
        <v>957</v>
      </c>
      <c r="I6500" s="178">
        <v>24183</v>
      </c>
      <c r="J6500">
        <f t="shared" si="405"/>
        <v>24183</v>
      </c>
      <c r="K6500" s="189">
        <f t="shared" si="406"/>
        <v>0.96731999999999996</v>
      </c>
      <c r="L6500" s="200">
        <v>25102</v>
      </c>
      <c r="N6500" s="184">
        <v>3881.5</v>
      </c>
      <c r="O6500" s="190">
        <f t="shared" si="407"/>
        <v>0.6469166666666667</v>
      </c>
      <c r="Q6500" s="1">
        <v>570.1</v>
      </c>
    </row>
    <row r="6501" spans="2:17" x14ac:dyDescent="0.3">
      <c r="B6501" s="187">
        <v>41545.458333333336</v>
      </c>
      <c r="D6501" s="202">
        <v>996</v>
      </c>
      <c r="E6501" s="178">
        <v>735.21600000000001</v>
      </c>
      <c r="F6501" s="188">
        <f t="shared" si="404"/>
        <v>0.99498054606353836</v>
      </c>
      <c r="G6501" s="200"/>
      <c r="H6501" s="202">
        <v>1025</v>
      </c>
      <c r="I6501" s="178">
        <v>24133</v>
      </c>
      <c r="J6501">
        <f t="shared" si="405"/>
        <v>24133</v>
      </c>
      <c r="K6501" s="189">
        <f t="shared" si="406"/>
        <v>0.96531999999999996</v>
      </c>
      <c r="L6501" s="200">
        <v>25049</v>
      </c>
      <c r="N6501" s="184">
        <v>3608.7</v>
      </c>
      <c r="O6501" s="190">
        <f t="shared" si="407"/>
        <v>0.60144999999999993</v>
      </c>
      <c r="Q6501" s="1">
        <v>570.1</v>
      </c>
    </row>
    <row r="6502" spans="2:17" x14ac:dyDescent="0.3">
      <c r="B6502" s="187">
        <v>41545.5</v>
      </c>
      <c r="D6502" s="202">
        <v>993</v>
      </c>
      <c r="E6502" s="178">
        <v>735.38599999999997</v>
      </c>
      <c r="F6502" s="188">
        <f t="shared" si="404"/>
        <v>0.99521061000778155</v>
      </c>
      <c r="G6502" s="200"/>
      <c r="H6502" s="202">
        <v>1013</v>
      </c>
      <c r="I6502" s="178">
        <v>23919</v>
      </c>
      <c r="J6502">
        <f t="shared" si="405"/>
        <v>23919</v>
      </c>
      <c r="K6502" s="189">
        <f t="shared" si="406"/>
        <v>0.95676000000000005</v>
      </c>
      <c r="L6502" s="200">
        <v>24822</v>
      </c>
      <c r="N6502" s="184">
        <v>2010.6</v>
      </c>
      <c r="O6502" s="190">
        <f t="shared" si="407"/>
        <v>0.33510000000000001</v>
      </c>
      <c r="Q6502" s="1">
        <v>570.1</v>
      </c>
    </row>
    <row r="6503" spans="2:17" x14ac:dyDescent="0.3">
      <c r="B6503" s="187">
        <v>41545.541666666664</v>
      </c>
      <c r="D6503" s="202">
        <v>974</v>
      </c>
      <c r="E6503" s="178">
        <v>723.1</v>
      </c>
      <c r="F6503" s="188">
        <f t="shared" si="404"/>
        <v>0.97858375342558457</v>
      </c>
      <c r="G6503" s="200"/>
      <c r="H6503" s="202">
        <v>923</v>
      </c>
      <c r="I6503" s="178">
        <v>23659</v>
      </c>
      <c r="J6503">
        <f t="shared" si="405"/>
        <v>23659</v>
      </c>
      <c r="K6503" s="189">
        <f t="shared" si="406"/>
        <v>0.94635999999999998</v>
      </c>
      <c r="L6503" s="200">
        <v>24545</v>
      </c>
      <c r="N6503" s="184">
        <v>2083.9</v>
      </c>
      <c r="O6503" s="190">
        <f t="shared" si="407"/>
        <v>0.34731666666666666</v>
      </c>
      <c r="Q6503" s="1">
        <v>569.5</v>
      </c>
    </row>
    <row r="6504" spans="2:17" x14ac:dyDescent="0.3">
      <c r="B6504" s="187">
        <v>41545.583333333336</v>
      </c>
      <c r="D6504" s="202">
        <v>935</v>
      </c>
      <c r="E6504" s="178">
        <v>676.61800000000005</v>
      </c>
      <c r="F6504" s="188">
        <f t="shared" si="404"/>
        <v>0.91567885780018288</v>
      </c>
      <c r="G6504" s="200"/>
      <c r="H6504" s="202">
        <v>764</v>
      </c>
      <c r="I6504" s="178">
        <v>23106</v>
      </c>
      <c r="J6504">
        <f t="shared" si="405"/>
        <v>23106</v>
      </c>
      <c r="K6504" s="189">
        <f t="shared" si="406"/>
        <v>0.92423999999999995</v>
      </c>
      <c r="L6504" s="200">
        <v>23958</v>
      </c>
      <c r="N6504" s="184">
        <v>2574.9</v>
      </c>
      <c r="O6504" s="190">
        <f t="shared" si="407"/>
        <v>0.42915000000000003</v>
      </c>
      <c r="Q6504" s="1">
        <v>567.5</v>
      </c>
    </row>
    <row r="6505" spans="2:17" x14ac:dyDescent="0.3">
      <c r="B6505" s="187">
        <v>41545.625</v>
      </c>
      <c r="D6505" s="202">
        <v>866</v>
      </c>
      <c r="E6505" s="178">
        <v>594.11400000000003</v>
      </c>
      <c r="F6505" s="188">
        <f t="shared" si="404"/>
        <v>0.80402476570693926</v>
      </c>
      <c r="G6505" s="200"/>
      <c r="H6505" s="202">
        <v>553</v>
      </c>
      <c r="I6505" s="178">
        <v>22197</v>
      </c>
      <c r="J6505">
        <f t="shared" si="405"/>
        <v>22197</v>
      </c>
      <c r="K6505" s="189">
        <f t="shared" si="406"/>
        <v>0.88788</v>
      </c>
      <c r="L6505" s="200">
        <v>22995</v>
      </c>
      <c r="N6505" s="184">
        <v>2911.8</v>
      </c>
      <c r="O6505" s="190">
        <f t="shared" si="407"/>
        <v>0.48530000000000001</v>
      </c>
      <c r="Q6505" s="1">
        <v>566.4</v>
      </c>
    </row>
    <row r="6506" spans="2:17" x14ac:dyDescent="0.3">
      <c r="B6506" s="187">
        <v>41545.666666666664</v>
      </c>
      <c r="D6506" s="202">
        <v>708</v>
      </c>
      <c r="E6506" s="178">
        <v>390.49900000000002</v>
      </c>
      <c r="F6506" s="188">
        <f t="shared" si="404"/>
        <v>0.52846905978279268</v>
      </c>
      <c r="G6506" s="200"/>
      <c r="H6506" s="202">
        <v>309</v>
      </c>
      <c r="I6506" s="178">
        <v>13436</v>
      </c>
      <c r="J6506">
        <f t="shared" si="405"/>
        <v>13436</v>
      </c>
      <c r="K6506" s="189">
        <f t="shared" si="406"/>
        <v>0.53744000000000003</v>
      </c>
      <c r="L6506" s="200">
        <v>13805</v>
      </c>
      <c r="N6506" s="184">
        <v>3239.6</v>
      </c>
      <c r="O6506" s="190">
        <f t="shared" si="407"/>
        <v>0.53993333333333327</v>
      </c>
      <c r="Q6506" s="1">
        <v>566</v>
      </c>
    </row>
    <row r="6507" spans="2:17" x14ac:dyDescent="0.3">
      <c r="B6507" s="187">
        <v>41545.708333333336</v>
      </c>
      <c r="D6507" s="202">
        <v>195</v>
      </c>
      <c r="E6507" s="178">
        <v>0</v>
      </c>
      <c r="F6507" s="188">
        <f t="shared" si="404"/>
        <v>0</v>
      </c>
      <c r="G6507" s="200"/>
      <c r="H6507" s="202">
        <v>71</v>
      </c>
      <c r="I6507" s="178">
        <v>2360</v>
      </c>
      <c r="J6507">
        <f t="shared" si="405"/>
        <v>2360</v>
      </c>
      <c r="K6507" s="189">
        <f t="shared" si="406"/>
        <v>9.4399999999999998E-2</v>
      </c>
      <c r="L6507" s="200">
        <v>2469.6999999999998</v>
      </c>
      <c r="N6507" s="184">
        <v>3681.8</v>
      </c>
      <c r="O6507" s="190">
        <f t="shared" si="407"/>
        <v>0.61363333333333336</v>
      </c>
      <c r="Q6507" s="1">
        <v>565.9</v>
      </c>
    </row>
    <row r="6508" spans="2:17" x14ac:dyDescent="0.3">
      <c r="B6508" s="187">
        <v>41545.75</v>
      </c>
      <c r="D6508" s="202">
        <v>0</v>
      </c>
      <c r="E6508" s="178">
        <v>0</v>
      </c>
      <c r="F6508" s="188">
        <f t="shared" si="404"/>
        <v>0</v>
      </c>
      <c r="G6508" s="200"/>
      <c r="H6508" s="202">
        <v>0</v>
      </c>
      <c r="I6508" s="178">
        <v>-56.506999999999998</v>
      </c>
      <c r="J6508">
        <f t="shared" si="405"/>
        <v>0</v>
      </c>
      <c r="K6508" s="189">
        <f t="shared" si="406"/>
        <v>0</v>
      </c>
      <c r="L6508" s="200">
        <v>0</v>
      </c>
      <c r="N6508" s="184">
        <v>3553</v>
      </c>
      <c r="O6508" s="190">
        <f t="shared" si="407"/>
        <v>0.59216666666666662</v>
      </c>
      <c r="Q6508" s="1">
        <v>565.6</v>
      </c>
    </row>
    <row r="6509" spans="2:17" x14ac:dyDescent="0.3">
      <c r="B6509" s="187">
        <v>41545.791666666664</v>
      </c>
      <c r="D6509" s="202">
        <v>0</v>
      </c>
      <c r="E6509" s="178">
        <v>0</v>
      </c>
      <c r="F6509" s="188">
        <f t="shared" si="404"/>
        <v>0</v>
      </c>
      <c r="G6509" s="200"/>
      <c r="H6509" s="202">
        <v>0</v>
      </c>
      <c r="I6509" s="178">
        <v>-56.506999999999998</v>
      </c>
      <c r="J6509">
        <f t="shared" si="405"/>
        <v>0</v>
      </c>
      <c r="K6509" s="189">
        <f t="shared" si="406"/>
        <v>0</v>
      </c>
      <c r="L6509" s="200">
        <v>0</v>
      </c>
      <c r="N6509" s="184">
        <v>4359.8</v>
      </c>
      <c r="O6509" s="190">
        <f t="shared" si="407"/>
        <v>0.72663333333333335</v>
      </c>
      <c r="Q6509" s="1">
        <v>565.20000000000005</v>
      </c>
    </row>
    <row r="6510" spans="2:17" x14ac:dyDescent="0.3">
      <c r="B6510" s="187">
        <v>41545.833333333336</v>
      </c>
      <c r="D6510" s="202">
        <v>0</v>
      </c>
      <c r="E6510" s="178">
        <v>0</v>
      </c>
      <c r="F6510" s="188">
        <f t="shared" si="404"/>
        <v>0</v>
      </c>
      <c r="G6510" s="200"/>
      <c r="H6510" s="202">
        <v>0</v>
      </c>
      <c r="I6510" s="178">
        <v>-56.506999999999998</v>
      </c>
      <c r="J6510">
        <f t="shared" si="405"/>
        <v>0</v>
      </c>
      <c r="K6510" s="189">
        <f t="shared" si="406"/>
        <v>0</v>
      </c>
      <c r="L6510" s="200">
        <v>0</v>
      </c>
      <c r="N6510" s="184">
        <v>5234.2</v>
      </c>
      <c r="O6510" s="190">
        <f t="shared" si="407"/>
        <v>0.87236666666666662</v>
      </c>
      <c r="Q6510" s="1">
        <v>565.20000000000005</v>
      </c>
    </row>
    <row r="6511" spans="2:17" x14ac:dyDescent="0.3">
      <c r="B6511" s="187">
        <v>41545.875</v>
      </c>
      <c r="D6511" s="202">
        <v>0</v>
      </c>
      <c r="E6511" s="178">
        <v>0</v>
      </c>
      <c r="F6511" s="188">
        <f t="shared" si="404"/>
        <v>0</v>
      </c>
      <c r="G6511" s="200"/>
      <c r="H6511" s="202">
        <v>0</v>
      </c>
      <c r="I6511" s="178">
        <v>-56.506999999999998</v>
      </c>
      <c r="J6511">
        <f t="shared" si="405"/>
        <v>0</v>
      </c>
      <c r="K6511" s="189">
        <f t="shared" si="406"/>
        <v>0</v>
      </c>
      <c r="L6511" s="200">
        <v>0</v>
      </c>
      <c r="N6511" s="184">
        <v>5428.3</v>
      </c>
      <c r="O6511" s="190">
        <f t="shared" si="407"/>
        <v>0.90471666666666672</v>
      </c>
      <c r="Q6511" s="1">
        <v>564.6</v>
      </c>
    </row>
    <row r="6512" spans="2:17" x14ac:dyDescent="0.3">
      <c r="B6512" s="187">
        <v>41545.916666666664</v>
      </c>
      <c r="D6512" s="202">
        <v>0</v>
      </c>
      <c r="E6512" s="178">
        <v>0</v>
      </c>
      <c r="F6512" s="188">
        <f t="shared" si="404"/>
        <v>0</v>
      </c>
      <c r="G6512" s="200"/>
      <c r="H6512" s="202">
        <v>0</v>
      </c>
      <c r="I6512" s="178">
        <v>-56.506999999999998</v>
      </c>
      <c r="J6512">
        <f t="shared" si="405"/>
        <v>0</v>
      </c>
      <c r="K6512" s="189">
        <f t="shared" si="406"/>
        <v>0</v>
      </c>
      <c r="L6512" s="200">
        <v>0</v>
      </c>
      <c r="N6512" s="184">
        <v>5559</v>
      </c>
      <c r="O6512" s="190">
        <f t="shared" si="407"/>
        <v>0.92649999999999999</v>
      </c>
      <c r="Q6512" s="1">
        <v>564</v>
      </c>
    </row>
    <row r="6513" spans="2:17" x14ac:dyDescent="0.3">
      <c r="B6513" s="187">
        <v>41545.958333333336</v>
      </c>
      <c r="D6513" s="202">
        <v>0</v>
      </c>
      <c r="E6513" s="178">
        <v>0</v>
      </c>
      <c r="F6513" s="188">
        <f t="shared" si="404"/>
        <v>0</v>
      </c>
      <c r="G6513" s="200"/>
      <c r="H6513" s="202">
        <v>0</v>
      </c>
      <c r="I6513" s="178">
        <v>-56.506999999999998</v>
      </c>
      <c r="J6513">
        <f t="shared" si="405"/>
        <v>0</v>
      </c>
      <c r="K6513" s="189">
        <f t="shared" si="406"/>
        <v>0</v>
      </c>
      <c r="L6513" s="200">
        <v>0</v>
      </c>
      <c r="N6513" s="184">
        <v>5615.7</v>
      </c>
      <c r="O6513" s="190">
        <f t="shared" si="407"/>
        <v>0.93594999999999995</v>
      </c>
      <c r="Q6513" s="1">
        <v>563.20000000000005</v>
      </c>
    </row>
    <row r="6514" spans="2:17" x14ac:dyDescent="0.3">
      <c r="B6514" s="187">
        <v>41546</v>
      </c>
      <c r="D6514" s="202">
        <v>0</v>
      </c>
      <c r="E6514" s="178">
        <v>0</v>
      </c>
      <c r="F6514" s="188">
        <f t="shared" si="404"/>
        <v>0</v>
      </c>
      <c r="G6514" s="200"/>
      <c r="H6514" s="202">
        <v>0</v>
      </c>
      <c r="I6514" s="178">
        <v>-56.506999999999998</v>
      </c>
      <c r="J6514">
        <f t="shared" si="405"/>
        <v>0</v>
      </c>
      <c r="K6514" s="189">
        <f t="shared" si="406"/>
        <v>0</v>
      </c>
      <c r="L6514" s="200">
        <v>0</v>
      </c>
      <c r="N6514" s="184">
        <v>5309</v>
      </c>
      <c r="O6514" s="190">
        <f t="shared" si="407"/>
        <v>0.88483333333333336</v>
      </c>
      <c r="Q6514" s="1">
        <v>562.70000000000005</v>
      </c>
    </row>
    <row r="6515" spans="2:17" x14ac:dyDescent="0.3">
      <c r="B6515" s="187">
        <v>41546.041666666664</v>
      </c>
      <c r="D6515" s="202">
        <v>0</v>
      </c>
      <c r="E6515" s="178">
        <v>0</v>
      </c>
      <c r="F6515" s="188">
        <f t="shared" si="404"/>
        <v>0</v>
      </c>
      <c r="G6515" s="200"/>
      <c r="H6515" s="202">
        <v>0</v>
      </c>
      <c r="I6515" s="178">
        <v>-56.506999999999998</v>
      </c>
      <c r="J6515">
        <f t="shared" si="405"/>
        <v>0</v>
      </c>
      <c r="K6515" s="189">
        <f t="shared" si="406"/>
        <v>0</v>
      </c>
      <c r="L6515" s="200">
        <v>0</v>
      </c>
      <c r="N6515" s="184">
        <v>5088.7</v>
      </c>
      <c r="O6515" s="190">
        <f t="shared" si="407"/>
        <v>0.84811666666666663</v>
      </c>
      <c r="Q6515" s="1">
        <v>562.6</v>
      </c>
    </row>
    <row r="6516" spans="2:17" x14ac:dyDescent="0.3">
      <c r="B6516" s="187">
        <v>41546.083333333336</v>
      </c>
      <c r="D6516" s="202">
        <v>0</v>
      </c>
      <c r="E6516" s="178">
        <v>0</v>
      </c>
      <c r="F6516" s="188">
        <f t="shared" si="404"/>
        <v>0</v>
      </c>
      <c r="G6516" s="200"/>
      <c r="H6516" s="202">
        <v>0</v>
      </c>
      <c r="I6516" s="178">
        <v>-56.506999999999998</v>
      </c>
      <c r="J6516">
        <f t="shared" si="405"/>
        <v>0</v>
      </c>
      <c r="K6516" s="189">
        <f t="shared" si="406"/>
        <v>0</v>
      </c>
      <c r="L6516" s="200">
        <v>0</v>
      </c>
      <c r="N6516" s="184">
        <v>4564.5</v>
      </c>
      <c r="O6516" s="190">
        <f t="shared" si="407"/>
        <v>0.76075000000000004</v>
      </c>
      <c r="Q6516" s="1">
        <v>562.20000000000005</v>
      </c>
    </row>
    <row r="6517" spans="2:17" x14ac:dyDescent="0.3">
      <c r="B6517" s="187">
        <v>41546.125</v>
      </c>
      <c r="D6517" s="202">
        <v>0</v>
      </c>
      <c r="E6517" s="178">
        <v>0</v>
      </c>
      <c r="F6517" s="188">
        <f t="shared" si="404"/>
        <v>0</v>
      </c>
      <c r="G6517" s="200"/>
      <c r="H6517" s="202">
        <v>0</v>
      </c>
      <c r="I6517" s="178">
        <v>-56.506999999999998</v>
      </c>
      <c r="J6517">
        <f t="shared" si="405"/>
        <v>0</v>
      </c>
      <c r="K6517" s="189">
        <f t="shared" si="406"/>
        <v>0</v>
      </c>
      <c r="L6517" s="200">
        <v>0</v>
      </c>
      <c r="N6517" s="184">
        <v>3462.6</v>
      </c>
      <c r="O6517" s="190">
        <f t="shared" si="407"/>
        <v>0.57709999999999995</v>
      </c>
      <c r="Q6517" s="1">
        <v>561.79999999999995</v>
      </c>
    </row>
    <row r="6518" spans="2:17" x14ac:dyDescent="0.3">
      <c r="B6518" s="187">
        <v>41546.166666666664</v>
      </c>
      <c r="D6518" s="202">
        <v>0</v>
      </c>
      <c r="E6518" s="178">
        <v>0</v>
      </c>
      <c r="F6518" s="188">
        <f t="shared" si="404"/>
        <v>0</v>
      </c>
      <c r="G6518" s="200"/>
      <c r="H6518" s="202">
        <v>0</v>
      </c>
      <c r="I6518" s="178">
        <v>-56.506999999999998</v>
      </c>
      <c r="J6518">
        <f t="shared" si="405"/>
        <v>0</v>
      </c>
      <c r="K6518" s="189">
        <f t="shared" si="406"/>
        <v>0</v>
      </c>
      <c r="L6518" s="200">
        <v>0</v>
      </c>
      <c r="N6518" s="184">
        <v>2532.3000000000002</v>
      </c>
      <c r="O6518" s="190">
        <f t="shared" si="407"/>
        <v>0.42205000000000004</v>
      </c>
      <c r="Q6518" s="1">
        <v>561.70000000000005</v>
      </c>
    </row>
    <row r="6519" spans="2:17" x14ac:dyDescent="0.3">
      <c r="B6519" s="187">
        <v>41546.208333333336</v>
      </c>
      <c r="D6519" s="202">
        <v>60</v>
      </c>
      <c r="E6519" s="178">
        <v>0</v>
      </c>
      <c r="F6519" s="188">
        <f t="shared" si="404"/>
        <v>0</v>
      </c>
      <c r="G6519" s="200"/>
      <c r="H6519" s="202">
        <v>11</v>
      </c>
      <c r="I6519" s="178">
        <v>-17.649000000000001</v>
      </c>
      <c r="J6519">
        <f t="shared" si="405"/>
        <v>0</v>
      </c>
      <c r="K6519" s="189">
        <f t="shared" si="406"/>
        <v>0</v>
      </c>
      <c r="L6519" s="200">
        <v>157.16999999999999</v>
      </c>
      <c r="N6519" s="184">
        <v>1835.8</v>
      </c>
      <c r="O6519" s="190">
        <f t="shared" si="407"/>
        <v>0.30596666666666666</v>
      </c>
      <c r="Q6519" s="1">
        <v>561.1</v>
      </c>
    </row>
    <row r="6520" spans="2:17" x14ac:dyDescent="0.3">
      <c r="B6520" s="187">
        <v>41546.25</v>
      </c>
      <c r="D6520" s="202">
        <v>526</v>
      </c>
      <c r="E6520" s="178">
        <v>27.369599999999998</v>
      </c>
      <c r="F6520" s="188">
        <f t="shared" si="404"/>
        <v>3.7039753696247929E-2</v>
      </c>
      <c r="G6520" s="200"/>
      <c r="H6520" s="202">
        <v>145</v>
      </c>
      <c r="I6520" s="178">
        <v>5987</v>
      </c>
      <c r="J6520">
        <f t="shared" si="405"/>
        <v>5987</v>
      </c>
      <c r="K6520" s="189">
        <f t="shared" si="406"/>
        <v>0.23948</v>
      </c>
      <c r="L6520" s="200">
        <v>6148.1</v>
      </c>
      <c r="N6520" s="184">
        <v>1205.4000000000001</v>
      </c>
      <c r="O6520" s="190">
        <f t="shared" si="407"/>
        <v>0.20090000000000002</v>
      </c>
      <c r="Q6520" s="1">
        <v>560.70000000000005</v>
      </c>
    </row>
    <row r="6521" spans="2:17" x14ac:dyDescent="0.3">
      <c r="B6521" s="187">
        <v>41546.291666666664</v>
      </c>
      <c r="D6521" s="202">
        <v>794</v>
      </c>
      <c r="E6521" s="178">
        <v>494.42399999999998</v>
      </c>
      <c r="F6521" s="188">
        <f t="shared" si="404"/>
        <v>0.6691125621680144</v>
      </c>
      <c r="G6521" s="200"/>
      <c r="H6521" s="202">
        <v>388</v>
      </c>
      <c r="I6521" s="178">
        <v>17632</v>
      </c>
      <c r="J6521">
        <f t="shared" si="405"/>
        <v>17632</v>
      </c>
      <c r="K6521" s="189">
        <f t="shared" si="406"/>
        <v>0.70528000000000002</v>
      </c>
      <c r="L6521" s="200">
        <v>18184</v>
      </c>
      <c r="N6521" s="184">
        <v>665.6</v>
      </c>
      <c r="O6521" s="190">
        <f t="shared" si="407"/>
        <v>0.11093333333333334</v>
      </c>
      <c r="Q6521" s="1">
        <v>560.29999999999995</v>
      </c>
    </row>
    <row r="6522" spans="2:17" x14ac:dyDescent="0.3">
      <c r="B6522" s="187">
        <v>41546.333333333336</v>
      </c>
      <c r="D6522" s="202">
        <v>935</v>
      </c>
      <c r="E6522" s="178">
        <v>669.58500000000004</v>
      </c>
      <c r="F6522" s="188">
        <f t="shared" si="404"/>
        <v>0.90616097709510446</v>
      </c>
      <c r="G6522" s="200"/>
      <c r="H6522" s="202">
        <v>633</v>
      </c>
      <c r="I6522" s="178">
        <v>23749</v>
      </c>
      <c r="J6522">
        <f t="shared" si="405"/>
        <v>23749</v>
      </c>
      <c r="K6522" s="189">
        <f t="shared" si="406"/>
        <v>0.94996000000000003</v>
      </c>
      <c r="L6522" s="200">
        <v>24641</v>
      </c>
      <c r="N6522" s="184">
        <v>69.099999999999994</v>
      </c>
      <c r="O6522" s="190">
        <f t="shared" si="407"/>
        <v>1.1516666666666666E-2</v>
      </c>
      <c r="Q6522" s="1">
        <v>559.79999999999995</v>
      </c>
    </row>
    <row r="6523" spans="2:17" x14ac:dyDescent="0.3">
      <c r="B6523" s="187">
        <v>41546.375</v>
      </c>
      <c r="D6523" s="202">
        <v>986</v>
      </c>
      <c r="E6523" s="178">
        <v>728.88499999999999</v>
      </c>
      <c r="F6523" s="188">
        <f t="shared" si="404"/>
        <v>0.98641269411645305</v>
      </c>
      <c r="G6523" s="200"/>
      <c r="H6523" s="202">
        <v>829</v>
      </c>
      <c r="I6523" s="178">
        <v>24225</v>
      </c>
      <c r="J6523">
        <f t="shared" si="405"/>
        <v>24225</v>
      </c>
      <c r="K6523" s="189">
        <f t="shared" si="406"/>
        <v>0.96899999999999997</v>
      </c>
      <c r="L6523" s="200">
        <v>25146</v>
      </c>
      <c r="N6523" s="184">
        <v>193.1</v>
      </c>
      <c r="O6523" s="190">
        <f t="shared" si="407"/>
        <v>3.2183333333333335E-2</v>
      </c>
      <c r="Q6523" s="1">
        <v>558.70000000000005</v>
      </c>
    </row>
    <row r="6524" spans="2:17" x14ac:dyDescent="0.3">
      <c r="B6524" s="187">
        <v>41546.416666666664</v>
      </c>
      <c r="D6524" s="202">
        <v>1017</v>
      </c>
      <c r="E6524" s="178">
        <v>735.2</v>
      </c>
      <c r="F6524" s="188">
        <f t="shared" si="404"/>
        <v>0.99495889298643314</v>
      </c>
      <c r="G6524" s="200"/>
      <c r="H6524" s="202">
        <v>969</v>
      </c>
      <c r="I6524" s="178">
        <v>24359</v>
      </c>
      <c r="J6524">
        <f t="shared" si="405"/>
        <v>24359</v>
      </c>
      <c r="K6524" s="189">
        <f t="shared" si="406"/>
        <v>0.97436</v>
      </c>
      <c r="L6524" s="200">
        <v>25289</v>
      </c>
      <c r="N6524" s="184">
        <v>2046.2</v>
      </c>
      <c r="O6524" s="190">
        <f t="shared" si="407"/>
        <v>0.34103333333333335</v>
      </c>
      <c r="Q6524" s="1">
        <v>558.20000000000005</v>
      </c>
    </row>
    <row r="6525" spans="2:17" x14ac:dyDescent="0.3">
      <c r="B6525" s="187">
        <v>41546.458333333336</v>
      </c>
      <c r="D6525" s="202">
        <v>1028</v>
      </c>
      <c r="E6525" s="178">
        <v>735.08699999999999</v>
      </c>
      <c r="F6525" s="188">
        <f t="shared" si="404"/>
        <v>0.99480596812937716</v>
      </c>
      <c r="G6525" s="200"/>
      <c r="H6525" s="202">
        <v>1033</v>
      </c>
      <c r="I6525" s="178">
        <v>24243</v>
      </c>
      <c r="J6525">
        <f t="shared" si="405"/>
        <v>24243</v>
      </c>
      <c r="K6525" s="189">
        <f t="shared" si="406"/>
        <v>0.96972000000000003</v>
      </c>
      <c r="L6525" s="200">
        <v>25166</v>
      </c>
      <c r="N6525" s="184">
        <v>5555.5</v>
      </c>
      <c r="O6525" s="190">
        <f t="shared" si="407"/>
        <v>0.92591666666666672</v>
      </c>
      <c r="Q6525" s="1">
        <v>557.70000000000005</v>
      </c>
    </row>
    <row r="6526" spans="2:17" x14ac:dyDescent="0.3">
      <c r="B6526" s="187">
        <v>41546.5</v>
      </c>
      <c r="D6526" s="202">
        <v>1024</v>
      </c>
      <c r="E6526" s="178">
        <v>735.14499999999998</v>
      </c>
      <c r="F6526" s="188">
        <f t="shared" si="404"/>
        <v>0.99488446053388369</v>
      </c>
      <c r="G6526" s="200"/>
      <c r="H6526" s="202">
        <v>1020</v>
      </c>
      <c r="I6526" s="178">
        <v>23990</v>
      </c>
      <c r="J6526">
        <f t="shared" si="405"/>
        <v>23990</v>
      </c>
      <c r="K6526" s="189">
        <f t="shared" si="406"/>
        <v>0.95960000000000001</v>
      </c>
      <c r="L6526" s="200">
        <v>24897</v>
      </c>
      <c r="N6526" s="184">
        <v>5999.9</v>
      </c>
      <c r="O6526" s="190">
        <f t="shared" si="407"/>
        <v>0.99998333333333322</v>
      </c>
      <c r="Q6526" s="1">
        <v>557.5</v>
      </c>
    </row>
    <row r="6527" spans="2:17" x14ac:dyDescent="0.3">
      <c r="B6527" s="187">
        <v>41546.541666666664</v>
      </c>
      <c r="D6527" s="202">
        <v>1007</v>
      </c>
      <c r="E6527" s="178">
        <v>735.55499999999995</v>
      </c>
      <c r="F6527" s="188">
        <f t="shared" si="404"/>
        <v>0.99543932063470586</v>
      </c>
      <c r="G6527" s="200"/>
      <c r="H6527" s="202">
        <v>930</v>
      </c>
      <c r="I6527" s="178">
        <v>23804</v>
      </c>
      <c r="J6527">
        <f t="shared" si="405"/>
        <v>23804</v>
      </c>
      <c r="K6527" s="189">
        <f t="shared" si="406"/>
        <v>0.95216000000000001</v>
      </c>
      <c r="L6527" s="200">
        <v>24699</v>
      </c>
      <c r="N6527" s="184">
        <v>6000</v>
      </c>
      <c r="O6527" s="190">
        <f t="shared" si="407"/>
        <v>1</v>
      </c>
      <c r="Q6527" s="1">
        <v>556.9</v>
      </c>
    </row>
    <row r="6528" spans="2:17" x14ac:dyDescent="0.3">
      <c r="B6528" s="187">
        <v>41546.583333333336</v>
      </c>
      <c r="D6528" s="202">
        <v>974</v>
      </c>
      <c r="E6528" s="178">
        <v>697.38800000000003</v>
      </c>
      <c r="F6528" s="188">
        <f t="shared" si="404"/>
        <v>0.94378725851744094</v>
      </c>
      <c r="G6528" s="200"/>
      <c r="H6528" s="202">
        <v>773</v>
      </c>
      <c r="I6528" s="178">
        <v>23386</v>
      </c>
      <c r="J6528">
        <f t="shared" si="405"/>
        <v>23386</v>
      </c>
      <c r="K6528" s="189">
        <f t="shared" si="406"/>
        <v>0.93544000000000005</v>
      </c>
      <c r="L6528" s="200">
        <v>24255</v>
      </c>
      <c r="N6528" s="184">
        <v>6000</v>
      </c>
      <c r="O6528" s="190">
        <f t="shared" si="407"/>
        <v>1</v>
      </c>
      <c r="Q6528" s="1">
        <v>556.6</v>
      </c>
    </row>
    <row r="6529" spans="2:17" x14ac:dyDescent="0.3">
      <c r="B6529" s="187">
        <v>41546.625</v>
      </c>
      <c r="D6529" s="202">
        <v>910</v>
      </c>
      <c r="E6529" s="178">
        <v>618.26</v>
      </c>
      <c r="F6529" s="188">
        <f t="shared" si="404"/>
        <v>0.83670196569340605</v>
      </c>
      <c r="G6529" s="200"/>
      <c r="H6529" s="202">
        <v>557</v>
      </c>
      <c r="I6529" s="178">
        <v>22306</v>
      </c>
      <c r="J6529">
        <f t="shared" si="405"/>
        <v>22306</v>
      </c>
      <c r="K6529" s="189">
        <f t="shared" si="406"/>
        <v>0.89224000000000003</v>
      </c>
      <c r="L6529" s="200">
        <v>23111</v>
      </c>
      <c r="N6529" s="184">
        <v>6000</v>
      </c>
      <c r="O6529" s="190">
        <f t="shared" si="407"/>
        <v>1</v>
      </c>
      <c r="Q6529" s="1">
        <v>556.20000000000005</v>
      </c>
    </row>
    <row r="6530" spans="2:17" x14ac:dyDescent="0.3">
      <c r="B6530" s="187">
        <v>41546.666666666664</v>
      </c>
      <c r="D6530" s="202">
        <v>793</v>
      </c>
      <c r="E6530" s="178">
        <v>435.34699999999998</v>
      </c>
      <c r="F6530" s="188">
        <f t="shared" si="404"/>
        <v>0.58916263490882026</v>
      </c>
      <c r="G6530" s="200"/>
      <c r="H6530" s="202">
        <v>316</v>
      </c>
      <c r="I6530" s="178">
        <v>13934</v>
      </c>
      <c r="J6530">
        <f t="shared" si="405"/>
        <v>13934</v>
      </c>
      <c r="K6530" s="189">
        <f t="shared" si="406"/>
        <v>0.55735999999999997</v>
      </c>
      <c r="L6530" s="200">
        <v>14321</v>
      </c>
      <c r="N6530" s="184">
        <v>6000</v>
      </c>
      <c r="O6530" s="190">
        <f t="shared" si="407"/>
        <v>1</v>
      </c>
      <c r="Q6530" s="1">
        <v>556</v>
      </c>
    </row>
    <row r="6531" spans="2:17" x14ac:dyDescent="0.3">
      <c r="B6531" s="187">
        <v>41546.708333333336</v>
      </c>
      <c r="D6531" s="202">
        <v>286</v>
      </c>
      <c r="E6531" s="178">
        <v>0</v>
      </c>
      <c r="F6531" s="188">
        <f t="shared" si="404"/>
        <v>0</v>
      </c>
      <c r="G6531" s="200"/>
      <c r="H6531" s="202">
        <v>77</v>
      </c>
      <c r="I6531" s="178">
        <v>2697</v>
      </c>
      <c r="J6531">
        <f t="shared" si="405"/>
        <v>2697</v>
      </c>
      <c r="K6531" s="189">
        <f t="shared" si="406"/>
        <v>0.10788</v>
      </c>
      <c r="L6531" s="200">
        <v>2810.2</v>
      </c>
      <c r="N6531" s="184">
        <v>5999.3</v>
      </c>
      <c r="O6531" s="190">
        <f t="shared" si="407"/>
        <v>0.99988333333333335</v>
      </c>
      <c r="Q6531" s="1">
        <v>555.9</v>
      </c>
    </row>
    <row r="6532" spans="2:17" x14ac:dyDescent="0.3">
      <c r="B6532" s="187">
        <v>41546.75</v>
      </c>
      <c r="D6532" s="202">
        <v>0</v>
      </c>
      <c r="E6532" s="178">
        <v>0</v>
      </c>
      <c r="F6532" s="188">
        <f t="shared" si="404"/>
        <v>0</v>
      </c>
      <c r="G6532" s="200"/>
      <c r="H6532" s="202">
        <v>0</v>
      </c>
      <c r="I6532" s="178">
        <v>-56.506999999999998</v>
      </c>
      <c r="J6532">
        <f t="shared" si="405"/>
        <v>0</v>
      </c>
      <c r="K6532" s="189">
        <f t="shared" si="406"/>
        <v>0</v>
      </c>
      <c r="L6532" s="200">
        <v>0</v>
      </c>
      <c r="N6532" s="184">
        <v>5984.6</v>
      </c>
      <c r="O6532" s="190">
        <f t="shared" si="407"/>
        <v>0.99743333333333339</v>
      </c>
      <c r="Q6532" s="1">
        <v>555.5</v>
      </c>
    </row>
    <row r="6533" spans="2:17" x14ac:dyDescent="0.3">
      <c r="B6533" s="187">
        <v>41546.791666666664</v>
      </c>
      <c r="D6533" s="202">
        <v>0</v>
      </c>
      <c r="E6533" s="178">
        <v>0</v>
      </c>
      <c r="F6533" s="188">
        <f t="shared" si="404"/>
        <v>0</v>
      </c>
      <c r="G6533" s="200"/>
      <c r="H6533" s="202">
        <v>0</v>
      </c>
      <c r="I6533" s="178">
        <v>-56.506999999999998</v>
      </c>
      <c r="J6533">
        <f t="shared" si="405"/>
        <v>0</v>
      </c>
      <c r="K6533" s="189">
        <f t="shared" si="406"/>
        <v>0</v>
      </c>
      <c r="L6533" s="200">
        <v>0</v>
      </c>
      <c r="N6533" s="184">
        <v>5998.7</v>
      </c>
      <c r="O6533" s="190">
        <f t="shared" si="407"/>
        <v>0.99978333333333336</v>
      </c>
      <c r="Q6533" s="1">
        <v>554.1</v>
      </c>
    </row>
    <row r="6534" spans="2:17" x14ac:dyDescent="0.3">
      <c r="B6534" s="187">
        <v>41546.833333333336</v>
      </c>
      <c r="D6534" s="202">
        <v>0</v>
      </c>
      <c r="E6534" s="178">
        <v>0</v>
      </c>
      <c r="F6534" s="188">
        <f t="shared" si="404"/>
        <v>0</v>
      </c>
      <c r="G6534" s="200"/>
      <c r="H6534" s="202">
        <v>0</v>
      </c>
      <c r="I6534" s="178">
        <v>-56.506999999999998</v>
      </c>
      <c r="J6534">
        <f t="shared" si="405"/>
        <v>0</v>
      </c>
      <c r="K6534" s="189">
        <f t="shared" si="406"/>
        <v>0</v>
      </c>
      <c r="L6534" s="200">
        <v>0</v>
      </c>
      <c r="N6534" s="184">
        <v>6000</v>
      </c>
      <c r="O6534" s="190">
        <f t="shared" si="407"/>
        <v>1</v>
      </c>
      <c r="Q6534" s="1">
        <v>553.1</v>
      </c>
    </row>
    <row r="6535" spans="2:17" x14ac:dyDescent="0.3">
      <c r="B6535" s="187">
        <v>41546.875</v>
      </c>
      <c r="D6535" s="202">
        <v>0</v>
      </c>
      <c r="E6535" s="178">
        <v>0</v>
      </c>
      <c r="F6535" s="188">
        <f t="shared" si="404"/>
        <v>0</v>
      </c>
      <c r="G6535" s="200"/>
      <c r="H6535" s="202">
        <v>0</v>
      </c>
      <c r="I6535" s="178">
        <v>-56.506999999999998</v>
      </c>
      <c r="J6535">
        <f t="shared" si="405"/>
        <v>0</v>
      </c>
      <c r="K6535" s="189">
        <f t="shared" si="406"/>
        <v>0</v>
      </c>
      <c r="L6535" s="200">
        <v>0</v>
      </c>
      <c r="N6535" s="184">
        <v>6000</v>
      </c>
      <c r="O6535" s="190">
        <f t="shared" si="407"/>
        <v>1</v>
      </c>
      <c r="Q6535" s="1">
        <v>551.9</v>
      </c>
    </row>
    <row r="6536" spans="2:17" x14ac:dyDescent="0.3">
      <c r="B6536" s="187">
        <v>41546.916666666664</v>
      </c>
      <c r="D6536" s="202">
        <v>0</v>
      </c>
      <c r="E6536" s="178">
        <v>0</v>
      </c>
      <c r="F6536" s="188">
        <f t="shared" si="404"/>
        <v>0</v>
      </c>
      <c r="G6536" s="200"/>
      <c r="H6536" s="202">
        <v>0</v>
      </c>
      <c r="I6536" s="178">
        <v>-56.506999999999998</v>
      </c>
      <c r="J6536">
        <f t="shared" si="405"/>
        <v>0</v>
      </c>
      <c r="K6536" s="189">
        <f t="shared" si="406"/>
        <v>0</v>
      </c>
      <c r="L6536" s="200">
        <v>0</v>
      </c>
      <c r="N6536" s="184">
        <v>6000</v>
      </c>
      <c r="O6536" s="190">
        <f t="shared" si="407"/>
        <v>1</v>
      </c>
      <c r="Q6536" s="1">
        <v>551.9</v>
      </c>
    </row>
    <row r="6537" spans="2:17" x14ac:dyDescent="0.3">
      <c r="B6537" s="187">
        <v>41546.958333333336</v>
      </c>
      <c r="D6537" s="202">
        <v>0</v>
      </c>
      <c r="E6537" s="178">
        <v>0</v>
      </c>
      <c r="F6537" s="188">
        <f t="shared" si="404"/>
        <v>0</v>
      </c>
      <c r="G6537" s="200"/>
      <c r="H6537" s="202">
        <v>0</v>
      </c>
      <c r="I6537" s="178">
        <v>-56.506999999999998</v>
      </c>
      <c r="J6537">
        <f t="shared" si="405"/>
        <v>0</v>
      </c>
      <c r="K6537" s="189">
        <f t="shared" si="406"/>
        <v>0</v>
      </c>
      <c r="L6537" s="200">
        <v>0</v>
      </c>
      <c r="N6537" s="184">
        <v>5993.9</v>
      </c>
      <c r="O6537" s="190">
        <f t="shared" si="407"/>
        <v>0.99898333333333322</v>
      </c>
      <c r="Q6537" s="1">
        <v>551.5</v>
      </c>
    </row>
    <row r="6538" spans="2:17" x14ac:dyDescent="0.3">
      <c r="B6538" s="187">
        <v>41547</v>
      </c>
      <c r="D6538" s="202">
        <v>0</v>
      </c>
      <c r="E6538" s="178">
        <v>0</v>
      </c>
      <c r="F6538" s="188">
        <f t="shared" si="404"/>
        <v>0</v>
      </c>
      <c r="G6538" s="200"/>
      <c r="H6538" s="202">
        <v>0</v>
      </c>
      <c r="I6538" s="178">
        <v>-56.506999999999998</v>
      </c>
      <c r="J6538">
        <f t="shared" si="405"/>
        <v>0</v>
      </c>
      <c r="K6538" s="189">
        <f t="shared" si="406"/>
        <v>0</v>
      </c>
      <c r="L6538" s="200">
        <v>0</v>
      </c>
      <c r="N6538" s="184">
        <v>5873.4</v>
      </c>
      <c r="O6538" s="190">
        <f t="shared" si="407"/>
        <v>0.97889999999999999</v>
      </c>
      <c r="Q6538" s="1">
        <v>551.5</v>
      </c>
    </row>
    <row r="6539" spans="2:17" x14ac:dyDescent="0.3">
      <c r="B6539" s="187">
        <v>41547.041666666664</v>
      </c>
      <c r="D6539" s="202">
        <v>0</v>
      </c>
      <c r="E6539" s="178">
        <v>0</v>
      </c>
      <c r="F6539" s="188">
        <f t="shared" ref="F6539:F6602" si="408">E6539/$F$8</f>
        <v>0</v>
      </c>
      <c r="G6539" s="200"/>
      <c r="H6539" s="202">
        <v>0</v>
      </c>
      <c r="I6539" s="178">
        <v>-56.506999999999998</v>
      </c>
      <c r="J6539">
        <f t="shared" ref="J6539:J6602" si="409">IF(I6539&lt;0,0,I6539)</f>
        <v>0</v>
      </c>
      <c r="K6539" s="189">
        <f t="shared" ref="K6539:K6602" si="410">J6539/(1000*$K$8)</f>
        <v>0</v>
      </c>
      <c r="L6539" s="200">
        <v>0</v>
      </c>
      <c r="N6539" s="184">
        <v>5350.9</v>
      </c>
      <c r="O6539" s="190">
        <f t="shared" ref="O6539:O6602" si="411">N6539/$O$8</f>
        <v>0.89181666666666659</v>
      </c>
      <c r="Q6539" s="1">
        <v>550.70000000000005</v>
      </c>
    </row>
    <row r="6540" spans="2:17" x14ac:dyDescent="0.3">
      <c r="B6540" s="187">
        <v>41547.083333333336</v>
      </c>
      <c r="D6540" s="202">
        <v>0</v>
      </c>
      <c r="E6540" s="178">
        <v>0</v>
      </c>
      <c r="F6540" s="188">
        <f t="shared" si="408"/>
        <v>0</v>
      </c>
      <c r="G6540" s="200"/>
      <c r="H6540" s="202">
        <v>0</v>
      </c>
      <c r="I6540" s="178">
        <v>-56.506999999999998</v>
      </c>
      <c r="J6540">
        <f t="shared" si="409"/>
        <v>0</v>
      </c>
      <c r="K6540" s="189">
        <f t="shared" si="410"/>
        <v>0</v>
      </c>
      <c r="L6540" s="200">
        <v>0</v>
      </c>
      <c r="N6540" s="184">
        <v>5037.5</v>
      </c>
      <c r="O6540" s="190">
        <f t="shared" si="411"/>
        <v>0.83958333333333335</v>
      </c>
      <c r="Q6540" s="1">
        <v>550.20000000000005</v>
      </c>
    </row>
    <row r="6541" spans="2:17" x14ac:dyDescent="0.3">
      <c r="B6541" s="187">
        <v>41547.125</v>
      </c>
      <c r="D6541" s="202">
        <v>0</v>
      </c>
      <c r="E6541" s="178">
        <v>0</v>
      </c>
      <c r="F6541" s="188">
        <f t="shared" si="408"/>
        <v>0</v>
      </c>
      <c r="G6541" s="200"/>
      <c r="H6541" s="202">
        <v>0</v>
      </c>
      <c r="I6541" s="178">
        <v>-56.506999999999998</v>
      </c>
      <c r="J6541">
        <f t="shared" si="409"/>
        <v>0</v>
      </c>
      <c r="K6541" s="189">
        <f t="shared" si="410"/>
        <v>0</v>
      </c>
      <c r="L6541" s="200">
        <v>0</v>
      </c>
      <c r="N6541" s="184">
        <v>5372.4</v>
      </c>
      <c r="O6541" s="190">
        <f t="shared" si="411"/>
        <v>0.89539999999999997</v>
      </c>
      <c r="Q6541" s="1">
        <v>549.70000000000005</v>
      </c>
    </row>
    <row r="6542" spans="2:17" x14ac:dyDescent="0.3">
      <c r="B6542" s="187">
        <v>41547.166666666664</v>
      </c>
      <c r="D6542" s="202">
        <v>0</v>
      </c>
      <c r="E6542" s="178">
        <v>0</v>
      </c>
      <c r="F6542" s="188">
        <f t="shared" si="408"/>
        <v>0</v>
      </c>
      <c r="G6542" s="200"/>
      <c r="H6542" s="202">
        <v>0</v>
      </c>
      <c r="I6542" s="178">
        <v>-56.506999999999998</v>
      </c>
      <c r="J6542">
        <f t="shared" si="409"/>
        <v>0</v>
      </c>
      <c r="K6542" s="189">
        <f t="shared" si="410"/>
        <v>0</v>
      </c>
      <c r="L6542" s="200">
        <v>0</v>
      </c>
      <c r="N6542" s="184">
        <v>5034.3</v>
      </c>
      <c r="O6542" s="190">
        <f t="shared" si="411"/>
        <v>0.83905000000000007</v>
      </c>
      <c r="Q6542" s="1">
        <v>549.5</v>
      </c>
    </row>
    <row r="6543" spans="2:17" x14ac:dyDescent="0.3">
      <c r="B6543" s="187">
        <v>41547.208333333336</v>
      </c>
      <c r="D6543" s="202">
        <v>63</v>
      </c>
      <c r="E6543" s="178">
        <v>0</v>
      </c>
      <c r="F6543" s="188">
        <f t="shared" si="408"/>
        <v>0</v>
      </c>
      <c r="G6543" s="200"/>
      <c r="H6543" s="202">
        <v>12</v>
      </c>
      <c r="I6543" s="178">
        <v>-18.265999999999998</v>
      </c>
      <c r="J6543">
        <f t="shared" si="409"/>
        <v>0</v>
      </c>
      <c r="K6543" s="189">
        <f t="shared" si="410"/>
        <v>0</v>
      </c>
      <c r="L6543" s="200">
        <v>156.63</v>
      </c>
      <c r="N6543" s="184">
        <v>4304</v>
      </c>
      <c r="O6543" s="190">
        <f t="shared" si="411"/>
        <v>0.71733333333333338</v>
      </c>
      <c r="Q6543" s="1">
        <v>549.20000000000005</v>
      </c>
    </row>
    <row r="6544" spans="2:17" x14ac:dyDescent="0.3">
      <c r="B6544" s="187">
        <v>41547.25</v>
      </c>
      <c r="D6544" s="202">
        <v>572</v>
      </c>
      <c r="E6544" s="178">
        <v>46.3093</v>
      </c>
      <c r="F6544" s="188">
        <f t="shared" si="408"/>
        <v>6.2671177724396926E-2</v>
      </c>
      <c r="G6544" s="200"/>
      <c r="H6544" s="202">
        <v>150</v>
      </c>
      <c r="I6544" s="178">
        <v>6336.7</v>
      </c>
      <c r="J6544">
        <f t="shared" si="409"/>
        <v>6336.7</v>
      </c>
      <c r="K6544" s="189">
        <f t="shared" si="410"/>
        <v>0.25346799999999997</v>
      </c>
      <c r="L6544" s="200">
        <v>6504.4</v>
      </c>
      <c r="N6544" s="184">
        <v>3883.6</v>
      </c>
      <c r="O6544" s="190">
        <f t="shared" si="411"/>
        <v>0.64726666666666666</v>
      </c>
      <c r="Q6544" s="1">
        <v>549.1</v>
      </c>
    </row>
    <row r="6545" spans="2:17" x14ac:dyDescent="0.3">
      <c r="B6545" s="187">
        <v>41547.291666666664</v>
      </c>
      <c r="D6545" s="202">
        <v>848</v>
      </c>
      <c r="E6545" s="178">
        <v>526.423</v>
      </c>
      <c r="F6545" s="188">
        <f t="shared" si="408"/>
        <v>0.71241736306120385</v>
      </c>
      <c r="G6545" s="200"/>
      <c r="H6545" s="202">
        <v>397</v>
      </c>
      <c r="I6545" s="178">
        <v>18178</v>
      </c>
      <c r="J6545">
        <f t="shared" si="409"/>
        <v>18178</v>
      </c>
      <c r="K6545" s="189">
        <f t="shared" si="410"/>
        <v>0.72711999999999999</v>
      </c>
      <c r="L6545" s="200">
        <v>18757</v>
      </c>
      <c r="N6545" s="184">
        <v>3159.7</v>
      </c>
      <c r="O6545" s="190">
        <f t="shared" si="411"/>
        <v>0.52661666666666662</v>
      </c>
      <c r="Q6545" s="1">
        <v>549</v>
      </c>
    </row>
    <row r="6546" spans="2:17" x14ac:dyDescent="0.3">
      <c r="B6546" s="187">
        <v>41547.333333333336</v>
      </c>
      <c r="D6546" s="202">
        <v>959</v>
      </c>
      <c r="E6546" s="178">
        <v>682.56600000000003</v>
      </c>
      <c r="F6546" s="188">
        <f t="shared" si="408"/>
        <v>0.92372838921406109</v>
      </c>
      <c r="G6546" s="200"/>
      <c r="H6546" s="202">
        <v>639</v>
      </c>
      <c r="I6546" s="178">
        <v>24189</v>
      </c>
      <c r="J6546">
        <f t="shared" si="409"/>
        <v>24189</v>
      </c>
      <c r="K6546" s="189">
        <f t="shared" si="410"/>
        <v>0.96755999999999998</v>
      </c>
      <c r="L6546" s="200">
        <v>25108</v>
      </c>
      <c r="N6546" s="184">
        <v>2482.1</v>
      </c>
      <c r="O6546" s="190">
        <f t="shared" si="411"/>
        <v>0.41368333333333329</v>
      </c>
      <c r="Q6546" s="1">
        <v>548.9</v>
      </c>
    </row>
    <row r="6547" spans="2:17" x14ac:dyDescent="0.3">
      <c r="B6547" s="187">
        <v>41547.375</v>
      </c>
      <c r="D6547" s="202">
        <v>1004</v>
      </c>
      <c r="E6547" s="178">
        <v>734.91200000000003</v>
      </c>
      <c r="F6547" s="188">
        <f t="shared" si="408"/>
        <v>0.99456913759853849</v>
      </c>
      <c r="G6547" s="200"/>
      <c r="H6547" s="202">
        <v>835</v>
      </c>
      <c r="I6547" s="178">
        <v>24359</v>
      </c>
      <c r="J6547">
        <f t="shared" si="409"/>
        <v>24359</v>
      </c>
      <c r="K6547" s="189">
        <f t="shared" si="410"/>
        <v>0.97436</v>
      </c>
      <c r="L6547" s="200">
        <v>25289</v>
      </c>
      <c r="N6547" s="184">
        <v>1512.9</v>
      </c>
      <c r="O6547" s="190">
        <f t="shared" si="411"/>
        <v>0.25215000000000004</v>
      </c>
      <c r="Q6547" s="1">
        <v>548.9</v>
      </c>
    </row>
    <row r="6548" spans="2:17" x14ac:dyDescent="0.3">
      <c r="B6548" s="187">
        <v>41547.416666666664</v>
      </c>
      <c r="D6548" s="202">
        <v>1030</v>
      </c>
      <c r="E6548" s="178">
        <v>735.02599999999995</v>
      </c>
      <c r="F6548" s="188">
        <f t="shared" si="408"/>
        <v>0.99472341577291334</v>
      </c>
      <c r="G6548" s="200"/>
      <c r="H6548" s="202">
        <v>971</v>
      </c>
      <c r="I6548" s="178">
        <v>24359</v>
      </c>
      <c r="J6548">
        <f t="shared" si="409"/>
        <v>24359</v>
      </c>
      <c r="K6548" s="189">
        <f t="shared" si="410"/>
        <v>0.97436</v>
      </c>
      <c r="L6548" s="200">
        <v>25289</v>
      </c>
      <c r="N6548" s="184">
        <v>786.7</v>
      </c>
      <c r="O6548" s="190">
        <f t="shared" si="411"/>
        <v>0.13111666666666669</v>
      </c>
      <c r="Q6548" s="1">
        <v>547.4</v>
      </c>
    </row>
    <row r="6549" spans="2:17" x14ac:dyDescent="0.3">
      <c r="B6549" s="187">
        <v>41547.458333333336</v>
      </c>
      <c r="D6549" s="202">
        <v>1022</v>
      </c>
      <c r="E6549" s="178">
        <v>735.09500000000003</v>
      </c>
      <c r="F6549" s="188">
        <f t="shared" si="408"/>
        <v>0.99481679466792983</v>
      </c>
      <c r="G6549" s="200"/>
      <c r="H6549" s="202">
        <v>1030</v>
      </c>
      <c r="I6549" s="178">
        <v>24359</v>
      </c>
      <c r="J6549">
        <f t="shared" si="409"/>
        <v>24359</v>
      </c>
      <c r="K6549" s="189">
        <f t="shared" si="410"/>
        <v>0.97436</v>
      </c>
      <c r="L6549" s="200">
        <v>25289</v>
      </c>
      <c r="N6549" s="184">
        <v>761.6</v>
      </c>
      <c r="O6549" s="190">
        <f t="shared" si="411"/>
        <v>0.12693333333333334</v>
      </c>
      <c r="Q6549" s="1">
        <v>547.1</v>
      </c>
    </row>
    <row r="6550" spans="2:17" x14ac:dyDescent="0.3">
      <c r="B6550" s="187">
        <v>41547.5</v>
      </c>
      <c r="D6550" s="202">
        <v>1035</v>
      </c>
      <c r="E6550" s="178">
        <v>735.19399999999996</v>
      </c>
      <c r="F6550" s="188">
        <f t="shared" si="408"/>
        <v>0.99495077308251856</v>
      </c>
      <c r="G6550" s="200"/>
      <c r="H6550" s="202">
        <v>1022</v>
      </c>
      <c r="I6550" s="178">
        <v>24359</v>
      </c>
      <c r="J6550">
        <f t="shared" si="409"/>
        <v>24359</v>
      </c>
      <c r="K6550" s="189">
        <f t="shared" si="410"/>
        <v>0.97436</v>
      </c>
      <c r="L6550" s="200">
        <v>25289</v>
      </c>
      <c r="N6550" s="184">
        <v>1034.8</v>
      </c>
      <c r="O6550" s="190">
        <f t="shared" si="411"/>
        <v>0.17246666666666666</v>
      </c>
      <c r="Q6550" s="1">
        <v>547</v>
      </c>
    </row>
    <row r="6551" spans="2:17" x14ac:dyDescent="0.3">
      <c r="B6551" s="187">
        <v>41547.541666666664</v>
      </c>
      <c r="D6551" s="202">
        <v>1023</v>
      </c>
      <c r="E6551" s="178">
        <v>735.20799999999997</v>
      </c>
      <c r="F6551" s="188">
        <f t="shared" si="408"/>
        <v>0.9949697195249857</v>
      </c>
      <c r="G6551" s="200"/>
      <c r="H6551" s="202">
        <v>933</v>
      </c>
      <c r="I6551" s="178">
        <v>24304</v>
      </c>
      <c r="J6551">
        <f t="shared" si="409"/>
        <v>24304</v>
      </c>
      <c r="K6551" s="189">
        <f t="shared" si="410"/>
        <v>0.97216000000000002</v>
      </c>
      <c r="L6551" s="200">
        <v>25231</v>
      </c>
      <c r="N6551" s="184">
        <v>1216.3</v>
      </c>
      <c r="O6551" s="190">
        <f t="shared" si="411"/>
        <v>0.20271666666666666</v>
      </c>
      <c r="Q6551" s="1">
        <v>545.79999999999995</v>
      </c>
    </row>
    <row r="6552" spans="2:17" x14ac:dyDescent="0.3">
      <c r="B6552" s="187">
        <v>41547.583333333336</v>
      </c>
      <c r="D6552" s="202">
        <v>993</v>
      </c>
      <c r="E6552" s="178">
        <v>723.85</v>
      </c>
      <c r="F6552" s="188">
        <f t="shared" si="408"/>
        <v>0.97959874141489334</v>
      </c>
      <c r="G6552" s="200"/>
      <c r="H6552" s="202">
        <v>777</v>
      </c>
      <c r="I6552" s="178">
        <v>23911</v>
      </c>
      <c r="J6552">
        <f t="shared" si="409"/>
        <v>23911</v>
      </c>
      <c r="K6552" s="189">
        <f t="shared" si="410"/>
        <v>0.95643999999999996</v>
      </c>
      <c r="L6552" s="200">
        <v>24813</v>
      </c>
      <c r="N6552" s="184">
        <v>1300.8</v>
      </c>
      <c r="O6552" s="190">
        <f t="shared" si="411"/>
        <v>0.21679999999999999</v>
      </c>
      <c r="Q6552" s="1">
        <v>544.79999999999995</v>
      </c>
    </row>
    <row r="6553" spans="2:17" x14ac:dyDescent="0.3">
      <c r="B6553" s="187">
        <v>41547.625</v>
      </c>
      <c r="D6553" s="202">
        <v>939</v>
      </c>
      <c r="E6553" s="178">
        <v>650.42399999999998</v>
      </c>
      <c r="F6553" s="188">
        <f t="shared" si="408"/>
        <v>0.8802300639442433</v>
      </c>
      <c r="G6553" s="200"/>
      <c r="H6553" s="202">
        <v>566</v>
      </c>
      <c r="I6553" s="178">
        <v>23028</v>
      </c>
      <c r="J6553">
        <f t="shared" si="409"/>
        <v>23028</v>
      </c>
      <c r="K6553" s="189">
        <f t="shared" si="410"/>
        <v>0.92112000000000005</v>
      </c>
      <c r="L6553" s="200">
        <v>23876</v>
      </c>
      <c r="N6553" s="184">
        <v>1228.9000000000001</v>
      </c>
      <c r="O6553" s="190">
        <f t="shared" si="411"/>
        <v>0.20481666666666667</v>
      </c>
      <c r="Q6553" s="1">
        <v>544.70000000000005</v>
      </c>
    </row>
    <row r="6554" spans="2:17" x14ac:dyDescent="0.3">
      <c r="B6554" s="187">
        <v>41547.666666666664</v>
      </c>
      <c r="D6554" s="202">
        <v>826</v>
      </c>
      <c r="E6554" s="178">
        <v>465.21699999999998</v>
      </c>
      <c r="F6554" s="188">
        <f t="shared" si="408"/>
        <v>0.62958622322969182</v>
      </c>
      <c r="G6554" s="200"/>
      <c r="H6554" s="202">
        <v>321</v>
      </c>
      <c r="I6554" s="178">
        <v>14420</v>
      </c>
      <c r="J6554">
        <f t="shared" si="409"/>
        <v>14420</v>
      </c>
      <c r="K6554" s="189">
        <f t="shared" si="410"/>
        <v>0.57679999999999998</v>
      </c>
      <c r="L6554" s="200">
        <v>14826</v>
      </c>
      <c r="N6554" s="184">
        <v>1190.2</v>
      </c>
      <c r="O6554" s="190">
        <f t="shared" si="411"/>
        <v>0.19836666666666666</v>
      </c>
      <c r="Q6554" s="1">
        <v>544</v>
      </c>
    </row>
    <row r="6555" spans="2:17" x14ac:dyDescent="0.3">
      <c r="B6555" s="187">
        <v>41547.708333333336</v>
      </c>
      <c r="D6555" s="202">
        <v>330</v>
      </c>
      <c r="E6555" s="178">
        <v>0</v>
      </c>
      <c r="F6555" s="188">
        <f t="shared" si="408"/>
        <v>0</v>
      </c>
      <c r="G6555" s="200"/>
      <c r="H6555" s="202">
        <v>79</v>
      </c>
      <c r="I6555" s="178">
        <v>2826.8</v>
      </c>
      <c r="J6555">
        <f t="shared" si="409"/>
        <v>2826.8</v>
      </c>
      <c r="K6555" s="189">
        <f t="shared" si="410"/>
        <v>0.11307200000000001</v>
      </c>
      <c r="L6555" s="200">
        <v>2941.5</v>
      </c>
      <c r="N6555" s="184">
        <v>1252.9000000000001</v>
      </c>
      <c r="O6555" s="190">
        <f t="shared" si="411"/>
        <v>0.20881666666666668</v>
      </c>
      <c r="Q6555" s="1">
        <v>543.29999999999995</v>
      </c>
    </row>
    <row r="6556" spans="2:17" x14ac:dyDescent="0.3">
      <c r="B6556" s="187">
        <v>41547.75</v>
      </c>
      <c r="D6556" s="202">
        <v>0</v>
      </c>
      <c r="E6556" s="178">
        <v>0</v>
      </c>
      <c r="F6556" s="188">
        <f t="shared" si="408"/>
        <v>0</v>
      </c>
      <c r="G6556" s="200"/>
      <c r="H6556" s="202">
        <v>0</v>
      </c>
      <c r="I6556" s="178">
        <v>-56.506999999999998</v>
      </c>
      <c r="J6556">
        <f t="shared" si="409"/>
        <v>0</v>
      </c>
      <c r="K6556" s="189">
        <f t="shared" si="410"/>
        <v>0</v>
      </c>
      <c r="L6556" s="200">
        <v>0</v>
      </c>
      <c r="N6556" s="184">
        <v>2143.3000000000002</v>
      </c>
      <c r="O6556" s="190">
        <f t="shared" si="411"/>
        <v>0.35721666666666668</v>
      </c>
      <c r="Q6556" s="1">
        <v>542.79999999999995</v>
      </c>
    </row>
    <row r="6557" spans="2:17" x14ac:dyDescent="0.3">
      <c r="B6557" s="187">
        <v>41547.791666666664</v>
      </c>
      <c r="D6557" s="202">
        <v>0</v>
      </c>
      <c r="E6557" s="178">
        <v>0</v>
      </c>
      <c r="F6557" s="188">
        <f t="shared" si="408"/>
        <v>0</v>
      </c>
      <c r="G6557" s="200"/>
      <c r="H6557" s="202">
        <v>0</v>
      </c>
      <c r="I6557" s="178">
        <v>-56.506999999999998</v>
      </c>
      <c r="J6557">
        <f t="shared" si="409"/>
        <v>0</v>
      </c>
      <c r="K6557" s="189">
        <f t="shared" si="410"/>
        <v>0</v>
      </c>
      <c r="L6557" s="200">
        <v>0</v>
      </c>
      <c r="N6557" s="184">
        <v>3172.5</v>
      </c>
      <c r="O6557" s="190">
        <f t="shared" si="411"/>
        <v>0.52875000000000005</v>
      </c>
      <c r="Q6557" s="1">
        <v>542.79999999999995</v>
      </c>
    </row>
    <row r="6558" spans="2:17" x14ac:dyDescent="0.3">
      <c r="B6558" s="187">
        <v>41547.833333333336</v>
      </c>
      <c r="D6558" s="202">
        <v>0</v>
      </c>
      <c r="E6558" s="178">
        <v>0</v>
      </c>
      <c r="F6558" s="188">
        <f t="shared" si="408"/>
        <v>0</v>
      </c>
      <c r="G6558" s="200"/>
      <c r="H6558" s="202">
        <v>0</v>
      </c>
      <c r="I6558" s="178">
        <v>-56.506999999999998</v>
      </c>
      <c r="J6558">
        <f t="shared" si="409"/>
        <v>0</v>
      </c>
      <c r="K6558" s="189">
        <f t="shared" si="410"/>
        <v>0</v>
      </c>
      <c r="L6558" s="200">
        <v>0</v>
      </c>
      <c r="N6558" s="184">
        <v>3337.6</v>
      </c>
      <c r="O6558" s="190">
        <f t="shared" si="411"/>
        <v>0.55626666666666669</v>
      </c>
      <c r="Q6558" s="1">
        <v>542.20000000000005</v>
      </c>
    </row>
    <row r="6559" spans="2:17" x14ac:dyDescent="0.3">
      <c r="B6559" s="187">
        <v>41547.875</v>
      </c>
      <c r="D6559" s="202">
        <v>0</v>
      </c>
      <c r="E6559" s="178">
        <v>0</v>
      </c>
      <c r="F6559" s="188">
        <f t="shared" si="408"/>
        <v>0</v>
      </c>
      <c r="G6559" s="200"/>
      <c r="H6559" s="202">
        <v>0</v>
      </c>
      <c r="I6559" s="178">
        <v>-56.506999999999998</v>
      </c>
      <c r="J6559">
        <f t="shared" si="409"/>
        <v>0</v>
      </c>
      <c r="K6559" s="189">
        <f t="shared" si="410"/>
        <v>0</v>
      </c>
      <c r="L6559" s="200">
        <v>0</v>
      </c>
      <c r="N6559" s="184">
        <v>3696.6</v>
      </c>
      <c r="O6559" s="190">
        <f t="shared" si="411"/>
        <v>0.61609999999999998</v>
      </c>
      <c r="Q6559" s="1">
        <v>542.20000000000005</v>
      </c>
    </row>
    <row r="6560" spans="2:17" x14ac:dyDescent="0.3">
      <c r="B6560" s="187">
        <v>41547.916666666664</v>
      </c>
      <c r="D6560" s="202">
        <v>0</v>
      </c>
      <c r="E6560" s="178">
        <v>0</v>
      </c>
      <c r="F6560" s="188">
        <f t="shared" si="408"/>
        <v>0</v>
      </c>
      <c r="G6560" s="200"/>
      <c r="H6560" s="202">
        <v>0</v>
      </c>
      <c r="I6560" s="178">
        <v>-56.506999999999998</v>
      </c>
      <c r="J6560">
        <f t="shared" si="409"/>
        <v>0</v>
      </c>
      <c r="K6560" s="189">
        <f t="shared" si="410"/>
        <v>0</v>
      </c>
      <c r="L6560" s="200">
        <v>0</v>
      </c>
      <c r="N6560" s="184">
        <v>4577.8</v>
      </c>
      <c r="O6560" s="190">
        <f t="shared" si="411"/>
        <v>0.76296666666666668</v>
      </c>
      <c r="Q6560" s="1">
        <v>541.4</v>
      </c>
    </row>
    <row r="6561" spans="2:17" x14ac:dyDescent="0.3">
      <c r="B6561" s="187">
        <v>41547.958333333336</v>
      </c>
      <c r="D6561" s="202">
        <v>0</v>
      </c>
      <c r="E6561" s="178">
        <v>0</v>
      </c>
      <c r="F6561" s="188">
        <f t="shared" si="408"/>
        <v>0</v>
      </c>
      <c r="G6561" s="200"/>
      <c r="H6561" s="202">
        <v>0</v>
      </c>
      <c r="I6561" s="178">
        <v>-56.506999999999998</v>
      </c>
      <c r="J6561">
        <f t="shared" si="409"/>
        <v>0</v>
      </c>
      <c r="K6561" s="189">
        <f t="shared" si="410"/>
        <v>0</v>
      </c>
      <c r="L6561" s="200">
        <v>0</v>
      </c>
      <c r="N6561" s="184">
        <v>4501.1000000000004</v>
      </c>
      <c r="O6561" s="190">
        <f t="shared" si="411"/>
        <v>0.75018333333333342</v>
      </c>
      <c r="Q6561" s="1">
        <v>540.5</v>
      </c>
    </row>
    <row r="6562" spans="2:17" x14ac:dyDescent="0.3">
      <c r="B6562" s="187">
        <v>41913</v>
      </c>
      <c r="D6562" s="202">
        <v>0</v>
      </c>
      <c r="E6562" s="178">
        <v>0</v>
      </c>
      <c r="F6562" s="188">
        <f t="shared" si="408"/>
        <v>0</v>
      </c>
      <c r="G6562" s="200"/>
      <c r="H6562" s="202">
        <v>0</v>
      </c>
      <c r="I6562" s="178">
        <v>-56.506999999999998</v>
      </c>
      <c r="J6562">
        <f t="shared" si="409"/>
        <v>0</v>
      </c>
      <c r="K6562" s="189">
        <f t="shared" si="410"/>
        <v>0</v>
      </c>
      <c r="L6562" s="200">
        <v>0</v>
      </c>
      <c r="N6562" s="184">
        <v>4486.3999999999996</v>
      </c>
      <c r="O6562" s="190">
        <f t="shared" si="411"/>
        <v>0.74773333333333325</v>
      </c>
      <c r="Q6562" s="1">
        <v>540.4</v>
      </c>
    </row>
    <row r="6563" spans="2:17" x14ac:dyDescent="0.3">
      <c r="B6563" s="187">
        <v>41913.041666666664</v>
      </c>
      <c r="D6563" s="202">
        <v>0</v>
      </c>
      <c r="E6563" s="178">
        <v>0</v>
      </c>
      <c r="F6563" s="188">
        <f t="shared" si="408"/>
        <v>0</v>
      </c>
      <c r="G6563" s="200"/>
      <c r="H6563" s="202">
        <v>0</v>
      </c>
      <c r="I6563" s="178">
        <v>-56.506999999999998</v>
      </c>
      <c r="J6563">
        <f t="shared" si="409"/>
        <v>0</v>
      </c>
      <c r="K6563" s="189">
        <f t="shared" si="410"/>
        <v>0</v>
      </c>
      <c r="L6563" s="200">
        <v>0</v>
      </c>
      <c r="N6563" s="184">
        <v>4825.8999999999996</v>
      </c>
      <c r="O6563" s="190">
        <f t="shared" si="411"/>
        <v>0.80431666666666657</v>
      </c>
      <c r="Q6563" s="1">
        <v>540.20000000000005</v>
      </c>
    </row>
    <row r="6564" spans="2:17" x14ac:dyDescent="0.3">
      <c r="B6564" s="187">
        <v>41913.083333333336</v>
      </c>
      <c r="D6564" s="202">
        <v>0</v>
      </c>
      <c r="E6564" s="178">
        <v>0</v>
      </c>
      <c r="F6564" s="188">
        <f t="shared" si="408"/>
        <v>0</v>
      </c>
      <c r="G6564" s="200"/>
      <c r="H6564" s="202">
        <v>0</v>
      </c>
      <c r="I6564" s="178">
        <v>-56.506999999999998</v>
      </c>
      <c r="J6564">
        <f t="shared" si="409"/>
        <v>0</v>
      </c>
      <c r="K6564" s="189">
        <f t="shared" si="410"/>
        <v>0</v>
      </c>
      <c r="L6564" s="200">
        <v>0</v>
      </c>
      <c r="N6564" s="184">
        <v>5912.8</v>
      </c>
      <c r="O6564" s="190">
        <f t="shared" si="411"/>
        <v>0.98546666666666671</v>
      </c>
      <c r="Q6564" s="1">
        <v>539.4</v>
      </c>
    </row>
    <row r="6565" spans="2:17" x14ac:dyDescent="0.3">
      <c r="B6565" s="187">
        <v>41913.125</v>
      </c>
      <c r="D6565" s="202">
        <v>0</v>
      </c>
      <c r="E6565" s="178">
        <v>0</v>
      </c>
      <c r="F6565" s="188">
        <f t="shared" si="408"/>
        <v>0</v>
      </c>
      <c r="G6565" s="200"/>
      <c r="H6565" s="202">
        <v>0</v>
      </c>
      <c r="I6565" s="178">
        <v>-56.506999999999998</v>
      </c>
      <c r="J6565">
        <f t="shared" si="409"/>
        <v>0</v>
      </c>
      <c r="K6565" s="189">
        <f t="shared" si="410"/>
        <v>0</v>
      </c>
      <c r="L6565" s="200">
        <v>0</v>
      </c>
      <c r="N6565" s="184">
        <v>5969.3</v>
      </c>
      <c r="O6565" s="190">
        <f t="shared" si="411"/>
        <v>0.99488333333333334</v>
      </c>
      <c r="Q6565" s="1">
        <v>538.6</v>
      </c>
    </row>
    <row r="6566" spans="2:17" x14ac:dyDescent="0.3">
      <c r="B6566" s="187">
        <v>41913.166666666664</v>
      </c>
      <c r="D6566" s="202">
        <v>0</v>
      </c>
      <c r="E6566" s="178">
        <v>0</v>
      </c>
      <c r="F6566" s="188">
        <f t="shared" si="408"/>
        <v>0</v>
      </c>
      <c r="G6566" s="200"/>
      <c r="H6566" s="202">
        <v>0</v>
      </c>
      <c r="I6566" s="178">
        <v>-56.506999999999998</v>
      </c>
      <c r="J6566">
        <f t="shared" si="409"/>
        <v>0</v>
      </c>
      <c r="K6566" s="189">
        <f t="shared" si="410"/>
        <v>0</v>
      </c>
      <c r="L6566" s="200">
        <v>0</v>
      </c>
      <c r="N6566" s="184">
        <v>4614.1000000000004</v>
      </c>
      <c r="O6566" s="190">
        <f t="shared" si="411"/>
        <v>0.76901666666666668</v>
      </c>
      <c r="Q6566" s="1">
        <v>538.29999999999995</v>
      </c>
    </row>
    <row r="6567" spans="2:17" x14ac:dyDescent="0.3">
      <c r="B6567" s="187">
        <v>41913.208333333336</v>
      </c>
      <c r="D6567" s="202">
        <v>47</v>
      </c>
      <c r="E6567" s="178">
        <v>0</v>
      </c>
      <c r="F6567" s="188">
        <f t="shared" si="408"/>
        <v>0</v>
      </c>
      <c r="G6567" s="200"/>
      <c r="H6567" s="202">
        <v>11</v>
      </c>
      <c r="I6567" s="178">
        <v>-20.321000000000002</v>
      </c>
      <c r="J6567">
        <f t="shared" si="409"/>
        <v>0</v>
      </c>
      <c r="K6567" s="189">
        <f t="shared" si="410"/>
        <v>0</v>
      </c>
      <c r="L6567" s="200">
        <v>154.81</v>
      </c>
      <c r="N6567" s="184">
        <v>1173.2</v>
      </c>
      <c r="O6567" s="190">
        <f t="shared" si="411"/>
        <v>0.19553333333333334</v>
      </c>
      <c r="Q6567" s="1">
        <v>538.20000000000005</v>
      </c>
    </row>
    <row r="6568" spans="2:17" x14ac:dyDescent="0.3">
      <c r="B6568" s="187">
        <v>41913.25</v>
      </c>
      <c r="D6568" s="202">
        <v>389</v>
      </c>
      <c r="E6568" s="178">
        <v>0</v>
      </c>
      <c r="F6568" s="188">
        <f t="shared" si="408"/>
        <v>0</v>
      </c>
      <c r="G6568" s="200"/>
      <c r="H6568" s="202">
        <v>132</v>
      </c>
      <c r="I6568" s="178">
        <v>5191.5</v>
      </c>
      <c r="J6568">
        <f t="shared" si="409"/>
        <v>5191.5</v>
      </c>
      <c r="K6568" s="189">
        <f t="shared" si="410"/>
        <v>0.20766000000000001</v>
      </c>
      <c r="L6568" s="200">
        <v>5338.4</v>
      </c>
      <c r="N6568" s="184">
        <v>152.4</v>
      </c>
      <c r="O6568" s="190">
        <f t="shared" si="411"/>
        <v>2.5400000000000002E-2</v>
      </c>
      <c r="Q6568" s="1">
        <v>537.79999999999995</v>
      </c>
    </row>
    <row r="6569" spans="2:17" x14ac:dyDescent="0.3">
      <c r="B6569" s="187">
        <v>41913.291666666664</v>
      </c>
      <c r="D6569" s="202">
        <v>623</v>
      </c>
      <c r="E6569" s="178">
        <v>356.48099999999999</v>
      </c>
      <c r="F6569" s="188">
        <f t="shared" si="408"/>
        <v>0.48243191122238388</v>
      </c>
      <c r="G6569" s="200"/>
      <c r="H6569" s="202">
        <v>357</v>
      </c>
      <c r="I6569" s="178">
        <v>15681</v>
      </c>
      <c r="J6569">
        <f t="shared" si="409"/>
        <v>15681</v>
      </c>
      <c r="K6569" s="189">
        <f t="shared" si="410"/>
        <v>0.62724000000000002</v>
      </c>
      <c r="L6569" s="200">
        <v>16141</v>
      </c>
      <c r="N6569" s="184">
        <v>0</v>
      </c>
      <c r="O6569" s="190">
        <f t="shared" si="411"/>
        <v>0</v>
      </c>
      <c r="Q6569" s="1">
        <v>537.5</v>
      </c>
    </row>
    <row r="6570" spans="2:17" x14ac:dyDescent="0.3">
      <c r="B6570" s="187">
        <v>41913.333333333336</v>
      </c>
      <c r="D6570" s="202">
        <v>833</v>
      </c>
      <c r="E6570" s="178">
        <v>593.13300000000004</v>
      </c>
      <c r="F6570" s="188">
        <f t="shared" si="408"/>
        <v>0.80269716141692338</v>
      </c>
      <c r="G6570" s="200"/>
      <c r="H6570" s="202">
        <v>616</v>
      </c>
      <c r="I6570" s="178">
        <v>22794</v>
      </c>
      <c r="J6570">
        <f t="shared" si="409"/>
        <v>22794</v>
      </c>
      <c r="K6570" s="189">
        <f t="shared" si="410"/>
        <v>0.91176000000000001</v>
      </c>
      <c r="L6570" s="200">
        <v>23627</v>
      </c>
      <c r="N6570" s="184">
        <v>443.7</v>
      </c>
      <c r="O6570" s="190">
        <f t="shared" si="411"/>
        <v>7.3950000000000002E-2</v>
      </c>
      <c r="Q6570" s="1">
        <v>537.5</v>
      </c>
    </row>
    <row r="6571" spans="2:17" x14ac:dyDescent="0.3">
      <c r="B6571" s="187">
        <v>41913.375</v>
      </c>
      <c r="D6571" s="202">
        <v>904</v>
      </c>
      <c r="E6571" s="178">
        <v>663.66300000000001</v>
      </c>
      <c r="F6571" s="188">
        <f t="shared" si="408"/>
        <v>0.89814663193152222</v>
      </c>
      <c r="G6571" s="200"/>
      <c r="H6571" s="202">
        <v>811</v>
      </c>
      <c r="I6571" s="178">
        <v>23441</v>
      </c>
      <c r="J6571">
        <f t="shared" si="409"/>
        <v>23441</v>
      </c>
      <c r="K6571" s="189">
        <f t="shared" si="410"/>
        <v>0.93764000000000003</v>
      </c>
      <c r="L6571" s="200">
        <v>24314</v>
      </c>
      <c r="N6571" s="184">
        <v>1991.2</v>
      </c>
      <c r="O6571" s="190">
        <f t="shared" si="411"/>
        <v>0.3318666666666667</v>
      </c>
      <c r="Q6571" s="1">
        <v>537.5</v>
      </c>
    </row>
    <row r="6572" spans="2:17" x14ac:dyDescent="0.3">
      <c r="B6572" s="187">
        <v>41913.416666666664</v>
      </c>
      <c r="D6572" s="202">
        <v>943</v>
      </c>
      <c r="E6572" s="178">
        <v>702.25400000000002</v>
      </c>
      <c r="F6572" s="188">
        <f t="shared" si="408"/>
        <v>0.95037250059207645</v>
      </c>
      <c r="G6572" s="200"/>
      <c r="H6572" s="202">
        <v>948</v>
      </c>
      <c r="I6572" s="178">
        <v>23717</v>
      </c>
      <c r="J6572">
        <f t="shared" si="409"/>
        <v>23717</v>
      </c>
      <c r="K6572" s="189">
        <f t="shared" si="410"/>
        <v>0.94867999999999997</v>
      </c>
      <c r="L6572" s="200">
        <v>24607</v>
      </c>
      <c r="N6572" s="184">
        <v>3819.6</v>
      </c>
      <c r="O6572" s="190">
        <f t="shared" si="411"/>
        <v>0.63659999999999994</v>
      </c>
      <c r="Q6572" s="1">
        <v>537.29999999999995</v>
      </c>
    </row>
    <row r="6573" spans="2:17" x14ac:dyDescent="0.3">
      <c r="B6573" s="187">
        <v>41913.458333333336</v>
      </c>
      <c r="D6573" s="202">
        <v>959</v>
      </c>
      <c r="E6573" s="178">
        <v>721.77300000000002</v>
      </c>
      <c r="F6573" s="188">
        <f t="shared" si="408"/>
        <v>0.97678790134316751</v>
      </c>
      <c r="G6573" s="200"/>
      <c r="H6573" s="202">
        <v>1012</v>
      </c>
      <c r="I6573" s="178">
        <v>23646</v>
      </c>
      <c r="J6573">
        <f t="shared" si="409"/>
        <v>23646</v>
      </c>
      <c r="K6573" s="189">
        <f t="shared" si="410"/>
        <v>0.94584000000000001</v>
      </c>
      <c r="L6573" s="200">
        <v>24531</v>
      </c>
      <c r="N6573" s="184">
        <v>4933.3999999999996</v>
      </c>
      <c r="O6573" s="190">
        <f t="shared" si="411"/>
        <v>0.82223333333333326</v>
      </c>
      <c r="Q6573" s="1">
        <v>537.1</v>
      </c>
    </row>
    <row r="6574" spans="2:17" x14ac:dyDescent="0.3">
      <c r="B6574" s="187">
        <v>41913.5</v>
      </c>
      <c r="D6574" s="202">
        <v>956</v>
      </c>
      <c r="E6574" s="178">
        <v>727.25</v>
      </c>
      <c r="F6574" s="188">
        <f t="shared" si="408"/>
        <v>0.98420002029975984</v>
      </c>
      <c r="G6574" s="200"/>
      <c r="H6574" s="202">
        <v>999</v>
      </c>
      <c r="I6574" s="178">
        <v>23385</v>
      </c>
      <c r="J6574">
        <f t="shared" si="409"/>
        <v>23385</v>
      </c>
      <c r="K6574" s="189">
        <f t="shared" si="410"/>
        <v>0.93540000000000001</v>
      </c>
      <c r="L6574" s="200">
        <v>24254</v>
      </c>
      <c r="N6574" s="184">
        <v>4952.1000000000004</v>
      </c>
      <c r="O6574" s="190">
        <f t="shared" si="411"/>
        <v>0.82535000000000003</v>
      </c>
      <c r="Q6574" s="1">
        <v>537</v>
      </c>
    </row>
    <row r="6575" spans="2:17" x14ac:dyDescent="0.3">
      <c r="B6575" s="187">
        <v>41913.541666666664</v>
      </c>
      <c r="D6575" s="202">
        <v>933</v>
      </c>
      <c r="E6575" s="178">
        <v>690.23099999999999</v>
      </c>
      <c r="F6575" s="188">
        <f t="shared" si="408"/>
        <v>0.93410156646479692</v>
      </c>
      <c r="G6575" s="200"/>
      <c r="H6575" s="202">
        <v>908</v>
      </c>
      <c r="I6575" s="178">
        <v>23116</v>
      </c>
      <c r="J6575">
        <f t="shared" si="409"/>
        <v>23116</v>
      </c>
      <c r="K6575" s="189">
        <f t="shared" si="410"/>
        <v>0.92464000000000002</v>
      </c>
      <c r="L6575" s="200">
        <v>23969</v>
      </c>
      <c r="N6575" s="184">
        <v>4162.5</v>
      </c>
      <c r="O6575" s="190">
        <f t="shared" si="411"/>
        <v>0.69374999999999998</v>
      </c>
      <c r="Q6575" s="1">
        <v>536.5</v>
      </c>
    </row>
    <row r="6576" spans="2:17" x14ac:dyDescent="0.3">
      <c r="B6576" s="187">
        <v>41913.583333333336</v>
      </c>
      <c r="D6576" s="202">
        <v>886</v>
      </c>
      <c r="E6576" s="178">
        <v>640.18899999999996</v>
      </c>
      <c r="F6576" s="188">
        <f t="shared" si="408"/>
        <v>0.86637886118347596</v>
      </c>
      <c r="G6576" s="200"/>
      <c r="H6576" s="202">
        <v>751</v>
      </c>
      <c r="I6576" s="178">
        <v>22465</v>
      </c>
      <c r="J6576">
        <f t="shared" si="409"/>
        <v>22465</v>
      </c>
      <c r="K6576" s="189">
        <f t="shared" si="410"/>
        <v>0.89859999999999995</v>
      </c>
      <c r="L6576" s="200">
        <v>23279</v>
      </c>
      <c r="N6576" s="184">
        <v>3107.4</v>
      </c>
      <c r="O6576" s="190">
        <f t="shared" si="411"/>
        <v>0.51790000000000003</v>
      </c>
      <c r="Q6576" s="1">
        <v>535.79999999999995</v>
      </c>
    </row>
    <row r="6577" spans="2:17" x14ac:dyDescent="0.3">
      <c r="B6577" s="187">
        <v>41913.625</v>
      </c>
      <c r="D6577" s="202">
        <v>807</v>
      </c>
      <c r="E6577" s="178">
        <v>553.13</v>
      </c>
      <c r="F6577" s="188">
        <f t="shared" si="408"/>
        <v>0.74856040870183038</v>
      </c>
      <c r="G6577" s="200"/>
      <c r="H6577" s="202">
        <v>541</v>
      </c>
      <c r="I6577" s="178">
        <v>21335</v>
      </c>
      <c r="J6577">
        <f t="shared" si="409"/>
        <v>21335</v>
      </c>
      <c r="K6577" s="189">
        <f t="shared" si="410"/>
        <v>0.85340000000000005</v>
      </c>
      <c r="L6577" s="200">
        <v>22083</v>
      </c>
      <c r="N6577" s="184">
        <v>2564.6</v>
      </c>
      <c r="O6577" s="190">
        <f t="shared" si="411"/>
        <v>0.42743333333333333</v>
      </c>
      <c r="Q6577" s="1">
        <v>535.1</v>
      </c>
    </row>
    <row r="6578" spans="2:17" x14ac:dyDescent="0.3">
      <c r="B6578" s="187">
        <v>41913.666666666664</v>
      </c>
      <c r="D6578" s="202">
        <v>652</v>
      </c>
      <c r="E6578" s="178">
        <v>360.14</v>
      </c>
      <c r="F6578" s="188">
        <f t="shared" si="408"/>
        <v>0.48738369929289171</v>
      </c>
      <c r="G6578" s="200"/>
      <c r="H6578" s="202">
        <v>301</v>
      </c>
      <c r="I6578" s="178">
        <v>12906</v>
      </c>
      <c r="J6578">
        <f t="shared" si="409"/>
        <v>12906</v>
      </c>
      <c r="K6578" s="189">
        <f t="shared" si="410"/>
        <v>0.51624000000000003</v>
      </c>
      <c r="L6578" s="200">
        <v>13257</v>
      </c>
      <c r="N6578" s="184">
        <v>2330.1999999999998</v>
      </c>
      <c r="O6578" s="190">
        <f t="shared" si="411"/>
        <v>0.38836666666666664</v>
      </c>
      <c r="Q6578" s="1">
        <v>534.20000000000005</v>
      </c>
    </row>
    <row r="6579" spans="2:17" x14ac:dyDescent="0.3">
      <c r="B6579" s="187">
        <v>41913.708333333336</v>
      </c>
      <c r="D6579" s="202">
        <v>193</v>
      </c>
      <c r="E6579" s="178">
        <v>0</v>
      </c>
      <c r="F6579" s="188">
        <f t="shared" si="408"/>
        <v>0</v>
      </c>
      <c r="G6579" s="200"/>
      <c r="H6579" s="202">
        <v>71</v>
      </c>
      <c r="I6579" s="178">
        <v>2334.9</v>
      </c>
      <c r="J6579">
        <f t="shared" si="409"/>
        <v>2334.9</v>
      </c>
      <c r="K6579" s="189">
        <f t="shared" si="410"/>
        <v>9.3396000000000007E-2</v>
      </c>
      <c r="L6579" s="200">
        <v>2444.3000000000002</v>
      </c>
      <c r="N6579" s="184">
        <v>2052.9</v>
      </c>
      <c r="O6579" s="190">
        <f t="shared" si="411"/>
        <v>0.34215000000000001</v>
      </c>
      <c r="Q6579" s="1">
        <v>534.1</v>
      </c>
    </row>
    <row r="6580" spans="2:17" x14ac:dyDescent="0.3">
      <c r="B6580" s="187">
        <v>41913.75</v>
      </c>
      <c r="D6580" s="202">
        <v>0</v>
      </c>
      <c r="E6580" s="178">
        <v>0</v>
      </c>
      <c r="F6580" s="188">
        <f t="shared" si="408"/>
        <v>0</v>
      </c>
      <c r="G6580" s="200"/>
      <c r="H6580" s="202">
        <v>0</v>
      </c>
      <c r="I6580" s="178">
        <v>-56.506999999999998</v>
      </c>
      <c r="J6580">
        <f t="shared" si="409"/>
        <v>0</v>
      </c>
      <c r="K6580" s="189">
        <f t="shared" si="410"/>
        <v>0</v>
      </c>
      <c r="L6580" s="200">
        <v>0</v>
      </c>
      <c r="N6580" s="184">
        <v>1010.3</v>
      </c>
      <c r="O6580" s="190">
        <f t="shared" si="411"/>
        <v>0.16838333333333333</v>
      </c>
      <c r="Q6580" s="1">
        <v>533.79999999999995</v>
      </c>
    </row>
    <row r="6581" spans="2:17" x14ac:dyDescent="0.3">
      <c r="B6581" s="187">
        <v>41913.791666666664</v>
      </c>
      <c r="D6581" s="202">
        <v>0</v>
      </c>
      <c r="E6581" s="178">
        <v>0</v>
      </c>
      <c r="F6581" s="188">
        <f t="shared" si="408"/>
        <v>0</v>
      </c>
      <c r="G6581" s="200"/>
      <c r="H6581" s="202">
        <v>0</v>
      </c>
      <c r="I6581" s="178">
        <v>-56.506999999999998</v>
      </c>
      <c r="J6581">
        <f t="shared" si="409"/>
        <v>0</v>
      </c>
      <c r="K6581" s="189">
        <f t="shared" si="410"/>
        <v>0</v>
      </c>
      <c r="L6581" s="200">
        <v>0</v>
      </c>
      <c r="N6581" s="184">
        <v>877.3</v>
      </c>
      <c r="O6581" s="190">
        <f t="shared" si="411"/>
        <v>0.14621666666666666</v>
      </c>
      <c r="Q6581" s="1">
        <v>533.6</v>
      </c>
    </row>
    <row r="6582" spans="2:17" x14ac:dyDescent="0.3">
      <c r="B6582" s="187">
        <v>41913.833333333336</v>
      </c>
      <c r="D6582" s="202">
        <v>0</v>
      </c>
      <c r="E6582" s="178">
        <v>0</v>
      </c>
      <c r="F6582" s="188">
        <f t="shared" si="408"/>
        <v>0</v>
      </c>
      <c r="G6582" s="200"/>
      <c r="H6582" s="202">
        <v>0</v>
      </c>
      <c r="I6582" s="178">
        <v>-56.506999999999998</v>
      </c>
      <c r="J6582">
        <f t="shared" si="409"/>
        <v>0</v>
      </c>
      <c r="K6582" s="189">
        <f t="shared" si="410"/>
        <v>0</v>
      </c>
      <c r="L6582" s="200">
        <v>0</v>
      </c>
      <c r="N6582" s="184">
        <v>1177.7</v>
      </c>
      <c r="O6582" s="190">
        <f t="shared" si="411"/>
        <v>0.19628333333333334</v>
      </c>
      <c r="Q6582" s="1">
        <v>533.4</v>
      </c>
    </row>
    <row r="6583" spans="2:17" x14ac:dyDescent="0.3">
      <c r="B6583" s="187">
        <v>41913.875</v>
      </c>
      <c r="D6583" s="202">
        <v>0</v>
      </c>
      <c r="E6583" s="178">
        <v>0</v>
      </c>
      <c r="F6583" s="188">
        <f t="shared" si="408"/>
        <v>0</v>
      </c>
      <c r="G6583" s="200"/>
      <c r="H6583" s="202">
        <v>0</v>
      </c>
      <c r="I6583" s="178">
        <v>-56.506999999999998</v>
      </c>
      <c r="J6583">
        <f t="shared" si="409"/>
        <v>0</v>
      </c>
      <c r="K6583" s="189">
        <f t="shared" si="410"/>
        <v>0</v>
      </c>
      <c r="L6583" s="200">
        <v>0</v>
      </c>
      <c r="N6583" s="184">
        <v>1768.1</v>
      </c>
      <c r="O6583" s="190">
        <f t="shared" si="411"/>
        <v>0.2946833333333333</v>
      </c>
      <c r="Q6583" s="1">
        <v>533.4</v>
      </c>
    </row>
    <row r="6584" spans="2:17" x14ac:dyDescent="0.3">
      <c r="B6584" s="187">
        <v>41913.916666666664</v>
      </c>
      <c r="D6584" s="202">
        <v>0</v>
      </c>
      <c r="E6584" s="178">
        <v>0</v>
      </c>
      <c r="F6584" s="188">
        <f t="shared" si="408"/>
        <v>0</v>
      </c>
      <c r="G6584" s="200"/>
      <c r="H6584" s="202">
        <v>0</v>
      </c>
      <c r="I6584" s="178">
        <v>-56.506999999999998</v>
      </c>
      <c r="J6584">
        <f t="shared" si="409"/>
        <v>0</v>
      </c>
      <c r="K6584" s="189">
        <f t="shared" si="410"/>
        <v>0</v>
      </c>
      <c r="L6584" s="200">
        <v>0</v>
      </c>
      <c r="N6584" s="184">
        <v>2302.6999999999998</v>
      </c>
      <c r="O6584" s="190">
        <f t="shared" si="411"/>
        <v>0.38378333333333331</v>
      </c>
      <c r="Q6584" s="1">
        <v>532</v>
      </c>
    </row>
    <row r="6585" spans="2:17" x14ac:dyDescent="0.3">
      <c r="B6585" s="187">
        <v>41913.958333333336</v>
      </c>
      <c r="D6585" s="202">
        <v>0</v>
      </c>
      <c r="E6585" s="178">
        <v>0</v>
      </c>
      <c r="F6585" s="188">
        <f t="shared" si="408"/>
        <v>0</v>
      </c>
      <c r="G6585" s="200"/>
      <c r="H6585" s="202">
        <v>0</v>
      </c>
      <c r="I6585" s="178">
        <v>-56.506999999999998</v>
      </c>
      <c r="J6585">
        <f t="shared" si="409"/>
        <v>0</v>
      </c>
      <c r="K6585" s="189">
        <f t="shared" si="410"/>
        <v>0</v>
      </c>
      <c r="L6585" s="200">
        <v>0</v>
      </c>
      <c r="N6585" s="184">
        <v>4173</v>
      </c>
      <c r="O6585" s="190">
        <f t="shared" si="411"/>
        <v>0.69550000000000001</v>
      </c>
      <c r="Q6585" s="1">
        <v>532</v>
      </c>
    </row>
    <row r="6586" spans="2:17" x14ac:dyDescent="0.3">
      <c r="B6586" s="187">
        <v>41914</v>
      </c>
      <c r="D6586" s="202">
        <v>0</v>
      </c>
      <c r="E6586" s="178">
        <v>0</v>
      </c>
      <c r="F6586" s="188">
        <f t="shared" si="408"/>
        <v>0</v>
      </c>
      <c r="G6586" s="200"/>
      <c r="H6586" s="202">
        <v>0</v>
      </c>
      <c r="I6586" s="178">
        <v>-56.506999999999998</v>
      </c>
      <c r="J6586">
        <f t="shared" si="409"/>
        <v>0</v>
      </c>
      <c r="K6586" s="189">
        <f t="shared" si="410"/>
        <v>0</v>
      </c>
      <c r="L6586" s="200">
        <v>0</v>
      </c>
      <c r="N6586" s="184">
        <v>3072.9</v>
      </c>
      <c r="O6586" s="190">
        <f t="shared" si="411"/>
        <v>0.51214999999999999</v>
      </c>
      <c r="Q6586" s="1">
        <v>531.70000000000005</v>
      </c>
    </row>
    <row r="6587" spans="2:17" x14ac:dyDescent="0.3">
      <c r="B6587" s="187">
        <v>41914.041666666664</v>
      </c>
      <c r="D6587" s="202">
        <v>0</v>
      </c>
      <c r="E6587" s="178">
        <v>0</v>
      </c>
      <c r="F6587" s="188">
        <f t="shared" si="408"/>
        <v>0</v>
      </c>
      <c r="G6587" s="200"/>
      <c r="H6587" s="202">
        <v>0</v>
      </c>
      <c r="I6587" s="178">
        <v>-56.506999999999998</v>
      </c>
      <c r="J6587">
        <f t="shared" si="409"/>
        <v>0</v>
      </c>
      <c r="K6587" s="189">
        <f t="shared" si="410"/>
        <v>0</v>
      </c>
      <c r="L6587" s="200">
        <v>0</v>
      </c>
      <c r="N6587" s="184">
        <v>494.7</v>
      </c>
      <c r="O6587" s="190">
        <f t="shared" si="411"/>
        <v>8.2449999999999996E-2</v>
      </c>
      <c r="Q6587" s="1">
        <v>531.70000000000005</v>
      </c>
    </row>
    <row r="6588" spans="2:17" x14ac:dyDescent="0.3">
      <c r="B6588" s="187">
        <v>41914.083333333336</v>
      </c>
      <c r="D6588" s="202">
        <v>0</v>
      </c>
      <c r="E6588" s="178">
        <v>0</v>
      </c>
      <c r="F6588" s="188">
        <f t="shared" si="408"/>
        <v>0</v>
      </c>
      <c r="G6588" s="200"/>
      <c r="H6588" s="202">
        <v>0</v>
      </c>
      <c r="I6588" s="178">
        <v>-56.506999999999998</v>
      </c>
      <c r="J6588">
        <f t="shared" si="409"/>
        <v>0</v>
      </c>
      <c r="K6588" s="189">
        <f t="shared" si="410"/>
        <v>0</v>
      </c>
      <c r="L6588" s="200">
        <v>0</v>
      </c>
      <c r="N6588" s="184">
        <v>5943.1</v>
      </c>
      <c r="O6588" s="190">
        <f t="shared" si="411"/>
        <v>0.99051666666666671</v>
      </c>
      <c r="Q6588" s="1">
        <v>531.29999999999995</v>
      </c>
    </row>
    <row r="6589" spans="2:17" x14ac:dyDescent="0.3">
      <c r="B6589" s="187">
        <v>41914.125</v>
      </c>
      <c r="D6589" s="202">
        <v>0</v>
      </c>
      <c r="E6589" s="178">
        <v>0</v>
      </c>
      <c r="F6589" s="188">
        <f t="shared" si="408"/>
        <v>0</v>
      </c>
      <c r="G6589" s="200"/>
      <c r="H6589" s="202">
        <v>0</v>
      </c>
      <c r="I6589" s="178">
        <v>-56.506999999999998</v>
      </c>
      <c r="J6589">
        <f t="shared" si="409"/>
        <v>0</v>
      </c>
      <c r="K6589" s="189">
        <f t="shared" si="410"/>
        <v>0</v>
      </c>
      <c r="L6589" s="200">
        <v>0</v>
      </c>
      <c r="N6589" s="184">
        <v>6000</v>
      </c>
      <c r="O6589" s="190">
        <f t="shared" si="411"/>
        <v>1</v>
      </c>
      <c r="Q6589" s="1">
        <v>531.29999999999995</v>
      </c>
    </row>
    <row r="6590" spans="2:17" x14ac:dyDescent="0.3">
      <c r="B6590" s="187">
        <v>41914.166666666664</v>
      </c>
      <c r="D6590" s="202">
        <v>0</v>
      </c>
      <c r="E6590" s="178">
        <v>0</v>
      </c>
      <c r="F6590" s="188">
        <f t="shared" si="408"/>
        <v>0</v>
      </c>
      <c r="G6590" s="200"/>
      <c r="H6590" s="202">
        <v>0</v>
      </c>
      <c r="I6590" s="178">
        <v>-56.506999999999998</v>
      </c>
      <c r="J6590">
        <f t="shared" si="409"/>
        <v>0</v>
      </c>
      <c r="K6590" s="189">
        <f t="shared" si="410"/>
        <v>0</v>
      </c>
      <c r="L6590" s="200">
        <v>0</v>
      </c>
      <c r="N6590" s="184">
        <v>5982.4</v>
      </c>
      <c r="O6590" s="190">
        <f t="shared" si="411"/>
        <v>0.99706666666666666</v>
      </c>
      <c r="Q6590" s="1">
        <v>530.79999999999995</v>
      </c>
    </row>
    <row r="6591" spans="2:17" x14ac:dyDescent="0.3">
      <c r="B6591" s="187">
        <v>41914.208333333336</v>
      </c>
      <c r="D6591" s="202">
        <v>15</v>
      </c>
      <c r="E6591" s="178">
        <v>0</v>
      </c>
      <c r="F6591" s="188">
        <f t="shared" si="408"/>
        <v>0</v>
      </c>
      <c r="G6591" s="200"/>
      <c r="H6591" s="202">
        <v>4</v>
      </c>
      <c r="I6591" s="178">
        <v>-56.506999999999998</v>
      </c>
      <c r="J6591">
        <f t="shared" si="409"/>
        <v>0</v>
      </c>
      <c r="K6591" s="189">
        <f t="shared" si="410"/>
        <v>0</v>
      </c>
      <c r="L6591" s="200">
        <v>0</v>
      </c>
      <c r="N6591" s="184">
        <v>5950.9</v>
      </c>
      <c r="O6591" s="190">
        <f t="shared" si="411"/>
        <v>0.99181666666666657</v>
      </c>
      <c r="Q6591" s="1">
        <v>529.79999999999995</v>
      </c>
    </row>
    <row r="6592" spans="2:17" x14ac:dyDescent="0.3">
      <c r="B6592" s="187">
        <v>41914.25</v>
      </c>
      <c r="D6592" s="202">
        <v>369</v>
      </c>
      <c r="E6592" s="178">
        <v>0</v>
      </c>
      <c r="F6592" s="188">
        <f t="shared" si="408"/>
        <v>0</v>
      </c>
      <c r="G6592" s="200"/>
      <c r="H6592" s="202">
        <v>141</v>
      </c>
      <c r="I6592" s="178">
        <v>5552.3</v>
      </c>
      <c r="J6592">
        <f t="shared" si="409"/>
        <v>5552.3</v>
      </c>
      <c r="K6592" s="189">
        <f t="shared" si="410"/>
        <v>0.22209200000000001</v>
      </c>
      <c r="L6592" s="200">
        <v>5705.5</v>
      </c>
      <c r="N6592" s="184">
        <v>4977</v>
      </c>
      <c r="O6592" s="190">
        <f t="shared" si="411"/>
        <v>0.82950000000000002</v>
      </c>
      <c r="Q6592" s="1">
        <v>529.4</v>
      </c>
    </row>
    <row r="6593" spans="2:17" x14ac:dyDescent="0.3">
      <c r="B6593" s="187">
        <v>41914.291666666664</v>
      </c>
      <c r="D6593" s="202">
        <v>730</v>
      </c>
      <c r="E6593" s="178">
        <v>409.20499999999998</v>
      </c>
      <c r="F6593" s="188">
        <f t="shared" si="408"/>
        <v>0.55378421355347296</v>
      </c>
      <c r="G6593" s="200"/>
      <c r="H6593" s="202">
        <v>387</v>
      </c>
      <c r="I6593" s="178">
        <v>17299</v>
      </c>
      <c r="J6593">
        <f t="shared" si="409"/>
        <v>17299</v>
      </c>
      <c r="K6593" s="189">
        <f t="shared" si="410"/>
        <v>0.69196000000000002</v>
      </c>
      <c r="L6593" s="200">
        <v>17835</v>
      </c>
      <c r="N6593" s="184">
        <v>3657.8</v>
      </c>
      <c r="O6593" s="190">
        <f t="shared" si="411"/>
        <v>0.60963333333333336</v>
      </c>
      <c r="Q6593" s="1">
        <v>528.9</v>
      </c>
    </row>
    <row r="6594" spans="2:17" x14ac:dyDescent="0.3">
      <c r="B6594" s="187">
        <v>41914.333333333336</v>
      </c>
      <c r="D6594" s="202">
        <v>861</v>
      </c>
      <c r="E6594" s="178">
        <v>610.11699999999996</v>
      </c>
      <c r="F6594" s="188">
        <f t="shared" si="408"/>
        <v>0.82568190276415065</v>
      </c>
      <c r="G6594" s="200"/>
      <c r="H6594" s="202">
        <v>619</v>
      </c>
      <c r="I6594" s="178">
        <v>22719</v>
      </c>
      <c r="J6594">
        <f t="shared" si="409"/>
        <v>22719</v>
      </c>
      <c r="K6594" s="189">
        <f t="shared" si="410"/>
        <v>0.90876000000000001</v>
      </c>
      <c r="L6594" s="200">
        <v>23548</v>
      </c>
      <c r="N6594" s="184">
        <v>2701.1</v>
      </c>
      <c r="O6594" s="190">
        <f t="shared" si="411"/>
        <v>0.45018333333333332</v>
      </c>
      <c r="Q6594" s="1">
        <v>528.70000000000005</v>
      </c>
    </row>
    <row r="6595" spans="2:17" x14ac:dyDescent="0.3">
      <c r="B6595" s="187">
        <v>41914.375</v>
      </c>
      <c r="D6595" s="202">
        <v>877</v>
      </c>
      <c r="E6595" s="178">
        <v>642.29700000000003</v>
      </c>
      <c r="F6595" s="188">
        <f t="shared" si="408"/>
        <v>0.86923165409209335</v>
      </c>
      <c r="G6595" s="200"/>
      <c r="H6595" s="202">
        <v>797</v>
      </c>
      <c r="I6595" s="178">
        <v>22993</v>
      </c>
      <c r="J6595">
        <f t="shared" si="409"/>
        <v>22993</v>
      </c>
      <c r="K6595" s="189">
        <f t="shared" si="410"/>
        <v>0.91971999999999998</v>
      </c>
      <c r="L6595" s="200">
        <v>23838</v>
      </c>
      <c r="N6595" s="184">
        <v>2134.4</v>
      </c>
      <c r="O6595" s="190">
        <f t="shared" si="411"/>
        <v>0.35573333333333335</v>
      </c>
      <c r="Q6595" s="1">
        <v>528.1</v>
      </c>
    </row>
    <row r="6596" spans="2:17" x14ac:dyDescent="0.3">
      <c r="B6596" s="187">
        <v>41914.416666666664</v>
      </c>
      <c r="D6596" s="202">
        <v>906</v>
      </c>
      <c r="E6596" s="178">
        <v>676.98199999999997</v>
      </c>
      <c r="F6596" s="188">
        <f t="shared" si="408"/>
        <v>0.91617146530432725</v>
      </c>
      <c r="G6596" s="200"/>
      <c r="H6596" s="202">
        <v>926</v>
      </c>
      <c r="I6596" s="178">
        <v>23214</v>
      </c>
      <c r="J6596">
        <f t="shared" si="409"/>
        <v>23214</v>
      </c>
      <c r="K6596" s="189">
        <f t="shared" si="410"/>
        <v>0.92856000000000005</v>
      </c>
      <c r="L6596" s="200">
        <v>24073</v>
      </c>
      <c r="N6596" s="184">
        <v>1038.7</v>
      </c>
      <c r="O6596" s="190">
        <f t="shared" si="411"/>
        <v>0.17311666666666667</v>
      </c>
      <c r="Q6596" s="1">
        <v>527.4</v>
      </c>
    </row>
    <row r="6597" spans="2:17" x14ac:dyDescent="0.3">
      <c r="B6597" s="187">
        <v>41914.458333333336</v>
      </c>
      <c r="D6597" s="202">
        <v>907</v>
      </c>
      <c r="E6597" s="178">
        <v>688.24</v>
      </c>
      <c r="F6597" s="188">
        <f t="shared" si="408"/>
        <v>0.93140711168251178</v>
      </c>
      <c r="G6597" s="200"/>
      <c r="H6597" s="202">
        <v>998</v>
      </c>
      <c r="I6597" s="178">
        <v>23398</v>
      </c>
      <c r="J6597">
        <f t="shared" si="409"/>
        <v>23398</v>
      </c>
      <c r="K6597" s="189">
        <f t="shared" si="410"/>
        <v>0.93591999999999997</v>
      </c>
      <c r="L6597" s="200">
        <v>24268</v>
      </c>
      <c r="N6597" s="184">
        <v>381.9</v>
      </c>
      <c r="O6597" s="190">
        <f t="shared" si="411"/>
        <v>6.3649999999999998E-2</v>
      </c>
      <c r="Q6597" s="1">
        <v>526.79999999999995</v>
      </c>
    </row>
    <row r="6598" spans="2:17" x14ac:dyDescent="0.3">
      <c r="B6598" s="187">
        <v>41914.5</v>
      </c>
      <c r="D6598" s="202">
        <v>546</v>
      </c>
      <c r="E6598" s="178">
        <v>410.64</v>
      </c>
      <c r="F6598" s="188">
        <f t="shared" si="408"/>
        <v>0.5557262239063504</v>
      </c>
      <c r="G6598" s="200"/>
      <c r="H6598" s="202">
        <v>841</v>
      </c>
      <c r="I6598" s="178">
        <v>20122</v>
      </c>
      <c r="J6598">
        <f t="shared" si="409"/>
        <v>20122</v>
      </c>
      <c r="K6598" s="189">
        <f t="shared" si="410"/>
        <v>0.80488000000000004</v>
      </c>
      <c r="L6598" s="200">
        <v>20802</v>
      </c>
      <c r="N6598" s="184">
        <v>0</v>
      </c>
      <c r="O6598" s="190">
        <f t="shared" si="411"/>
        <v>0</v>
      </c>
      <c r="Q6598" s="1">
        <v>526.1</v>
      </c>
    </row>
    <row r="6599" spans="2:17" x14ac:dyDescent="0.3">
      <c r="B6599" s="187">
        <v>41914.541666666664</v>
      </c>
      <c r="D6599" s="202">
        <v>627</v>
      </c>
      <c r="E6599" s="178">
        <v>462.108</v>
      </c>
      <c r="F6599" s="188">
        <f t="shared" si="408"/>
        <v>0.62537875968467715</v>
      </c>
      <c r="G6599" s="200"/>
      <c r="H6599" s="202">
        <v>806</v>
      </c>
      <c r="I6599" s="178">
        <v>20780</v>
      </c>
      <c r="J6599">
        <f t="shared" si="409"/>
        <v>20780</v>
      </c>
      <c r="K6599" s="189">
        <f t="shared" si="410"/>
        <v>0.83120000000000005</v>
      </c>
      <c r="L6599" s="200">
        <v>21497</v>
      </c>
      <c r="N6599" s="184">
        <v>0</v>
      </c>
      <c r="O6599" s="190">
        <f t="shared" si="411"/>
        <v>0</v>
      </c>
      <c r="Q6599" s="1">
        <v>524.79999999999995</v>
      </c>
    </row>
    <row r="6600" spans="2:17" x14ac:dyDescent="0.3">
      <c r="B6600" s="187">
        <v>41914.583333333336</v>
      </c>
      <c r="D6600" s="202">
        <v>763</v>
      </c>
      <c r="E6600" s="178">
        <v>553.18499999999995</v>
      </c>
      <c r="F6600" s="188">
        <f t="shared" si="408"/>
        <v>0.74863484115437962</v>
      </c>
      <c r="G6600" s="200"/>
      <c r="H6600" s="202">
        <v>715</v>
      </c>
      <c r="I6600" s="178">
        <v>21576</v>
      </c>
      <c r="J6600">
        <f t="shared" si="409"/>
        <v>21576</v>
      </c>
      <c r="K6600" s="189">
        <f t="shared" si="410"/>
        <v>0.86304000000000003</v>
      </c>
      <c r="L6600" s="200">
        <v>22338</v>
      </c>
      <c r="N6600" s="184">
        <v>285.8</v>
      </c>
      <c r="O6600" s="190">
        <f t="shared" si="411"/>
        <v>4.7633333333333333E-2</v>
      </c>
      <c r="Q6600" s="1">
        <v>524.79999999999995</v>
      </c>
    </row>
    <row r="6601" spans="2:17" x14ac:dyDescent="0.3">
      <c r="B6601" s="187">
        <v>41914.625</v>
      </c>
      <c r="D6601" s="202">
        <v>782</v>
      </c>
      <c r="E6601" s="178">
        <v>539.46</v>
      </c>
      <c r="F6601" s="188">
        <f t="shared" si="408"/>
        <v>0.7300605609500288</v>
      </c>
      <c r="G6601" s="200"/>
      <c r="H6601" s="202">
        <v>530</v>
      </c>
      <c r="I6601" s="178">
        <v>20948</v>
      </c>
      <c r="J6601">
        <f t="shared" si="409"/>
        <v>20948</v>
      </c>
      <c r="K6601" s="189">
        <f t="shared" si="410"/>
        <v>0.83792</v>
      </c>
      <c r="L6601" s="200">
        <v>21674</v>
      </c>
      <c r="N6601" s="184">
        <v>657.7</v>
      </c>
      <c r="O6601" s="190">
        <f t="shared" si="411"/>
        <v>0.10961666666666667</v>
      </c>
      <c r="Q6601" s="1">
        <v>523.79999999999995</v>
      </c>
    </row>
    <row r="6602" spans="2:17" x14ac:dyDescent="0.3">
      <c r="B6602" s="187">
        <v>41914.666666666664</v>
      </c>
      <c r="D6602" s="202">
        <v>516</v>
      </c>
      <c r="E6602" s="178">
        <v>282.74</v>
      </c>
      <c r="F6602" s="188">
        <f t="shared" si="408"/>
        <v>0.38263693879622429</v>
      </c>
      <c r="G6602" s="200"/>
      <c r="H6602" s="202">
        <v>277</v>
      </c>
      <c r="I6602" s="178">
        <v>11581</v>
      </c>
      <c r="J6602">
        <f t="shared" si="409"/>
        <v>11581</v>
      </c>
      <c r="K6602" s="189">
        <f t="shared" si="410"/>
        <v>0.46323999999999999</v>
      </c>
      <c r="L6602" s="200">
        <v>11887</v>
      </c>
      <c r="N6602" s="184">
        <v>803.5</v>
      </c>
      <c r="O6602" s="190">
        <f t="shared" si="411"/>
        <v>0.13391666666666666</v>
      </c>
      <c r="Q6602" s="1">
        <v>522.9</v>
      </c>
    </row>
    <row r="6603" spans="2:17" x14ac:dyDescent="0.3">
      <c r="B6603" s="187">
        <v>41914.708333333336</v>
      </c>
      <c r="D6603" s="202">
        <v>81</v>
      </c>
      <c r="E6603" s="178">
        <v>0</v>
      </c>
      <c r="F6603" s="188">
        <f t="shared" ref="F6603:F6666" si="412">E6603/$F$8</f>
        <v>0</v>
      </c>
      <c r="G6603" s="200"/>
      <c r="H6603" s="202">
        <v>44</v>
      </c>
      <c r="I6603" s="178">
        <v>1328.8</v>
      </c>
      <c r="J6603">
        <f t="shared" ref="J6603:J6666" si="413">IF(I6603&lt;0,0,I6603)</f>
        <v>1328.8</v>
      </c>
      <c r="K6603" s="189">
        <f t="shared" ref="K6603:K6666" si="414">J6603/(1000*$K$8)</f>
        <v>5.3151999999999998E-2</v>
      </c>
      <c r="L6603" s="200">
        <v>1429.8</v>
      </c>
      <c r="N6603" s="184">
        <v>858</v>
      </c>
      <c r="O6603" s="190">
        <f t="shared" ref="O6603:O6666" si="415">N6603/$O$8</f>
        <v>0.14299999999999999</v>
      </c>
      <c r="Q6603" s="1">
        <v>522.20000000000005</v>
      </c>
    </row>
    <row r="6604" spans="2:17" x14ac:dyDescent="0.3">
      <c r="B6604" s="187">
        <v>41914.75</v>
      </c>
      <c r="D6604" s="202">
        <v>0</v>
      </c>
      <c r="E6604" s="178">
        <v>0</v>
      </c>
      <c r="F6604" s="188">
        <f t="shared" si="412"/>
        <v>0</v>
      </c>
      <c r="G6604" s="200"/>
      <c r="H6604" s="202">
        <v>0</v>
      </c>
      <c r="I6604" s="178">
        <v>-56.506999999999998</v>
      </c>
      <c r="J6604">
        <f t="shared" si="413"/>
        <v>0</v>
      </c>
      <c r="K6604" s="189">
        <f t="shared" si="414"/>
        <v>0</v>
      </c>
      <c r="L6604" s="200">
        <v>0</v>
      </c>
      <c r="N6604" s="184">
        <v>378.9</v>
      </c>
      <c r="O6604" s="190">
        <f t="shared" si="415"/>
        <v>6.3149999999999998E-2</v>
      </c>
      <c r="Q6604" s="1">
        <v>521.6</v>
      </c>
    </row>
    <row r="6605" spans="2:17" x14ac:dyDescent="0.3">
      <c r="B6605" s="187">
        <v>41914.791666666664</v>
      </c>
      <c r="D6605" s="202">
        <v>0</v>
      </c>
      <c r="E6605" s="178">
        <v>0</v>
      </c>
      <c r="F6605" s="188">
        <f t="shared" si="412"/>
        <v>0</v>
      </c>
      <c r="G6605" s="200"/>
      <c r="H6605" s="202">
        <v>0</v>
      </c>
      <c r="I6605" s="178">
        <v>-56.506999999999998</v>
      </c>
      <c r="J6605">
        <f t="shared" si="413"/>
        <v>0</v>
      </c>
      <c r="K6605" s="189">
        <f t="shared" si="414"/>
        <v>0</v>
      </c>
      <c r="L6605" s="200">
        <v>0</v>
      </c>
      <c r="N6605" s="184">
        <v>581.5</v>
      </c>
      <c r="O6605" s="190">
        <f t="shared" si="415"/>
        <v>9.6916666666666665E-2</v>
      </c>
      <c r="Q6605" s="1">
        <v>521.5</v>
      </c>
    </row>
    <row r="6606" spans="2:17" x14ac:dyDescent="0.3">
      <c r="B6606" s="187">
        <v>41914.833333333336</v>
      </c>
      <c r="D6606" s="202">
        <v>0</v>
      </c>
      <c r="E6606" s="178">
        <v>0</v>
      </c>
      <c r="F6606" s="188">
        <f t="shared" si="412"/>
        <v>0</v>
      </c>
      <c r="G6606" s="200"/>
      <c r="H6606" s="202">
        <v>0</v>
      </c>
      <c r="I6606" s="178">
        <v>-56.506999999999998</v>
      </c>
      <c r="J6606">
        <f t="shared" si="413"/>
        <v>0</v>
      </c>
      <c r="K6606" s="189">
        <f t="shared" si="414"/>
        <v>0</v>
      </c>
      <c r="L6606" s="200">
        <v>0</v>
      </c>
      <c r="N6606" s="184">
        <v>1224.5</v>
      </c>
      <c r="O6606" s="190">
        <f t="shared" si="415"/>
        <v>0.20408333333333334</v>
      </c>
      <c r="Q6606" s="1">
        <v>520.29999999999995</v>
      </c>
    </row>
    <row r="6607" spans="2:17" x14ac:dyDescent="0.3">
      <c r="B6607" s="187">
        <v>41914.875</v>
      </c>
      <c r="D6607" s="202">
        <v>0</v>
      </c>
      <c r="E6607" s="178">
        <v>0</v>
      </c>
      <c r="F6607" s="188">
        <f t="shared" si="412"/>
        <v>0</v>
      </c>
      <c r="G6607" s="200"/>
      <c r="H6607" s="202">
        <v>0</v>
      </c>
      <c r="I6607" s="178">
        <v>-56.506999999999998</v>
      </c>
      <c r="J6607">
        <f t="shared" si="413"/>
        <v>0</v>
      </c>
      <c r="K6607" s="189">
        <f t="shared" si="414"/>
        <v>0</v>
      </c>
      <c r="L6607" s="200">
        <v>0</v>
      </c>
      <c r="N6607" s="184">
        <v>2876</v>
      </c>
      <c r="O6607" s="190">
        <f t="shared" si="415"/>
        <v>0.47933333333333333</v>
      </c>
      <c r="Q6607" s="1">
        <v>519.9</v>
      </c>
    </row>
    <row r="6608" spans="2:17" x14ac:dyDescent="0.3">
      <c r="B6608" s="187">
        <v>41914.916666666664</v>
      </c>
      <c r="D6608" s="202">
        <v>0</v>
      </c>
      <c r="E6608" s="178">
        <v>0</v>
      </c>
      <c r="F6608" s="188">
        <f t="shared" si="412"/>
        <v>0</v>
      </c>
      <c r="G6608" s="200"/>
      <c r="H6608" s="202">
        <v>0</v>
      </c>
      <c r="I6608" s="178">
        <v>-56.506999999999998</v>
      </c>
      <c r="J6608">
        <f t="shared" si="413"/>
        <v>0</v>
      </c>
      <c r="K6608" s="189">
        <f t="shared" si="414"/>
        <v>0</v>
      </c>
      <c r="L6608" s="200">
        <v>0</v>
      </c>
      <c r="N6608" s="184">
        <v>4051.9</v>
      </c>
      <c r="O6608" s="190">
        <f t="shared" si="415"/>
        <v>0.67531666666666668</v>
      </c>
      <c r="Q6608" s="1">
        <v>518.79999999999995</v>
      </c>
    </row>
    <row r="6609" spans="2:17" x14ac:dyDescent="0.3">
      <c r="B6609" s="187">
        <v>41914.958333333336</v>
      </c>
      <c r="D6609" s="202">
        <v>0</v>
      </c>
      <c r="E6609" s="178">
        <v>0</v>
      </c>
      <c r="F6609" s="188">
        <f t="shared" si="412"/>
        <v>0</v>
      </c>
      <c r="G6609" s="200"/>
      <c r="H6609" s="202">
        <v>0</v>
      </c>
      <c r="I6609" s="178">
        <v>-56.506999999999998</v>
      </c>
      <c r="J6609">
        <f t="shared" si="413"/>
        <v>0</v>
      </c>
      <c r="K6609" s="189">
        <f t="shared" si="414"/>
        <v>0</v>
      </c>
      <c r="L6609" s="200">
        <v>0</v>
      </c>
      <c r="N6609" s="184">
        <v>4957.8</v>
      </c>
      <c r="O6609" s="190">
        <f t="shared" si="415"/>
        <v>0.82630000000000003</v>
      </c>
      <c r="Q6609" s="1">
        <v>518.4</v>
      </c>
    </row>
    <row r="6610" spans="2:17" x14ac:dyDescent="0.3">
      <c r="B6610" s="187">
        <v>41915</v>
      </c>
      <c r="D6610" s="202">
        <v>0</v>
      </c>
      <c r="E6610" s="178">
        <v>0</v>
      </c>
      <c r="F6610" s="188">
        <f t="shared" si="412"/>
        <v>0</v>
      </c>
      <c r="G6610" s="200"/>
      <c r="H6610" s="202">
        <v>0</v>
      </c>
      <c r="I6610" s="178">
        <v>-56.506999999999998</v>
      </c>
      <c r="J6610">
        <f t="shared" si="413"/>
        <v>0</v>
      </c>
      <c r="K6610" s="189">
        <f t="shared" si="414"/>
        <v>0</v>
      </c>
      <c r="L6610" s="200">
        <v>0</v>
      </c>
      <c r="N6610" s="184">
        <v>5830.7</v>
      </c>
      <c r="O6610" s="190">
        <f t="shared" si="415"/>
        <v>0.97178333333333333</v>
      </c>
      <c r="Q6610" s="1">
        <v>518.29999999999995</v>
      </c>
    </row>
    <row r="6611" spans="2:17" x14ac:dyDescent="0.3">
      <c r="B6611" s="187">
        <v>41915.041666666664</v>
      </c>
      <c r="D6611" s="202">
        <v>0</v>
      </c>
      <c r="E6611" s="178">
        <v>0</v>
      </c>
      <c r="F6611" s="188">
        <f t="shared" si="412"/>
        <v>0</v>
      </c>
      <c r="G6611" s="200"/>
      <c r="H6611" s="202">
        <v>0</v>
      </c>
      <c r="I6611" s="178">
        <v>-56.506999999999998</v>
      </c>
      <c r="J6611">
        <f t="shared" si="413"/>
        <v>0</v>
      </c>
      <c r="K6611" s="189">
        <f t="shared" si="414"/>
        <v>0</v>
      </c>
      <c r="L6611" s="200">
        <v>0</v>
      </c>
      <c r="N6611" s="184">
        <v>5937.8</v>
      </c>
      <c r="O6611" s="190">
        <f t="shared" si="415"/>
        <v>0.98963333333333336</v>
      </c>
      <c r="Q6611" s="1">
        <v>518.29999999999995</v>
      </c>
    </row>
    <row r="6612" spans="2:17" x14ac:dyDescent="0.3">
      <c r="B6612" s="187">
        <v>41915.083333333336</v>
      </c>
      <c r="D6612" s="202">
        <v>0</v>
      </c>
      <c r="E6612" s="178">
        <v>0</v>
      </c>
      <c r="F6612" s="188">
        <f t="shared" si="412"/>
        <v>0</v>
      </c>
      <c r="G6612" s="200"/>
      <c r="H6612" s="202">
        <v>0</v>
      </c>
      <c r="I6612" s="178">
        <v>-56.506999999999998</v>
      </c>
      <c r="J6612">
        <f t="shared" si="413"/>
        <v>0</v>
      </c>
      <c r="K6612" s="189">
        <f t="shared" si="414"/>
        <v>0</v>
      </c>
      <c r="L6612" s="200">
        <v>0</v>
      </c>
      <c r="N6612" s="184">
        <v>5773.6</v>
      </c>
      <c r="O6612" s="190">
        <f t="shared" si="415"/>
        <v>0.96226666666666671</v>
      </c>
      <c r="Q6612" s="1">
        <v>518.29999999999995</v>
      </c>
    </row>
    <row r="6613" spans="2:17" x14ac:dyDescent="0.3">
      <c r="B6613" s="187">
        <v>41915.125</v>
      </c>
      <c r="D6613" s="202">
        <v>0</v>
      </c>
      <c r="E6613" s="178">
        <v>0</v>
      </c>
      <c r="F6613" s="188">
        <f t="shared" si="412"/>
        <v>0</v>
      </c>
      <c r="G6613" s="200"/>
      <c r="H6613" s="202">
        <v>0</v>
      </c>
      <c r="I6613" s="178">
        <v>-56.506999999999998</v>
      </c>
      <c r="J6613">
        <f t="shared" si="413"/>
        <v>0</v>
      </c>
      <c r="K6613" s="189">
        <f t="shared" si="414"/>
        <v>0</v>
      </c>
      <c r="L6613" s="200">
        <v>0</v>
      </c>
      <c r="N6613" s="184">
        <v>5590.9</v>
      </c>
      <c r="O6613" s="190">
        <f t="shared" si="415"/>
        <v>0.93181666666666663</v>
      </c>
      <c r="Q6613" s="1">
        <v>518.1</v>
      </c>
    </row>
    <row r="6614" spans="2:17" x14ac:dyDescent="0.3">
      <c r="B6614" s="187">
        <v>41915.166666666664</v>
      </c>
      <c r="D6614" s="202">
        <v>0</v>
      </c>
      <c r="E6614" s="178">
        <v>0</v>
      </c>
      <c r="F6614" s="188">
        <f t="shared" si="412"/>
        <v>0</v>
      </c>
      <c r="G6614" s="200"/>
      <c r="H6614" s="202">
        <v>0</v>
      </c>
      <c r="I6614" s="178">
        <v>-56.506999999999998</v>
      </c>
      <c r="J6614">
        <f t="shared" si="413"/>
        <v>0</v>
      </c>
      <c r="K6614" s="189">
        <f t="shared" si="414"/>
        <v>0</v>
      </c>
      <c r="L6614" s="200">
        <v>0</v>
      </c>
      <c r="N6614" s="184">
        <v>5356.7</v>
      </c>
      <c r="O6614" s="190">
        <f t="shared" si="415"/>
        <v>0.89278333333333326</v>
      </c>
      <c r="Q6614" s="1">
        <v>517.9</v>
      </c>
    </row>
    <row r="6615" spans="2:17" x14ac:dyDescent="0.3">
      <c r="B6615" s="187">
        <v>41915.208333333336</v>
      </c>
      <c r="D6615" s="202">
        <v>25</v>
      </c>
      <c r="E6615" s="178">
        <v>0</v>
      </c>
      <c r="F6615" s="188">
        <f t="shared" si="412"/>
        <v>0</v>
      </c>
      <c r="G6615" s="200"/>
      <c r="H6615" s="202">
        <v>6</v>
      </c>
      <c r="I6615" s="178">
        <v>-56.506999999999998</v>
      </c>
      <c r="J6615">
        <f t="shared" si="413"/>
        <v>0</v>
      </c>
      <c r="K6615" s="189">
        <f t="shared" si="414"/>
        <v>0</v>
      </c>
      <c r="L6615" s="200">
        <v>83.662999999999997</v>
      </c>
      <c r="N6615" s="184">
        <v>4964.8999999999996</v>
      </c>
      <c r="O6615" s="190">
        <f t="shared" si="415"/>
        <v>0.82748333333333324</v>
      </c>
      <c r="Q6615" s="1">
        <v>517.5</v>
      </c>
    </row>
    <row r="6616" spans="2:17" x14ac:dyDescent="0.3">
      <c r="B6616" s="187">
        <v>41915.25</v>
      </c>
      <c r="D6616" s="202">
        <v>497</v>
      </c>
      <c r="E6616" s="178">
        <v>18.1145</v>
      </c>
      <c r="F6616" s="188">
        <f t="shared" si="412"/>
        <v>2.4514666576445514E-2</v>
      </c>
      <c r="G6616" s="200"/>
      <c r="H6616" s="202">
        <v>151</v>
      </c>
      <c r="I6616" s="178">
        <v>6325.5</v>
      </c>
      <c r="J6616">
        <f t="shared" si="413"/>
        <v>6325.5</v>
      </c>
      <c r="K6616" s="189">
        <f t="shared" si="414"/>
        <v>0.25302000000000002</v>
      </c>
      <c r="L6616" s="200">
        <v>6492.9</v>
      </c>
      <c r="N6616" s="184">
        <v>4005.7</v>
      </c>
      <c r="O6616" s="190">
        <f t="shared" si="415"/>
        <v>0.66761666666666664</v>
      </c>
      <c r="Q6616" s="1">
        <v>514</v>
      </c>
    </row>
    <row r="6617" spans="2:17" x14ac:dyDescent="0.3">
      <c r="B6617" s="187">
        <v>41915.291666666664</v>
      </c>
      <c r="D6617" s="202">
        <v>782</v>
      </c>
      <c r="E6617" s="178">
        <v>489.51600000000002</v>
      </c>
      <c r="F6617" s="188">
        <f t="shared" si="412"/>
        <v>0.6624704807659777</v>
      </c>
      <c r="G6617" s="200"/>
      <c r="H6617" s="202">
        <v>395</v>
      </c>
      <c r="I6617" s="178">
        <v>17824</v>
      </c>
      <c r="J6617">
        <f t="shared" si="413"/>
        <v>17824</v>
      </c>
      <c r="K6617" s="189">
        <f t="shared" si="414"/>
        <v>0.71296000000000004</v>
      </c>
      <c r="L6617" s="200">
        <v>18385</v>
      </c>
      <c r="N6617" s="184">
        <v>3135.1</v>
      </c>
      <c r="O6617" s="190">
        <f t="shared" si="415"/>
        <v>0.52251666666666663</v>
      </c>
      <c r="Q6617" s="1">
        <v>513.9</v>
      </c>
    </row>
    <row r="6618" spans="2:17" x14ac:dyDescent="0.3">
      <c r="B6618" s="187">
        <v>41915.333333333336</v>
      </c>
      <c r="D6618" s="202">
        <v>905</v>
      </c>
      <c r="E6618" s="178">
        <v>645.24599999999998</v>
      </c>
      <c r="F6618" s="188">
        <f t="shared" si="412"/>
        <v>0.87322258686605547</v>
      </c>
      <c r="G6618" s="200"/>
      <c r="H6618" s="202">
        <v>634</v>
      </c>
      <c r="I6618" s="178">
        <v>23342</v>
      </c>
      <c r="J6618">
        <f t="shared" si="413"/>
        <v>23342</v>
      </c>
      <c r="K6618" s="189">
        <f t="shared" si="414"/>
        <v>0.93367999999999995</v>
      </c>
      <c r="L6618" s="200">
        <v>24209</v>
      </c>
      <c r="N6618" s="184">
        <v>2095.1999999999998</v>
      </c>
      <c r="O6618" s="190">
        <f t="shared" si="415"/>
        <v>0.34919999999999995</v>
      </c>
      <c r="Q6618" s="1">
        <v>513.20000000000005</v>
      </c>
    </row>
    <row r="6619" spans="2:17" x14ac:dyDescent="0.3">
      <c r="B6619" s="187">
        <v>41915.375</v>
      </c>
      <c r="D6619" s="202">
        <v>958</v>
      </c>
      <c r="E6619" s="178">
        <v>706.505</v>
      </c>
      <c r="F6619" s="188">
        <f t="shared" si="412"/>
        <v>0.95612545251547865</v>
      </c>
      <c r="G6619" s="200"/>
      <c r="H6619" s="202">
        <v>824</v>
      </c>
      <c r="I6619" s="178">
        <v>23870</v>
      </c>
      <c r="J6619">
        <f t="shared" si="413"/>
        <v>23870</v>
      </c>
      <c r="K6619" s="189">
        <f t="shared" si="414"/>
        <v>0.95479999999999998</v>
      </c>
      <c r="L6619" s="200">
        <v>24770</v>
      </c>
      <c r="N6619" s="184">
        <v>1951.2</v>
      </c>
      <c r="O6619" s="190">
        <f t="shared" si="415"/>
        <v>0.32519999999999999</v>
      </c>
      <c r="Q6619" s="1">
        <v>512.4</v>
      </c>
    </row>
    <row r="6620" spans="2:17" x14ac:dyDescent="0.3">
      <c r="B6620" s="187">
        <v>41915.416666666664</v>
      </c>
      <c r="D6620" s="202">
        <v>988</v>
      </c>
      <c r="E6620" s="178">
        <v>734.77</v>
      </c>
      <c r="F6620" s="188">
        <f t="shared" si="412"/>
        <v>0.99437696653922936</v>
      </c>
      <c r="G6620" s="200"/>
      <c r="H6620" s="202">
        <v>958</v>
      </c>
      <c r="I6620" s="178">
        <v>24074</v>
      </c>
      <c r="J6620">
        <f t="shared" si="413"/>
        <v>24074</v>
      </c>
      <c r="K6620" s="189">
        <f t="shared" si="414"/>
        <v>0.96296000000000004</v>
      </c>
      <c r="L6620" s="200">
        <v>24986</v>
      </c>
      <c r="N6620" s="184">
        <v>1167.7</v>
      </c>
      <c r="O6620" s="190">
        <f t="shared" si="415"/>
        <v>0.19461666666666669</v>
      </c>
      <c r="Q6620" s="1">
        <v>511.7</v>
      </c>
    </row>
    <row r="6621" spans="2:17" x14ac:dyDescent="0.3">
      <c r="B6621" s="187">
        <v>41915.458333333336</v>
      </c>
      <c r="D6621" s="202">
        <v>1000</v>
      </c>
      <c r="E6621" s="178">
        <v>734.84900000000005</v>
      </c>
      <c r="F6621" s="188">
        <f t="shared" si="412"/>
        <v>0.99448387860743659</v>
      </c>
      <c r="G6621" s="200"/>
      <c r="H6621" s="202">
        <v>1022</v>
      </c>
      <c r="I6621" s="178">
        <v>24058</v>
      </c>
      <c r="J6621">
        <f t="shared" si="413"/>
        <v>24058</v>
      </c>
      <c r="K6621" s="189">
        <f t="shared" si="414"/>
        <v>0.96231999999999995</v>
      </c>
      <c r="L6621" s="200">
        <v>24969</v>
      </c>
      <c r="N6621" s="184">
        <v>556.9</v>
      </c>
      <c r="O6621" s="190">
        <f t="shared" si="415"/>
        <v>9.2816666666666658E-2</v>
      </c>
      <c r="Q6621" s="1">
        <v>510.2</v>
      </c>
    </row>
    <row r="6622" spans="2:17" x14ac:dyDescent="0.3">
      <c r="B6622" s="187">
        <v>41915.5</v>
      </c>
      <c r="D6622" s="202">
        <v>997</v>
      </c>
      <c r="E6622" s="178">
        <v>734.93600000000004</v>
      </c>
      <c r="F6622" s="188">
        <f t="shared" si="412"/>
        <v>0.99460161721419638</v>
      </c>
      <c r="G6622" s="200"/>
      <c r="H6622" s="202">
        <v>1006</v>
      </c>
      <c r="I6622" s="178">
        <v>23766</v>
      </c>
      <c r="J6622">
        <f t="shared" si="413"/>
        <v>23766</v>
      </c>
      <c r="K6622" s="189">
        <f t="shared" si="414"/>
        <v>0.95064000000000004</v>
      </c>
      <c r="L6622" s="200">
        <v>24659</v>
      </c>
      <c r="N6622" s="184">
        <v>129.1</v>
      </c>
      <c r="O6622" s="190">
        <f t="shared" si="415"/>
        <v>2.1516666666666667E-2</v>
      </c>
      <c r="Q6622" s="1">
        <v>508</v>
      </c>
    </row>
    <row r="6623" spans="2:17" x14ac:dyDescent="0.3">
      <c r="B6623" s="187">
        <v>41915.541666666664</v>
      </c>
      <c r="D6623" s="202">
        <v>975</v>
      </c>
      <c r="E6623" s="178">
        <v>731.56</v>
      </c>
      <c r="F6623" s="188">
        <f t="shared" si="412"/>
        <v>0.99003281794498765</v>
      </c>
      <c r="G6623" s="200"/>
      <c r="H6623" s="202">
        <v>914</v>
      </c>
      <c r="I6623" s="178">
        <v>23516</v>
      </c>
      <c r="J6623">
        <f t="shared" si="413"/>
        <v>23516</v>
      </c>
      <c r="K6623" s="189">
        <f t="shared" si="414"/>
        <v>0.94064000000000003</v>
      </c>
      <c r="L6623" s="200">
        <v>24393</v>
      </c>
      <c r="N6623" s="184">
        <v>0</v>
      </c>
      <c r="O6623" s="190">
        <f t="shared" si="415"/>
        <v>0</v>
      </c>
      <c r="Q6623" s="1">
        <v>507.9</v>
      </c>
    </row>
    <row r="6624" spans="2:17" x14ac:dyDescent="0.3">
      <c r="B6624" s="187">
        <v>41915.583333333336</v>
      </c>
      <c r="D6624" s="202">
        <v>937</v>
      </c>
      <c r="E6624" s="178">
        <v>686.19799999999998</v>
      </c>
      <c r="F6624" s="188">
        <f t="shared" si="412"/>
        <v>0.92864363771695368</v>
      </c>
      <c r="G6624" s="200"/>
      <c r="H6624" s="202">
        <v>758</v>
      </c>
      <c r="I6624" s="178">
        <v>22957</v>
      </c>
      <c r="J6624">
        <f t="shared" si="413"/>
        <v>22957</v>
      </c>
      <c r="K6624" s="189">
        <f t="shared" si="414"/>
        <v>0.91827999999999999</v>
      </c>
      <c r="L6624" s="200">
        <v>23801</v>
      </c>
      <c r="N6624" s="184">
        <v>0</v>
      </c>
      <c r="O6624" s="190">
        <f t="shared" si="415"/>
        <v>0</v>
      </c>
      <c r="Q6624" s="1">
        <v>507.6</v>
      </c>
    </row>
    <row r="6625" spans="2:17" x14ac:dyDescent="0.3">
      <c r="B6625" s="187">
        <v>41915.625</v>
      </c>
      <c r="D6625" s="202">
        <v>798</v>
      </c>
      <c r="E6625" s="178">
        <v>553.15200000000004</v>
      </c>
      <c r="F6625" s="188">
        <f t="shared" si="412"/>
        <v>0.74859018168285019</v>
      </c>
      <c r="G6625" s="200"/>
      <c r="H6625" s="202">
        <v>545</v>
      </c>
      <c r="I6625" s="178">
        <v>21535</v>
      </c>
      <c r="J6625">
        <f t="shared" si="413"/>
        <v>21535</v>
      </c>
      <c r="K6625" s="189">
        <f t="shared" si="414"/>
        <v>0.86140000000000005</v>
      </c>
      <c r="L6625" s="200">
        <v>22295</v>
      </c>
      <c r="N6625" s="184">
        <v>0</v>
      </c>
      <c r="O6625" s="190">
        <f t="shared" si="415"/>
        <v>0</v>
      </c>
      <c r="Q6625" s="1">
        <v>506</v>
      </c>
    </row>
    <row r="6626" spans="2:17" x14ac:dyDescent="0.3">
      <c r="B6626" s="187">
        <v>41915.666666666664</v>
      </c>
      <c r="D6626" s="202">
        <v>287</v>
      </c>
      <c r="E6626" s="178">
        <v>0</v>
      </c>
      <c r="F6626" s="188">
        <f t="shared" si="412"/>
        <v>0</v>
      </c>
      <c r="G6626" s="200"/>
      <c r="H6626" s="202">
        <v>225</v>
      </c>
      <c r="I6626" s="178">
        <v>8424.4</v>
      </c>
      <c r="J6626">
        <f t="shared" si="413"/>
        <v>8424.4</v>
      </c>
      <c r="K6626" s="189">
        <f t="shared" si="414"/>
        <v>0.336976</v>
      </c>
      <c r="L6626" s="200">
        <v>8639.2999999999993</v>
      </c>
      <c r="N6626" s="184">
        <v>8.1999999999999993</v>
      </c>
      <c r="O6626" s="190">
        <f t="shared" si="415"/>
        <v>1.3666666666666666E-3</v>
      </c>
      <c r="Q6626" s="1">
        <v>505.8</v>
      </c>
    </row>
    <row r="6627" spans="2:17" x14ac:dyDescent="0.3">
      <c r="B6627" s="187">
        <v>41915.708333333336</v>
      </c>
      <c r="D6627" s="202">
        <v>210</v>
      </c>
      <c r="E6627" s="178">
        <v>0</v>
      </c>
      <c r="F6627" s="188">
        <f t="shared" si="412"/>
        <v>0</v>
      </c>
      <c r="G6627" s="200"/>
      <c r="H6627" s="202">
        <v>62</v>
      </c>
      <c r="I6627" s="178">
        <v>1955.4</v>
      </c>
      <c r="J6627">
        <f t="shared" si="413"/>
        <v>1955.4</v>
      </c>
      <c r="K6627" s="189">
        <f t="shared" si="414"/>
        <v>7.8216000000000008E-2</v>
      </c>
      <c r="L6627" s="200">
        <v>2061.4</v>
      </c>
      <c r="N6627" s="184">
        <v>0</v>
      </c>
      <c r="O6627" s="190">
        <f t="shared" si="415"/>
        <v>0</v>
      </c>
      <c r="Q6627" s="1">
        <v>505.7</v>
      </c>
    </row>
    <row r="6628" spans="2:17" x14ac:dyDescent="0.3">
      <c r="B6628" s="187">
        <v>41915.75</v>
      </c>
      <c r="D6628" s="202">
        <v>0</v>
      </c>
      <c r="E6628" s="178">
        <v>0</v>
      </c>
      <c r="F6628" s="188">
        <f t="shared" si="412"/>
        <v>0</v>
      </c>
      <c r="G6628" s="200"/>
      <c r="H6628" s="202">
        <v>0</v>
      </c>
      <c r="I6628" s="178">
        <v>-56.506999999999998</v>
      </c>
      <c r="J6628">
        <f t="shared" si="413"/>
        <v>0</v>
      </c>
      <c r="K6628" s="189">
        <f t="shared" si="414"/>
        <v>0</v>
      </c>
      <c r="L6628" s="200">
        <v>0</v>
      </c>
      <c r="N6628" s="184">
        <v>0</v>
      </c>
      <c r="O6628" s="190">
        <f t="shared" si="415"/>
        <v>0</v>
      </c>
      <c r="Q6628" s="1">
        <v>505.5</v>
      </c>
    </row>
    <row r="6629" spans="2:17" x14ac:dyDescent="0.3">
      <c r="B6629" s="187">
        <v>41915.791666666664</v>
      </c>
      <c r="D6629" s="202">
        <v>0</v>
      </c>
      <c r="E6629" s="178">
        <v>0</v>
      </c>
      <c r="F6629" s="188">
        <f t="shared" si="412"/>
        <v>0</v>
      </c>
      <c r="G6629" s="200"/>
      <c r="H6629" s="202">
        <v>0</v>
      </c>
      <c r="I6629" s="178">
        <v>-56.506999999999998</v>
      </c>
      <c r="J6629">
        <f t="shared" si="413"/>
        <v>0</v>
      </c>
      <c r="K6629" s="189">
        <f t="shared" si="414"/>
        <v>0</v>
      </c>
      <c r="L6629" s="200">
        <v>0</v>
      </c>
      <c r="N6629" s="184">
        <v>0</v>
      </c>
      <c r="O6629" s="190">
        <f t="shared" si="415"/>
        <v>0</v>
      </c>
      <c r="Q6629" s="1">
        <v>505.2</v>
      </c>
    </row>
    <row r="6630" spans="2:17" x14ac:dyDescent="0.3">
      <c r="B6630" s="187">
        <v>41915.833333333336</v>
      </c>
      <c r="D6630" s="202">
        <v>0</v>
      </c>
      <c r="E6630" s="178">
        <v>0</v>
      </c>
      <c r="F6630" s="188">
        <f t="shared" si="412"/>
        <v>0</v>
      </c>
      <c r="G6630" s="200"/>
      <c r="H6630" s="202">
        <v>0</v>
      </c>
      <c r="I6630" s="178">
        <v>-56.506999999999998</v>
      </c>
      <c r="J6630">
        <f t="shared" si="413"/>
        <v>0</v>
      </c>
      <c r="K6630" s="189">
        <f t="shared" si="414"/>
        <v>0</v>
      </c>
      <c r="L6630" s="200">
        <v>0</v>
      </c>
      <c r="N6630" s="184">
        <v>98.7</v>
      </c>
      <c r="O6630" s="190">
        <f t="shared" si="415"/>
        <v>1.6449999999999999E-2</v>
      </c>
      <c r="Q6630" s="1">
        <v>505</v>
      </c>
    </row>
    <row r="6631" spans="2:17" x14ac:dyDescent="0.3">
      <c r="B6631" s="187">
        <v>41915.875</v>
      </c>
      <c r="D6631" s="202">
        <v>0</v>
      </c>
      <c r="E6631" s="178">
        <v>0</v>
      </c>
      <c r="F6631" s="188">
        <f t="shared" si="412"/>
        <v>0</v>
      </c>
      <c r="G6631" s="200"/>
      <c r="H6631" s="202">
        <v>0</v>
      </c>
      <c r="I6631" s="178">
        <v>-56.506999999999998</v>
      </c>
      <c r="J6631">
        <f t="shared" si="413"/>
        <v>0</v>
      </c>
      <c r="K6631" s="189">
        <f t="shared" si="414"/>
        <v>0</v>
      </c>
      <c r="L6631" s="200">
        <v>0</v>
      </c>
      <c r="N6631" s="184">
        <v>143.1</v>
      </c>
      <c r="O6631" s="190">
        <f t="shared" si="415"/>
        <v>2.385E-2</v>
      </c>
      <c r="Q6631" s="1">
        <v>504.8</v>
      </c>
    </row>
    <row r="6632" spans="2:17" x14ac:dyDescent="0.3">
      <c r="B6632" s="187">
        <v>41915.916666666664</v>
      </c>
      <c r="D6632" s="202">
        <v>0</v>
      </c>
      <c r="E6632" s="178">
        <v>0</v>
      </c>
      <c r="F6632" s="188">
        <f t="shared" si="412"/>
        <v>0</v>
      </c>
      <c r="G6632" s="200"/>
      <c r="H6632" s="202">
        <v>0</v>
      </c>
      <c r="I6632" s="178">
        <v>-56.506999999999998</v>
      </c>
      <c r="J6632">
        <f t="shared" si="413"/>
        <v>0</v>
      </c>
      <c r="K6632" s="189">
        <f t="shared" si="414"/>
        <v>0</v>
      </c>
      <c r="L6632" s="200">
        <v>0</v>
      </c>
      <c r="N6632" s="184">
        <v>139.1</v>
      </c>
      <c r="O6632" s="190">
        <f t="shared" si="415"/>
        <v>2.3183333333333334E-2</v>
      </c>
      <c r="Q6632" s="1">
        <v>504.7</v>
      </c>
    </row>
    <row r="6633" spans="2:17" x14ac:dyDescent="0.3">
      <c r="B6633" s="187">
        <v>41915.958333333336</v>
      </c>
      <c r="D6633" s="202">
        <v>0</v>
      </c>
      <c r="E6633" s="178">
        <v>0</v>
      </c>
      <c r="F6633" s="188">
        <f t="shared" si="412"/>
        <v>0</v>
      </c>
      <c r="G6633" s="200"/>
      <c r="H6633" s="202">
        <v>0</v>
      </c>
      <c r="I6633" s="178">
        <v>-56.506999999999998</v>
      </c>
      <c r="J6633">
        <f t="shared" si="413"/>
        <v>0</v>
      </c>
      <c r="K6633" s="189">
        <f t="shared" si="414"/>
        <v>0</v>
      </c>
      <c r="L6633" s="200">
        <v>0</v>
      </c>
      <c r="N6633" s="184">
        <v>310.7</v>
      </c>
      <c r="O6633" s="190">
        <f t="shared" si="415"/>
        <v>5.1783333333333334E-2</v>
      </c>
      <c r="Q6633" s="1">
        <v>503.8</v>
      </c>
    </row>
    <row r="6634" spans="2:17" x14ac:dyDescent="0.3">
      <c r="B6634" s="187">
        <v>41916</v>
      </c>
      <c r="D6634" s="202">
        <v>0</v>
      </c>
      <c r="E6634" s="178">
        <v>0</v>
      </c>
      <c r="F6634" s="188">
        <f t="shared" si="412"/>
        <v>0</v>
      </c>
      <c r="G6634" s="200"/>
      <c r="H6634" s="202">
        <v>0</v>
      </c>
      <c r="I6634" s="178">
        <v>-56.506999999999998</v>
      </c>
      <c r="J6634">
        <f t="shared" si="413"/>
        <v>0</v>
      </c>
      <c r="K6634" s="189">
        <f t="shared" si="414"/>
        <v>0</v>
      </c>
      <c r="L6634" s="200">
        <v>0</v>
      </c>
      <c r="N6634" s="184">
        <v>1513.9</v>
      </c>
      <c r="O6634" s="190">
        <f t="shared" si="415"/>
        <v>0.25231666666666669</v>
      </c>
      <c r="Q6634" s="1">
        <v>503.8</v>
      </c>
    </row>
    <row r="6635" spans="2:17" x14ac:dyDescent="0.3">
      <c r="B6635" s="187">
        <v>41916.041666666664</v>
      </c>
      <c r="D6635" s="202">
        <v>0</v>
      </c>
      <c r="E6635" s="178">
        <v>0</v>
      </c>
      <c r="F6635" s="188">
        <f t="shared" si="412"/>
        <v>0</v>
      </c>
      <c r="G6635" s="200"/>
      <c r="H6635" s="202">
        <v>0</v>
      </c>
      <c r="I6635" s="178">
        <v>-56.506999999999998</v>
      </c>
      <c r="J6635">
        <f t="shared" si="413"/>
        <v>0</v>
      </c>
      <c r="K6635" s="189">
        <f t="shared" si="414"/>
        <v>0</v>
      </c>
      <c r="L6635" s="200">
        <v>0</v>
      </c>
      <c r="N6635" s="184">
        <v>3455.4</v>
      </c>
      <c r="O6635" s="190">
        <f t="shared" si="415"/>
        <v>0.57589999999999997</v>
      </c>
      <c r="Q6635" s="1">
        <v>503.6</v>
      </c>
    </row>
    <row r="6636" spans="2:17" x14ac:dyDescent="0.3">
      <c r="B6636" s="187">
        <v>41916.083333333336</v>
      </c>
      <c r="D6636" s="202">
        <v>0</v>
      </c>
      <c r="E6636" s="178">
        <v>0</v>
      </c>
      <c r="F6636" s="188">
        <f t="shared" si="412"/>
        <v>0</v>
      </c>
      <c r="G6636" s="200"/>
      <c r="H6636" s="202">
        <v>0</v>
      </c>
      <c r="I6636" s="178">
        <v>-56.506999999999998</v>
      </c>
      <c r="J6636">
        <f t="shared" si="413"/>
        <v>0</v>
      </c>
      <c r="K6636" s="189">
        <f t="shared" si="414"/>
        <v>0</v>
      </c>
      <c r="L6636" s="200">
        <v>0</v>
      </c>
      <c r="N6636" s="184">
        <v>4356.5</v>
      </c>
      <c r="O6636" s="190">
        <f t="shared" si="415"/>
        <v>0.7260833333333333</v>
      </c>
      <c r="Q6636" s="1">
        <v>503.5</v>
      </c>
    </row>
    <row r="6637" spans="2:17" x14ac:dyDescent="0.3">
      <c r="B6637" s="187">
        <v>41916.125</v>
      </c>
      <c r="D6637" s="202">
        <v>0</v>
      </c>
      <c r="E6637" s="178">
        <v>0</v>
      </c>
      <c r="F6637" s="188">
        <f t="shared" si="412"/>
        <v>0</v>
      </c>
      <c r="G6637" s="200"/>
      <c r="H6637" s="202">
        <v>0</v>
      </c>
      <c r="I6637" s="178">
        <v>-56.506999999999998</v>
      </c>
      <c r="J6637">
        <f t="shared" si="413"/>
        <v>0</v>
      </c>
      <c r="K6637" s="189">
        <f t="shared" si="414"/>
        <v>0</v>
      </c>
      <c r="L6637" s="200">
        <v>0</v>
      </c>
      <c r="N6637" s="184">
        <v>4286.3999999999996</v>
      </c>
      <c r="O6637" s="190">
        <f t="shared" si="415"/>
        <v>0.71439999999999992</v>
      </c>
      <c r="Q6637" s="1">
        <v>503.5</v>
      </c>
    </row>
    <row r="6638" spans="2:17" x14ac:dyDescent="0.3">
      <c r="B6638" s="187">
        <v>41916.166666666664</v>
      </c>
      <c r="D6638" s="202">
        <v>0</v>
      </c>
      <c r="E6638" s="178">
        <v>0</v>
      </c>
      <c r="F6638" s="188">
        <f t="shared" si="412"/>
        <v>0</v>
      </c>
      <c r="G6638" s="200"/>
      <c r="H6638" s="202">
        <v>0</v>
      </c>
      <c r="I6638" s="178">
        <v>-56.506999999999998</v>
      </c>
      <c r="J6638">
        <f t="shared" si="413"/>
        <v>0</v>
      </c>
      <c r="K6638" s="189">
        <f t="shared" si="414"/>
        <v>0</v>
      </c>
      <c r="L6638" s="200">
        <v>0</v>
      </c>
      <c r="N6638" s="184">
        <v>3972</v>
      </c>
      <c r="O6638" s="190">
        <f t="shared" si="415"/>
        <v>0.66200000000000003</v>
      </c>
      <c r="Q6638" s="1">
        <v>502</v>
      </c>
    </row>
    <row r="6639" spans="2:17" x14ac:dyDescent="0.3">
      <c r="B6639" s="187">
        <v>41916.208333333336</v>
      </c>
      <c r="D6639" s="202">
        <v>29</v>
      </c>
      <c r="E6639" s="178">
        <v>0</v>
      </c>
      <c r="F6639" s="188">
        <f t="shared" si="412"/>
        <v>0</v>
      </c>
      <c r="G6639" s="200"/>
      <c r="H6639" s="202">
        <v>6</v>
      </c>
      <c r="I6639" s="178">
        <v>-56.506999999999998</v>
      </c>
      <c r="J6639">
        <f t="shared" si="413"/>
        <v>0</v>
      </c>
      <c r="K6639" s="189">
        <f t="shared" si="414"/>
        <v>0</v>
      </c>
      <c r="L6639" s="200">
        <v>87.512</v>
      </c>
      <c r="N6639" s="184">
        <v>3225.3</v>
      </c>
      <c r="O6639" s="190">
        <f t="shared" si="415"/>
        <v>0.53755000000000008</v>
      </c>
      <c r="Q6639" s="1">
        <v>500</v>
      </c>
    </row>
    <row r="6640" spans="2:17" x14ac:dyDescent="0.3">
      <c r="B6640" s="187">
        <v>41916.25</v>
      </c>
      <c r="D6640" s="202">
        <v>549</v>
      </c>
      <c r="E6640" s="178">
        <v>45.4754</v>
      </c>
      <c r="F6640" s="188">
        <f t="shared" si="412"/>
        <v>6.1542646412017461E-2</v>
      </c>
      <c r="G6640" s="200"/>
      <c r="H6640" s="202">
        <v>157</v>
      </c>
      <c r="I6640" s="178">
        <v>6603.6</v>
      </c>
      <c r="J6640">
        <f t="shared" si="413"/>
        <v>6603.6</v>
      </c>
      <c r="K6640" s="189">
        <f t="shared" si="414"/>
        <v>0.26414399999999999</v>
      </c>
      <c r="L6640" s="200">
        <v>6776.5</v>
      </c>
      <c r="N6640" s="184">
        <v>1843.1</v>
      </c>
      <c r="O6640" s="190">
        <f t="shared" si="415"/>
        <v>0.30718333333333331</v>
      </c>
      <c r="Q6640" s="1">
        <v>499.3</v>
      </c>
    </row>
    <row r="6641" spans="2:17" x14ac:dyDescent="0.3">
      <c r="B6641" s="187">
        <v>41916.291666666664</v>
      </c>
      <c r="D6641" s="202">
        <v>810</v>
      </c>
      <c r="E6641" s="178">
        <v>512.65599999999995</v>
      </c>
      <c r="F6641" s="188">
        <f t="shared" si="412"/>
        <v>0.69378624352945151</v>
      </c>
      <c r="G6641" s="200"/>
      <c r="H6641" s="202">
        <v>400</v>
      </c>
      <c r="I6641" s="178">
        <v>17828</v>
      </c>
      <c r="J6641">
        <f t="shared" si="413"/>
        <v>17828</v>
      </c>
      <c r="K6641" s="189">
        <f t="shared" si="414"/>
        <v>0.71311999999999998</v>
      </c>
      <c r="L6641" s="200">
        <v>18390</v>
      </c>
      <c r="N6641" s="184">
        <v>817.6</v>
      </c>
      <c r="O6641" s="190">
        <f t="shared" si="415"/>
        <v>0.13626666666666667</v>
      </c>
      <c r="Q6641" s="1">
        <v>498.5</v>
      </c>
    </row>
    <row r="6642" spans="2:17" x14ac:dyDescent="0.3">
      <c r="B6642" s="187">
        <v>41916.333333333336</v>
      </c>
      <c r="D6642" s="202">
        <v>902</v>
      </c>
      <c r="E6642" s="178">
        <v>647.52800000000002</v>
      </c>
      <c r="F6642" s="188">
        <f t="shared" si="412"/>
        <v>0.87631085698819233</v>
      </c>
      <c r="G6642" s="200"/>
      <c r="H6642" s="202">
        <v>638</v>
      </c>
      <c r="I6642" s="178">
        <v>23195</v>
      </c>
      <c r="J6642">
        <f t="shared" si="413"/>
        <v>23195</v>
      </c>
      <c r="K6642" s="189">
        <f t="shared" si="414"/>
        <v>0.92779999999999996</v>
      </c>
      <c r="L6642" s="200">
        <v>24052</v>
      </c>
      <c r="N6642" s="184">
        <v>361.6</v>
      </c>
      <c r="O6642" s="190">
        <f t="shared" si="415"/>
        <v>6.026666666666667E-2</v>
      </c>
      <c r="Q6642" s="1">
        <v>497.5</v>
      </c>
    </row>
    <row r="6643" spans="2:17" x14ac:dyDescent="0.3">
      <c r="B6643" s="187">
        <v>41916.375</v>
      </c>
      <c r="D6643" s="202">
        <v>953</v>
      </c>
      <c r="E6643" s="178">
        <v>706.649</v>
      </c>
      <c r="F6643" s="188">
        <f t="shared" si="412"/>
        <v>0.95632033020942586</v>
      </c>
      <c r="G6643" s="200"/>
      <c r="H6643" s="202">
        <v>828</v>
      </c>
      <c r="I6643" s="178">
        <v>23777</v>
      </c>
      <c r="J6643">
        <f t="shared" si="413"/>
        <v>23777</v>
      </c>
      <c r="K6643" s="189">
        <f t="shared" si="414"/>
        <v>0.95108000000000004</v>
      </c>
      <c r="L6643" s="200">
        <v>24670</v>
      </c>
      <c r="N6643" s="184">
        <v>248.1</v>
      </c>
      <c r="O6643" s="190">
        <f t="shared" si="415"/>
        <v>4.1349999999999998E-2</v>
      </c>
      <c r="Q6643" s="1">
        <v>497.4</v>
      </c>
    </row>
    <row r="6644" spans="2:17" x14ac:dyDescent="0.3">
      <c r="B6644" s="187">
        <v>41916.416666666664</v>
      </c>
      <c r="D6644" s="202">
        <v>984</v>
      </c>
      <c r="E6644" s="178">
        <v>734.64400000000001</v>
      </c>
      <c r="F6644" s="188">
        <f t="shared" si="412"/>
        <v>0.99420644855702545</v>
      </c>
      <c r="G6644" s="200"/>
      <c r="H6644" s="202">
        <v>961</v>
      </c>
      <c r="I6644" s="178">
        <v>23992</v>
      </c>
      <c r="J6644">
        <f t="shared" si="413"/>
        <v>23992</v>
      </c>
      <c r="K6644" s="189">
        <f t="shared" si="414"/>
        <v>0.95967999999999998</v>
      </c>
      <c r="L6644" s="200">
        <v>24899</v>
      </c>
      <c r="N6644" s="184">
        <v>287.3</v>
      </c>
      <c r="O6644" s="190">
        <f t="shared" si="415"/>
        <v>4.7883333333333333E-2</v>
      </c>
      <c r="Q6644" s="1">
        <v>497.4</v>
      </c>
    </row>
    <row r="6645" spans="2:17" x14ac:dyDescent="0.3">
      <c r="B6645" s="187">
        <v>41916.458333333336</v>
      </c>
      <c r="D6645" s="202">
        <v>997</v>
      </c>
      <c r="E6645" s="178">
        <v>734.72199999999998</v>
      </c>
      <c r="F6645" s="188">
        <f t="shared" si="412"/>
        <v>0.99431200730791358</v>
      </c>
      <c r="G6645" s="200"/>
      <c r="H6645" s="202">
        <v>1024</v>
      </c>
      <c r="I6645" s="178">
        <v>23996</v>
      </c>
      <c r="J6645">
        <f t="shared" si="413"/>
        <v>23996</v>
      </c>
      <c r="K6645" s="189">
        <f t="shared" si="414"/>
        <v>0.95984000000000003</v>
      </c>
      <c r="L6645" s="200">
        <v>24904</v>
      </c>
      <c r="N6645" s="184">
        <v>66.900000000000006</v>
      </c>
      <c r="O6645" s="190">
        <f t="shared" si="415"/>
        <v>1.115E-2</v>
      </c>
      <c r="Q6645" s="1">
        <v>496.8</v>
      </c>
    </row>
    <row r="6646" spans="2:17" x14ac:dyDescent="0.3">
      <c r="B6646" s="187">
        <v>41916.5</v>
      </c>
      <c r="D6646" s="202">
        <v>993</v>
      </c>
      <c r="E6646" s="178">
        <v>734.80399999999997</v>
      </c>
      <c r="F6646" s="188">
        <f t="shared" si="412"/>
        <v>0.99442297932807799</v>
      </c>
      <c r="G6646" s="200"/>
      <c r="H6646" s="202">
        <v>1010</v>
      </c>
      <c r="I6646" s="178">
        <v>23741</v>
      </c>
      <c r="J6646">
        <f t="shared" si="413"/>
        <v>23741</v>
      </c>
      <c r="K6646" s="189">
        <f t="shared" si="414"/>
        <v>0.94964000000000004</v>
      </c>
      <c r="L6646" s="200">
        <v>24632</v>
      </c>
      <c r="N6646" s="184">
        <v>18.399999999999999</v>
      </c>
      <c r="O6646" s="190">
        <f t="shared" si="415"/>
        <v>3.0666666666666663E-3</v>
      </c>
      <c r="Q6646" s="1">
        <v>496.8</v>
      </c>
    </row>
    <row r="6647" spans="2:17" x14ac:dyDescent="0.3">
      <c r="B6647" s="187">
        <v>41916.541666666664</v>
      </c>
      <c r="D6647" s="202">
        <v>973</v>
      </c>
      <c r="E6647" s="178">
        <v>727.82600000000002</v>
      </c>
      <c r="F6647" s="188">
        <f t="shared" si="412"/>
        <v>0.98497953107554903</v>
      </c>
      <c r="G6647" s="200"/>
      <c r="H6647" s="202">
        <v>918</v>
      </c>
      <c r="I6647" s="178">
        <v>23427</v>
      </c>
      <c r="J6647">
        <f t="shared" si="413"/>
        <v>23427</v>
      </c>
      <c r="K6647" s="189">
        <f t="shared" si="414"/>
        <v>0.93708000000000002</v>
      </c>
      <c r="L6647" s="200">
        <v>24299</v>
      </c>
      <c r="N6647" s="184">
        <v>344.9</v>
      </c>
      <c r="O6647" s="190">
        <f t="shared" si="415"/>
        <v>5.7483333333333331E-2</v>
      </c>
      <c r="Q6647" s="1">
        <v>496.4</v>
      </c>
    </row>
    <row r="6648" spans="2:17" x14ac:dyDescent="0.3">
      <c r="B6648" s="187">
        <v>41916.583333333336</v>
      </c>
      <c r="D6648" s="202">
        <v>907</v>
      </c>
      <c r="E6648" s="178">
        <v>660.06399999999996</v>
      </c>
      <c r="F6648" s="188">
        <f t="shared" si="412"/>
        <v>0.89327604290015905</v>
      </c>
      <c r="G6648" s="200"/>
      <c r="H6648" s="202">
        <v>758</v>
      </c>
      <c r="I6648" s="178">
        <v>22688</v>
      </c>
      <c r="J6648">
        <f t="shared" si="413"/>
        <v>22688</v>
      </c>
      <c r="K6648" s="189">
        <f t="shared" si="414"/>
        <v>0.90751999999999999</v>
      </c>
      <c r="L6648" s="200">
        <v>23515</v>
      </c>
      <c r="N6648" s="184">
        <v>740.9</v>
      </c>
      <c r="O6648" s="190">
        <f t="shared" si="415"/>
        <v>0.12348333333333333</v>
      </c>
      <c r="Q6648" s="1">
        <v>495.9</v>
      </c>
    </row>
    <row r="6649" spans="2:17" x14ac:dyDescent="0.3">
      <c r="B6649" s="187">
        <v>41916.625</v>
      </c>
      <c r="D6649" s="202">
        <v>696</v>
      </c>
      <c r="E6649" s="178">
        <v>475.94799999999998</v>
      </c>
      <c r="F6649" s="188">
        <f t="shared" si="412"/>
        <v>0.64410867138072203</v>
      </c>
      <c r="G6649" s="200"/>
      <c r="H6649" s="202">
        <v>515</v>
      </c>
      <c r="I6649" s="178">
        <v>20043</v>
      </c>
      <c r="J6649">
        <f t="shared" si="413"/>
        <v>20043</v>
      </c>
      <c r="K6649" s="189">
        <f t="shared" si="414"/>
        <v>0.80171999999999999</v>
      </c>
      <c r="L6649" s="200">
        <v>20720</v>
      </c>
      <c r="N6649" s="184">
        <v>914.4</v>
      </c>
      <c r="O6649" s="190">
        <f t="shared" si="415"/>
        <v>0.15240000000000001</v>
      </c>
      <c r="Q6649" s="1">
        <v>495.4</v>
      </c>
    </row>
    <row r="6650" spans="2:17" x14ac:dyDescent="0.3">
      <c r="B6650" s="187">
        <v>41916.666666666664</v>
      </c>
      <c r="D6650" s="202">
        <v>629</v>
      </c>
      <c r="E6650" s="178">
        <v>348.60599999999999</v>
      </c>
      <c r="F6650" s="188">
        <f t="shared" si="412"/>
        <v>0.47177453733464159</v>
      </c>
      <c r="G6650" s="200"/>
      <c r="H6650" s="202">
        <v>302</v>
      </c>
      <c r="I6650" s="178">
        <v>12836</v>
      </c>
      <c r="J6650">
        <f t="shared" si="413"/>
        <v>12836</v>
      </c>
      <c r="K6650" s="189">
        <f t="shared" si="414"/>
        <v>0.51344000000000001</v>
      </c>
      <c r="L6650" s="200">
        <v>13185</v>
      </c>
      <c r="N6650" s="184">
        <v>911.6</v>
      </c>
      <c r="O6650" s="190">
        <f t="shared" si="415"/>
        <v>0.15193333333333334</v>
      </c>
      <c r="Q6650" s="1">
        <v>494.7</v>
      </c>
    </row>
    <row r="6651" spans="2:17" x14ac:dyDescent="0.3">
      <c r="B6651" s="187">
        <v>41916.708333333336</v>
      </c>
      <c r="D6651" s="202">
        <v>204</v>
      </c>
      <c r="E6651" s="178">
        <v>0</v>
      </c>
      <c r="F6651" s="188">
        <f t="shared" si="412"/>
        <v>0</v>
      </c>
      <c r="G6651" s="200"/>
      <c r="H6651" s="202">
        <v>72</v>
      </c>
      <c r="I6651" s="178">
        <v>2396.4</v>
      </c>
      <c r="J6651">
        <f t="shared" si="413"/>
        <v>2396.4</v>
      </c>
      <c r="K6651" s="189">
        <f t="shared" si="414"/>
        <v>9.5855999999999997E-2</v>
      </c>
      <c r="L6651" s="200">
        <v>2506.4</v>
      </c>
      <c r="N6651" s="184">
        <v>1123.0999999999999</v>
      </c>
      <c r="O6651" s="190">
        <f t="shared" si="415"/>
        <v>0.18718333333333331</v>
      </c>
      <c r="Q6651" s="1">
        <v>494.1</v>
      </c>
    </row>
    <row r="6652" spans="2:17" x14ac:dyDescent="0.3">
      <c r="B6652" s="187">
        <v>41916.75</v>
      </c>
      <c r="D6652" s="202">
        <v>0</v>
      </c>
      <c r="E6652" s="178">
        <v>0</v>
      </c>
      <c r="F6652" s="188">
        <f t="shared" si="412"/>
        <v>0</v>
      </c>
      <c r="G6652" s="200"/>
      <c r="H6652" s="202">
        <v>0</v>
      </c>
      <c r="I6652" s="178">
        <v>-56.506999999999998</v>
      </c>
      <c r="J6652">
        <f t="shared" si="413"/>
        <v>0</v>
      </c>
      <c r="K6652" s="189">
        <f t="shared" si="414"/>
        <v>0</v>
      </c>
      <c r="L6652" s="200">
        <v>0</v>
      </c>
      <c r="N6652" s="184">
        <v>1591.4</v>
      </c>
      <c r="O6652" s="190">
        <f t="shared" si="415"/>
        <v>0.26523333333333332</v>
      </c>
      <c r="Q6652" s="1">
        <v>494</v>
      </c>
    </row>
    <row r="6653" spans="2:17" x14ac:dyDescent="0.3">
      <c r="B6653" s="187">
        <v>41916.791666666664</v>
      </c>
      <c r="D6653" s="202">
        <v>0</v>
      </c>
      <c r="E6653" s="178">
        <v>0</v>
      </c>
      <c r="F6653" s="188">
        <f t="shared" si="412"/>
        <v>0</v>
      </c>
      <c r="G6653" s="200"/>
      <c r="H6653" s="202">
        <v>0</v>
      </c>
      <c r="I6653" s="178">
        <v>-56.506999999999998</v>
      </c>
      <c r="J6653">
        <f t="shared" si="413"/>
        <v>0</v>
      </c>
      <c r="K6653" s="189">
        <f t="shared" si="414"/>
        <v>0</v>
      </c>
      <c r="L6653" s="200">
        <v>0</v>
      </c>
      <c r="N6653" s="184">
        <v>2043.2</v>
      </c>
      <c r="O6653" s="190">
        <f t="shared" si="415"/>
        <v>0.34053333333333335</v>
      </c>
      <c r="Q6653" s="1">
        <v>493.9</v>
      </c>
    </row>
    <row r="6654" spans="2:17" x14ac:dyDescent="0.3">
      <c r="B6654" s="187">
        <v>41916.833333333336</v>
      </c>
      <c r="D6654" s="202">
        <v>0</v>
      </c>
      <c r="E6654" s="178">
        <v>0</v>
      </c>
      <c r="F6654" s="188">
        <f t="shared" si="412"/>
        <v>0</v>
      </c>
      <c r="G6654" s="200"/>
      <c r="H6654" s="202">
        <v>0</v>
      </c>
      <c r="I6654" s="178">
        <v>-56.506999999999998</v>
      </c>
      <c r="J6654">
        <f t="shared" si="413"/>
        <v>0</v>
      </c>
      <c r="K6654" s="189">
        <f t="shared" si="414"/>
        <v>0</v>
      </c>
      <c r="L6654" s="200">
        <v>0</v>
      </c>
      <c r="N6654" s="184">
        <v>3390.8</v>
      </c>
      <c r="O6654" s="190">
        <f t="shared" si="415"/>
        <v>0.56513333333333338</v>
      </c>
      <c r="Q6654" s="1">
        <v>492.6</v>
      </c>
    </row>
    <row r="6655" spans="2:17" x14ac:dyDescent="0.3">
      <c r="B6655" s="187">
        <v>41916.875</v>
      </c>
      <c r="D6655" s="202">
        <v>0</v>
      </c>
      <c r="E6655" s="178">
        <v>0</v>
      </c>
      <c r="F6655" s="188">
        <f t="shared" si="412"/>
        <v>0</v>
      </c>
      <c r="G6655" s="200"/>
      <c r="H6655" s="202">
        <v>0</v>
      </c>
      <c r="I6655" s="178">
        <v>-56.506999999999998</v>
      </c>
      <c r="J6655">
        <f t="shared" si="413"/>
        <v>0</v>
      </c>
      <c r="K6655" s="189">
        <f t="shared" si="414"/>
        <v>0</v>
      </c>
      <c r="L6655" s="200">
        <v>0</v>
      </c>
      <c r="N6655" s="184">
        <v>5021.8</v>
      </c>
      <c r="O6655" s="190">
        <f t="shared" si="415"/>
        <v>0.83696666666666675</v>
      </c>
      <c r="Q6655" s="1">
        <v>491.7</v>
      </c>
    </row>
    <row r="6656" spans="2:17" x14ac:dyDescent="0.3">
      <c r="B6656" s="187">
        <v>41916.916666666664</v>
      </c>
      <c r="D6656" s="202">
        <v>0</v>
      </c>
      <c r="E6656" s="178">
        <v>0</v>
      </c>
      <c r="F6656" s="188">
        <f t="shared" si="412"/>
        <v>0</v>
      </c>
      <c r="G6656" s="200"/>
      <c r="H6656" s="202">
        <v>0</v>
      </c>
      <c r="I6656" s="178">
        <v>-56.506999999999998</v>
      </c>
      <c r="J6656">
        <f t="shared" si="413"/>
        <v>0</v>
      </c>
      <c r="K6656" s="189">
        <f t="shared" si="414"/>
        <v>0</v>
      </c>
      <c r="L6656" s="200">
        <v>0</v>
      </c>
      <c r="N6656" s="184">
        <v>5337.3</v>
      </c>
      <c r="O6656" s="190">
        <f t="shared" si="415"/>
        <v>0.88955000000000006</v>
      </c>
      <c r="Q6656" s="1">
        <v>491.1</v>
      </c>
    </row>
    <row r="6657" spans="2:17" x14ac:dyDescent="0.3">
      <c r="B6657" s="187">
        <v>41916.958333333336</v>
      </c>
      <c r="D6657" s="202">
        <v>0</v>
      </c>
      <c r="E6657" s="178">
        <v>0</v>
      </c>
      <c r="F6657" s="188">
        <f t="shared" si="412"/>
        <v>0</v>
      </c>
      <c r="G6657" s="200"/>
      <c r="H6657" s="202">
        <v>0</v>
      </c>
      <c r="I6657" s="178">
        <v>-56.506999999999998</v>
      </c>
      <c r="J6657">
        <f t="shared" si="413"/>
        <v>0</v>
      </c>
      <c r="K6657" s="189">
        <f t="shared" si="414"/>
        <v>0</v>
      </c>
      <c r="L6657" s="200">
        <v>0</v>
      </c>
      <c r="N6657" s="184">
        <v>5692.1</v>
      </c>
      <c r="O6657" s="190">
        <f t="shared" si="415"/>
        <v>0.94868333333333343</v>
      </c>
      <c r="Q6657" s="1">
        <v>490.9</v>
      </c>
    </row>
    <row r="6658" spans="2:17" x14ac:dyDescent="0.3">
      <c r="B6658" s="187">
        <v>41917</v>
      </c>
      <c r="D6658" s="202">
        <v>0</v>
      </c>
      <c r="E6658" s="178">
        <v>0</v>
      </c>
      <c r="F6658" s="188">
        <f t="shared" si="412"/>
        <v>0</v>
      </c>
      <c r="G6658" s="200"/>
      <c r="H6658" s="202">
        <v>0</v>
      </c>
      <c r="I6658" s="178">
        <v>-56.506999999999998</v>
      </c>
      <c r="J6658">
        <f t="shared" si="413"/>
        <v>0</v>
      </c>
      <c r="K6658" s="189">
        <f t="shared" si="414"/>
        <v>0</v>
      </c>
      <c r="L6658" s="200">
        <v>0</v>
      </c>
      <c r="N6658" s="184">
        <v>5543.6</v>
      </c>
      <c r="O6658" s="190">
        <f t="shared" si="415"/>
        <v>0.92393333333333338</v>
      </c>
      <c r="Q6658" s="1">
        <v>489.3</v>
      </c>
    </row>
    <row r="6659" spans="2:17" x14ac:dyDescent="0.3">
      <c r="B6659" s="187">
        <v>41917.041666666664</v>
      </c>
      <c r="D6659" s="202">
        <v>0</v>
      </c>
      <c r="E6659" s="178">
        <v>0</v>
      </c>
      <c r="F6659" s="188">
        <f t="shared" si="412"/>
        <v>0</v>
      </c>
      <c r="G6659" s="200"/>
      <c r="H6659" s="202">
        <v>0</v>
      </c>
      <c r="I6659" s="178">
        <v>-56.506999999999998</v>
      </c>
      <c r="J6659">
        <f t="shared" si="413"/>
        <v>0</v>
      </c>
      <c r="K6659" s="189">
        <f t="shared" si="414"/>
        <v>0</v>
      </c>
      <c r="L6659" s="200">
        <v>0</v>
      </c>
      <c r="N6659" s="184">
        <v>5587</v>
      </c>
      <c r="O6659" s="190">
        <f t="shared" si="415"/>
        <v>0.9311666666666667</v>
      </c>
      <c r="Q6659" s="1">
        <v>489</v>
      </c>
    </row>
    <row r="6660" spans="2:17" x14ac:dyDescent="0.3">
      <c r="B6660" s="187">
        <v>41917.083333333336</v>
      </c>
      <c r="D6660" s="202">
        <v>0</v>
      </c>
      <c r="E6660" s="178">
        <v>0</v>
      </c>
      <c r="F6660" s="188">
        <f t="shared" si="412"/>
        <v>0</v>
      </c>
      <c r="G6660" s="200"/>
      <c r="H6660" s="202">
        <v>0</v>
      </c>
      <c r="I6660" s="178">
        <v>-56.506999999999998</v>
      </c>
      <c r="J6660">
        <f t="shared" si="413"/>
        <v>0</v>
      </c>
      <c r="K6660" s="189">
        <f t="shared" si="414"/>
        <v>0</v>
      </c>
      <c r="L6660" s="200">
        <v>0</v>
      </c>
      <c r="N6660" s="184">
        <v>5725.3</v>
      </c>
      <c r="O6660" s="190">
        <f t="shared" si="415"/>
        <v>0.95421666666666671</v>
      </c>
      <c r="Q6660" s="1">
        <v>489</v>
      </c>
    </row>
    <row r="6661" spans="2:17" x14ac:dyDescent="0.3">
      <c r="B6661" s="187">
        <v>41917.125</v>
      </c>
      <c r="D6661" s="202">
        <v>0</v>
      </c>
      <c r="E6661" s="178">
        <v>0</v>
      </c>
      <c r="F6661" s="188">
        <f t="shared" si="412"/>
        <v>0</v>
      </c>
      <c r="G6661" s="200"/>
      <c r="H6661" s="202">
        <v>0</v>
      </c>
      <c r="I6661" s="178">
        <v>-56.506999999999998</v>
      </c>
      <c r="J6661">
        <f t="shared" si="413"/>
        <v>0</v>
      </c>
      <c r="K6661" s="189">
        <f t="shared" si="414"/>
        <v>0</v>
      </c>
      <c r="L6661" s="200">
        <v>0</v>
      </c>
      <c r="N6661" s="184">
        <v>5838.9</v>
      </c>
      <c r="O6661" s="190">
        <f t="shared" si="415"/>
        <v>0.97314999999999996</v>
      </c>
      <c r="Q6661" s="1">
        <v>488.9</v>
      </c>
    </row>
    <row r="6662" spans="2:17" x14ac:dyDescent="0.3">
      <c r="B6662" s="187">
        <v>41917.166666666664</v>
      </c>
      <c r="D6662" s="202">
        <v>0</v>
      </c>
      <c r="E6662" s="178">
        <v>0</v>
      </c>
      <c r="F6662" s="188">
        <f t="shared" si="412"/>
        <v>0</v>
      </c>
      <c r="G6662" s="200"/>
      <c r="H6662" s="202">
        <v>0</v>
      </c>
      <c r="I6662" s="178">
        <v>-56.506999999999998</v>
      </c>
      <c r="J6662">
        <f t="shared" si="413"/>
        <v>0</v>
      </c>
      <c r="K6662" s="189">
        <f t="shared" si="414"/>
        <v>0</v>
      </c>
      <c r="L6662" s="200">
        <v>0</v>
      </c>
      <c r="N6662" s="184">
        <v>5857.7</v>
      </c>
      <c r="O6662" s="190">
        <f t="shared" si="415"/>
        <v>0.97628333333333328</v>
      </c>
      <c r="Q6662" s="1">
        <v>488.2</v>
      </c>
    </row>
    <row r="6663" spans="2:17" x14ac:dyDescent="0.3">
      <c r="B6663" s="187">
        <v>41917.208333333336</v>
      </c>
      <c r="D6663" s="202">
        <v>31</v>
      </c>
      <c r="E6663" s="178">
        <v>0</v>
      </c>
      <c r="F6663" s="188">
        <f t="shared" si="412"/>
        <v>0</v>
      </c>
      <c r="G6663" s="200"/>
      <c r="H6663" s="202">
        <v>7</v>
      </c>
      <c r="I6663" s="178">
        <v>-56.506999999999998</v>
      </c>
      <c r="J6663">
        <f t="shared" si="413"/>
        <v>0</v>
      </c>
      <c r="K6663" s="189">
        <f t="shared" si="414"/>
        <v>0</v>
      </c>
      <c r="L6663" s="200">
        <v>113.38</v>
      </c>
      <c r="N6663" s="184">
        <v>5802.5</v>
      </c>
      <c r="O6663" s="190">
        <f t="shared" si="415"/>
        <v>0.96708333333333329</v>
      </c>
      <c r="Q6663" s="1">
        <v>487.9</v>
      </c>
    </row>
    <row r="6664" spans="2:17" x14ac:dyDescent="0.3">
      <c r="B6664" s="187">
        <v>41917.25</v>
      </c>
      <c r="D6664" s="202">
        <v>564</v>
      </c>
      <c r="E6664" s="178">
        <v>47.2254</v>
      </c>
      <c r="F6664" s="188">
        <f t="shared" si="412"/>
        <v>6.3910951720404646E-2</v>
      </c>
      <c r="G6664" s="200"/>
      <c r="H6664" s="202">
        <v>162</v>
      </c>
      <c r="I6664" s="178">
        <v>6877.9</v>
      </c>
      <c r="J6664">
        <f t="shared" si="413"/>
        <v>6877.9</v>
      </c>
      <c r="K6664" s="189">
        <f t="shared" si="414"/>
        <v>0.27511599999999997</v>
      </c>
      <c r="L6664" s="200">
        <v>7056.3</v>
      </c>
      <c r="N6664" s="184">
        <v>5611.2</v>
      </c>
      <c r="O6664" s="190">
        <f t="shared" si="415"/>
        <v>0.93519999999999992</v>
      </c>
      <c r="Q6664" s="1">
        <v>487.3</v>
      </c>
    </row>
    <row r="6665" spans="2:17" x14ac:dyDescent="0.3">
      <c r="B6665" s="187">
        <v>41917.291666666664</v>
      </c>
      <c r="D6665" s="202">
        <v>810</v>
      </c>
      <c r="E6665" s="178">
        <v>505.61</v>
      </c>
      <c r="F6665" s="188">
        <f t="shared" si="412"/>
        <v>0.68425076969922527</v>
      </c>
      <c r="G6665" s="200"/>
      <c r="H6665" s="202">
        <v>406</v>
      </c>
      <c r="I6665" s="178">
        <v>18401</v>
      </c>
      <c r="J6665">
        <f t="shared" si="413"/>
        <v>18401</v>
      </c>
      <c r="K6665" s="189">
        <f t="shared" si="414"/>
        <v>0.73604000000000003</v>
      </c>
      <c r="L6665" s="200">
        <v>18991</v>
      </c>
      <c r="N6665" s="184">
        <v>4979.3999999999996</v>
      </c>
      <c r="O6665" s="190">
        <f t="shared" si="415"/>
        <v>0.82989999999999997</v>
      </c>
      <c r="Q6665" s="1">
        <v>487</v>
      </c>
    </row>
    <row r="6666" spans="2:17" x14ac:dyDescent="0.3">
      <c r="B6666" s="187">
        <v>41917.333333333336</v>
      </c>
      <c r="D6666" s="202">
        <v>893</v>
      </c>
      <c r="E6666" s="178">
        <v>632.62199999999996</v>
      </c>
      <c r="F6666" s="188">
        <f t="shared" si="412"/>
        <v>0.85613830903000976</v>
      </c>
      <c r="G6666" s="200"/>
      <c r="H6666" s="202">
        <v>646</v>
      </c>
      <c r="I6666" s="178">
        <v>23452</v>
      </c>
      <c r="J6666">
        <f t="shared" si="413"/>
        <v>23452</v>
      </c>
      <c r="K6666" s="189">
        <f t="shared" si="414"/>
        <v>0.93808000000000002</v>
      </c>
      <c r="L6666" s="200">
        <v>24326</v>
      </c>
      <c r="N6666" s="184">
        <v>4449.8</v>
      </c>
      <c r="O6666" s="190">
        <f t="shared" si="415"/>
        <v>0.74163333333333337</v>
      </c>
      <c r="Q6666" s="1">
        <v>486.7</v>
      </c>
    </row>
    <row r="6667" spans="2:17" x14ac:dyDescent="0.3">
      <c r="B6667" s="187">
        <v>41917.375</v>
      </c>
      <c r="D6667" s="202">
        <v>946</v>
      </c>
      <c r="E6667" s="178">
        <v>692.90099999999995</v>
      </c>
      <c r="F6667" s="188">
        <f t="shared" ref="F6667:F6730" si="416">E6667/$F$8</f>
        <v>0.93771492370673615</v>
      </c>
      <c r="G6667" s="200"/>
      <c r="H6667" s="202">
        <v>838</v>
      </c>
      <c r="I6667" s="178">
        <v>24111</v>
      </c>
      <c r="J6667">
        <f t="shared" ref="J6667:J6730" si="417">IF(I6667&lt;0,0,I6667)</f>
        <v>24111</v>
      </c>
      <c r="K6667" s="189">
        <f t="shared" ref="K6667:K6730" si="418">J6667/(1000*$K$8)</f>
        <v>0.96443999999999996</v>
      </c>
      <c r="L6667" s="200">
        <v>25025</v>
      </c>
      <c r="N6667" s="184">
        <v>4160.8</v>
      </c>
      <c r="O6667" s="190">
        <f t="shared" ref="O6667:O6730" si="419">N6667/$O$8</f>
        <v>0.69346666666666668</v>
      </c>
      <c r="Q6667" s="1">
        <v>484.6</v>
      </c>
    </row>
    <row r="6668" spans="2:17" x14ac:dyDescent="0.3">
      <c r="B6668" s="187">
        <v>41917.416666666664</v>
      </c>
      <c r="D6668" s="202">
        <v>978</v>
      </c>
      <c r="E6668" s="178">
        <v>728.75599999999997</v>
      </c>
      <c r="F6668" s="188">
        <f t="shared" si="416"/>
        <v>0.98623811618229185</v>
      </c>
      <c r="G6668" s="200"/>
      <c r="H6668" s="202">
        <v>973</v>
      </c>
      <c r="I6668" s="178">
        <v>24328</v>
      </c>
      <c r="J6668">
        <f t="shared" si="417"/>
        <v>24328</v>
      </c>
      <c r="K6668" s="189">
        <f t="shared" si="418"/>
        <v>0.97311999999999999</v>
      </c>
      <c r="L6668" s="200">
        <v>25256</v>
      </c>
      <c r="N6668" s="184">
        <v>3971.9</v>
      </c>
      <c r="O6668" s="190">
        <f t="shared" si="419"/>
        <v>0.66198333333333337</v>
      </c>
      <c r="Q6668" s="1">
        <v>484.3</v>
      </c>
    </row>
    <row r="6669" spans="2:17" x14ac:dyDescent="0.3">
      <c r="B6669" s="187">
        <v>41917.458333333336</v>
      </c>
      <c r="D6669" s="202">
        <v>991</v>
      </c>
      <c r="E6669" s="178">
        <v>734.61300000000006</v>
      </c>
      <c r="F6669" s="188">
        <f t="shared" si="416"/>
        <v>0.9941644957201341</v>
      </c>
      <c r="G6669" s="200"/>
      <c r="H6669" s="202">
        <v>1035</v>
      </c>
      <c r="I6669" s="178">
        <v>24272</v>
      </c>
      <c r="J6669">
        <f t="shared" si="417"/>
        <v>24272</v>
      </c>
      <c r="K6669" s="189">
        <f t="shared" si="418"/>
        <v>0.97087999999999997</v>
      </c>
      <c r="L6669" s="200">
        <v>25196</v>
      </c>
      <c r="N6669" s="184">
        <v>4323.8999999999996</v>
      </c>
      <c r="O6669" s="190">
        <f t="shared" si="419"/>
        <v>0.7206499999999999</v>
      </c>
      <c r="Q6669" s="1">
        <v>483.7</v>
      </c>
    </row>
    <row r="6670" spans="2:17" x14ac:dyDescent="0.3">
      <c r="B6670" s="187">
        <v>41917.5</v>
      </c>
      <c r="D6670" s="202">
        <v>987</v>
      </c>
      <c r="E6670" s="178">
        <v>734.72699999999998</v>
      </c>
      <c r="F6670" s="188">
        <f t="shared" si="416"/>
        <v>0.99431877389450896</v>
      </c>
      <c r="G6670" s="200"/>
      <c r="H6670" s="202">
        <v>1021</v>
      </c>
      <c r="I6670" s="178">
        <v>24022</v>
      </c>
      <c r="J6670">
        <f t="shared" si="417"/>
        <v>24022</v>
      </c>
      <c r="K6670" s="189">
        <f t="shared" si="418"/>
        <v>0.96087999999999996</v>
      </c>
      <c r="L6670" s="200">
        <v>24931</v>
      </c>
      <c r="N6670" s="184">
        <v>4693.5</v>
      </c>
      <c r="O6670" s="190">
        <f t="shared" si="419"/>
        <v>0.78225</v>
      </c>
      <c r="Q6670" s="1">
        <v>482.9</v>
      </c>
    </row>
    <row r="6671" spans="2:17" x14ac:dyDescent="0.3">
      <c r="B6671" s="187">
        <v>41917.541666666664</v>
      </c>
      <c r="D6671" s="202">
        <v>967</v>
      </c>
      <c r="E6671" s="178">
        <v>714.37300000000005</v>
      </c>
      <c r="F6671" s="188">
        <f t="shared" si="416"/>
        <v>0.96677335318198743</v>
      </c>
      <c r="G6671" s="200"/>
      <c r="H6671" s="202">
        <v>928</v>
      </c>
      <c r="I6671" s="178">
        <v>23747</v>
      </c>
      <c r="J6671">
        <f t="shared" si="417"/>
        <v>23747</v>
      </c>
      <c r="K6671" s="189">
        <f t="shared" si="418"/>
        <v>0.94987999999999995</v>
      </c>
      <c r="L6671" s="200">
        <v>24639</v>
      </c>
      <c r="N6671" s="184">
        <v>5013.8</v>
      </c>
      <c r="O6671" s="190">
        <f t="shared" si="419"/>
        <v>0.83563333333333334</v>
      </c>
      <c r="Q6671" s="1">
        <v>482.7</v>
      </c>
    </row>
    <row r="6672" spans="2:17" x14ac:dyDescent="0.3">
      <c r="B6672" s="187">
        <v>41917.583333333336</v>
      </c>
      <c r="D6672" s="202">
        <v>927</v>
      </c>
      <c r="E6672" s="178">
        <v>667.38400000000001</v>
      </c>
      <c r="F6672" s="188">
        <f t="shared" si="416"/>
        <v>0.90318232567581291</v>
      </c>
      <c r="G6672" s="200"/>
      <c r="H6672" s="202">
        <v>770</v>
      </c>
      <c r="I6672" s="178">
        <v>23149</v>
      </c>
      <c r="J6672">
        <f t="shared" si="417"/>
        <v>23149</v>
      </c>
      <c r="K6672" s="189">
        <f t="shared" si="418"/>
        <v>0.92596000000000001</v>
      </c>
      <c r="L6672" s="200">
        <v>24004</v>
      </c>
      <c r="N6672" s="184">
        <v>5275.3</v>
      </c>
      <c r="O6672" s="190">
        <f t="shared" si="419"/>
        <v>0.87921666666666665</v>
      </c>
      <c r="Q6672" s="1">
        <v>482.4</v>
      </c>
    </row>
    <row r="6673" spans="2:17" x14ac:dyDescent="0.3">
      <c r="B6673" s="187">
        <v>41917.625</v>
      </c>
      <c r="D6673" s="202">
        <v>860</v>
      </c>
      <c r="E6673" s="178">
        <v>586.75599999999997</v>
      </c>
      <c r="F6673" s="188">
        <f t="shared" si="416"/>
        <v>0.79406705687316037</v>
      </c>
      <c r="G6673" s="200"/>
      <c r="H6673" s="202">
        <v>558</v>
      </c>
      <c r="I6673" s="178">
        <v>22177</v>
      </c>
      <c r="J6673">
        <f t="shared" si="417"/>
        <v>22177</v>
      </c>
      <c r="K6673" s="189">
        <f t="shared" si="418"/>
        <v>0.88707999999999998</v>
      </c>
      <c r="L6673" s="200">
        <v>22973</v>
      </c>
      <c r="N6673" s="184">
        <v>5555</v>
      </c>
      <c r="O6673" s="190">
        <f t="shared" si="419"/>
        <v>0.92583333333333329</v>
      </c>
      <c r="Q6673" s="1">
        <v>482.2</v>
      </c>
    </row>
    <row r="6674" spans="2:17" x14ac:dyDescent="0.3">
      <c r="B6674" s="187">
        <v>41917.666666666664</v>
      </c>
      <c r="D6674" s="202">
        <v>696</v>
      </c>
      <c r="E6674" s="178">
        <v>381.67500000000001</v>
      </c>
      <c r="F6674" s="188">
        <f t="shared" si="416"/>
        <v>0.51652738775924489</v>
      </c>
      <c r="G6674" s="200"/>
      <c r="H6674" s="202">
        <v>317</v>
      </c>
      <c r="I6674" s="178">
        <v>13826</v>
      </c>
      <c r="J6674">
        <f t="shared" si="417"/>
        <v>13826</v>
      </c>
      <c r="K6674" s="189">
        <f t="shared" si="418"/>
        <v>0.55303999999999998</v>
      </c>
      <c r="L6674" s="200">
        <v>14209</v>
      </c>
      <c r="N6674" s="184">
        <v>5763</v>
      </c>
      <c r="O6674" s="190">
        <f t="shared" si="419"/>
        <v>0.96050000000000002</v>
      </c>
      <c r="Q6674" s="1">
        <v>481.5</v>
      </c>
    </row>
    <row r="6675" spans="2:17" x14ac:dyDescent="0.3">
      <c r="B6675" s="187">
        <v>41917.708333333336</v>
      </c>
      <c r="D6675" s="202">
        <v>175</v>
      </c>
      <c r="E6675" s="178">
        <v>0</v>
      </c>
      <c r="F6675" s="188">
        <f t="shared" si="416"/>
        <v>0</v>
      </c>
      <c r="G6675" s="200"/>
      <c r="H6675" s="202">
        <v>75</v>
      </c>
      <c r="I6675" s="178">
        <v>2464.1999999999998</v>
      </c>
      <c r="J6675">
        <f t="shared" si="417"/>
        <v>2464.1999999999998</v>
      </c>
      <c r="K6675" s="189">
        <f t="shared" si="418"/>
        <v>9.8567999999999989E-2</v>
      </c>
      <c r="L6675" s="200">
        <v>2574.9</v>
      </c>
      <c r="N6675" s="184">
        <v>5955</v>
      </c>
      <c r="O6675" s="190">
        <f t="shared" si="419"/>
        <v>0.99250000000000005</v>
      </c>
      <c r="Q6675" s="1">
        <v>480.6</v>
      </c>
    </row>
    <row r="6676" spans="2:17" x14ac:dyDescent="0.3">
      <c r="B6676" s="187">
        <v>41917.75</v>
      </c>
      <c r="D6676" s="202">
        <v>0</v>
      </c>
      <c r="E6676" s="178">
        <v>0</v>
      </c>
      <c r="F6676" s="188">
        <f t="shared" si="416"/>
        <v>0</v>
      </c>
      <c r="G6676" s="200"/>
      <c r="H6676" s="202">
        <v>0</v>
      </c>
      <c r="I6676" s="178">
        <v>-56.506999999999998</v>
      </c>
      <c r="J6676">
        <f t="shared" si="417"/>
        <v>0</v>
      </c>
      <c r="K6676" s="189">
        <f t="shared" si="418"/>
        <v>0</v>
      </c>
      <c r="L6676" s="200">
        <v>0</v>
      </c>
      <c r="N6676" s="184">
        <v>5929</v>
      </c>
      <c r="O6676" s="190">
        <f t="shared" si="419"/>
        <v>0.98816666666666664</v>
      </c>
      <c r="Q6676" s="1">
        <v>478.2</v>
      </c>
    </row>
    <row r="6677" spans="2:17" x14ac:dyDescent="0.3">
      <c r="B6677" s="187">
        <v>41917.791666666664</v>
      </c>
      <c r="D6677" s="202">
        <v>0</v>
      </c>
      <c r="E6677" s="178">
        <v>0</v>
      </c>
      <c r="F6677" s="188">
        <f t="shared" si="416"/>
        <v>0</v>
      </c>
      <c r="G6677" s="200"/>
      <c r="H6677" s="202">
        <v>0</v>
      </c>
      <c r="I6677" s="178">
        <v>-56.506999999999998</v>
      </c>
      <c r="J6677">
        <f t="shared" si="417"/>
        <v>0</v>
      </c>
      <c r="K6677" s="189">
        <f t="shared" si="418"/>
        <v>0</v>
      </c>
      <c r="L6677" s="200">
        <v>0</v>
      </c>
      <c r="N6677" s="184">
        <v>5827.4</v>
      </c>
      <c r="O6677" s="190">
        <f t="shared" si="419"/>
        <v>0.97123333333333328</v>
      </c>
      <c r="Q6677" s="1">
        <v>477</v>
      </c>
    </row>
    <row r="6678" spans="2:17" x14ac:dyDescent="0.3">
      <c r="B6678" s="187">
        <v>41917.833333333336</v>
      </c>
      <c r="D6678" s="202">
        <v>0</v>
      </c>
      <c r="E6678" s="178">
        <v>0</v>
      </c>
      <c r="F6678" s="188">
        <f t="shared" si="416"/>
        <v>0</v>
      </c>
      <c r="G6678" s="200"/>
      <c r="H6678" s="202">
        <v>0</v>
      </c>
      <c r="I6678" s="178">
        <v>-56.506999999999998</v>
      </c>
      <c r="J6678">
        <f t="shared" si="417"/>
        <v>0</v>
      </c>
      <c r="K6678" s="189">
        <f t="shared" si="418"/>
        <v>0</v>
      </c>
      <c r="L6678" s="200">
        <v>0</v>
      </c>
      <c r="N6678" s="184">
        <v>5807.6</v>
      </c>
      <c r="O6678" s="190">
        <f t="shared" si="419"/>
        <v>0.96793333333333342</v>
      </c>
      <c r="Q6678" s="1">
        <v>476.5</v>
      </c>
    </row>
    <row r="6679" spans="2:17" x14ac:dyDescent="0.3">
      <c r="B6679" s="187">
        <v>41917.875</v>
      </c>
      <c r="D6679" s="202">
        <v>0</v>
      </c>
      <c r="E6679" s="178">
        <v>0</v>
      </c>
      <c r="F6679" s="188">
        <f t="shared" si="416"/>
        <v>0</v>
      </c>
      <c r="G6679" s="200"/>
      <c r="H6679" s="202">
        <v>0</v>
      </c>
      <c r="I6679" s="178">
        <v>-56.506999999999998</v>
      </c>
      <c r="J6679">
        <f t="shared" si="417"/>
        <v>0</v>
      </c>
      <c r="K6679" s="189">
        <f t="shared" si="418"/>
        <v>0</v>
      </c>
      <c r="L6679" s="200">
        <v>0</v>
      </c>
      <c r="N6679" s="184">
        <v>5932.9</v>
      </c>
      <c r="O6679" s="190">
        <f t="shared" si="419"/>
        <v>0.98881666666666657</v>
      </c>
      <c r="Q6679" s="1">
        <v>476</v>
      </c>
    </row>
    <row r="6680" spans="2:17" x14ac:dyDescent="0.3">
      <c r="B6680" s="187">
        <v>41917.916666666664</v>
      </c>
      <c r="D6680" s="202">
        <v>0</v>
      </c>
      <c r="E6680" s="178">
        <v>0</v>
      </c>
      <c r="F6680" s="188">
        <f t="shared" si="416"/>
        <v>0</v>
      </c>
      <c r="G6680" s="200"/>
      <c r="H6680" s="202">
        <v>0</v>
      </c>
      <c r="I6680" s="178">
        <v>-56.506999999999998</v>
      </c>
      <c r="J6680">
        <f t="shared" si="417"/>
        <v>0</v>
      </c>
      <c r="K6680" s="189">
        <f t="shared" si="418"/>
        <v>0</v>
      </c>
      <c r="L6680" s="200">
        <v>0</v>
      </c>
      <c r="N6680" s="184">
        <v>5936.8</v>
      </c>
      <c r="O6680" s="190">
        <f t="shared" si="419"/>
        <v>0.98946666666666672</v>
      </c>
      <c r="Q6680" s="1">
        <v>475.6</v>
      </c>
    </row>
    <row r="6681" spans="2:17" x14ac:dyDescent="0.3">
      <c r="B6681" s="187">
        <v>41917.958333333336</v>
      </c>
      <c r="D6681" s="202">
        <v>0</v>
      </c>
      <c r="E6681" s="178">
        <v>0</v>
      </c>
      <c r="F6681" s="188">
        <f t="shared" si="416"/>
        <v>0</v>
      </c>
      <c r="G6681" s="200"/>
      <c r="H6681" s="202">
        <v>0</v>
      </c>
      <c r="I6681" s="178">
        <v>-56.506999999999998</v>
      </c>
      <c r="J6681">
        <f t="shared" si="417"/>
        <v>0</v>
      </c>
      <c r="K6681" s="189">
        <f t="shared" si="418"/>
        <v>0</v>
      </c>
      <c r="L6681" s="200">
        <v>0</v>
      </c>
      <c r="N6681" s="184">
        <v>5762</v>
      </c>
      <c r="O6681" s="190">
        <f t="shared" si="419"/>
        <v>0.96033333333333337</v>
      </c>
      <c r="Q6681" s="1">
        <v>475</v>
      </c>
    </row>
    <row r="6682" spans="2:17" x14ac:dyDescent="0.3">
      <c r="B6682" s="187">
        <v>41918</v>
      </c>
      <c r="D6682" s="202">
        <v>0</v>
      </c>
      <c r="E6682" s="178">
        <v>0</v>
      </c>
      <c r="F6682" s="188">
        <f t="shared" si="416"/>
        <v>0</v>
      </c>
      <c r="G6682" s="200"/>
      <c r="H6682" s="202">
        <v>0</v>
      </c>
      <c r="I6682" s="178">
        <v>-56.506999999999998</v>
      </c>
      <c r="J6682">
        <f t="shared" si="417"/>
        <v>0</v>
      </c>
      <c r="K6682" s="189">
        <f t="shared" si="418"/>
        <v>0</v>
      </c>
      <c r="L6682" s="200">
        <v>0</v>
      </c>
      <c r="N6682" s="184">
        <v>5369.5</v>
      </c>
      <c r="O6682" s="190">
        <f t="shared" si="419"/>
        <v>0.89491666666666669</v>
      </c>
      <c r="Q6682" s="1">
        <v>474.7</v>
      </c>
    </row>
    <row r="6683" spans="2:17" x14ac:dyDescent="0.3">
      <c r="B6683" s="187">
        <v>41918.041666666664</v>
      </c>
      <c r="D6683" s="202">
        <v>0</v>
      </c>
      <c r="E6683" s="178">
        <v>0</v>
      </c>
      <c r="F6683" s="188">
        <f t="shared" si="416"/>
        <v>0</v>
      </c>
      <c r="G6683" s="200"/>
      <c r="H6683" s="202">
        <v>0</v>
      </c>
      <c r="I6683" s="178">
        <v>-56.506999999999998</v>
      </c>
      <c r="J6683">
        <f t="shared" si="417"/>
        <v>0</v>
      </c>
      <c r="K6683" s="189">
        <f t="shared" si="418"/>
        <v>0</v>
      </c>
      <c r="L6683" s="200">
        <v>0</v>
      </c>
      <c r="N6683" s="184">
        <v>4920.3999999999996</v>
      </c>
      <c r="O6683" s="190">
        <f t="shared" si="419"/>
        <v>0.82006666666666661</v>
      </c>
      <c r="Q6683" s="1">
        <v>473.9</v>
      </c>
    </row>
    <row r="6684" spans="2:17" x14ac:dyDescent="0.3">
      <c r="B6684" s="187">
        <v>41918.083333333336</v>
      </c>
      <c r="D6684" s="202">
        <v>0</v>
      </c>
      <c r="E6684" s="178">
        <v>0</v>
      </c>
      <c r="F6684" s="188">
        <f t="shared" si="416"/>
        <v>0</v>
      </c>
      <c r="G6684" s="200"/>
      <c r="H6684" s="202">
        <v>0</v>
      </c>
      <c r="I6684" s="178">
        <v>-56.506999999999998</v>
      </c>
      <c r="J6684">
        <f t="shared" si="417"/>
        <v>0</v>
      </c>
      <c r="K6684" s="189">
        <f t="shared" si="418"/>
        <v>0</v>
      </c>
      <c r="L6684" s="200">
        <v>0</v>
      </c>
      <c r="N6684" s="184">
        <v>5464</v>
      </c>
      <c r="O6684" s="190">
        <f t="shared" si="419"/>
        <v>0.91066666666666662</v>
      </c>
      <c r="Q6684" s="1">
        <v>473.5</v>
      </c>
    </row>
    <row r="6685" spans="2:17" x14ac:dyDescent="0.3">
      <c r="B6685" s="187">
        <v>41918.125</v>
      </c>
      <c r="D6685" s="202">
        <v>0</v>
      </c>
      <c r="E6685" s="178">
        <v>0</v>
      </c>
      <c r="F6685" s="188">
        <f t="shared" si="416"/>
        <v>0</v>
      </c>
      <c r="G6685" s="200"/>
      <c r="H6685" s="202">
        <v>0</v>
      </c>
      <c r="I6685" s="178">
        <v>-56.506999999999998</v>
      </c>
      <c r="J6685">
        <f t="shared" si="417"/>
        <v>0</v>
      </c>
      <c r="K6685" s="189">
        <f t="shared" si="418"/>
        <v>0</v>
      </c>
      <c r="L6685" s="200">
        <v>0</v>
      </c>
      <c r="N6685" s="184">
        <v>5841.6</v>
      </c>
      <c r="O6685" s="190">
        <f t="shared" si="419"/>
        <v>0.97360000000000002</v>
      </c>
      <c r="Q6685" s="1">
        <v>473.5</v>
      </c>
    </row>
    <row r="6686" spans="2:17" x14ac:dyDescent="0.3">
      <c r="B6686" s="187">
        <v>41918.166666666664</v>
      </c>
      <c r="D6686" s="202">
        <v>0</v>
      </c>
      <c r="E6686" s="178">
        <v>0</v>
      </c>
      <c r="F6686" s="188">
        <f t="shared" si="416"/>
        <v>0</v>
      </c>
      <c r="G6686" s="200"/>
      <c r="H6686" s="202">
        <v>0</v>
      </c>
      <c r="I6686" s="178">
        <v>-56.506999999999998</v>
      </c>
      <c r="J6686">
        <f t="shared" si="417"/>
        <v>0</v>
      </c>
      <c r="K6686" s="189">
        <f t="shared" si="418"/>
        <v>0</v>
      </c>
      <c r="L6686" s="200">
        <v>0</v>
      </c>
      <c r="N6686" s="184">
        <v>5949.7</v>
      </c>
      <c r="O6686" s="190">
        <f t="shared" si="419"/>
        <v>0.99161666666666659</v>
      </c>
      <c r="Q6686" s="1">
        <v>473.4</v>
      </c>
    </row>
    <row r="6687" spans="2:17" x14ac:dyDescent="0.3">
      <c r="B6687" s="187">
        <v>41918.208333333336</v>
      </c>
      <c r="D6687" s="202">
        <v>30</v>
      </c>
      <c r="E6687" s="178">
        <v>0</v>
      </c>
      <c r="F6687" s="188">
        <f t="shared" si="416"/>
        <v>0</v>
      </c>
      <c r="G6687" s="200"/>
      <c r="H6687" s="202">
        <v>8</v>
      </c>
      <c r="I6687" s="178">
        <v>-38.575000000000003</v>
      </c>
      <c r="J6687">
        <f t="shared" si="417"/>
        <v>0</v>
      </c>
      <c r="K6687" s="189">
        <f t="shared" si="418"/>
        <v>0</v>
      </c>
      <c r="L6687" s="200">
        <v>138.69999999999999</v>
      </c>
      <c r="N6687" s="184">
        <v>5977.3</v>
      </c>
      <c r="O6687" s="190">
        <f t="shared" si="419"/>
        <v>0.99621666666666675</v>
      </c>
      <c r="Q6687" s="1">
        <v>472.5</v>
      </c>
    </row>
    <row r="6688" spans="2:17" x14ac:dyDescent="0.3">
      <c r="B6688" s="187">
        <v>41918.25</v>
      </c>
      <c r="D6688" s="202">
        <v>553</v>
      </c>
      <c r="E6688" s="178">
        <v>42.377899999999997</v>
      </c>
      <c r="F6688" s="188">
        <f t="shared" si="416"/>
        <v>5.7350746016172141E-2</v>
      </c>
      <c r="G6688" s="200"/>
      <c r="H6688" s="202">
        <v>167</v>
      </c>
      <c r="I6688" s="178">
        <v>7184.9</v>
      </c>
      <c r="J6688">
        <f t="shared" si="417"/>
        <v>7184.9</v>
      </c>
      <c r="K6688" s="189">
        <f t="shared" si="418"/>
        <v>0.28739599999999998</v>
      </c>
      <c r="L6688" s="200">
        <v>7369.6</v>
      </c>
      <c r="N6688" s="184">
        <v>5863.2</v>
      </c>
      <c r="O6688" s="190">
        <f t="shared" si="419"/>
        <v>0.97719999999999996</v>
      </c>
      <c r="Q6688" s="1">
        <v>472.1</v>
      </c>
    </row>
    <row r="6689" spans="2:17" x14ac:dyDescent="0.3">
      <c r="B6689" s="187">
        <v>41918.291666666664</v>
      </c>
      <c r="D6689" s="202">
        <v>795</v>
      </c>
      <c r="E6689" s="178">
        <v>495.11399999999998</v>
      </c>
      <c r="F6689" s="188">
        <f t="shared" si="416"/>
        <v>0.67004635111817845</v>
      </c>
      <c r="G6689" s="200"/>
      <c r="H6689" s="202">
        <v>412</v>
      </c>
      <c r="I6689" s="178">
        <v>18980</v>
      </c>
      <c r="J6689">
        <f t="shared" si="417"/>
        <v>18980</v>
      </c>
      <c r="K6689" s="189">
        <f t="shared" si="418"/>
        <v>0.75919999999999999</v>
      </c>
      <c r="L6689" s="200">
        <v>19600</v>
      </c>
      <c r="N6689" s="184">
        <v>5914.4</v>
      </c>
      <c r="O6689" s="190">
        <f t="shared" si="419"/>
        <v>0.98573333333333324</v>
      </c>
      <c r="Q6689" s="1">
        <v>471.3</v>
      </c>
    </row>
    <row r="6690" spans="2:17" x14ac:dyDescent="0.3">
      <c r="B6690" s="187">
        <v>41918.333333333336</v>
      </c>
      <c r="D6690" s="202">
        <v>897</v>
      </c>
      <c r="E6690" s="178">
        <v>635.125</v>
      </c>
      <c r="F6690" s="188">
        <f t="shared" si="416"/>
        <v>0.85952566227966309</v>
      </c>
      <c r="G6690" s="200"/>
      <c r="H6690" s="202">
        <v>654</v>
      </c>
      <c r="I6690" s="178">
        <v>24243</v>
      </c>
      <c r="J6690">
        <f t="shared" si="417"/>
        <v>24243</v>
      </c>
      <c r="K6690" s="189">
        <f t="shared" si="418"/>
        <v>0.96972000000000003</v>
      </c>
      <c r="L6690" s="200">
        <v>25166</v>
      </c>
      <c r="N6690" s="184">
        <v>5625.6</v>
      </c>
      <c r="O6690" s="190">
        <f t="shared" si="419"/>
        <v>0.9376000000000001</v>
      </c>
      <c r="Q6690" s="1">
        <v>470.7</v>
      </c>
    </row>
    <row r="6691" spans="2:17" x14ac:dyDescent="0.3">
      <c r="B6691" s="187">
        <v>41918.375</v>
      </c>
      <c r="D6691" s="202">
        <v>952</v>
      </c>
      <c r="E6691" s="178">
        <v>698.29399999999998</v>
      </c>
      <c r="F6691" s="188">
        <f t="shared" si="416"/>
        <v>0.94501336400852598</v>
      </c>
      <c r="G6691" s="200"/>
      <c r="H6691" s="202">
        <v>850</v>
      </c>
      <c r="I6691" s="178">
        <v>24359</v>
      </c>
      <c r="J6691">
        <f t="shared" si="417"/>
        <v>24359</v>
      </c>
      <c r="K6691" s="189">
        <f t="shared" si="418"/>
        <v>0.97436</v>
      </c>
      <c r="L6691" s="200">
        <v>25289</v>
      </c>
      <c r="N6691" s="184">
        <v>4646.3999999999996</v>
      </c>
      <c r="O6691" s="190">
        <f t="shared" si="419"/>
        <v>0.77439999999999998</v>
      </c>
      <c r="Q6691" s="1">
        <v>468.8</v>
      </c>
    </row>
    <row r="6692" spans="2:17" x14ac:dyDescent="0.3">
      <c r="B6692" s="187">
        <v>41918.416666666664</v>
      </c>
      <c r="D6692" s="202">
        <v>976</v>
      </c>
      <c r="E6692" s="178">
        <v>730.06200000000001</v>
      </c>
      <c r="F6692" s="188">
        <f t="shared" si="416"/>
        <v>0.98800554860100831</v>
      </c>
      <c r="G6692" s="200"/>
      <c r="H6692" s="202">
        <v>981</v>
      </c>
      <c r="I6692" s="178">
        <v>24359</v>
      </c>
      <c r="J6692">
        <f t="shared" si="417"/>
        <v>24359</v>
      </c>
      <c r="K6692" s="189">
        <f t="shared" si="418"/>
        <v>0.97436</v>
      </c>
      <c r="L6692" s="200">
        <v>25289</v>
      </c>
      <c r="N6692" s="184">
        <v>3063.5</v>
      </c>
      <c r="O6692" s="190">
        <f t="shared" si="419"/>
        <v>0.51058333333333328</v>
      </c>
      <c r="Q6692" s="1">
        <v>467.9</v>
      </c>
    </row>
    <row r="6693" spans="2:17" x14ac:dyDescent="0.3">
      <c r="B6693" s="187">
        <v>41918.458333333336</v>
      </c>
      <c r="D6693" s="202">
        <v>995</v>
      </c>
      <c r="E6693" s="178">
        <v>734.80100000000004</v>
      </c>
      <c r="F6693" s="188">
        <f t="shared" si="416"/>
        <v>0.99441891937612081</v>
      </c>
      <c r="G6693" s="200"/>
      <c r="H6693" s="202">
        <v>1047</v>
      </c>
      <c r="I6693" s="178">
        <v>24359</v>
      </c>
      <c r="J6693">
        <f t="shared" si="417"/>
        <v>24359</v>
      </c>
      <c r="K6693" s="189">
        <f t="shared" si="418"/>
        <v>0.97436</v>
      </c>
      <c r="L6693" s="200">
        <v>25289</v>
      </c>
      <c r="N6693" s="184">
        <v>1659.4</v>
      </c>
      <c r="O6693" s="190">
        <f t="shared" si="419"/>
        <v>0.27656666666666668</v>
      </c>
      <c r="Q6693" s="1">
        <v>467.7</v>
      </c>
    </row>
    <row r="6694" spans="2:17" x14ac:dyDescent="0.3">
      <c r="B6694" s="187">
        <v>41918.5</v>
      </c>
      <c r="D6694" s="202">
        <v>992</v>
      </c>
      <c r="E6694" s="178">
        <v>734.75099999999998</v>
      </c>
      <c r="F6694" s="188">
        <f t="shared" si="416"/>
        <v>0.99435125351016684</v>
      </c>
      <c r="G6694" s="200"/>
      <c r="H6694" s="202">
        <v>1032</v>
      </c>
      <c r="I6694" s="178">
        <v>24359</v>
      </c>
      <c r="J6694">
        <f t="shared" si="417"/>
        <v>24359</v>
      </c>
      <c r="K6694" s="189">
        <f t="shared" si="418"/>
        <v>0.97436</v>
      </c>
      <c r="L6694" s="200">
        <v>25289</v>
      </c>
      <c r="N6694" s="184">
        <v>732.6</v>
      </c>
      <c r="O6694" s="190">
        <f t="shared" si="419"/>
        <v>0.1221</v>
      </c>
      <c r="Q6694" s="1">
        <v>467.6</v>
      </c>
    </row>
    <row r="6695" spans="2:17" x14ac:dyDescent="0.3">
      <c r="B6695" s="187">
        <v>41918.541666666664</v>
      </c>
      <c r="D6695" s="202">
        <v>974</v>
      </c>
      <c r="E6695" s="178">
        <v>729.62599999999998</v>
      </c>
      <c r="F6695" s="188">
        <f t="shared" si="416"/>
        <v>0.98741550224989005</v>
      </c>
      <c r="G6695" s="200"/>
      <c r="H6695" s="202">
        <v>941</v>
      </c>
      <c r="I6695" s="178">
        <v>24359</v>
      </c>
      <c r="J6695">
        <f t="shared" si="417"/>
        <v>24359</v>
      </c>
      <c r="K6695" s="189">
        <f t="shared" si="418"/>
        <v>0.97436</v>
      </c>
      <c r="L6695" s="200">
        <v>25289</v>
      </c>
      <c r="N6695" s="184">
        <v>225.6</v>
      </c>
      <c r="O6695" s="190">
        <f t="shared" si="419"/>
        <v>3.7600000000000001E-2</v>
      </c>
      <c r="Q6695" s="1">
        <v>467.5</v>
      </c>
    </row>
    <row r="6696" spans="2:17" x14ac:dyDescent="0.3">
      <c r="B6696" s="187">
        <v>41918.583333333336</v>
      </c>
      <c r="D6696" s="202">
        <v>940</v>
      </c>
      <c r="E6696" s="178">
        <v>688.04899999999998</v>
      </c>
      <c r="F6696" s="188">
        <f t="shared" si="416"/>
        <v>0.93114862807456777</v>
      </c>
      <c r="G6696" s="200"/>
      <c r="H6696" s="202">
        <v>783</v>
      </c>
      <c r="I6696" s="178">
        <v>24036</v>
      </c>
      <c r="J6696">
        <f t="shared" si="417"/>
        <v>24036</v>
      </c>
      <c r="K6696" s="189">
        <f t="shared" si="418"/>
        <v>0.96143999999999996</v>
      </c>
      <c r="L6696" s="200">
        <v>24946</v>
      </c>
      <c r="N6696" s="184">
        <v>0</v>
      </c>
      <c r="O6696" s="190">
        <f t="shared" si="419"/>
        <v>0</v>
      </c>
      <c r="Q6696" s="1">
        <v>466.5</v>
      </c>
    </row>
    <row r="6697" spans="2:17" x14ac:dyDescent="0.3">
      <c r="B6697" s="187">
        <v>41918.625</v>
      </c>
      <c r="D6697" s="202">
        <v>871</v>
      </c>
      <c r="E6697" s="178">
        <v>606.09100000000001</v>
      </c>
      <c r="F6697" s="188">
        <f t="shared" si="416"/>
        <v>0.8202334472375411</v>
      </c>
      <c r="G6697" s="200"/>
      <c r="H6697" s="202">
        <v>568</v>
      </c>
      <c r="I6697" s="178">
        <v>22962</v>
      </c>
      <c r="J6697">
        <f t="shared" si="417"/>
        <v>22962</v>
      </c>
      <c r="K6697" s="189">
        <f t="shared" si="418"/>
        <v>0.91847999999999996</v>
      </c>
      <c r="L6697" s="200">
        <v>23806</v>
      </c>
      <c r="N6697" s="184">
        <v>0</v>
      </c>
      <c r="O6697" s="190">
        <f t="shared" si="419"/>
        <v>0</v>
      </c>
      <c r="Q6697" s="1">
        <v>466.5</v>
      </c>
    </row>
    <row r="6698" spans="2:17" x14ac:dyDescent="0.3">
      <c r="B6698" s="187">
        <v>41918.666666666664</v>
      </c>
      <c r="D6698" s="202">
        <v>717</v>
      </c>
      <c r="E6698" s="178">
        <v>405.83800000000002</v>
      </c>
      <c r="F6698" s="188">
        <f t="shared" si="416"/>
        <v>0.54922759414013611</v>
      </c>
      <c r="G6698" s="200"/>
      <c r="H6698" s="202">
        <v>323</v>
      </c>
      <c r="I6698" s="178">
        <v>14264</v>
      </c>
      <c r="J6698">
        <f t="shared" si="417"/>
        <v>14264</v>
      </c>
      <c r="K6698" s="189">
        <f t="shared" si="418"/>
        <v>0.57055999999999996</v>
      </c>
      <c r="L6698" s="200">
        <v>14664</v>
      </c>
      <c r="N6698" s="184">
        <v>0</v>
      </c>
      <c r="O6698" s="190">
        <f t="shared" si="419"/>
        <v>0</v>
      </c>
      <c r="Q6698" s="1">
        <v>465.8</v>
      </c>
    </row>
    <row r="6699" spans="2:17" x14ac:dyDescent="0.3">
      <c r="B6699" s="187">
        <v>41918.708333333336</v>
      </c>
      <c r="D6699" s="202">
        <v>229</v>
      </c>
      <c r="E6699" s="178">
        <v>0</v>
      </c>
      <c r="F6699" s="188">
        <f t="shared" si="416"/>
        <v>0</v>
      </c>
      <c r="G6699" s="200"/>
      <c r="H6699" s="202">
        <v>79</v>
      </c>
      <c r="I6699" s="178">
        <v>2694.4</v>
      </c>
      <c r="J6699">
        <f t="shared" si="417"/>
        <v>2694.4</v>
      </c>
      <c r="K6699" s="189">
        <f t="shared" si="418"/>
        <v>0.107776</v>
      </c>
      <c r="L6699" s="200">
        <v>2807.6</v>
      </c>
      <c r="N6699" s="184">
        <v>0</v>
      </c>
      <c r="O6699" s="190">
        <f t="shared" si="419"/>
        <v>0</v>
      </c>
      <c r="Q6699" s="1">
        <v>463.2</v>
      </c>
    </row>
    <row r="6700" spans="2:17" x14ac:dyDescent="0.3">
      <c r="B6700" s="187">
        <v>41918.75</v>
      </c>
      <c r="D6700" s="202">
        <v>0</v>
      </c>
      <c r="E6700" s="178">
        <v>0</v>
      </c>
      <c r="F6700" s="188">
        <f t="shared" si="416"/>
        <v>0</v>
      </c>
      <c r="G6700" s="200"/>
      <c r="H6700" s="202">
        <v>0</v>
      </c>
      <c r="I6700" s="178">
        <v>-56.506999999999998</v>
      </c>
      <c r="J6700">
        <f t="shared" si="417"/>
        <v>0</v>
      </c>
      <c r="K6700" s="189">
        <f t="shared" si="418"/>
        <v>0</v>
      </c>
      <c r="L6700" s="200">
        <v>0</v>
      </c>
      <c r="N6700" s="184">
        <v>53.2</v>
      </c>
      <c r="O6700" s="190">
        <f t="shared" si="419"/>
        <v>8.8666666666666668E-3</v>
      </c>
      <c r="Q6700" s="1">
        <v>461.9</v>
      </c>
    </row>
    <row r="6701" spans="2:17" x14ac:dyDescent="0.3">
      <c r="B6701" s="187">
        <v>41918.791666666664</v>
      </c>
      <c r="D6701" s="202">
        <v>0</v>
      </c>
      <c r="E6701" s="178">
        <v>0</v>
      </c>
      <c r="F6701" s="188">
        <f t="shared" si="416"/>
        <v>0</v>
      </c>
      <c r="G6701" s="200"/>
      <c r="H6701" s="202">
        <v>0</v>
      </c>
      <c r="I6701" s="178">
        <v>-56.506999999999998</v>
      </c>
      <c r="J6701">
        <f t="shared" si="417"/>
        <v>0</v>
      </c>
      <c r="K6701" s="189">
        <f t="shared" si="418"/>
        <v>0</v>
      </c>
      <c r="L6701" s="200">
        <v>0</v>
      </c>
      <c r="N6701" s="184">
        <v>769.1</v>
      </c>
      <c r="O6701" s="190">
        <f t="shared" si="419"/>
        <v>0.12818333333333334</v>
      </c>
      <c r="Q6701" s="1">
        <v>461.8</v>
      </c>
    </row>
    <row r="6702" spans="2:17" x14ac:dyDescent="0.3">
      <c r="B6702" s="187">
        <v>41918.833333333336</v>
      </c>
      <c r="D6702" s="202">
        <v>0</v>
      </c>
      <c r="E6702" s="178">
        <v>0</v>
      </c>
      <c r="F6702" s="188">
        <f t="shared" si="416"/>
        <v>0</v>
      </c>
      <c r="G6702" s="200"/>
      <c r="H6702" s="202">
        <v>0</v>
      </c>
      <c r="I6702" s="178">
        <v>-56.506999999999998</v>
      </c>
      <c r="J6702">
        <f t="shared" si="417"/>
        <v>0</v>
      </c>
      <c r="K6702" s="189">
        <f t="shared" si="418"/>
        <v>0</v>
      </c>
      <c r="L6702" s="200">
        <v>0</v>
      </c>
      <c r="N6702" s="184">
        <v>1944.9</v>
      </c>
      <c r="O6702" s="190">
        <f t="shared" si="419"/>
        <v>0.32414999999999999</v>
      </c>
      <c r="Q6702" s="1">
        <v>461.7</v>
      </c>
    </row>
    <row r="6703" spans="2:17" x14ac:dyDescent="0.3">
      <c r="B6703" s="187">
        <v>41918.875</v>
      </c>
      <c r="D6703" s="202">
        <v>0</v>
      </c>
      <c r="E6703" s="178">
        <v>0</v>
      </c>
      <c r="F6703" s="188">
        <f t="shared" si="416"/>
        <v>0</v>
      </c>
      <c r="G6703" s="200"/>
      <c r="H6703" s="202">
        <v>0</v>
      </c>
      <c r="I6703" s="178">
        <v>-56.506999999999998</v>
      </c>
      <c r="J6703">
        <f t="shared" si="417"/>
        <v>0</v>
      </c>
      <c r="K6703" s="189">
        <f t="shared" si="418"/>
        <v>0</v>
      </c>
      <c r="L6703" s="200">
        <v>0</v>
      </c>
      <c r="N6703" s="184">
        <v>3557.8</v>
      </c>
      <c r="O6703" s="190">
        <f t="shared" si="419"/>
        <v>0.59296666666666664</v>
      </c>
      <c r="Q6703" s="1">
        <v>461.3</v>
      </c>
    </row>
    <row r="6704" spans="2:17" x14ac:dyDescent="0.3">
      <c r="B6704" s="187">
        <v>41918.916666666664</v>
      </c>
      <c r="D6704" s="202">
        <v>0</v>
      </c>
      <c r="E6704" s="178">
        <v>0</v>
      </c>
      <c r="F6704" s="188">
        <f t="shared" si="416"/>
        <v>0</v>
      </c>
      <c r="G6704" s="200"/>
      <c r="H6704" s="202">
        <v>0</v>
      </c>
      <c r="I6704" s="178">
        <v>-56.506999999999998</v>
      </c>
      <c r="J6704">
        <f t="shared" si="417"/>
        <v>0</v>
      </c>
      <c r="K6704" s="189">
        <f t="shared" si="418"/>
        <v>0</v>
      </c>
      <c r="L6704" s="200">
        <v>0</v>
      </c>
      <c r="N6704" s="184">
        <v>4783.1000000000004</v>
      </c>
      <c r="O6704" s="190">
        <f t="shared" si="419"/>
        <v>0.79718333333333335</v>
      </c>
      <c r="Q6704" s="1">
        <v>461.2</v>
      </c>
    </row>
    <row r="6705" spans="2:17" x14ac:dyDescent="0.3">
      <c r="B6705" s="187">
        <v>41918.958333333336</v>
      </c>
      <c r="D6705" s="202">
        <v>0</v>
      </c>
      <c r="E6705" s="178">
        <v>0</v>
      </c>
      <c r="F6705" s="188">
        <f t="shared" si="416"/>
        <v>0</v>
      </c>
      <c r="G6705" s="200"/>
      <c r="H6705" s="202">
        <v>0</v>
      </c>
      <c r="I6705" s="178">
        <v>-56.506999999999998</v>
      </c>
      <c r="J6705">
        <f t="shared" si="417"/>
        <v>0</v>
      </c>
      <c r="K6705" s="189">
        <f t="shared" si="418"/>
        <v>0</v>
      </c>
      <c r="L6705" s="200">
        <v>0</v>
      </c>
      <c r="N6705" s="184">
        <v>5499.2</v>
      </c>
      <c r="O6705" s="190">
        <f t="shared" si="419"/>
        <v>0.91653333333333331</v>
      </c>
      <c r="Q6705" s="1">
        <v>461.2</v>
      </c>
    </row>
    <row r="6706" spans="2:17" x14ac:dyDescent="0.3">
      <c r="B6706" s="187">
        <v>41919</v>
      </c>
      <c r="D6706" s="202">
        <v>0</v>
      </c>
      <c r="E6706" s="178">
        <v>0</v>
      </c>
      <c r="F6706" s="188">
        <f t="shared" si="416"/>
        <v>0</v>
      </c>
      <c r="G6706" s="200"/>
      <c r="H6706" s="202">
        <v>0</v>
      </c>
      <c r="I6706" s="178">
        <v>-56.506999999999998</v>
      </c>
      <c r="J6706">
        <f t="shared" si="417"/>
        <v>0</v>
      </c>
      <c r="K6706" s="189">
        <f t="shared" si="418"/>
        <v>0</v>
      </c>
      <c r="L6706" s="200">
        <v>0</v>
      </c>
      <c r="N6706" s="184">
        <v>5810.7</v>
      </c>
      <c r="O6706" s="190">
        <f t="shared" si="419"/>
        <v>0.96844999999999992</v>
      </c>
      <c r="Q6706" s="1">
        <v>461.1</v>
      </c>
    </row>
    <row r="6707" spans="2:17" x14ac:dyDescent="0.3">
      <c r="B6707" s="187">
        <v>41919.041666666664</v>
      </c>
      <c r="D6707" s="202">
        <v>0</v>
      </c>
      <c r="E6707" s="178">
        <v>0</v>
      </c>
      <c r="F6707" s="188">
        <f t="shared" si="416"/>
        <v>0</v>
      </c>
      <c r="G6707" s="200"/>
      <c r="H6707" s="202">
        <v>0</v>
      </c>
      <c r="I6707" s="178">
        <v>-56.506999999999998</v>
      </c>
      <c r="J6707">
        <f t="shared" si="417"/>
        <v>0</v>
      </c>
      <c r="K6707" s="189">
        <f t="shared" si="418"/>
        <v>0</v>
      </c>
      <c r="L6707" s="200">
        <v>0</v>
      </c>
      <c r="N6707" s="184">
        <v>5852.2</v>
      </c>
      <c r="O6707" s="190">
        <f t="shared" si="419"/>
        <v>0.9753666666666666</v>
      </c>
      <c r="Q6707" s="1">
        <v>461</v>
      </c>
    </row>
    <row r="6708" spans="2:17" x14ac:dyDescent="0.3">
      <c r="B6708" s="187">
        <v>41919.083333333336</v>
      </c>
      <c r="D6708" s="202">
        <v>0</v>
      </c>
      <c r="E6708" s="178">
        <v>0</v>
      </c>
      <c r="F6708" s="188">
        <f t="shared" si="416"/>
        <v>0</v>
      </c>
      <c r="G6708" s="200"/>
      <c r="H6708" s="202">
        <v>0</v>
      </c>
      <c r="I6708" s="178">
        <v>-56.506999999999998</v>
      </c>
      <c r="J6708">
        <f t="shared" si="417"/>
        <v>0</v>
      </c>
      <c r="K6708" s="189">
        <f t="shared" si="418"/>
        <v>0</v>
      </c>
      <c r="L6708" s="200">
        <v>0</v>
      </c>
      <c r="N6708" s="184">
        <v>5792</v>
      </c>
      <c r="O6708" s="190">
        <f t="shared" si="419"/>
        <v>0.96533333333333338</v>
      </c>
      <c r="Q6708" s="1">
        <v>460.6</v>
      </c>
    </row>
    <row r="6709" spans="2:17" x14ac:dyDescent="0.3">
      <c r="B6709" s="187">
        <v>41919.125</v>
      </c>
      <c r="D6709" s="202">
        <v>0</v>
      </c>
      <c r="E6709" s="178">
        <v>0</v>
      </c>
      <c r="F6709" s="188">
        <f t="shared" si="416"/>
        <v>0</v>
      </c>
      <c r="G6709" s="200"/>
      <c r="H6709" s="202">
        <v>0</v>
      </c>
      <c r="I6709" s="178">
        <v>-56.506999999999998</v>
      </c>
      <c r="J6709">
        <f t="shared" si="417"/>
        <v>0</v>
      </c>
      <c r="K6709" s="189">
        <f t="shared" si="418"/>
        <v>0</v>
      </c>
      <c r="L6709" s="200">
        <v>0</v>
      </c>
      <c r="N6709" s="184">
        <v>5597.9</v>
      </c>
      <c r="O6709" s="190">
        <f t="shared" si="419"/>
        <v>0.93298333333333328</v>
      </c>
      <c r="Q6709" s="1">
        <v>460.4</v>
      </c>
    </row>
    <row r="6710" spans="2:17" x14ac:dyDescent="0.3">
      <c r="B6710" s="187">
        <v>41919.166666666664</v>
      </c>
      <c r="D6710" s="202">
        <v>0</v>
      </c>
      <c r="E6710" s="178">
        <v>0</v>
      </c>
      <c r="F6710" s="188">
        <f t="shared" si="416"/>
        <v>0</v>
      </c>
      <c r="G6710" s="200"/>
      <c r="H6710" s="202">
        <v>0</v>
      </c>
      <c r="I6710" s="178">
        <v>-56.506999999999998</v>
      </c>
      <c r="J6710">
        <f t="shared" si="417"/>
        <v>0</v>
      </c>
      <c r="K6710" s="189">
        <f t="shared" si="418"/>
        <v>0</v>
      </c>
      <c r="L6710" s="200">
        <v>0</v>
      </c>
      <c r="N6710" s="184">
        <v>5405.8</v>
      </c>
      <c r="O6710" s="190">
        <f t="shared" si="419"/>
        <v>0.90096666666666669</v>
      </c>
      <c r="Q6710" s="1">
        <v>459.8</v>
      </c>
    </row>
    <row r="6711" spans="2:17" x14ac:dyDescent="0.3">
      <c r="B6711" s="187">
        <v>41919.208333333336</v>
      </c>
      <c r="D6711" s="202">
        <v>30</v>
      </c>
      <c r="E6711" s="178">
        <v>0</v>
      </c>
      <c r="F6711" s="188">
        <f t="shared" si="416"/>
        <v>0</v>
      </c>
      <c r="G6711" s="200"/>
      <c r="H6711" s="202">
        <v>8</v>
      </c>
      <c r="I6711" s="178">
        <v>-28.373000000000001</v>
      </c>
      <c r="J6711">
        <f t="shared" si="417"/>
        <v>0</v>
      </c>
      <c r="K6711" s="189">
        <f t="shared" si="418"/>
        <v>0</v>
      </c>
      <c r="L6711" s="200">
        <v>147.69999999999999</v>
      </c>
      <c r="N6711" s="184">
        <v>5241.3</v>
      </c>
      <c r="O6711" s="190">
        <f t="shared" si="419"/>
        <v>0.87355000000000005</v>
      </c>
      <c r="Q6711" s="1">
        <v>459.8</v>
      </c>
    </row>
    <row r="6712" spans="2:17" x14ac:dyDescent="0.3">
      <c r="B6712" s="187">
        <v>41919.25</v>
      </c>
      <c r="D6712" s="202">
        <v>551</v>
      </c>
      <c r="E6712" s="178">
        <v>48.3444</v>
      </c>
      <c r="F6712" s="188">
        <f t="shared" si="416"/>
        <v>6.5425313800453369E-2</v>
      </c>
      <c r="G6712" s="200"/>
      <c r="H6712" s="202">
        <v>172</v>
      </c>
      <c r="I6712" s="178">
        <v>7382.5</v>
      </c>
      <c r="J6712">
        <f t="shared" si="417"/>
        <v>7382.5</v>
      </c>
      <c r="K6712" s="189">
        <f t="shared" si="418"/>
        <v>0.29530000000000001</v>
      </c>
      <c r="L6712" s="200">
        <v>7571.6</v>
      </c>
      <c r="N6712" s="184">
        <v>4728.3999999999996</v>
      </c>
      <c r="O6712" s="190">
        <f t="shared" si="419"/>
        <v>0.78806666666666658</v>
      </c>
      <c r="Q6712" s="1">
        <v>459.7</v>
      </c>
    </row>
    <row r="6713" spans="2:17" x14ac:dyDescent="0.3">
      <c r="B6713" s="187">
        <v>41919.291666666664</v>
      </c>
      <c r="D6713" s="202">
        <v>804</v>
      </c>
      <c r="E6713" s="178">
        <v>508.84100000000001</v>
      </c>
      <c r="F6713" s="188">
        <f t="shared" si="416"/>
        <v>0.68862333795716757</v>
      </c>
      <c r="G6713" s="200"/>
      <c r="H6713" s="202">
        <v>420</v>
      </c>
      <c r="I6713" s="178">
        <v>19060</v>
      </c>
      <c r="J6713">
        <f t="shared" si="417"/>
        <v>19060</v>
      </c>
      <c r="K6713" s="189">
        <f t="shared" si="418"/>
        <v>0.76239999999999997</v>
      </c>
      <c r="L6713" s="200">
        <v>19684</v>
      </c>
      <c r="N6713" s="184">
        <v>3019.7</v>
      </c>
      <c r="O6713" s="190">
        <f t="shared" si="419"/>
        <v>0.5032833333333333</v>
      </c>
      <c r="Q6713" s="1">
        <v>459.5</v>
      </c>
    </row>
    <row r="6714" spans="2:17" x14ac:dyDescent="0.3">
      <c r="B6714" s="187">
        <v>41919.333333333336</v>
      </c>
      <c r="D6714" s="202">
        <v>914</v>
      </c>
      <c r="E6714" s="178">
        <v>653.07600000000002</v>
      </c>
      <c r="F6714" s="188">
        <f t="shared" si="416"/>
        <v>0.88381906147443934</v>
      </c>
      <c r="G6714" s="200"/>
      <c r="H6714" s="202">
        <v>661</v>
      </c>
      <c r="I6714" s="178">
        <v>24081</v>
      </c>
      <c r="J6714">
        <f t="shared" si="417"/>
        <v>24081</v>
      </c>
      <c r="K6714" s="189">
        <f t="shared" si="418"/>
        <v>0.96323999999999999</v>
      </c>
      <c r="L6714" s="200">
        <v>24993</v>
      </c>
      <c r="N6714" s="184">
        <v>2323.8000000000002</v>
      </c>
      <c r="O6714" s="190">
        <f t="shared" si="419"/>
        <v>0.38730000000000003</v>
      </c>
      <c r="Q6714" s="1">
        <v>459.4</v>
      </c>
    </row>
    <row r="6715" spans="2:17" x14ac:dyDescent="0.3">
      <c r="B6715" s="187">
        <v>41919.375</v>
      </c>
      <c r="D6715" s="202">
        <v>967</v>
      </c>
      <c r="E6715" s="178">
        <v>713.63599999999997</v>
      </c>
      <c r="F6715" s="188">
        <f t="shared" si="416"/>
        <v>0.96577595831782659</v>
      </c>
      <c r="G6715" s="200"/>
      <c r="H6715" s="202">
        <v>857</v>
      </c>
      <c r="I6715" s="178">
        <v>24359</v>
      </c>
      <c r="J6715">
        <f t="shared" si="417"/>
        <v>24359</v>
      </c>
      <c r="K6715" s="189">
        <f t="shared" si="418"/>
        <v>0.97436</v>
      </c>
      <c r="L6715" s="200">
        <v>25289</v>
      </c>
      <c r="N6715" s="184">
        <v>1890.9</v>
      </c>
      <c r="O6715" s="190">
        <f t="shared" si="419"/>
        <v>0.31515000000000004</v>
      </c>
      <c r="Q6715" s="1">
        <v>459.2</v>
      </c>
    </row>
    <row r="6716" spans="2:17" x14ac:dyDescent="0.3">
      <c r="B6716" s="187">
        <v>41919.416666666664</v>
      </c>
      <c r="D6716" s="202">
        <v>995</v>
      </c>
      <c r="E6716" s="178">
        <v>734.72400000000005</v>
      </c>
      <c r="F6716" s="188">
        <f t="shared" si="416"/>
        <v>0.99431471394255178</v>
      </c>
      <c r="G6716" s="200"/>
      <c r="H6716" s="202">
        <v>990</v>
      </c>
      <c r="I6716" s="178">
        <v>24359</v>
      </c>
      <c r="J6716">
        <f t="shared" si="417"/>
        <v>24359</v>
      </c>
      <c r="K6716" s="189">
        <f t="shared" si="418"/>
        <v>0.97436</v>
      </c>
      <c r="L6716" s="200">
        <v>25289</v>
      </c>
      <c r="N6716" s="184">
        <v>1166.2</v>
      </c>
      <c r="O6716" s="190">
        <f t="shared" si="419"/>
        <v>0.19436666666666669</v>
      </c>
      <c r="Q6716" s="1">
        <v>459</v>
      </c>
    </row>
    <row r="6717" spans="2:17" x14ac:dyDescent="0.3">
      <c r="B6717" s="187">
        <v>41919.458333333336</v>
      </c>
      <c r="D6717" s="202">
        <v>1008</v>
      </c>
      <c r="E6717" s="178">
        <v>734.76599999999996</v>
      </c>
      <c r="F6717" s="188">
        <f t="shared" si="416"/>
        <v>0.99437155326995297</v>
      </c>
      <c r="G6717" s="200"/>
      <c r="H6717" s="202">
        <v>1052</v>
      </c>
      <c r="I6717" s="178">
        <v>24359</v>
      </c>
      <c r="J6717">
        <f t="shared" si="417"/>
        <v>24359</v>
      </c>
      <c r="K6717" s="189">
        <f t="shared" si="418"/>
        <v>0.97436</v>
      </c>
      <c r="L6717" s="200">
        <v>25289</v>
      </c>
      <c r="N6717" s="184">
        <v>582.70000000000005</v>
      </c>
      <c r="O6717" s="190">
        <f t="shared" si="419"/>
        <v>9.7116666666666671E-2</v>
      </c>
      <c r="Q6717" s="1">
        <v>459</v>
      </c>
    </row>
    <row r="6718" spans="2:17" x14ac:dyDescent="0.3">
      <c r="B6718" s="187">
        <v>41919.5</v>
      </c>
      <c r="D6718" s="202">
        <v>1004</v>
      </c>
      <c r="E6718" s="178">
        <v>734.86199999999997</v>
      </c>
      <c r="F6718" s="188">
        <f t="shared" si="416"/>
        <v>0.99450147173258452</v>
      </c>
      <c r="G6718" s="200"/>
      <c r="H6718" s="202">
        <v>1036</v>
      </c>
      <c r="I6718" s="178">
        <v>24359</v>
      </c>
      <c r="J6718">
        <f t="shared" si="417"/>
        <v>24359</v>
      </c>
      <c r="K6718" s="189">
        <f t="shared" si="418"/>
        <v>0.97436</v>
      </c>
      <c r="L6718" s="200">
        <v>25289</v>
      </c>
      <c r="N6718" s="184">
        <v>337.9</v>
      </c>
      <c r="O6718" s="190">
        <f t="shared" si="419"/>
        <v>5.6316666666666661E-2</v>
      </c>
      <c r="Q6718" s="1">
        <v>458.7</v>
      </c>
    </row>
    <row r="6719" spans="2:17" x14ac:dyDescent="0.3">
      <c r="B6719" s="187">
        <v>41919.541666666664</v>
      </c>
      <c r="D6719" s="202">
        <v>985</v>
      </c>
      <c r="E6719" s="178">
        <v>735.00199999999995</v>
      </c>
      <c r="F6719" s="188">
        <f t="shared" si="416"/>
        <v>0.99469093615725546</v>
      </c>
      <c r="G6719" s="200"/>
      <c r="H6719" s="202">
        <v>943</v>
      </c>
      <c r="I6719" s="178">
        <v>24149</v>
      </c>
      <c r="J6719">
        <f t="shared" si="417"/>
        <v>24149</v>
      </c>
      <c r="K6719" s="189">
        <f t="shared" si="418"/>
        <v>0.96596000000000004</v>
      </c>
      <c r="L6719" s="200">
        <v>25066</v>
      </c>
      <c r="N6719" s="184">
        <v>347.9</v>
      </c>
      <c r="O6719" s="190">
        <f t="shared" si="419"/>
        <v>5.7983333333333331E-2</v>
      </c>
      <c r="Q6719" s="1">
        <v>458.6</v>
      </c>
    </row>
    <row r="6720" spans="2:17" x14ac:dyDescent="0.3">
      <c r="B6720" s="187">
        <v>41919.583333333336</v>
      </c>
      <c r="D6720" s="202">
        <v>950</v>
      </c>
      <c r="E6720" s="178">
        <v>693.45299999999997</v>
      </c>
      <c r="F6720" s="188">
        <f t="shared" si="416"/>
        <v>0.93846195486686745</v>
      </c>
      <c r="G6720" s="200"/>
      <c r="H6720" s="202">
        <v>784</v>
      </c>
      <c r="I6720" s="178">
        <v>23558</v>
      </c>
      <c r="J6720">
        <f t="shared" si="417"/>
        <v>23558</v>
      </c>
      <c r="K6720" s="189">
        <f t="shared" si="418"/>
        <v>0.94232000000000005</v>
      </c>
      <c r="L6720" s="200">
        <v>24438</v>
      </c>
      <c r="N6720" s="184">
        <v>503.6</v>
      </c>
      <c r="O6720" s="190">
        <f t="shared" si="419"/>
        <v>8.3933333333333332E-2</v>
      </c>
      <c r="Q6720" s="1">
        <v>458.3</v>
      </c>
    </row>
    <row r="6721" spans="2:17" x14ac:dyDescent="0.3">
      <c r="B6721" s="187">
        <v>41919.625</v>
      </c>
      <c r="D6721" s="202">
        <v>885</v>
      </c>
      <c r="E6721" s="178">
        <v>613.91899999999998</v>
      </c>
      <c r="F6721" s="188">
        <f t="shared" si="416"/>
        <v>0.83082721521128666</v>
      </c>
      <c r="G6721" s="200"/>
      <c r="H6721" s="202">
        <v>570</v>
      </c>
      <c r="I6721" s="178">
        <v>22390</v>
      </c>
      <c r="J6721">
        <f t="shared" si="417"/>
        <v>22390</v>
      </c>
      <c r="K6721" s="189">
        <f t="shared" si="418"/>
        <v>0.89559999999999995</v>
      </c>
      <c r="L6721" s="200">
        <v>23199</v>
      </c>
      <c r="N6721" s="184">
        <v>537.1</v>
      </c>
      <c r="O6721" s="190">
        <f t="shared" si="419"/>
        <v>8.9516666666666675E-2</v>
      </c>
      <c r="Q6721" s="1">
        <v>458.3</v>
      </c>
    </row>
    <row r="6722" spans="2:17" x14ac:dyDescent="0.3">
      <c r="B6722" s="187">
        <v>41919.666666666664</v>
      </c>
      <c r="D6722" s="202">
        <v>733</v>
      </c>
      <c r="E6722" s="178">
        <v>413.33600000000001</v>
      </c>
      <c r="F6722" s="188">
        <f t="shared" si="416"/>
        <v>0.55937476739858583</v>
      </c>
      <c r="G6722" s="200"/>
      <c r="H6722" s="202">
        <v>324</v>
      </c>
      <c r="I6722" s="178">
        <v>14132</v>
      </c>
      <c r="J6722">
        <f t="shared" si="417"/>
        <v>14132</v>
      </c>
      <c r="K6722" s="189">
        <f t="shared" si="418"/>
        <v>0.56528</v>
      </c>
      <c r="L6722" s="200">
        <v>14527</v>
      </c>
      <c r="N6722" s="184">
        <v>533.6</v>
      </c>
      <c r="O6722" s="190">
        <f t="shared" si="419"/>
        <v>8.8933333333333336E-2</v>
      </c>
      <c r="Q6722" s="1">
        <v>457.6</v>
      </c>
    </row>
    <row r="6723" spans="2:17" x14ac:dyDescent="0.3">
      <c r="B6723" s="187">
        <v>41919.708333333336</v>
      </c>
      <c r="D6723" s="202">
        <v>254</v>
      </c>
      <c r="E6723" s="178">
        <v>0</v>
      </c>
      <c r="F6723" s="188">
        <f t="shared" si="416"/>
        <v>0</v>
      </c>
      <c r="G6723" s="200"/>
      <c r="H6723" s="202">
        <v>79</v>
      </c>
      <c r="I6723" s="178">
        <v>2666</v>
      </c>
      <c r="J6723">
        <f t="shared" si="417"/>
        <v>2666</v>
      </c>
      <c r="K6723" s="189">
        <f t="shared" si="418"/>
        <v>0.10664</v>
      </c>
      <c r="L6723" s="200">
        <v>2778.9</v>
      </c>
      <c r="N6723" s="184">
        <v>503.5</v>
      </c>
      <c r="O6723" s="190">
        <f t="shared" si="419"/>
        <v>8.3916666666666667E-2</v>
      </c>
      <c r="Q6723" s="1">
        <v>457.4</v>
      </c>
    </row>
    <row r="6724" spans="2:17" x14ac:dyDescent="0.3">
      <c r="B6724" s="187">
        <v>41919.75</v>
      </c>
      <c r="D6724" s="202">
        <v>0</v>
      </c>
      <c r="E6724" s="178">
        <v>0</v>
      </c>
      <c r="F6724" s="188">
        <f t="shared" si="416"/>
        <v>0</v>
      </c>
      <c r="G6724" s="200"/>
      <c r="H6724" s="202">
        <v>0</v>
      </c>
      <c r="I6724" s="178">
        <v>-56.506999999999998</v>
      </c>
      <c r="J6724">
        <f t="shared" si="417"/>
        <v>0</v>
      </c>
      <c r="K6724" s="189">
        <f t="shared" si="418"/>
        <v>0</v>
      </c>
      <c r="L6724" s="200">
        <v>0</v>
      </c>
      <c r="N6724" s="184">
        <v>286.8</v>
      </c>
      <c r="O6724" s="190">
        <f t="shared" si="419"/>
        <v>4.7800000000000002E-2</v>
      </c>
      <c r="Q6724" s="1">
        <v>456.1</v>
      </c>
    </row>
    <row r="6725" spans="2:17" x14ac:dyDescent="0.3">
      <c r="B6725" s="187">
        <v>41919.791666666664</v>
      </c>
      <c r="D6725" s="202">
        <v>0</v>
      </c>
      <c r="E6725" s="178">
        <v>0</v>
      </c>
      <c r="F6725" s="188">
        <f t="shared" si="416"/>
        <v>0</v>
      </c>
      <c r="G6725" s="200"/>
      <c r="H6725" s="202">
        <v>0</v>
      </c>
      <c r="I6725" s="178">
        <v>-56.506999999999998</v>
      </c>
      <c r="J6725">
        <f t="shared" si="417"/>
        <v>0</v>
      </c>
      <c r="K6725" s="189">
        <f t="shared" si="418"/>
        <v>0</v>
      </c>
      <c r="L6725" s="200">
        <v>0</v>
      </c>
      <c r="N6725" s="184">
        <v>334.7</v>
      </c>
      <c r="O6725" s="190">
        <f t="shared" si="419"/>
        <v>5.5783333333333331E-2</v>
      </c>
      <c r="Q6725" s="1">
        <v>455.3</v>
      </c>
    </row>
    <row r="6726" spans="2:17" x14ac:dyDescent="0.3">
      <c r="B6726" s="187">
        <v>41919.833333333336</v>
      </c>
      <c r="D6726" s="202">
        <v>0</v>
      </c>
      <c r="E6726" s="178">
        <v>0</v>
      </c>
      <c r="F6726" s="188">
        <f t="shared" si="416"/>
        <v>0</v>
      </c>
      <c r="G6726" s="200"/>
      <c r="H6726" s="202">
        <v>0</v>
      </c>
      <c r="I6726" s="178">
        <v>-56.506999999999998</v>
      </c>
      <c r="J6726">
        <f t="shared" si="417"/>
        <v>0</v>
      </c>
      <c r="K6726" s="189">
        <f t="shared" si="418"/>
        <v>0</v>
      </c>
      <c r="L6726" s="200">
        <v>0</v>
      </c>
      <c r="N6726" s="184">
        <v>783.1</v>
      </c>
      <c r="O6726" s="190">
        <f t="shared" si="419"/>
        <v>0.13051666666666667</v>
      </c>
      <c r="Q6726" s="1">
        <v>455.2</v>
      </c>
    </row>
    <row r="6727" spans="2:17" x14ac:dyDescent="0.3">
      <c r="B6727" s="187">
        <v>41919.875</v>
      </c>
      <c r="D6727" s="202">
        <v>0</v>
      </c>
      <c r="E6727" s="178">
        <v>0</v>
      </c>
      <c r="F6727" s="188">
        <f t="shared" si="416"/>
        <v>0</v>
      </c>
      <c r="G6727" s="200"/>
      <c r="H6727" s="202">
        <v>0</v>
      </c>
      <c r="I6727" s="178">
        <v>-56.506999999999998</v>
      </c>
      <c r="J6727">
        <f t="shared" si="417"/>
        <v>0</v>
      </c>
      <c r="K6727" s="189">
        <f t="shared" si="418"/>
        <v>0</v>
      </c>
      <c r="L6727" s="200">
        <v>0</v>
      </c>
      <c r="N6727" s="184">
        <v>1685.5</v>
      </c>
      <c r="O6727" s="190">
        <f t="shared" si="419"/>
        <v>0.28091666666666665</v>
      </c>
      <c r="Q6727" s="1">
        <v>454.7</v>
      </c>
    </row>
    <row r="6728" spans="2:17" x14ac:dyDescent="0.3">
      <c r="B6728" s="187">
        <v>41919.916666666664</v>
      </c>
      <c r="D6728" s="202">
        <v>0</v>
      </c>
      <c r="E6728" s="178">
        <v>0</v>
      </c>
      <c r="F6728" s="188">
        <f t="shared" si="416"/>
        <v>0</v>
      </c>
      <c r="G6728" s="200"/>
      <c r="H6728" s="202">
        <v>0</v>
      </c>
      <c r="I6728" s="178">
        <v>-56.506999999999998</v>
      </c>
      <c r="J6728">
        <f t="shared" si="417"/>
        <v>0</v>
      </c>
      <c r="K6728" s="189">
        <f t="shared" si="418"/>
        <v>0</v>
      </c>
      <c r="L6728" s="200">
        <v>0</v>
      </c>
      <c r="N6728" s="184">
        <v>3438.6</v>
      </c>
      <c r="O6728" s="190">
        <f t="shared" si="419"/>
        <v>0.57309999999999994</v>
      </c>
      <c r="Q6728" s="1">
        <v>454.4</v>
      </c>
    </row>
    <row r="6729" spans="2:17" x14ac:dyDescent="0.3">
      <c r="B6729" s="187">
        <v>41919.958333333336</v>
      </c>
      <c r="D6729" s="202">
        <v>0</v>
      </c>
      <c r="E6729" s="178">
        <v>0</v>
      </c>
      <c r="F6729" s="188">
        <f t="shared" si="416"/>
        <v>0</v>
      </c>
      <c r="G6729" s="200"/>
      <c r="H6729" s="202">
        <v>0</v>
      </c>
      <c r="I6729" s="178">
        <v>-56.506999999999998</v>
      </c>
      <c r="J6729">
        <f t="shared" si="417"/>
        <v>0</v>
      </c>
      <c r="K6729" s="189">
        <f t="shared" si="418"/>
        <v>0</v>
      </c>
      <c r="L6729" s="200">
        <v>0</v>
      </c>
      <c r="N6729" s="184">
        <v>5457.1</v>
      </c>
      <c r="O6729" s="190">
        <f t="shared" si="419"/>
        <v>0.90951666666666675</v>
      </c>
      <c r="Q6729" s="1">
        <v>453.6</v>
      </c>
    </row>
    <row r="6730" spans="2:17" x14ac:dyDescent="0.3">
      <c r="B6730" s="187">
        <v>41920</v>
      </c>
      <c r="D6730" s="202">
        <v>0</v>
      </c>
      <c r="E6730" s="178">
        <v>0</v>
      </c>
      <c r="F6730" s="188">
        <f t="shared" si="416"/>
        <v>0</v>
      </c>
      <c r="G6730" s="200"/>
      <c r="H6730" s="202">
        <v>0</v>
      </c>
      <c r="I6730" s="178">
        <v>-56.506999999999998</v>
      </c>
      <c r="J6730">
        <f t="shared" si="417"/>
        <v>0</v>
      </c>
      <c r="K6730" s="189">
        <f t="shared" si="418"/>
        <v>0</v>
      </c>
      <c r="L6730" s="200">
        <v>0</v>
      </c>
      <c r="N6730" s="184">
        <v>5870.8</v>
      </c>
      <c r="O6730" s="190">
        <f t="shared" si="419"/>
        <v>0.97846666666666671</v>
      </c>
      <c r="Q6730" s="1">
        <v>453.3</v>
      </c>
    </row>
    <row r="6731" spans="2:17" x14ac:dyDescent="0.3">
      <c r="B6731" s="187">
        <v>41920.041666666664</v>
      </c>
      <c r="D6731" s="202">
        <v>0</v>
      </c>
      <c r="E6731" s="178">
        <v>0</v>
      </c>
      <c r="F6731" s="188">
        <f t="shared" ref="F6731:F6794" si="420">E6731/$F$8</f>
        <v>0</v>
      </c>
      <c r="G6731" s="200"/>
      <c r="H6731" s="202">
        <v>0</v>
      </c>
      <c r="I6731" s="178">
        <v>-56.506999999999998</v>
      </c>
      <c r="J6731">
        <f t="shared" ref="J6731:J6794" si="421">IF(I6731&lt;0,0,I6731)</f>
        <v>0</v>
      </c>
      <c r="K6731" s="189">
        <f t="shared" ref="K6731:K6794" si="422">J6731/(1000*$K$8)</f>
        <v>0</v>
      </c>
      <c r="L6731" s="200">
        <v>0</v>
      </c>
      <c r="N6731" s="184">
        <v>5852.6</v>
      </c>
      <c r="O6731" s="190">
        <f t="shared" ref="O6731:O6794" si="423">N6731/$O$8</f>
        <v>0.97543333333333337</v>
      </c>
      <c r="Q6731" s="1">
        <v>453.1</v>
      </c>
    </row>
    <row r="6732" spans="2:17" x14ac:dyDescent="0.3">
      <c r="B6732" s="187">
        <v>41920.083333333336</v>
      </c>
      <c r="D6732" s="202">
        <v>0</v>
      </c>
      <c r="E6732" s="178">
        <v>0</v>
      </c>
      <c r="F6732" s="188">
        <f t="shared" si="420"/>
        <v>0</v>
      </c>
      <c r="G6732" s="200"/>
      <c r="H6732" s="202">
        <v>0</v>
      </c>
      <c r="I6732" s="178">
        <v>-56.506999999999998</v>
      </c>
      <c r="J6732">
        <f t="shared" si="421"/>
        <v>0</v>
      </c>
      <c r="K6732" s="189">
        <f t="shared" si="422"/>
        <v>0</v>
      </c>
      <c r="L6732" s="200">
        <v>0</v>
      </c>
      <c r="N6732" s="184">
        <v>5742.6</v>
      </c>
      <c r="O6732" s="190">
        <f t="shared" si="423"/>
        <v>0.95710000000000006</v>
      </c>
      <c r="Q6732" s="1">
        <v>453</v>
      </c>
    </row>
    <row r="6733" spans="2:17" x14ac:dyDescent="0.3">
      <c r="B6733" s="187">
        <v>41920.125</v>
      </c>
      <c r="D6733" s="202">
        <v>0</v>
      </c>
      <c r="E6733" s="178">
        <v>0</v>
      </c>
      <c r="F6733" s="188">
        <f t="shared" si="420"/>
        <v>0</v>
      </c>
      <c r="G6733" s="200"/>
      <c r="H6733" s="202">
        <v>0</v>
      </c>
      <c r="I6733" s="178">
        <v>-56.506999999999998</v>
      </c>
      <c r="J6733">
        <f t="shared" si="421"/>
        <v>0</v>
      </c>
      <c r="K6733" s="189">
        <f t="shared" si="422"/>
        <v>0</v>
      </c>
      <c r="L6733" s="200">
        <v>0</v>
      </c>
      <c r="N6733" s="184">
        <v>4963.1000000000004</v>
      </c>
      <c r="O6733" s="190">
        <f t="shared" si="423"/>
        <v>0.82718333333333338</v>
      </c>
      <c r="Q6733" s="1">
        <v>452.9</v>
      </c>
    </row>
    <row r="6734" spans="2:17" x14ac:dyDescent="0.3">
      <c r="B6734" s="187">
        <v>41920.166666666664</v>
      </c>
      <c r="D6734" s="202">
        <v>0</v>
      </c>
      <c r="E6734" s="178">
        <v>0</v>
      </c>
      <c r="F6734" s="188">
        <f t="shared" si="420"/>
        <v>0</v>
      </c>
      <c r="G6734" s="200"/>
      <c r="H6734" s="202">
        <v>0</v>
      </c>
      <c r="I6734" s="178">
        <v>-56.506999999999998</v>
      </c>
      <c r="J6734">
        <f t="shared" si="421"/>
        <v>0</v>
      </c>
      <c r="K6734" s="189">
        <f t="shared" si="422"/>
        <v>0</v>
      </c>
      <c r="L6734" s="200">
        <v>0</v>
      </c>
      <c r="N6734" s="184">
        <v>3255.3</v>
      </c>
      <c r="O6734" s="190">
        <f t="shared" si="423"/>
        <v>0.54254999999999998</v>
      </c>
      <c r="Q6734" s="1">
        <v>452.5</v>
      </c>
    </row>
    <row r="6735" spans="2:17" x14ac:dyDescent="0.3">
      <c r="B6735" s="187">
        <v>41920.208333333336</v>
      </c>
      <c r="D6735" s="202">
        <v>32</v>
      </c>
      <c r="E6735" s="178">
        <v>0</v>
      </c>
      <c r="F6735" s="188">
        <f t="shared" si="420"/>
        <v>0</v>
      </c>
      <c r="G6735" s="200"/>
      <c r="H6735" s="202">
        <v>11</v>
      </c>
      <c r="I6735" s="178">
        <v>51.119</v>
      </c>
      <c r="J6735">
        <f t="shared" si="421"/>
        <v>51.119</v>
      </c>
      <c r="K6735" s="189">
        <f t="shared" si="422"/>
        <v>2.0447600000000001E-3</v>
      </c>
      <c r="L6735" s="200">
        <v>217.89</v>
      </c>
      <c r="N6735" s="184">
        <v>1739.3</v>
      </c>
      <c r="O6735" s="190">
        <f t="shared" si="423"/>
        <v>0.28988333333333333</v>
      </c>
      <c r="Q6735" s="1">
        <v>452.5</v>
      </c>
    </row>
    <row r="6736" spans="2:17" x14ac:dyDescent="0.3">
      <c r="B6736" s="187">
        <v>41920.25</v>
      </c>
      <c r="D6736" s="202">
        <v>582</v>
      </c>
      <c r="E6736" s="178">
        <v>67.144000000000005</v>
      </c>
      <c r="F6736" s="188">
        <f t="shared" si="420"/>
        <v>9.0867138072199496E-2</v>
      </c>
      <c r="G6736" s="200"/>
      <c r="H6736" s="202">
        <v>177</v>
      </c>
      <c r="I6736" s="178">
        <v>7593.2</v>
      </c>
      <c r="J6736">
        <f t="shared" si="421"/>
        <v>7593.2</v>
      </c>
      <c r="K6736" s="189">
        <f t="shared" si="422"/>
        <v>0.303728</v>
      </c>
      <c r="L6736" s="200">
        <v>7787.3</v>
      </c>
      <c r="N6736" s="184">
        <v>1072.0999999999999</v>
      </c>
      <c r="O6736" s="190">
        <f t="shared" si="423"/>
        <v>0.17868333333333331</v>
      </c>
      <c r="Q6736" s="1">
        <v>450.3</v>
      </c>
    </row>
    <row r="6737" spans="2:17" x14ac:dyDescent="0.3">
      <c r="B6737" s="187">
        <v>41920.291666666664</v>
      </c>
      <c r="D6737" s="202">
        <v>824</v>
      </c>
      <c r="E6737" s="178">
        <v>528.09299999999996</v>
      </c>
      <c r="F6737" s="188">
        <f t="shared" si="420"/>
        <v>0.71467740298406468</v>
      </c>
      <c r="G6737" s="200"/>
      <c r="H6737" s="202">
        <v>426</v>
      </c>
      <c r="I6737" s="178">
        <v>19102</v>
      </c>
      <c r="J6737">
        <f t="shared" si="421"/>
        <v>19102</v>
      </c>
      <c r="K6737" s="189">
        <f t="shared" si="422"/>
        <v>0.76407999999999998</v>
      </c>
      <c r="L6737" s="200">
        <v>19728</v>
      </c>
      <c r="N6737" s="184">
        <v>358.9</v>
      </c>
      <c r="O6737" s="190">
        <f t="shared" si="423"/>
        <v>5.9816666666666664E-2</v>
      </c>
      <c r="Q6737" s="1">
        <v>449.8</v>
      </c>
    </row>
    <row r="6738" spans="2:17" x14ac:dyDescent="0.3">
      <c r="B6738" s="187">
        <v>41920.333333333336</v>
      </c>
      <c r="D6738" s="202">
        <v>920</v>
      </c>
      <c r="E6738" s="178">
        <v>663.72699999999998</v>
      </c>
      <c r="F6738" s="188">
        <f t="shared" si="420"/>
        <v>0.89823324423994322</v>
      </c>
      <c r="G6738" s="200"/>
      <c r="H6738" s="202">
        <v>662</v>
      </c>
      <c r="I6738" s="178">
        <v>23642</v>
      </c>
      <c r="J6738">
        <f t="shared" si="421"/>
        <v>23642</v>
      </c>
      <c r="K6738" s="189">
        <f t="shared" si="422"/>
        <v>0.94567999999999997</v>
      </c>
      <c r="L6738" s="200">
        <v>24528</v>
      </c>
      <c r="N6738" s="184">
        <v>0</v>
      </c>
      <c r="O6738" s="190">
        <f t="shared" si="423"/>
        <v>0</v>
      </c>
      <c r="Q6738" s="1">
        <v>449.4</v>
      </c>
    </row>
    <row r="6739" spans="2:17" x14ac:dyDescent="0.3">
      <c r="B6739" s="187">
        <v>41920.375</v>
      </c>
      <c r="D6739" s="202">
        <v>970</v>
      </c>
      <c r="E6739" s="178">
        <v>721.721</v>
      </c>
      <c r="F6739" s="188">
        <f t="shared" si="420"/>
        <v>0.97671752884257546</v>
      </c>
      <c r="G6739" s="200"/>
      <c r="H6739" s="202">
        <v>854</v>
      </c>
      <c r="I6739" s="178">
        <v>24211</v>
      </c>
      <c r="J6739">
        <f t="shared" si="421"/>
        <v>24211</v>
      </c>
      <c r="K6739" s="189">
        <f t="shared" si="422"/>
        <v>0.96843999999999997</v>
      </c>
      <c r="L6739" s="200">
        <v>25132</v>
      </c>
      <c r="N6739" s="184">
        <v>0</v>
      </c>
      <c r="O6739" s="190">
        <f t="shared" si="423"/>
        <v>0</v>
      </c>
      <c r="Q6739" s="1">
        <v>449.3</v>
      </c>
    </row>
    <row r="6740" spans="2:17" x14ac:dyDescent="0.3">
      <c r="B6740" s="187">
        <v>41920.416666666664</v>
      </c>
      <c r="D6740" s="202">
        <v>999</v>
      </c>
      <c r="E6740" s="178">
        <v>734.81100000000004</v>
      </c>
      <c r="F6740" s="188">
        <f t="shared" si="420"/>
        <v>0.99443245254931156</v>
      </c>
      <c r="G6740" s="200"/>
      <c r="H6740" s="202">
        <v>988</v>
      </c>
      <c r="I6740" s="178">
        <v>24359</v>
      </c>
      <c r="J6740">
        <f t="shared" si="421"/>
        <v>24359</v>
      </c>
      <c r="K6740" s="189">
        <f t="shared" si="422"/>
        <v>0.97436</v>
      </c>
      <c r="L6740" s="200">
        <v>25289</v>
      </c>
      <c r="N6740" s="184">
        <v>0</v>
      </c>
      <c r="O6740" s="190">
        <f t="shared" si="423"/>
        <v>0</v>
      </c>
      <c r="Q6740" s="1">
        <v>449</v>
      </c>
    </row>
    <row r="6741" spans="2:17" x14ac:dyDescent="0.3">
      <c r="B6741" s="187">
        <v>41920.458333333336</v>
      </c>
      <c r="D6741" s="202">
        <v>1011</v>
      </c>
      <c r="E6741" s="178">
        <v>734.76700000000005</v>
      </c>
      <c r="F6741" s="188">
        <f t="shared" si="420"/>
        <v>0.99437290658727218</v>
      </c>
      <c r="G6741" s="200"/>
      <c r="H6741" s="202">
        <v>1051</v>
      </c>
      <c r="I6741" s="178">
        <v>24359</v>
      </c>
      <c r="J6741">
        <f t="shared" si="421"/>
        <v>24359</v>
      </c>
      <c r="K6741" s="189">
        <f t="shared" si="422"/>
        <v>0.97436</v>
      </c>
      <c r="L6741" s="200">
        <v>25289</v>
      </c>
      <c r="N6741" s="184">
        <v>531.29999999999995</v>
      </c>
      <c r="O6741" s="190">
        <f t="shared" si="423"/>
        <v>8.854999999999999E-2</v>
      </c>
      <c r="Q6741" s="1">
        <v>446.9</v>
      </c>
    </row>
    <row r="6742" spans="2:17" x14ac:dyDescent="0.3">
      <c r="B6742" s="187">
        <v>41920.5</v>
      </c>
      <c r="D6742" s="202">
        <v>1008</v>
      </c>
      <c r="E6742" s="178">
        <v>734.86</v>
      </c>
      <c r="F6742" s="188">
        <f t="shared" si="420"/>
        <v>0.99449876509794644</v>
      </c>
      <c r="G6742" s="200"/>
      <c r="H6742" s="202">
        <v>1034</v>
      </c>
      <c r="I6742" s="178">
        <v>24066</v>
      </c>
      <c r="J6742">
        <f t="shared" si="421"/>
        <v>24066</v>
      </c>
      <c r="K6742" s="189">
        <f t="shared" si="422"/>
        <v>0.96264000000000005</v>
      </c>
      <c r="L6742" s="200">
        <v>24977</v>
      </c>
      <c r="N6742" s="184">
        <v>1103.7</v>
      </c>
      <c r="O6742" s="190">
        <f t="shared" si="423"/>
        <v>0.18395</v>
      </c>
      <c r="Q6742" s="1">
        <v>445.3</v>
      </c>
    </row>
    <row r="6743" spans="2:17" x14ac:dyDescent="0.3">
      <c r="B6743" s="187">
        <v>41920.541666666664</v>
      </c>
      <c r="D6743" s="202">
        <v>987</v>
      </c>
      <c r="E6743" s="178">
        <v>734.96199999999999</v>
      </c>
      <c r="F6743" s="188">
        <f t="shared" si="420"/>
        <v>0.99463680346449235</v>
      </c>
      <c r="G6743" s="200"/>
      <c r="H6743" s="202">
        <v>938</v>
      </c>
      <c r="I6743" s="178">
        <v>23771</v>
      </c>
      <c r="J6743">
        <f t="shared" si="421"/>
        <v>23771</v>
      </c>
      <c r="K6743" s="189">
        <f t="shared" si="422"/>
        <v>0.95084000000000002</v>
      </c>
      <c r="L6743" s="200">
        <v>24664</v>
      </c>
      <c r="N6743" s="184">
        <v>1186.9000000000001</v>
      </c>
      <c r="O6743" s="190">
        <f t="shared" si="423"/>
        <v>0.19781666666666667</v>
      </c>
      <c r="Q6743" s="1">
        <v>444.8</v>
      </c>
    </row>
    <row r="6744" spans="2:17" x14ac:dyDescent="0.3">
      <c r="B6744" s="187">
        <v>41920.583333333336</v>
      </c>
      <c r="D6744" s="202">
        <v>950</v>
      </c>
      <c r="E6744" s="178">
        <v>692.02099999999996</v>
      </c>
      <c r="F6744" s="188">
        <f t="shared" si="420"/>
        <v>0.93652400446594719</v>
      </c>
      <c r="G6744" s="200"/>
      <c r="H6744" s="202">
        <v>778</v>
      </c>
      <c r="I6744" s="178">
        <v>23168</v>
      </c>
      <c r="J6744">
        <f t="shared" si="421"/>
        <v>23168</v>
      </c>
      <c r="K6744" s="189">
        <f t="shared" si="422"/>
        <v>0.92671999999999999</v>
      </c>
      <c r="L6744" s="200">
        <v>24024</v>
      </c>
      <c r="N6744" s="184">
        <v>1130.4000000000001</v>
      </c>
      <c r="O6744" s="190">
        <f t="shared" si="423"/>
        <v>0.18840000000000001</v>
      </c>
      <c r="Q6744" s="1">
        <v>443.7</v>
      </c>
    </row>
    <row r="6745" spans="2:17" x14ac:dyDescent="0.3">
      <c r="B6745" s="187">
        <v>41920.625</v>
      </c>
      <c r="D6745" s="202">
        <v>886</v>
      </c>
      <c r="E6745" s="178">
        <v>613.26800000000003</v>
      </c>
      <c r="F6745" s="188">
        <f t="shared" si="420"/>
        <v>0.82994620563656674</v>
      </c>
      <c r="G6745" s="200"/>
      <c r="H6745" s="202">
        <v>566</v>
      </c>
      <c r="I6745" s="178">
        <v>22036</v>
      </c>
      <c r="J6745">
        <f t="shared" si="421"/>
        <v>22036</v>
      </c>
      <c r="K6745" s="189">
        <f t="shared" si="422"/>
        <v>0.88144</v>
      </c>
      <c r="L6745" s="200">
        <v>22825</v>
      </c>
      <c r="N6745" s="184">
        <v>1041.7</v>
      </c>
      <c r="O6745" s="190">
        <f t="shared" si="423"/>
        <v>0.17361666666666667</v>
      </c>
      <c r="Q6745" s="1">
        <v>443.7</v>
      </c>
    </row>
    <row r="6746" spans="2:17" x14ac:dyDescent="0.3">
      <c r="B6746" s="187">
        <v>41920.666666666664</v>
      </c>
      <c r="D6746" s="202">
        <v>723</v>
      </c>
      <c r="E6746" s="178">
        <v>406.202</v>
      </c>
      <c r="F6746" s="188">
        <f t="shared" si="420"/>
        <v>0.54972020164428059</v>
      </c>
      <c r="G6746" s="200"/>
      <c r="H6746" s="202">
        <v>323</v>
      </c>
      <c r="I6746" s="178">
        <v>13961</v>
      </c>
      <c r="J6746">
        <f t="shared" si="421"/>
        <v>13961</v>
      </c>
      <c r="K6746" s="189">
        <f t="shared" si="422"/>
        <v>0.55844000000000005</v>
      </c>
      <c r="L6746" s="200">
        <v>14350</v>
      </c>
      <c r="N6746" s="184">
        <v>936.2</v>
      </c>
      <c r="O6746" s="190">
        <f t="shared" si="423"/>
        <v>0.15603333333333333</v>
      </c>
      <c r="Q6746" s="1">
        <v>443.4</v>
      </c>
    </row>
    <row r="6747" spans="2:17" x14ac:dyDescent="0.3">
      <c r="B6747" s="187">
        <v>41920.708333333336</v>
      </c>
      <c r="D6747" s="202">
        <v>201</v>
      </c>
      <c r="E6747" s="178">
        <v>0</v>
      </c>
      <c r="F6747" s="188">
        <f t="shared" si="420"/>
        <v>0</v>
      </c>
      <c r="G6747" s="200"/>
      <c r="H6747" s="202">
        <v>77</v>
      </c>
      <c r="I6747" s="178">
        <v>2525.1</v>
      </c>
      <c r="J6747">
        <f t="shared" si="421"/>
        <v>2525.1</v>
      </c>
      <c r="K6747" s="189">
        <f t="shared" si="422"/>
        <v>0.101004</v>
      </c>
      <c r="L6747" s="200">
        <v>2636.4</v>
      </c>
      <c r="N6747" s="184">
        <v>995.9</v>
      </c>
      <c r="O6747" s="190">
        <f t="shared" si="423"/>
        <v>0.16598333333333332</v>
      </c>
      <c r="Q6747" s="1">
        <v>443.1</v>
      </c>
    </row>
    <row r="6748" spans="2:17" x14ac:dyDescent="0.3">
      <c r="B6748" s="187">
        <v>41920.75</v>
      </c>
      <c r="D6748" s="202">
        <v>0</v>
      </c>
      <c r="E6748" s="178">
        <v>0</v>
      </c>
      <c r="F6748" s="188">
        <f t="shared" si="420"/>
        <v>0</v>
      </c>
      <c r="G6748" s="200"/>
      <c r="H6748" s="202">
        <v>0</v>
      </c>
      <c r="I6748" s="178">
        <v>-56.506999999999998</v>
      </c>
      <c r="J6748">
        <f t="shared" si="421"/>
        <v>0</v>
      </c>
      <c r="K6748" s="189">
        <f t="shared" si="422"/>
        <v>0</v>
      </c>
      <c r="L6748" s="200">
        <v>0</v>
      </c>
      <c r="N6748" s="184">
        <v>1621.3</v>
      </c>
      <c r="O6748" s="190">
        <f t="shared" si="423"/>
        <v>0.27021666666666666</v>
      </c>
      <c r="Q6748" s="1">
        <v>443.1</v>
      </c>
    </row>
    <row r="6749" spans="2:17" x14ac:dyDescent="0.3">
      <c r="B6749" s="187">
        <v>41920.791666666664</v>
      </c>
      <c r="D6749" s="202">
        <v>0</v>
      </c>
      <c r="E6749" s="178">
        <v>0</v>
      </c>
      <c r="F6749" s="188">
        <f t="shared" si="420"/>
        <v>0</v>
      </c>
      <c r="G6749" s="200"/>
      <c r="H6749" s="202">
        <v>0</v>
      </c>
      <c r="I6749" s="178">
        <v>-56.506999999999998</v>
      </c>
      <c r="J6749">
        <f t="shared" si="421"/>
        <v>0</v>
      </c>
      <c r="K6749" s="189">
        <f t="shared" si="422"/>
        <v>0</v>
      </c>
      <c r="L6749" s="200">
        <v>0</v>
      </c>
      <c r="N6749" s="184">
        <v>4002.6</v>
      </c>
      <c r="O6749" s="190">
        <f t="shared" si="423"/>
        <v>0.66710000000000003</v>
      </c>
      <c r="Q6749" s="1">
        <v>442.9</v>
      </c>
    </row>
    <row r="6750" spans="2:17" x14ac:dyDescent="0.3">
      <c r="B6750" s="187">
        <v>41920.833333333336</v>
      </c>
      <c r="D6750" s="202">
        <v>0</v>
      </c>
      <c r="E6750" s="178">
        <v>0</v>
      </c>
      <c r="F6750" s="188">
        <f t="shared" si="420"/>
        <v>0</v>
      </c>
      <c r="G6750" s="200"/>
      <c r="H6750" s="202">
        <v>0</v>
      </c>
      <c r="I6750" s="178">
        <v>-56.506999999999998</v>
      </c>
      <c r="J6750">
        <f t="shared" si="421"/>
        <v>0</v>
      </c>
      <c r="K6750" s="189">
        <f t="shared" si="422"/>
        <v>0</v>
      </c>
      <c r="L6750" s="200">
        <v>0</v>
      </c>
      <c r="N6750" s="184">
        <v>5121.5</v>
      </c>
      <c r="O6750" s="190">
        <f t="shared" si="423"/>
        <v>0.85358333333333336</v>
      </c>
      <c r="Q6750" s="1">
        <v>442.8</v>
      </c>
    </row>
    <row r="6751" spans="2:17" x14ac:dyDescent="0.3">
      <c r="B6751" s="187">
        <v>41920.875</v>
      </c>
      <c r="D6751" s="202">
        <v>0</v>
      </c>
      <c r="E6751" s="178">
        <v>0</v>
      </c>
      <c r="F6751" s="188">
        <f t="shared" si="420"/>
        <v>0</v>
      </c>
      <c r="G6751" s="200"/>
      <c r="H6751" s="202">
        <v>0</v>
      </c>
      <c r="I6751" s="178">
        <v>-56.506999999999998</v>
      </c>
      <c r="J6751">
        <f t="shared" si="421"/>
        <v>0</v>
      </c>
      <c r="K6751" s="189">
        <f t="shared" si="422"/>
        <v>0</v>
      </c>
      <c r="L6751" s="200">
        <v>0</v>
      </c>
      <c r="N6751" s="184">
        <v>4640.3999999999996</v>
      </c>
      <c r="O6751" s="190">
        <f t="shared" si="423"/>
        <v>0.77339999999999998</v>
      </c>
      <c r="Q6751" s="1">
        <v>442.8</v>
      </c>
    </row>
    <row r="6752" spans="2:17" x14ac:dyDescent="0.3">
      <c r="B6752" s="187">
        <v>41920.916666666664</v>
      </c>
      <c r="D6752" s="202">
        <v>0</v>
      </c>
      <c r="E6752" s="178">
        <v>0</v>
      </c>
      <c r="F6752" s="188">
        <f t="shared" si="420"/>
        <v>0</v>
      </c>
      <c r="G6752" s="200"/>
      <c r="H6752" s="202">
        <v>0</v>
      </c>
      <c r="I6752" s="178">
        <v>-56.506999999999998</v>
      </c>
      <c r="J6752">
        <f t="shared" si="421"/>
        <v>0</v>
      </c>
      <c r="K6752" s="189">
        <f t="shared" si="422"/>
        <v>0</v>
      </c>
      <c r="L6752" s="200">
        <v>0</v>
      </c>
      <c r="N6752" s="184">
        <v>4045.2</v>
      </c>
      <c r="O6752" s="190">
        <f t="shared" si="423"/>
        <v>0.67420000000000002</v>
      </c>
      <c r="Q6752" s="1">
        <v>442.6</v>
      </c>
    </row>
    <row r="6753" spans="2:17" x14ac:dyDescent="0.3">
      <c r="B6753" s="187">
        <v>41920.958333333336</v>
      </c>
      <c r="D6753" s="202">
        <v>0</v>
      </c>
      <c r="E6753" s="178">
        <v>0</v>
      </c>
      <c r="F6753" s="188">
        <f t="shared" si="420"/>
        <v>0</v>
      </c>
      <c r="G6753" s="200"/>
      <c r="H6753" s="202">
        <v>0</v>
      </c>
      <c r="I6753" s="178">
        <v>-56.506999999999998</v>
      </c>
      <c r="J6753">
        <f t="shared" si="421"/>
        <v>0</v>
      </c>
      <c r="K6753" s="189">
        <f t="shared" si="422"/>
        <v>0</v>
      </c>
      <c r="L6753" s="200">
        <v>0</v>
      </c>
      <c r="N6753" s="184">
        <v>3809.6</v>
      </c>
      <c r="O6753" s="190">
        <f t="shared" si="423"/>
        <v>0.63493333333333335</v>
      </c>
      <c r="Q6753" s="1">
        <v>442</v>
      </c>
    </row>
    <row r="6754" spans="2:17" x14ac:dyDescent="0.3">
      <c r="B6754" s="187">
        <v>41921</v>
      </c>
      <c r="D6754" s="202">
        <v>0</v>
      </c>
      <c r="E6754" s="178">
        <v>0</v>
      </c>
      <c r="F6754" s="188">
        <f t="shared" si="420"/>
        <v>0</v>
      </c>
      <c r="G6754" s="200"/>
      <c r="H6754" s="202">
        <v>0</v>
      </c>
      <c r="I6754" s="178">
        <v>-56.506999999999998</v>
      </c>
      <c r="J6754">
        <f t="shared" si="421"/>
        <v>0</v>
      </c>
      <c r="K6754" s="189">
        <f t="shared" si="422"/>
        <v>0</v>
      </c>
      <c r="L6754" s="200">
        <v>0</v>
      </c>
      <c r="N6754" s="184">
        <v>5178</v>
      </c>
      <c r="O6754" s="190">
        <f t="shared" si="423"/>
        <v>0.86299999999999999</v>
      </c>
      <c r="Q6754" s="1">
        <v>441.6</v>
      </c>
    </row>
    <row r="6755" spans="2:17" x14ac:dyDescent="0.3">
      <c r="B6755" s="187">
        <v>41921.041666666664</v>
      </c>
      <c r="D6755" s="202">
        <v>0</v>
      </c>
      <c r="E6755" s="178">
        <v>0</v>
      </c>
      <c r="F6755" s="188">
        <f t="shared" si="420"/>
        <v>0</v>
      </c>
      <c r="G6755" s="200"/>
      <c r="H6755" s="202">
        <v>0</v>
      </c>
      <c r="I6755" s="178">
        <v>-56.506999999999998</v>
      </c>
      <c r="J6755">
        <f t="shared" si="421"/>
        <v>0</v>
      </c>
      <c r="K6755" s="189">
        <f t="shared" si="422"/>
        <v>0</v>
      </c>
      <c r="L6755" s="200">
        <v>0</v>
      </c>
      <c r="N6755" s="184">
        <v>5410.7</v>
      </c>
      <c r="O6755" s="190">
        <f t="shared" si="423"/>
        <v>0.90178333333333327</v>
      </c>
      <c r="Q6755" s="1">
        <v>441.6</v>
      </c>
    </row>
    <row r="6756" spans="2:17" x14ac:dyDescent="0.3">
      <c r="B6756" s="187">
        <v>41921.083333333336</v>
      </c>
      <c r="D6756" s="202">
        <v>0</v>
      </c>
      <c r="E6756" s="178">
        <v>0</v>
      </c>
      <c r="F6756" s="188">
        <f t="shared" si="420"/>
        <v>0</v>
      </c>
      <c r="G6756" s="200"/>
      <c r="H6756" s="202">
        <v>0</v>
      </c>
      <c r="I6756" s="178">
        <v>-56.506999999999998</v>
      </c>
      <c r="J6756">
        <f t="shared" si="421"/>
        <v>0</v>
      </c>
      <c r="K6756" s="189">
        <f t="shared" si="422"/>
        <v>0</v>
      </c>
      <c r="L6756" s="200">
        <v>0</v>
      </c>
      <c r="N6756" s="184">
        <v>5413.8</v>
      </c>
      <c r="O6756" s="190">
        <f t="shared" si="423"/>
        <v>0.90229999999999999</v>
      </c>
      <c r="Q6756" s="1">
        <v>441.4</v>
      </c>
    </row>
    <row r="6757" spans="2:17" x14ac:dyDescent="0.3">
      <c r="B6757" s="187">
        <v>41921.125</v>
      </c>
      <c r="D6757" s="202">
        <v>0</v>
      </c>
      <c r="E6757" s="178">
        <v>0</v>
      </c>
      <c r="F6757" s="188">
        <f t="shared" si="420"/>
        <v>0</v>
      </c>
      <c r="G6757" s="200"/>
      <c r="H6757" s="202">
        <v>0</v>
      </c>
      <c r="I6757" s="178">
        <v>-56.506999999999998</v>
      </c>
      <c r="J6757">
        <f t="shared" si="421"/>
        <v>0</v>
      </c>
      <c r="K6757" s="189">
        <f t="shared" si="422"/>
        <v>0</v>
      </c>
      <c r="L6757" s="200">
        <v>0</v>
      </c>
      <c r="N6757" s="184">
        <v>5254.3</v>
      </c>
      <c r="O6757" s="190">
        <f t="shared" si="423"/>
        <v>0.8757166666666667</v>
      </c>
      <c r="Q6757" s="1">
        <v>441</v>
      </c>
    </row>
    <row r="6758" spans="2:17" x14ac:dyDescent="0.3">
      <c r="B6758" s="187">
        <v>41921.166666666664</v>
      </c>
      <c r="D6758" s="202">
        <v>0</v>
      </c>
      <c r="E6758" s="178">
        <v>0</v>
      </c>
      <c r="F6758" s="188">
        <f t="shared" si="420"/>
        <v>0</v>
      </c>
      <c r="G6758" s="200"/>
      <c r="H6758" s="202">
        <v>0</v>
      </c>
      <c r="I6758" s="178">
        <v>-56.506999999999998</v>
      </c>
      <c r="J6758">
        <f t="shared" si="421"/>
        <v>0</v>
      </c>
      <c r="K6758" s="189">
        <f t="shared" si="422"/>
        <v>0</v>
      </c>
      <c r="L6758" s="200">
        <v>0</v>
      </c>
      <c r="N6758" s="184">
        <v>4947</v>
      </c>
      <c r="O6758" s="190">
        <f t="shared" si="423"/>
        <v>0.82450000000000001</v>
      </c>
      <c r="Q6758" s="1">
        <v>440.8</v>
      </c>
    </row>
    <row r="6759" spans="2:17" x14ac:dyDescent="0.3">
      <c r="B6759" s="187">
        <v>41921.208333333336</v>
      </c>
      <c r="D6759" s="202">
        <v>34</v>
      </c>
      <c r="E6759" s="178">
        <v>0</v>
      </c>
      <c r="F6759" s="188">
        <f t="shared" si="420"/>
        <v>0</v>
      </c>
      <c r="G6759" s="200"/>
      <c r="H6759" s="202">
        <v>13</v>
      </c>
      <c r="I6759" s="178">
        <v>116.57</v>
      </c>
      <c r="J6759">
        <f t="shared" si="421"/>
        <v>116.57</v>
      </c>
      <c r="K6759" s="189">
        <f t="shared" si="422"/>
        <v>4.6627999999999999E-3</v>
      </c>
      <c r="L6759" s="200">
        <v>275.69</v>
      </c>
      <c r="N6759" s="184">
        <v>4280.7</v>
      </c>
      <c r="O6759" s="190">
        <f t="shared" si="423"/>
        <v>0.71344999999999992</v>
      </c>
      <c r="Q6759" s="1">
        <v>440.8</v>
      </c>
    </row>
    <row r="6760" spans="2:17" x14ac:dyDescent="0.3">
      <c r="B6760" s="187">
        <v>41921.25</v>
      </c>
      <c r="D6760" s="202">
        <v>598</v>
      </c>
      <c r="E6760" s="178">
        <v>74.206500000000005</v>
      </c>
      <c r="F6760" s="188">
        <f t="shared" si="420"/>
        <v>0.10042494163819063</v>
      </c>
      <c r="G6760" s="200"/>
      <c r="H6760" s="202">
        <v>180</v>
      </c>
      <c r="I6760" s="178">
        <v>7771.6</v>
      </c>
      <c r="J6760">
        <f t="shared" si="421"/>
        <v>7771.6</v>
      </c>
      <c r="K6760" s="189">
        <f t="shared" si="422"/>
        <v>0.31086400000000003</v>
      </c>
      <c r="L6760" s="200">
        <v>7970.1</v>
      </c>
      <c r="N6760" s="184">
        <v>3194.7</v>
      </c>
      <c r="O6760" s="190">
        <f t="shared" si="423"/>
        <v>0.53244999999999998</v>
      </c>
      <c r="Q6760" s="1">
        <v>440.5</v>
      </c>
    </row>
    <row r="6761" spans="2:17" x14ac:dyDescent="0.3">
      <c r="B6761" s="187">
        <v>41921.291666666664</v>
      </c>
      <c r="D6761" s="202">
        <v>831</v>
      </c>
      <c r="E6761" s="178">
        <v>531.12400000000002</v>
      </c>
      <c r="F6761" s="188">
        <f t="shared" si="420"/>
        <v>0.71877930777819132</v>
      </c>
      <c r="G6761" s="200"/>
      <c r="H6761" s="202">
        <v>427</v>
      </c>
      <c r="I6761" s="178">
        <v>19163</v>
      </c>
      <c r="J6761">
        <f t="shared" si="421"/>
        <v>19163</v>
      </c>
      <c r="K6761" s="189">
        <f t="shared" si="422"/>
        <v>0.76651999999999998</v>
      </c>
      <c r="L6761" s="200">
        <v>19792</v>
      </c>
      <c r="N6761" s="184">
        <v>1858.5</v>
      </c>
      <c r="O6761" s="190">
        <f t="shared" si="423"/>
        <v>0.30975000000000003</v>
      </c>
      <c r="Q6761" s="1">
        <v>439.8</v>
      </c>
    </row>
    <row r="6762" spans="2:17" x14ac:dyDescent="0.3">
      <c r="B6762" s="187">
        <v>41921.333333333336</v>
      </c>
      <c r="D6762" s="202">
        <v>933</v>
      </c>
      <c r="E6762" s="178">
        <v>670.36699999999996</v>
      </c>
      <c r="F6762" s="188">
        <f t="shared" si="420"/>
        <v>0.90721927123862367</v>
      </c>
      <c r="G6762" s="200"/>
      <c r="H6762" s="202">
        <v>665</v>
      </c>
      <c r="I6762" s="178">
        <v>23865</v>
      </c>
      <c r="J6762">
        <f t="shared" si="421"/>
        <v>23865</v>
      </c>
      <c r="K6762" s="189">
        <f t="shared" si="422"/>
        <v>0.9546</v>
      </c>
      <c r="L6762" s="200">
        <v>24764</v>
      </c>
      <c r="N6762" s="184">
        <v>1119.3</v>
      </c>
      <c r="O6762" s="190">
        <f t="shared" si="423"/>
        <v>0.18654999999999999</v>
      </c>
      <c r="Q6762" s="1">
        <v>439.7</v>
      </c>
    </row>
    <row r="6763" spans="2:17" x14ac:dyDescent="0.3">
      <c r="B6763" s="187">
        <v>41921.375</v>
      </c>
      <c r="D6763" s="202">
        <v>983</v>
      </c>
      <c r="E6763" s="178">
        <v>728.76900000000001</v>
      </c>
      <c r="F6763" s="188">
        <f t="shared" si="420"/>
        <v>0.98625570930743989</v>
      </c>
      <c r="G6763" s="200"/>
      <c r="H6763" s="202">
        <v>858</v>
      </c>
      <c r="I6763" s="178">
        <v>24359</v>
      </c>
      <c r="J6763">
        <f t="shared" si="421"/>
        <v>24359</v>
      </c>
      <c r="K6763" s="189">
        <f t="shared" si="422"/>
        <v>0.97436</v>
      </c>
      <c r="L6763" s="200">
        <v>25289</v>
      </c>
      <c r="N6763" s="184">
        <v>831.6</v>
      </c>
      <c r="O6763" s="190">
        <f t="shared" si="423"/>
        <v>0.1386</v>
      </c>
      <c r="Q6763" s="1">
        <v>439.7</v>
      </c>
    </row>
    <row r="6764" spans="2:17" x14ac:dyDescent="0.3">
      <c r="B6764" s="187">
        <v>41921.416666666664</v>
      </c>
      <c r="D6764" s="202">
        <v>1011</v>
      </c>
      <c r="E6764" s="178">
        <v>734.86800000000005</v>
      </c>
      <c r="F6764" s="188">
        <f t="shared" si="420"/>
        <v>0.9945095916364991</v>
      </c>
      <c r="G6764" s="200"/>
      <c r="H6764" s="202">
        <v>992</v>
      </c>
      <c r="I6764" s="178">
        <v>24359</v>
      </c>
      <c r="J6764">
        <f t="shared" si="421"/>
        <v>24359</v>
      </c>
      <c r="K6764" s="189">
        <f t="shared" si="422"/>
        <v>0.97436</v>
      </c>
      <c r="L6764" s="200">
        <v>25289</v>
      </c>
      <c r="N6764" s="184">
        <v>529.79999999999995</v>
      </c>
      <c r="O6764" s="190">
        <f t="shared" si="423"/>
        <v>8.829999999999999E-2</v>
      </c>
      <c r="Q6764" s="1">
        <v>439.6</v>
      </c>
    </row>
    <row r="6765" spans="2:17" x14ac:dyDescent="0.3">
      <c r="B6765" s="187">
        <v>41921.458333333336</v>
      </c>
      <c r="D6765" s="202">
        <v>1022</v>
      </c>
      <c r="E6765" s="178">
        <v>734.73500000000001</v>
      </c>
      <c r="F6765" s="188">
        <f t="shared" si="420"/>
        <v>0.99432960043306162</v>
      </c>
      <c r="G6765" s="200"/>
      <c r="H6765" s="202">
        <v>1054</v>
      </c>
      <c r="I6765" s="178">
        <v>24359</v>
      </c>
      <c r="J6765">
        <f t="shared" si="421"/>
        <v>24359</v>
      </c>
      <c r="K6765" s="189">
        <f t="shared" si="422"/>
        <v>0.97436</v>
      </c>
      <c r="L6765" s="200">
        <v>25289</v>
      </c>
      <c r="N6765" s="184">
        <v>503.5</v>
      </c>
      <c r="O6765" s="190">
        <f t="shared" si="423"/>
        <v>8.3916666666666667E-2</v>
      </c>
      <c r="Q6765" s="1">
        <v>439.4</v>
      </c>
    </row>
    <row r="6766" spans="2:17" x14ac:dyDescent="0.3">
      <c r="B6766" s="187">
        <v>41921.5</v>
      </c>
      <c r="D6766" s="202">
        <v>1018</v>
      </c>
      <c r="E6766" s="178">
        <v>734.83299999999997</v>
      </c>
      <c r="F6766" s="188">
        <f t="shared" si="420"/>
        <v>0.99446222553033126</v>
      </c>
      <c r="G6766" s="200"/>
      <c r="H6766" s="202">
        <v>1036</v>
      </c>
      <c r="I6766" s="178">
        <v>24233</v>
      </c>
      <c r="J6766">
        <f t="shared" si="421"/>
        <v>24233</v>
      </c>
      <c r="K6766" s="189">
        <f t="shared" si="422"/>
        <v>0.96931999999999996</v>
      </c>
      <c r="L6766" s="200">
        <v>25155</v>
      </c>
      <c r="N6766" s="184">
        <v>758.3</v>
      </c>
      <c r="O6766" s="190">
        <f t="shared" si="423"/>
        <v>0.12638333333333332</v>
      </c>
      <c r="Q6766" s="1">
        <v>439.2</v>
      </c>
    </row>
    <row r="6767" spans="2:17" x14ac:dyDescent="0.3">
      <c r="B6767" s="187">
        <v>41921.541666666664</v>
      </c>
      <c r="D6767" s="202">
        <v>999</v>
      </c>
      <c r="E6767" s="178">
        <v>734.923</v>
      </c>
      <c r="F6767" s="188">
        <f t="shared" si="420"/>
        <v>0.99458402408904834</v>
      </c>
      <c r="G6767" s="200"/>
      <c r="H6767" s="202">
        <v>941</v>
      </c>
      <c r="I6767" s="178">
        <v>23919</v>
      </c>
      <c r="J6767">
        <f t="shared" si="421"/>
        <v>23919</v>
      </c>
      <c r="K6767" s="189">
        <f t="shared" si="422"/>
        <v>0.95676000000000005</v>
      </c>
      <c r="L6767" s="200">
        <v>24821</v>
      </c>
      <c r="N6767" s="184">
        <v>913</v>
      </c>
      <c r="O6767" s="190">
        <f t="shared" si="423"/>
        <v>0.15216666666666667</v>
      </c>
      <c r="Q6767" s="1">
        <v>438.4</v>
      </c>
    </row>
    <row r="6768" spans="2:17" x14ac:dyDescent="0.3">
      <c r="B6768" s="187">
        <v>41921.583333333336</v>
      </c>
      <c r="D6768" s="202">
        <v>963</v>
      </c>
      <c r="E6768" s="178">
        <v>702.99099999999999</v>
      </c>
      <c r="F6768" s="188">
        <f t="shared" si="420"/>
        <v>0.95136989545623718</v>
      </c>
      <c r="G6768" s="200"/>
      <c r="H6768" s="202">
        <v>782</v>
      </c>
      <c r="I6768" s="178">
        <v>23391</v>
      </c>
      <c r="J6768">
        <f t="shared" si="421"/>
        <v>23391</v>
      </c>
      <c r="K6768" s="189">
        <f t="shared" si="422"/>
        <v>0.93564000000000003</v>
      </c>
      <c r="L6768" s="200">
        <v>24260</v>
      </c>
      <c r="N6768" s="184">
        <v>778.5</v>
      </c>
      <c r="O6768" s="190">
        <f t="shared" si="423"/>
        <v>0.12975</v>
      </c>
      <c r="Q6768" s="1">
        <v>438.1</v>
      </c>
    </row>
    <row r="6769" spans="2:17" x14ac:dyDescent="0.3">
      <c r="B6769" s="187">
        <v>41921.625</v>
      </c>
      <c r="D6769" s="202">
        <v>905</v>
      </c>
      <c r="E6769" s="178">
        <v>627.97</v>
      </c>
      <c r="F6769" s="188">
        <f t="shared" si="420"/>
        <v>0.84984267686165726</v>
      </c>
      <c r="G6769" s="200"/>
      <c r="H6769" s="202">
        <v>571</v>
      </c>
      <c r="I6769" s="178">
        <v>22377</v>
      </c>
      <c r="J6769">
        <f t="shared" si="421"/>
        <v>22377</v>
      </c>
      <c r="K6769" s="189">
        <f t="shared" si="422"/>
        <v>0.89507999999999999</v>
      </c>
      <c r="L6769" s="200">
        <v>23186</v>
      </c>
      <c r="N6769" s="184">
        <v>722.3</v>
      </c>
      <c r="O6769" s="190">
        <f t="shared" si="423"/>
        <v>0.12038333333333333</v>
      </c>
      <c r="Q6769" s="1">
        <v>438</v>
      </c>
    </row>
    <row r="6770" spans="2:17" x14ac:dyDescent="0.3">
      <c r="B6770" s="187">
        <v>41921.666666666664</v>
      </c>
      <c r="D6770" s="202">
        <v>761</v>
      </c>
      <c r="E6770" s="178">
        <v>429.77800000000002</v>
      </c>
      <c r="F6770" s="188">
        <f t="shared" si="420"/>
        <v>0.58162601075887277</v>
      </c>
      <c r="G6770" s="200"/>
      <c r="H6770" s="202">
        <v>328</v>
      </c>
      <c r="I6770" s="178">
        <v>14357</v>
      </c>
      <c r="J6770">
        <f t="shared" si="421"/>
        <v>14357</v>
      </c>
      <c r="K6770" s="189">
        <f t="shared" si="422"/>
        <v>0.57428000000000001</v>
      </c>
      <c r="L6770" s="200">
        <v>14761</v>
      </c>
      <c r="N6770" s="184">
        <v>846.2</v>
      </c>
      <c r="O6770" s="190">
        <f t="shared" si="423"/>
        <v>0.14103333333333334</v>
      </c>
      <c r="Q6770" s="1">
        <v>437.5</v>
      </c>
    </row>
    <row r="6771" spans="2:17" x14ac:dyDescent="0.3">
      <c r="B6771" s="187">
        <v>41921.708333333336</v>
      </c>
      <c r="D6771" s="202">
        <v>271</v>
      </c>
      <c r="E6771" s="178">
        <v>0</v>
      </c>
      <c r="F6771" s="188">
        <f t="shared" si="420"/>
        <v>0</v>
      </c>
      <c r="G6771" s="200"/>
      <c r="H6771" s="202">
        <v>80</v>
      </c>
      <c r="I6771" s="178">
        <v>2739.1</v>
      </c>
      <c r="J6771">
        <f t="shared" si="421"/>
        <v>2739.1</v>
      </c>
      <c r="K6771" s="189">
        <f t="shared" si="422"/>
        <v>0.10956399999999999</v>
      </c>
      <c r="L6771" s="200">
        <v>2852.8</v>
      </c>
      <c r="N6771" s="184">
        <v>1002.7</v>
      </c>
      <c r="O6771" s="190">
        <f t="shared" si="423"/>
        <v>0.16711666666666666</v>
      </c>
      <c r="Q6771" s="1">
        <v>437.4</v>
      </c>
    </row>
    <row r="6772" spans="2:17" x14ac:dyDescent="0.3">
      <c r="B6772" s="187">
        <v>41921.75</v>
      </c>
      <c r="D6772" s="202">
        <v>0</v>
      </c>
      <c r="E6772" s="178">
        <v>0</v>
      </c>
      <c r="F6772" s="188">
        <f t="shared" si="420"/>
        <v>0</v>
      </c>
      <c r="G6772" s="200"/>
      <c r="H6772" s="202">
        <v>0</v>
      </c>
      <c r="I6772" s="178">
        <v>-56.506999999999998</v>
      </c>
      <c r="J6772">
        <f t="shared" si="421"/>
        <v>0</v>
      </c>
      <c r="K6772" s="189">
        <f t="shared" si="422"/>
        <v>0</v>
      </c>
      <c r="L6772" s="200">
        <v>0</v>
      </c>
      <c r="N6772" s="184">
        <v>1365</v>
      </c>
      <c r="O6772" s="190">
        <f t="shared" si="423"/>
        <v>0.22750000000000001</v>
      </c>
      <c r="Q6772" s="1">
        <v>437</v>
      </c>
    </row>
    <row r="6773" spans="2:17" x14ac:dyDescent="0.3">
      <c r="B6773" s="187">
        <v>41921.791666666664</v>
      </c>
      <c r="D6773" s="202">
        <v>0</v>
      </c>
      <c r="E6773" s="178">
        <v>0</v>
      </c>
      <c r="F6773" s="188">
        <f t="shared" si="420"/>
        <v>0</v>
      </c>
      <c r="G6773" s="200"/>
      <c r="H6773" s="202">
        <v>0</v>
      </c>
      <c r="I6773" s="178">
        <v>-56.506999999999998</v>
      </c>
      <c r="J6773">
        <f t="shared" si="421"/>
        <v>0</v>
      </c>
      <c r="K6773" s="189">
        <f t="shared" si="422"/>
        <v>0</v>
      </c>
      <c r="L6773" s="200">
        <v>0</v>
      </c>
      <c r="N6773" s="184">
        <v>2713.6</v>
      </c>
      <c r="O6773" s="190">
        <f t="shared" si="423"/>
        <v>0.45226666666666665</v>
      </c>
      <c r="Q6773" s="1">
        <v>436.8</v>
      </c>
    </row>
    <row r="6774" spans="2:17" x14ac:dyDescent="0.3">
      <c r="B6774" s="187">
        <v>41921.833333333336</v>
      </c>
      <c r="D6774" s="202">
        <v>0</v>
      </c>
      <c r="E6774" s="178">
        <v>0</v>
      </c>
      <c r="F6774" s="188">
        <f t="shared" si="420"/>
        <v>0</v>
      </c>
      <c r="G6774" s="200"/>
      <c r="H6774" s="202">
        <v>0</v>
      </c>
      <c r="I6774" s="178">
        <v>-56.506999999999998</v>
      </c>
      <c r="J6774">
        <f t="shared" si="421"/>
        <v>0</v>
      </c>
      <c r="K6774" s="189">
        <f t="shared" si="422"/>
        <v>0</v>
      </c>
      <c r="L6774" s="200">
        <v>0</v>
      </c>
      <c r="N6774" s="184">
        <v>4438.5</v>
      </c>
      <c r="O6774" s="190">
        <f t="shared" si="423"/>
        <v>0.73975000000000002</v>
      </c>
      <c r="Q6774" s="1">
        <v>436.3</v>
      </c>
    </row>
    <row r="6775" spans="2:17" x14ac:dyDescent="0.3">
      <c r="B6775" s="187">
        <v>41921.875</v>
      </c>
      <c r="D6775" s="202">
        <v>0</v>
      </c>
      <c r="E6775" s="178">
        <v>0</v>
      </c>
      <c r="F6775" s="188">
        <f t="shared" si="420"/>
        <v>0</v>
      </c>
      <c r="G6775" s="200"/>
      <c r="H6775" s="202">
        <v>0</v>
      </c>
      <c r="I6775" s="178">
        <v>-56.506999999999998</v>
      </c>
      <c r="J6775">
        <f t="shared" si="421"/>
        <v>0</v>
      </c>
      <c r="K6775" s="189">
        <f t="shared" si="422"/>
        <v>0</v>
      </c>
      <c r="L6775" s="200">
        <v>0</v>
      </c>
      <c r="N6775" s="184">
        <v>5439.7</v>
      </c>
      <c r="O6775" s="190">
        <f t="shared" si="423"/>
        <v>0.90661666666666663</v>
      </c>
      <c r="Q6775" s="1">
        <v>436.1</v>
      </c>
    </row>
    <row r="6776" spans="2:17" x14ac:dyDescent="0.3">
      <c r="B6776" s="187">
        <v>41921.916666666664</v>
      </c>
      <c r="D6776" s="202">
        <v>0</v>
      </c>
      <c r="E6776" s="178">
        <v>0</v>
      </c>
      <c r="F6776" s="188">
        <f t="shared" si="420"/>
        <v>0</v>
      </c>
      <c r="G6776" s="200"/>
      <c r="H6776" s="202">
        <v>0</v>
      </c>
      <c r="I6776" s="178">
        <v>-56.506999999999998</v>
      </c>
      <c r="J6776">
        <f t="shared" si="421"/>
        <v>0</v>
      </c>
      <c r="K6776" s="189">
        <f t="shared" si="422"/>
        <v>0</v>
      </c>
      <c r="L6776" s="200">
        <v>0</v>
      </c>
      <c r="N6776" s="184">
        <v>5576.8</v>
      </c>
      <c r="O6776" s="190">
        <f t="shared" si="423"/>
        <v>0.92946666666666666</v>
      </c>
      <c r="Q6776" s="1">
        <v>436</v>
      </c>
    </row>
    <row r="6777" spans="2:17" x14ac:dyDescent="0.3">
      <c r="B6777" s="187">
        <v>41921.958333333336</v>
      </c>
      <c r="D6777" s="202">
        <v>0</v>
      </c>
      <c r="E6777" s="178">
        <v>0</v>
      </c>
      <c r="F6777" s="188">
        <f t="shared" si="420"/>
        <v>0</v>
      </c>
      <c r="G6777" s="200"/>
      <c r="H6777" s="202">
        <v>0</v>
      </c>
      <c r="I6777" s="178">
        <v>-56.506999999999998</v>
      </c>
      <c r="J6777">
        <f t="shared" si="421"/>
        <v>0</v>
      </c>
      <c r="K6777" s="189">
        <f t="shared" si="422"/>
        <v>0</v>
      </c>
      <c r="L6777" s="200">
        <v>0</v>
      </c>
      <c r="N6777" s="184">
        <v>5510.9</v>
      </c>
      <c r="O6777" s="190">
        <f t="shared" si="423"/>
        <v>0.91848333333333332</v>
      </c>
      <c r="Q6777" s="1">
        <v>435.7</v>
      </c>
    </row>
    <row r="6778" spans="2:17" x14ac:dyDescent="0.3">
      <c r="B6778" s="187">
        <v>41922</v>
      </c>
      <c r="D6778" s="202">
        <v>0</v>
      </c>
      <c r="E6778" s="178">
        <v>0</v>
      </c>
      <c r="F6778" s="188">
        <f t="shared" si="420"/>
        <v>0</v>
      </c>
      <c r="G6778" s="200"/>
      <c r="H6778" s="202">
        <v>0</v>
      </c>
      <c r="I6778" s="178">
        <v>-56.506999999999998</v>
      </c>
      <c r="J6778">
        <f t="shared" si="421"/>
        <v>0</v>
      </c>
      <c r="K6778" s="189">
        <f t="shared" si="422"/>
        <v>0</v>
      </c>
      <c r="L6778" s="200">
        <v>0</v>
      </c>
      <c r="N6778" s="184">
        <v>5601.2</v>
      </c>
      <c r="O6778" s="190">
        <f t="shared" si="423"/>
        <v>0.93353333333333333</v>
      </c>
      <c r="Q6778" s="1">
        <v>435.6</v>
      </c>
    </row>
    <row r="6779" spans="2:17" x14ac:dyDescent="0.3">
      <c r="B6779" s="187">
        <v>41922.041666666664</v>
      </c>
      <c r="D6779" s="202">
        <v>0</v>
      </c>
      <c r="E6779" s="178">
        <v>0</v>
      </c>
      <c r="F6779" s="188">
        <f t="shared" si="420"/>
        <v>0</v>
      </c>
      <c r="G6779" s="200"/>
      <c r="H6779" s="202">
        <v>0</v>
      </c>
      <c r="I6779" s="178">
        <v>-56.506999999999998</v>
      </c>
      <c r="J6779">
        <f t="shared" si="421"/>
        <v>0</v>
      </c>
      <c r="K6779" s="189">
        <f t="shared" si="422"/>
        <v>0</v>
      </c>
      <c r="L6779" s="200">
        <v>0</v>
      </c>
      <c r="N6779" s="184">
        <v>5772.8</v>
      </c>
      <c r="O6779" s="190">
        <f t="shared" si="423"/>
        <v>0.9621333333333334</v>
      </c>
      <c r="Q6779" s="1">
        <v>435</v>
      </c>
    </row>
    <row r="6780" spans="2:17" x14ac:dyDescent="0.3">
      <c r="B6780" s="187">
        <v>41922.083333333336</v>
      </c>
      <c r="D6780" s="202">
        <v>0</v>
      </c>
      <c r="E6780" s="178">
        <v>0</v>
      </c>
      <c r="F6780" s="188">
        <f t="shared" si="420"/>
        <v>0</v>
      </c>
      <c r="G6780" s="200"/>
      <c r="H6780" s="202">
        <v>0</v>
      </c>
      <c r="I6780" s="178">
        <v>-56.506999999999998</v>
      </c>
      <c r="J6780">
        <f t="shared" si="421"/>
        <v>0</v>
      </c>
      <c r="K6780" s="189">
        <f t="shared" si="422"/>
        <v>0</v>
      </c>
      <c r="L6780" s="200">
        <v>0</v>
      </c>
      <c r="N6780" s="184">
        <v>5799.2</v>
      </c>
      <c r="O6780" s="190">
        <f t="shared" si="423"/>
        <v>0.96653333333333336</v>
      </c>
      <c r="Q6780" s="1">
        <v>434.3</v>
      </c>
    </row>
    <row r="6781" spans="2:17" x14ac:dyDescent="0.3">
      <c r="B6781" s="187">
        <v>41922.125</v>
      </c>
      <c r="D6781" s="202">
        <v>0</v>
      </c>
      <c r="E6781" s="178">
        <v>0</v>
      </c>
      <c r="F6781" s="188">
        <f t="shared" si="420"/>
        <v>0</v>
      </c>
      <c r="G6781" s="200"/>
      <c r="H6781" s="202">
        <v>0</v>
      </c>
      <c r="I6781" s="178">
        <v>-56.506999999999998</v>
      </c>
      <c r="J6781">
        <f t="shared" si="421"/>
        <v>0</v>
      </c>
      <c r="K6781" s="189">
        <f t="shared" si="422"/>
        <v>0</v>
      </c>
      <c r="L6781" s="200">
        <v>0</v>
      </c>
      <c r="N6781" s="184">
        <v>5748.7</v>
      </c>
      <c r="O6781" s="190">
        <f t="shared" si="423"/>
        <v>0.95811666666666662</v>
      </c>
      <c r="Q6781" s="1">
        <v>433.7</v>
      </c>
    </row>
    <row r="6782" spans="2:17" x14ac:dyDescent="0.3">
      <c r="B6782" s="187">
        <v>41922.166666666664</v>
      </c>
      <c r="D6782" s="202">
        <v>0</v>
      </c>
      <c r="E6782" s="178">
        <v>0</v>
      </c>
      <c r="F6782" s="188">
        <f t="shared" si="420"/>
        <v>0</v>
      </c>
      <c r="G6782" s="200"/>
      <c r="H6782" s="202">
        <v>0</v>
      </c>
      <c r="I6782" s="178">
        <v>-56.506999999999998</v>
      </c>
      <c r="J6782">
        <f t="shared" si="421"/>
        <v>0</v>
      </c>
      <c r="K6782" s="189">
        <f t="shared" si="422"/>
        <v>0</v>
      </c>
      <c r="L6782" s="200">
        <v>0</v>
      </c>
      <c r="N6782" s="184">
        <v>5647.7</v>
      </c>
      <c r="O6782" s="190">
        <f t="shared" si="423"/>
        <v>0.94128333333333325</v>
      </c>
      <c r="Q6782" s="1">
        <v>433.7</v>
      </c>
    </row>
    <row r="6783" spans="2:17" x14ac:dyDescent="0.3">
      <c r="B6783" s="187">
        <v>41922.208333333336</v>
      </c>
      <c r="D6783" s="202">
        <v>35</v>
      </c>
      <c r="E6783" s="178">
        <v>0</v>
      </c>
      <c r="F6783" s="188">
        <f t="shared" si="420"/>
        <v>0</v>
      </c>
      <c r="G6783" s="200"/>
      <c r="H6783" s="202">
        <v>14</v>
      </c>
      <c r="I6783" s="178">
        <v>146.41999999999999</v>
      </c>
      <c r="J6783">
        <f t="shared" si="421"/>
        <v>146.41999999999999</v>
      </c>
      <c r="K6783" s="189">
        <f t="shared" si="422"/>
        <v>5.8567999999999997E-3</v>
      </c>
      <c r="L6783" s="200">
        <v>302.05</v>
      </c>
      <c r="N6783" s="184">
        <v>5558.1</v>
      </c>
      <c r="O6783" s="190">
        <f t="shared" si="423"/>
        <v>0.92635000000000001</v>
      </c>
      <c r="Q6783" s="1">
        <v>433.4</v>
      </c>
    </row>
    <row r="6784" spans="2:17" x14ac:dyDescent="0.3">
      <c r="B6784" s="187">
        <v>41922.25</v>
      </c>
      <c r="D6784" s="202">
        <v>620</v>
      </c>
      <c r="E6784" s="178">
        <v>84.558199999999999</v>
      </c>
      <c r="F6784" s="188">
        <f t="shared" si="420"/>
        <v>0.11443407653009439</v>
      </c>
      <c r="G6784" s="200"/>
      <c r="H6784" s="202">
        <v>184</v>
      </c>
      <c r="I6784" s="178">
        <v>8061.5</v>
      </c>
      <c r="J6784">
        <f t="shared" si="421"/>
        <v>8061.5</v>
      </c>
      <c r="K6784" s="189">
        <f t="shared" si="422"/>
        <v>0.32246000000000002</v>
      </c>
      <c r="L6784" s="200">
        <v>8267.1</v>
      </c>
      <c r="N6784" s="184">
        <v>5159.5</v>
      </c>
      <c r="O6784" s="190">
        <f t="shared" si="423"/>
        <v>0.85991666666666666</v>
      </c>
      <c r="Q6784" s="1">
        <v>432.3</v>
      </c>
    </row>
    <row r="6785" spans="2:17" x14ac:dyDescent="0.3">
      <c r="B6785" s="187">
        <v>41922.291666666664</v>
      </c>
      <c r="D6785" s="202">
        <v>850</v>
      </c>
      <c r="E6785" s="178">
        <v>541.91200000000003</v>
      </c>
      <c r="F6785" s="188">
        <f t="shared" si="420"/>
        <v>0.73337889501640907</v>
      </c>
      <c r="G6785" s="200"/>
      <c r="H6785" s="202">
        <v>432</v>
      </c>
      <c r="I6785" s="178">
        <v>19447</v>
      </c>
      <c r="J6785">
        <f t="shared" si="421"/>
        <v>19447</v>
      </c>
      <c r="K6785" s="189">
        <f t="shared" si="422"/>
        <v>0.77788000000000002</v>
      </c>
      <c r="L6785" s="200">
        <v>20092</v>
      </c>
      <c r="N6785" s="184">
        <v>4294.3999999999996</v>
      </c>
      <c r="O6785" s="190">
        <f t="shared" si="423"/>
        <v>0.71573333333333322</v>
      </c>
      <c r="Q6785" s="1">
        <v>431.6</v>
      </c>
    </row>
    <row r="6786" spans="2:17" x14ac:dyDescent="0.3">
      <c r="B6786" s="187">
        <v>41922.333333333336</v>
      </c>
      <c r="D6786" s="202">
        <v>945</v>
      </c>
      <c r="E6786" s="178">
        <v>675.36800000000005</v>
      </c>
      <c r="F6786" s="188">
        <f t="shared" si="420"/>
        <v>0.91398721115133486</v>
      </c>
      <c r="G6786" s="200"/>
      <c r="H6786" s="202">
        <v>674</v>
      </c>
      <c r="I6786" s="178">
        <v>24146</v>
      </c>
      <c r="J6786">
        <f t="shared" si="421"/>
        <v>24146</v>
      </c>
      <c r="K6786" s="189">
        <f t="shared" si="422"/>
        <v>0.96584000000000003</v>
      </c>
      <c r="L6786" s="200">
        <v>25063</v>
      </c>
      <c r="N6786" s="184">
        <v>4318.3999999999996</v>
      </c>
      <c r="O6786" s="190">
        <f t="shared" si="423"/>
        <v>0.71973333333333323</v>
      </c>
      <c r="Q6786" s="1">
        <v>431.4</v>
      </c>
    </row>
    <row r="6787" spans="2:17" x14ac:dyDescent="0.3">
      <c r="B6787" s="187">
        <v>41922.375</v>
      </c>
      <c r="D6787" s="202">
        <v>993</v>
      </c>
      <c r="E6787" s="178">
        <v>732.10900000000004</v>
      </c>
      <c r="F6787" s="188">
        <f t="shared" si="420"/>
        <v>0.99077578915316178</v>
      </c>
      <c r="G6787" s="200"/>
      <c r="H6787" s="202">
        <v>868</v>
      </c>
      <c r="I6787" s="178">
        <v>24359</v>
      </c>
      <c r="J6787">
        <f t="shared" si="421"/>
        <v>24359</v>
      </c>
      <c r="K6787" s="189">
        <f t="shared" si="422"/>
        <v>0.97436</v>
      </c>
      <c r="L6787" s="200">
        <v>25289</v>
      </c>
      <c r="N6787" s="184">
        <v>3984.9</v>
      </c>
      <c r="O6787" s="190">
        <f t="shared" si="423"/>
        <v>0.66415000000000002</v>
      </c>
      <c r="Q6787" s="1">
        <v>430.6</v>
      </c>
    </row>
    <row r="6788" spans="2:17" x14ac:dyDescent="0.3">
      <c r="B6788" s="187">
        <v>41922.416666666664</v>
      </c>
      <c r="D6788" s="202">
        <v>1020</v>
      </c>
      <c r="E6788" s="178">
        <v>734.57899999999995</v>
      </c>
      <c r="F6788" s="188">
        <f t="shared" si="420"/>
        <v>0.99411848293128535</v>
      </c>
      <c r="G6788" s="200"/>
      <c r="H6788" s="202">
        <v>1003</v>
      </c>
      <c r="I6788" s="178">
        <v>24359</v>
      </c>
      <c r="J6788">
        <f t="shared" si="421"/>
        <v>24359</v>
      </c>
      <c r="K6788" s="189">
        <f t="shared" si="422"/>
        <v>0.97436</v>
      </c>
      <c r="L6788" s="200">
        <v>25289</v>
      </c>
      <c r="N6788" s="184">
        <v>3206.8</v>
      </c>
      <c r="O6788" s="190">
        <f t="shared" si="423"/>
        <v>0.53446666666666665</v>
      </c>
      <c r="Q6788" s="1">
        <v>430.2</v>
      </c>
    </row>
    <row r="6789" spans="2:17" x14ac:dyDescent="0.3">
      <c r="B6789" s="187">
        <v>41922.458333333336</v>
      </c>
      <c r="D6789" s="202">
        <v>1030</v>
      </c>
      <c r="E6789" s="178">
        <v>734.70899999999995</v>
      </c>
      <c r="F6789" s="188">
        <f t="shared" si="420"/>
        <v>0.99429441418276554</v>
      </c>
      <c r="G6789" s="200"/>
      <c r="H6789" s="202">
        <v>1063</v>
      </c>
      <c r="I6789" s="178">
        <v>24359</v>
      </c>
      <c r="J6789">
        <f t="shared" si="421"/>
        <v>24359</v>
      </c>
      <c r="K6789" s="189">
        <f t="shared" si="422"/>
        <v>0.97436</v>
      </c>
      <c r="L6789" s="200">
        <v>25289</v>
      </c>
      <c r="N6789" s="184">
        <v>1586.5</v>
      </c>
      <c r="O6789" s="190">
        <f t="shared" si="423"/>
        <v>0.26441666666666669</v>
      </c>
      <c r="Q6789" s="1">
        <v>430.1</v>
      </c>
    </row>
    <row r="6790" spans="2:17" x14ac:dyDescent="0.3">
      <c r="B6790" s="187">
        <v>41922.5</v>
      </c>
      <c r="D6790" s="202">
        <v>1026</v>
      </c>
      <c r="E6790" s="178">
        <v>734.82799999999997</v>
      </c>
      <c r="F6790" s="188">
        <f t="shared" si="420"/>
        <v>0.99445545894373588</v>
      </c>
      <c r="G6790" s="200"/>
      <c r="H6790" s="202">
        <v>1043</v>
      </c>
      <c r="I6790" s="178">
        <v>24359</v>
      </c>
      <c r="J6790">
        <f t="shared" si="421"/>
        <v>24359</v>
      </c>
      <c r="K6790" s="189">
        <f t="shared" si="422"/>
        <v>0.97436</v>
      </c>
      <c r="L6790" s="200">
        <v>25289</v>
      </c>
      <c r="N6790" s="184">
        <v>594.9</v>
      </c>
      <c r="O6790" s="190">
        <f t="shared" si="423"/>
        <v>9.9150000000000002E-2</v>
      </c>
      <c r="Q6790" s="1">
        <v>429.8</v>
      </c>
    </row>
    <row r="6791" spans="2:17" x14ac:dyDescent="0.3">
      <c r="B6791" s="187">
        <v>41922.541666666664</v>
      </c>
      <c r="D6791" s="202">
        <v>1011</v>
      </c>
      <c r="E6791" s="178">
        <v>735.09500000000003</v>
      </c>
      <c r="F6791" s="188">
        <f t="shared" si="420"/>
        <v>0.99481679466792983</v>
      </c>
      <c r="G6791" s="200"/>
      <c r="H6791" s="202">
        <v>953</v>
      </c>
      <c r="I6791" s="178">
        <v>24345</v>
      </c>
      <c r="J6791">
        <f t="shared" si="421"/>
        <v>24345</v>
      </c>
      <c r="K6791" s="189">
        <f t="shared" si="422"/>
        <v>0.9738</v>
      </c>
      <c r="L6791" s="200">
        <v>25275</v>
      </c>
      <c r="N6791" s="184">
        <v>150.9</v>
      </c>
      <c r="O6791" s="190">
        <f t="shared" si="423"/>
        <v>2.5150000000000002E-2</v>
      </c>
      <c r="Q6791" s="1">
        <v>428.9</v>
      </c>
    </row>
    <row r="6792" spans="2:17" x14ac:dyDescent="0.3">
      <c r="B6792" s="187">
        <v>41922.583333333336</v>
      </c>
      <c r="D6792" s="202">
        <v>977</v>
      </c>
      <c r="E6792" s="178">
        <v>717.08100000000002</v>
      </c>
      <c r="F6792" s="188">
        <f t="shared" si="420"/>
        <v>0.97043813648205168</v>
      </c>
      <c r="G6792" s="200"/>
      <c r="H6792" s="202">
        <v>793</v>
      </c>
      <c r="I6792" s="178">
        <v>23812</v>
      </c>
      <c r="J6792">
        <f t="shared" si="421"/>
        <v>23812</v>
      </c>
      <c r="K6792" s="189">
        <f t="shared" si="422"/>
        <v>0.95247999999999999</v>
      </c>
      <c r="L6792" s="200">
        <v>24708</v>
      </c>
      <c r="N6792" s="184">
        <v>0</v>
      </c>
      <c r="O6792" s="190">
        <f t="shared" si="423"/>
        <v>0</v>
      </c>
      <c r="Q6792" s="1">
        <v>428.8</v>
      </c>
    </row>
    <row r="6793" spans="2:17" x14ac:dyDescent="0.3">
      <c r="B6793" s="187">
        <v>41922.625</v>
      </c>
      <c r="D6793" s="202">
        <v>918</v>
      </c>
      <c r="E6793" s="178">
        <v>641.32899999999995</v>
      </c>
      <c r="F6793" s="188">
        <f t="shared" si="420"/>
        <v>0.8679216429272254</v>
      </c>
      <c r="G6793" s="200"/>
      <c r="H6793" s="202">
        <v>578</v>
      </c>
      <c r="I6793" s="178">
        <v>22722</v>
      </c>
      <c r="J6793">
        <f t="shared" si="421"/>
        <v>22722</v>
      </c>
      <c r="K6793" s="189">
        <f t="shared" si="422"/>
        <v>0.90888000000000002</v>
      </c>
      <c r="L6793" s="200">
        <v>23551</v>
      </c>
      <c r="N6793" s="184">
        <v>0</v>
      </c>
      <c r="O6793" s="190">
        <f t="shared" si="423"/>
        <v>0</v>
      </c>
      <c r="Q6793" s="1">
        <v>428.6</v>
      </c>
    </row>
    <row r="6794" spans="2:17" x14ac:dyDescent="0.3">
      <c r="B6794" s="187">
        <v>41922.666666666664</v>
      </c>
      <c r="D6794" s="202">
        <v>761</v>
      </c>
      <c r="E6794" s="178">
        <v>434.24700000000001</v>
      </c>
      <c r="F6794" s="188">
        <f t="shared" si="420"/>
        <v>0.58767398585783404</v>
      </c>
      <c r="G6794" s="200"/>
      <c r="H6794" s="202">
        <v>332</v>
      </c>
      <c r="I6794" s="178">
        <v>14572</v>
      </c>
      <c r="J6794">
        <f t="shared" si="421"/>
        <v>14572</v>
      </c>
      <c r="K6794" s="189">
        <f t="shared" si="422"/>
        <v>0.58287999999999995</v>
      </c>
      <c r="L6794" s="200">
        <v>14984</v>
      </c>
      <c r="N6794" s="184">
        <v>0</v>
      </c>
      <c r="O6794" s="190">
        <f t="shared" si="423"/>
        <v>0</v>
      </c>
      <c r="Q6794" s="1">
        <v>427.7</v>
      </c>
    </row>
    <row r="6795" spans="2:17" x14ac:dyDescent="0.3">
      <c r="B6795" s="187">
        <v>41922.708333333336</v>
      </c>
      <c r="D6795" s="202">
        <v>262</v>
      </c>
      <c r="E6795" s="178">
        <v>0</v>
      </c>
      <c r="F6795" s="188">
        <f t="shared" ref="F6795:F6858" si="424">E6795/$F$8</f>
        <v>0</v>
      </c>
      <c r="G6795" s="200"/>
      <c r="H6795" s="202">
        <v>82</v>
      </c>
      <c r="I6795" s="178">
        <v>2780.1</v>
      </c>
      <c r="J6795">
        <f t="shared" ref="J6795:J6858" si="425">IF(I6795&lt;0,0,I6795)</f>
        <v>2780.1</v>
      </c>
      <c r="K6795" s="189">
        <f t="shared" ref="K6795:K6858" si="426">J6795/(1000*$K$8)</f>
        <v>0.111204</v>
      </c>
      <c r="L6795" s="200">
        <v>2894.2</v>
      </c>
      <c r="N6795" s="184">
        <v>0</v>
      </c>
      <c r="O6795" s="190">
        <f t="shared" ref="O6795:O6858" si="427">N6795/$O$8</f>
        <v>0</v>
      </c>
      <c r="Q6795" s="1">
        <v>427.5</v>
      </c>
    </row>
    <row r="6796" spans="2:17" x14ac:dyDescent="0.3">
      <c r="B6796" s="187">
        <v>41922.75</v>
      </c>
      <c r="D6796" s="202">
        <v>0</v>
      </c>
      <c r="E6796" s="178">
        <v>0</v>
      </c>
      <c r="F6796" s="188">
        <f t="shared" si="424"/>
        <v>0</v>
      </c>
      <c r="G6796" s="200"/>
      <c r="H6796" s="202">
        <v>0</v>
      </c>
      <c r="I6796" s="178">
        <v>-56.506999999999998</v>
      </c>
      <c r="J6796">
        <f t="shared" si="425"/>
        <v>0</v>
      </c>
      <c r="K6796" s="189">
        <f t="shared" si="426"/>
        <v>0</v>
      </c>
      <c r="L6796" s="200">
        <v>0</v>
      </c>
      <c r="N6796" s="184">
        <v>15.6</v>
      </c>
      <c r="O6796" s="190">
        <f t="shared" si="427"/>
        <v>2.5999999999999999E-3</v>
      </c>
      <c r="Q6796" s="1">
        <v>427.3</v>
      </c>
    </row>
    <row r="6797" spans="2:17" x14ac:dyDescent="0.3">
      <c r="B6797" s="187">
        <v>41922.791666666664</v>
      </c>
      <c r="D6797" s="202">
        <v>0</v>
      </c>
      <c r="E6797" s="178">
        <v>0</v>
      </c>
      <c r="F6797" s="188">
        <f t="shared" si="424"/>
        <v>0</v>
      </c>
      <c r="G6797" s="200"/>
      <c r="H6797" s="202">
        <v>0</v>
      </c>
      <c r="I6797" s="178">
        <v>-56.506999999999998</v>
      </c>
      <c r="J6797">
        <f t="shared" si="425"/>
        <v>0</v>
      </c>
      <c r="K6797" s="189">
        <f t="shared" si="426"/>
        <v>0</v>
      </c>
      <c r="L6797" s="200">
        <v>0</v>
      </c>
      <c r="N6797" s="184">
        <v>942</v>
      </c>
      <c r="O6797" s="190">
        <f t="shared" si="427"/>
        <v>0.157</v>
      </c>
      <c r="Q6797" s="1">
        <v>427.3</v>
      </c>
    </row>
    <row r="6798" spans="2:17" x14ac:dyDescent="0.3">
      <c r="B6798" s="187">
        <v>41922.833333333336</v>
      </c>
      <c r="D6798" s="202">
        <v>0</v>
      </c>
      <c r="E6798" s="178">
        <v>0</v>
      </c>
      <c r="F6798" s="188">
        <f t="shared" si="424"/>
        <v>0</v>
      </c>
      <c r="G6798" s="200"/>
      <c r="H6798" s="202">
        <v>0</v>
      </c>
      <c r="I6798" s="178">
        <v>-56.506999999999998</v>
      </c>
      <c r="J6798">
        <f t="shared" si="425"/>
        <v>0</v>
      </c>
      <c r="K6798" s="189">
        <f t="shared" si="426"/>
        <v>0</v>
      </c>
      <c r="L6798" s="200">
        <v>0</v>
      </c>
      <c r="N6798" s="184">
        <v>3007.6</v>
      </c>
      <c r="O6798" s="190">
        <f t="shared" si="427"/>
        <v>0.50126666666666664</v>
      </c>
      <c r="Q6798" s="1">
        <v>427.2</v>
      </c>
    </row>
    <row r="6799" spans="2:17" x14ac:dyDescent="0.3">
      <c r="B6799" s="187">
        <v>41922.875</v>
      </c>
      <c r="D6799" s="202">
        <v>0</v>
      </c>
      <c r="E6799" s="178">
        <v>0</v>
      </c>
      <c r="F6799" s="188">
        <f t="shared" si="424"/>
        <v>0</v>
      </c>
      <c r="G6799" s="200"/>
      <c r="H6799" s="202">
        <v>0</v>
      </c>
      <c r="I6799" s="178">
        <v>-56.506999999999998</v>
      </c>
      <c r="J6799">
        <f t="shared" si="425"/>
        <v>0</v>
      </c>
      <c r="K6799" s="189">
        <f t="shared" si="426"/>
        <v>0</v>
      </c>
      <c r="L6799" s="200">
        <v>0</v>
      </c>
      <c r="N6799" s="184">
        <v>4433.8999999999996</v>
      </c>
      <c r="O6799" s="190">
        <f t="shared" si="427"/>
        <v>0.73898333333333333</v>
      </c>
      <c r="Q6799" s="1">
        <v>426.5</v>
      </c>
    </row>
    <row r="6800" spans="2:17" x14ac:dyDescent="0.3">
      <c r="B6800" s="187">
        <v>41922.916666666664</v>
      </c>
      <c r="D6800" s="202">
        <v>0</v>
      </c>
      <c r="E6800" s="178">
        <v>0</v>
      </c>
      <c r="F6800" s="188">
        <f t="shared" si="424"/>
        <v>0</v>
      </c>
      <c r="G6800" s="200"/>
      <c r="H6800" s="202">
        <v>0</v>
      </c>
      <c r="I6800" s="178">
        <v>-56.506999999999998</v>
      </c>
      <c r="J6800">
        <f t="shared" si="425"/>
        <v>0</v>
      </c>
      <c r="K6800" s="189">
        <f t="shared" si="426"/>
        <v>0</v>
      </c>
      <c r="L6800" s="200">
        <v>0</v>
      </c>
      <c r="N6800" s="184">
        <v>4585.3999999999996</v>
      </c>
      <c r="O6800" s="190">
        <f t="shared" si="427"/>
        <v>0.76423333333333332</v>
      </c>
      <c r="Q6800" s="1">
        <v>426.4</v>
      </c>
    </row>
    <row r="6801" spans="2:17" x14ac:dyDescent="0.3">
      <c r="B6801" s="187">
        <v>41922.958333333336</v>
      </c>
      <c r="D6801" s="202">
        <v>0</v>
      </c>
      <c r="E6801" s="178">
        <v>0</v>
      </c>
      <c r="F6801" s="188">
        <f t="shared" si="424"/>
        <v>0</v>
      </c>
      <c r="G6801" s="200"/>
      <c r="H6801" s="202">
        <v>0</v>
      </c>
      <c r="I6801" s="178">
        <v>-56.506999999999998</v>
      </c>
      <c r="J6801">
        <f t="shared" si="425"/>
        <v>0</v>
      </c>
      <c r="K6801" s="189">
        <f t="shared" si="426"/>
        <v>0</v>
      </c>
      <c r="L6801" s="200">
        <v>0</v>
      </c>
      <c r="N6801" s="184">
        <v>4664.3</v>
      </c>
      <c r="O6801" s="190">
        <f t="shared" si="427"/>
        <v>0.77738333333333332</v>
      </c>
      <c r="Q6801" s="1">
        <v>426.3</v>
      </c>
    </row>
    <row r="6802" spans="2:17" x14ac:dyDescent="0.3">
      <c r="B6802" s="187">
        <v>41923</v>
      </c>
      <c r="D6802" s="202">
        <v>0</v>
      </c>
      <c r="E6802" s="178">
        <v>0</v>
      </c>
      <c r="F6802" s="188">
        <f t="shared" si="424"/>
        <v>0</v>
      </c>
      <c r="G6802" s="200"/>
      <c r="H6802" s="202">
        <v>0</v>
      </c>
      <c r="I6802" s="178">
        <v>-56.506999999999998</v>
      </c>
      <c r="J6802">
        <f t="shared" si="425"/>
        <v>0</v>
      </c>
      <c r="K6802" s="189">
        <f t="shared" si="426"/>
        <v>0</v>
      </c>
      <c r="L6802" s="200">
        <v>0</v>
      </c>
      <c r="N6802" s="184">
        <v>4843.7</v>
      </c>
      <c r="O6802" s="190">
        <f t="shared" si="427"/>
        <v>0.80728333333333335</v>
      </c>
      <c r="Q6802" s="1">
        <v>425.2</v>
      </c>
    </row>
    <row r="6803" spans="2:17" x14ac:dyDescent="0.3">
      <c r="B6803" s="187">
        <v>41923.041666666664</v>
      </c>
      <c r="D6803" s="202">
        <v>0</v>
      </c>
      <c r="E6803" s="178">
        <v>0</v>
      </c>
      <c r="F6803" s="188">
        <f t="shared" si="424"/>
        <v>0</v>
      </c>
      <c r="G6803" s="200"/>
      <c r="H6803" s="202">
        <v>0</v>
      </c>
      <c r="I6803" s="178">
        <v>-56.506999999999998</v>
      </c>
      <c r="J6803">
        <f t="shared" si="425"/>
        <v>0</v>
      </c>
      <c r="K6803" s="189">
        <f t="shared" si="426"/>
        <v>0</v>
      </c>
      <c r="L6803" s="200">
        <v>0</v>
      </c>
      <c r="N6803" s="184">
        <v>4867.8</v>
      </c>
      <c r="O6803" s="190">
        <f t="shared" si="427"/>
        <v>0.81130000000000002</v>
      </c>
      <c r="Q6803" s="1">
        <v>424.7</v>
      </c>
    </row>
    <row r="6804" spans="2:17" x14ac:dyDescent="0.3">
      <c r="B6804" s="187">
        <v>41923.083333333336</v>
      </c>
      <c r="D6804" s="202">
        <v>0</v>
      </c>
      <c r="E6804" s="178">
        <v>0</v>
      </c>
      <c r="F6804" s="188">
        <f t="shared" si="424"/>
        <v>0</v>
      </c>
      <c r="G6804" s="200"/>
      <c r="H6804" s="202">
        <v>0</v>
      </c>
      <c r="I6804" s="178">
        <v>-56.506999999999998</v>
      </c>
      <c r="J6804">
        <f t="shared" si="425"/>
        <v>0</v>
      </c>
      <c r="K6804" s="189">
        <f t="shared" si="426"/>
        <v>0</v>
      </c>
      <c r="L6804" s="200">
        <v>0</v>
      </c>
      <c r="N6804" s="184">
        <v>4511.1000000000004</v>
      </c>
      <c r="O6804" s="190">
        <f t="shared" si="427"/>
        <v>0.75185000000000002</v>
      </c>
      <c r="Q6804" s="1">
        <v>424.1</v>
      </c>
    </row>
    <row r="6805" spans="2:17" x14ac:dyDescent="0.3">
      <c r="B6805" s="187">
        <v>41923.125</v>
      </c>
      <c r="D6805" s="202">
        <v>0</v>
      </c>
      <c r="E6805" s="178">
        <v>0</v>
      </c>
      <c r="F6805" s="188">
        <f t="shared" si="424"/>
        <v>0</v>
      </c>
      <c r="G6805" s="200"/>
      <c r="H6805" s="202">
        <v>0</v>
      </c>
      <c r="I6805" s="178">
        <v>-56.506999999999998</v>
      </c>
      <c r="J6805">
        <f t="shared" si="425"/>
        <v>0</v>
      </c>
      <c r="K6805" s="189">
        <f t="shared" si="426"/>
        <v>0</v>
      </c>
      <c r="L6805" s="200">
        <v>0</v>
      </c>
      <c r="N6805" s="184">
        <v>4262.8</v>
      </c>
      <c r="O6805" s="190">
        <f t="shared" si="427"/>
        <v>0.71046666666666669</v>
      </c>
      <c r="Q6805" s="1">
        <v>424.1</v>
      </c>
    </row>
    <row r="6806" spans="2:17" x14ac:dyDescent="0.3">
      <c r="B6806" s="187">
        <v>41923.166666666664</v>
      </c>
      <c r="D6806" s="202">
        <v>0</v>
      </c>
      <c r="E6806" s="178">
        <v>0</v>
      </c>
      <c r="F6806" s="188">
        <f t="shared" si="424"/>
        <v>0</v>
      </c>
      <c r="G6806" s="200"/>
      <c r="H6806" s="202">
        <v>0</v>
      </c>
      <c r="I6806" s="178">
        <v>-56.506999999999998</v>
      </c>
      <c r="J6806">
        <f t="shared" si="425"/>
        <v>0</v>
      </c>
      <c r="K6806" s="189">
        <f t="shared" si="426"/>
        <v>0</v>
      </c>
      <c r="L6806" s="200">
        <v>0</v>
      </c>
      <c r="N6806" s="184">
        <v>4195.3999999999996</v>
      </c>
      <c r="O6806" s="190">
        <f t="shared" si="427"/>
        <v>0.69923333333333326</v>
      </c>
      <c r="Q6806" s="1">
        <v>423.7</v>
      </c>
    </row>
    <row r="6807" spans="2:17" x14ac:dyDescent="0.3">
      <c r="B6807" s="187">
        <v>41923.208333333336</v>
      </c>
      <c r="D6807" s="202">
        <v>61</v>
      </c>
      <c r="E6807" s="178">
        <v>0</v>
      </c>
      <c r="F6807" s="188">
        <f t="shared" si="424"/>
        <v>0</v>
      </c>
      <c r="G6807" s="200"/>
      <c r="H6807" s="202">
        <v>15</v>
      </c>
      <c r="I6807" s="178">
        <v>194.71</v>
      </c>
      <c r="J6807">
        <f t="shared" si="425"/>
        <v>194.71</v>
      </c>
      <c r="K6807" s="189">
        <f t="shared" si="426"/>
        <v>7.7884E-3</v>
      </c>
      <c r="L6807" s="200">
        <v>344.7</v>
      </c>
      <c r="N6807" s="184">
        <v>4182.1000000000004</v>
      </c>
      <c r="O6807" s="190">
        <f t="shared" si="427"/>
        <v>0.69701666666666673</v>
      </c>
      <c r="Q6807" s="1">
        <v>423.7</v>
      </c>
    </row>
    <row r="6808" spans="2:17" x14ac:dyDescent="0.3">
      <c r="B6808" s="187">
        <v>41923.25</v>
      </c>
      <c r="D6808" s="202">
        <v>654</v>
      </c>
      <c r="E6808" s="178">
        <v>104.005</v>
      </c>
      <c r="F6808" s="188">
        <f t="shared" si="424"/>
        <v>0.14075176777074805</v>
      </c>
      <c r="G6808" s="200"/>
      <c r="H6808" s="202">
        <v>190</v>
      </c>
      <c r="I6808" s="178">
        <v>8349.4</v>
      </c>
      <c r="J6808">
        <f t="shared" si="425"/>
        <v>8349.4</v>
      </c>
      <c r="K6808" s="189">
        <f t="shared" si="426"/>
        <v>0.333976</v>
      </c>
      <c r="L6808" s="200">
        <v>8562.4</v>
      </c>
      <c r="N6808" s="184">
        <v>4007.9</v>
      </c>
      <c r="O6808" s="190">
        <f t="shared" si="427"/>
        <v>0.66798333333333337</v>
      </c>
      <c r="Q6808" s="1">
        <v>421.9</v>
      </c>
    </row>
    <row r="6809" spans="2:17" x14ac:dyDescent="0.3">
      <c r="B6809" s="187">
        <v>41923.291666666664</v>
      </c>
      <c r="D6809" s="202">
        <v>863</v>
      </c>
      <c r="E6809" s="178">
        <v>553.89700000000005</v>
      </c>
      <c r="F6809" s="188">
        <f t="shared" si="424"/>
        <v>0.74959840308556358</v>
      </c>
      <c r="G6809" s="200"/>
      <c r="H6809" s="202">
        <v>439</v>
      </c>
      <c r="I6809" s="178">
        <v>19760</v>
      </c>
      <c r="J6809">
        <f t="shared" si="425"/>
        <v>19760</v>
      </c>
      <c r="K6809" s="189">
        <f t="shared" si="426"/>
        <v>0.79039999999999999</v>
      </c>
      <c r="L6809" s="200">
        <v>20421</v>
      </c>
      <c r="N6809" s="184">
        <v>2681.1</v>
      </c>
      <c r="O6809" s="190">
        <f t="shared" si="427"/>
        <v>0.44684999999999997</v>
      </c>
      <c r="Q6809" s="1">
        <v>419.4</v>
      </c>
    </row>
    <row r="6810" spans="2:17" x14ac:dyDescent="0.3">
      <c r="B6810" s="187">
        <v>41923.333333333336</v>
      </c>
      <c r="D6810" s="202">
        <v>957</v>
      </c>
      <c r="E6810" s="178">
        <v>686.98699999999997</v>
      </c>
      <c r="F6810" s="188">
        <f t="shared" si="424"/>
        <v>0.92971140508170658</v>
      </c>
      <c r="G6810" s="200"/>
      <c r="H6810" s="202">
        <v>679</v>
      </c>
      <c r="I6810" s="178">
        <v>24291</v>
      </c>
      <c r="J6810">
        <f t="shared" si="425"/>
        <v>24291</v>
      </c>
      <c r="K6810" s="189">
        <f t="shared" si="426"/>
        <v>0.97163999999999995</v>
      </c>
      <c r="L6810" s="200">
        <v>25217</v>
      </c>
      <c r="N6810" s="184">
        <v>2332.1</v>
      </c>
      <c r="O6810" s="190">
        <f t="shared" si="427"/>
        <v>0.38868333333333333</v>
      </c>
      <c r="Q6810" s="1">
        <v>418.9</v>
      </c>
    </row>
    <row r="6811" spans="2:17" x14ac:dyDescent="0.3">
      <c r="B6811" s="187">
        <v>41923.375</v>
      </c>
      <c r="D6811" s="202">
        <v>1001</v>
      </c>
      <c r="E6811" s="178">
        <v>734.49599999999998</v>
      </c>
      <c r="F6811" s="188">
        <f t="shared" si="424"/>
        <v>0.99400615759380184</v>
      </c>
      <c r="G6811" s="200"/>
      <c r="H6811" s="202">
        <v>870</v>
      </c>
      <c r="I6811" s="178">
        <v>24359</v>
      </c>
      <c r="J6811">
        <f t="shared" si="425"/>
        <v>24359</v>
      </c>
      <c r="K6811" s="189">
        <f t="shared" si="426"/>
        <v>0.97436</v>
      </c>
      <c r="L6811" s="200">
        <v>25289</v>
      </c>
      <c r="N6811" s="184">
        <v>1955.1</v>
      </c>
      <c r="O6811" s="190">
        <f t="shared" si="427"/>
        <v>0.32584999999999997</v>
      </c>
      <c r="Q6811" s="1">
        <v>418.8</v>
      </c>
    </row>
    <row r="6812" spans="2:17" x14ac:dyDescent="0.3">
      <c r="B6812" s="187">
        <v>41923.416666666664</v>
      </c>
      <c r="D6812" s="202">
        <v>1027</v>
      </c>
      <c r="E6812" s="178">
        <v>734.63599999999997</v>
      </c>
      <c r="F6812" s="188">
        <f t="shared" si="424"/>
        <v>0.99419562201847278</v>
      </c>
      <c r="G6812" s="200"/>
      <c r="H6812" s="202">
        <v>1004</v>
      </c>
      <c r="I6812" s="178">
        <v>24359</v>
      </c>
      <c r="J6812">
        <f t="shared" si="425"/>
        <v>24359</v>
      </c>
      <c r="K6812" s="189">
        <f t="shared" si="426"/>
        <v>0.97436</v>
      </c>
      <c r="L6812" s="200">
        <v>25289</v>
      </c>
      <c r="N6812" s="184">
        <v>1363.8</v>
      </c>
      <c r="O6812" s="190">
        <f t="shared" si="427"/>
        <v>0.2273</v>
      </c>
      <c r="Q6812" s="1">
        <v>418.7</v>
      </c>
    </row>
    <row r="6813" spans="2:17" x14ac:dyDescent="0.3">
      <c r="B6813" s="187">
        <v>41923.458333333336</v>
      </c>
      <c r="D6813" s="202">
        <v>1038</v>
      </c>
      <c r="E6813" s="178">
        <v>734.77300000000002</v>
      </c>
      <c r="F6813" s="188">
        <f t="shared" si="424"/>
        <v>0.99438102649118665</v>
      </c>
      <c r="G6813" s="200"/>
      <c r="H6813" s="202">
        <v>1065</v>
      </c>
      <c r="I6813" s="178">
        <v>24359</v>
      </c>
      <c r="J6813">
        <f t="shared" si="425"/>
        <v>24359</v>
      </c>
      <c r="K6813" s="189">
        <f t="shared" si="426"/>
        <v>0.97436</v>
      </c>
      <c r="L6813" s="200">
        <v>25289</v>
      </c>
      <c r="N6813" s="184">
        <v>672.6</v>
      </c>
      <c r="O6813" s="190">
        <f t="shared" si="427"/>
        <v>0.11210000000000001</v>
      </c>
      <c r="Q6813" s="1">
        <v>418.5</v>
      </c>
    </row>
    <row r="6814" spans="2:17" x14ac:dyDescent="0.3">
      <c r="B6814" s="187">
        <v>41923.5</v>
      </c>
      <c r="D6814" s="202">
        <v>1036</v>
      </c>
      <c r="E6814" s="178">
        <v>734.899</v>
      </c>
      <c r="F6814" s="188">
        <f t="shared" si="424"/>
        <v>0.99455154447339045</v>
      </c>
      <c r="G6814" s="200"/>
      <c r="H6814" s="202">
        <v>1048</v>
      </c>
      <c r="I6814" s="178">
        <v>24359</v>
      </c>
      <c r="J6814">
        <f t="shared" si="425"/>
        <v>24359</v>
      </c>
      <c r="K6814" s="189">
        <f t="shared" si="426"/>
        <v>0.97436</v>
      </c>
      <c r="L6814" s="200">
        <v>25289</v>
      </c>
      <c r="N6814" s="184">
        <v>248.4</v>
      </c>
      <c r="O6814" s="190">
        <f t="shared" si="427"/>
        <v>4.1399999999999999E-2</v>
      </c>
      <c r="Q6814" s="1">
        <v>418.2</v>
      </c>
    </row>
    <row r="6815" spans="2:17" x14ac:dyDescent="0.3">
      <c r="B6815" s="187">
        <v>41923.541666666664</v>
      </c>
      <c r="D6815" s="202">
        <v>1018</v>
      </c>
      <c r="E6815" s="178">
        <v>734.93</v>
      </c>
      <c r="F6815" s="188">
        <f t="shared" si="424"/>
        <v>0.99459349731028179</v>
      </c>
      <c r="G6815" s="200"/>
      <c r="H6815" s="202">
        <v>954</v>
      </c>
      <c r="I6815" s="178">
        <v>24225</v>
      </c>
      <c r="J6815">
        <f t="shared" si="425"/>
        <v>24225</v>
      </c>
      <c r="K6815" s="189">
        <f t="shared" si="426"/>
        <v>0.96899999999999997</v>
      </c>
      <c r="L6815" s="200">
        <v>25147</v>
      </c>
      <c r="N6815" s="184">
        <v>79.900000000000006</v>
      </c>
      <c r="O6815" s="190">
        <f t="shared" si="427"/>
        <v>1.3316666666666668E-2</v>
      </c>
      <c r="Q6815" s="1">
        <v>417.2</v>
      </c>
    </row>
    <row r="6816" spans="2:17" x14ac:dyDescent="0.3">
      <c r="B6816" s="187">
        <v>41923.583333333336</v>
      </c>
      <c r="D6816" s="202">
        <v>987</v>
      </c>
      <c r="E6816" s="178">
        <v>723.827</v>
      </c>
      <c r="F6816" s="188">
        <f t="shared" si="424"/>
        <v>0.97956761511655455</v>
      </c>
      <c r="G6816" s="200"/>
      <c r="H6816" s="202">
        <v>795</v>
      </c>
      <c r="I6816" s="178">
        <v>23711</v>
      </c>
      <c r="J6816">
        <f t="shared" si="425"/>
        <v>23711</v>
      </c>
      <c r="K6816" s="189">
        <f t="shared" si="426"/>
        <v>0.94843999999999995</v>
      </c>
      <c r="L6816" s="200">
        <v>24600</v>
      </c>
      <c r="N6816" s="184">
        <v>60.5</v>
      </c>
      <c r="O6816" s="190">
        <f t="shared" si="427"/>
        <v>1.0083333333333333E-2</v>
      </c>
      <c r="Q6816" s="1">
        <v>416.8</v>
      </c>
    </row>
    <row r="6817" spans="2:17" x14ac:dyDescent="0.3">
      <c r="B6817" s="187">
        <v>41923.625</v>
      </c>
      <c r="D6817" s="202">
        <v>932</v>
      </c>
      <c r="E6817" s="178">
        <v>650.04300000000001</v>
      </c>
      <c r="F6817" s="188">
        <f t="shared" si="424"/>
        <v>0.8797144500456745</v>
      </c>
      <c r="G6817" s="200"/>
      <c r="H6817" s="202">
        <v>581</v>
      </c>
      <c r="I6817" s="178">
        <v>22673</v>
      </c>
      <c r="J6817">
        <f t="shared" si="425"/>
        <v>22673</v>
      </c>
      <c r="K6817" s="189">
        <f t="shared" si="426"/>
        <v>0.90691999999999995</v>
      </c>
      <c r="L6817" s="200">
        <v>23499</v>
      </c>
      <c r="N6817" s="184">
        <v>163.30000000000001</v>
      </c>
      <c r="O6817" s="190">
        <f t="shared" si="427"/>
        <v>2.721666666666667E-2</v>
      </c>
      <c r="Q6817" s="1">
        <v>416.6</v>
      </c>
    </row>
    <row r="6818" spans="2:17" x14ac:dyDescent="0.3">
      <c r="B6818" s="187">
        <v>41923.666666666664</v>
      </c>
      <c r="D6818" s="202">
        <v>778</v>
      </c>
      <c r="E6818" s="178">
        <v>443.43200000000002</v>
      </c>
      <c r="F6818" s="188">
        <f t="shared" si="424"/>
        <v>0.60010420543356913</v>
      </c>
      <c r="G6818" s="200"/>
      <c r="H6818" s="202">
        <v>335</v>
      </c>
      <c r="I6818" s="178">
        <v>14655</v>
      </c>
      <c r="J6818">
        <f t="shared" si="425"/>
        <v>14655</v>
      </c>
      <c r="K6818" s="189">
        <f t="shared" si="426"/>
        <v>0.58620000000000005</v>
      </c>
      <c r="L6818" s="200">
        <v>15070</v>
      </c>
      <c r="N6818" s="184">
        <v>195.4</v>
      </c>
      <c r="O6818" s="190">
        <f t="shared" si="427"/>
        <v>3.2566666666666667E-2</v>
      </c>
      <c r="Q6818" s="1">
        <v>416.2</v>
      </c>
    </row>
    <row r="6819" spans="2:17" x14ac:dyDescent="0.3">
      <c r="B6819" s="187">
        <v>41923.708333333336</v>
      </c>
      <c r="D6819" s="202">
        <v>253</v>
      </c>
      <c r="E6819" s="178">
        <v>0</v>
      </c>
      <c r="F6819" s="188">
        <f t="shared" si="424"/>
        <v>0</v>
      </c>
      <c r="G6819" s="200"/>
      <c r="H6819" s="202">
        <v>81</v>
      </c>
      <c r="I6819" s="178">
        <v>2744.9</v>
      </c>
      <c r="J6819">
        <f t="shared" si="425"/>
        <v>2744.9</v>
      </c>
      <c r="K6819" s="189">
        <f t="shared" si="426"/>
        <v>0.109796</v>
      </c>
      <c r="L6819" s="200">
        <v>2858.6</v>
      </c>
      <c r="N6819" s="184">
        <v>146.80000000000001</v>
      </c>
      <c r="O6819" s="190">
        <f t="shared" si="427"/>
        <v>2.4466666666666668E-2</v>
      </c>
      <c r="Q6819" s="1">
        <v>415.9</v>
      </c>
    </row>
    <row r="6820" spans="2:17" x14ac:dyDescent="0.3">
      <c r="B6820" s="187">
        <v>41923.75</v>
      </c>
      <c r="D6820" s="202">
        <v>0</v>
      </c>
      <c r="E6820" s="178">
        <v>0</v>
      </c>
      <c r="F6820" s="188">
        <f t="shared" si="424"/>
        <v>0</v>
      </c>
      <c r="G6820" s="200"/>
      <c r="H6820" s="202">
        <v>0</v>
      </c>
      <c r="I6820" s="178">
        <v>-56.506999999999998</v>
      </c>
      <c r="J6820">
        <f t="shared" si="425"/>
        <v>0</v>
      </c>
      <c r="K6820" s="189">
        <f t="shared" si="426"/>
        <v>0</v>
      </c>
      <c r="L6820" s="200">
        <v>0</v>
      </c>
      <c r="N6820" s="184">
        <v>0</v>
      </c>
      <c r="O6820" s="190">
        <f t="shared" si="427"/>
        <v>0</v>
      </c>
      <c r="Q6820" s="1">
        <v>415.8</v>
      </c>
    </row>
    <row r="6821" spans="2:17" x14ac:dyDescent="0.3">
      <c r="B6821" s="187">
        <v>41923.791666666664</v>
      </c>
      <c r="D6821" s="202">
        <v>0</v>
      </c>
      <c r="E6821" s="178">
        <v>0</v>
      </c>
      <c r="F6821" s="188">
        <f t="shared" si="424"/>
        <v>0</v>
      </c>
      <c r="G6821" s="200"/>
      <c r="H6821" s="202">
        <v>0</v>
      </c>
      <c r="I6821" s="178">
        <v>-56.506999999999998</v>
      </c>
      <c r="J6821">
        <f t="shared" si="425"/>
        <v>0</v>
      </c>
      <c r="K6821" s="189">
        <f t="shared" si="426"/>
        <v>0</v>
      </c>
      <c r="L6821" s="200">
        <v>0</v>
      </c>
      <c r="N6821" s="184">
        <v>0</v>
      </c>
      <c r="O6821" s="190">
        <f t="shared" si="427"/>
        <v>0</v>
      </c>
      <c r="Q6821" s="1">
        <v>415.7</v>
      </c>
    </row>
    <row r="6822" spans="2:17" x14ac:dyDescent="0.3">
      <c r="B6822" s="187">
        <v>41923.833333333336</v>
      </c>
      <c r="D6822" s="202">
        <v>0</v>
      </c>
      <c r="E6822" s="178">
        <v>0</v>
      </c>
      <c r="F6822" s="188">
        <f t="shared" si="424"/>
        <v>0</v>
      </c>
      <c r="G6822" s="200"/>
      <c r="H6822" s="202">
        <v>0</v>
      </c>
      <c r="I6822" s="178">
        <v>-56.506999999999998</v>
      </c>
      <c r="J6822">
        <f t="shared" si="425"/>
        <v>0</v>
      </c>
      <c r="K6822" s="189">
        <f t="shared" si="426"/>
        <v>0</v>
      </c>
      <c r="L6822" s="200">
        <v>0</v>
      </c>
      <c r="N6822" s="184">
        <v>0</v>
      </c>
      <c r="O6822" s="190">
        <f t="shared" si="427"/>
        <v>0</v>
      </c>
      <c r="Q6822" s="1">
        <v>415.6</v>
      </c>
    </row>
    <row r="6823" spans="2:17" x14ac:dyDescent="0.3">
      <c r="B6823" s="187">
        <v>41923.875</v>
      </c>
      <c r="D6823" s="202">
        <v>0</v>
      </c>
      <c r="E6823" s="178">
        <v>0</v>
      </c>
      <c r="F6823" s="188">
        <f t="shared" si="424"/>
        <v>0</v>
      </c>
      <c r="G6823" s="200"/>
      <c r="H6823" s="202">
        <v>0</v>
      </c>
      <c r="I6823" s="178">
        <v>-56.506999999999998</v>
      </c>
      <c r="J6823">
        <f t="shared" si="425"/>
        <v>0</v>
      </c>
      <c r="K6823" s="189">
        <f t="shared" si="426"/>
        <v>0</v>
      </c>
      <c r="L6823" s="200">
        <v>0</v>
      </c>
      <c r="N6823" s="184">
        <v>0</v>
      </c>
      <c r="O6823" s="190">
        <f t="shared" si="427"/>
        <v>0</v>
      </c>
      <c r="Q6823" s="1">
        <v>415.1</v>
      </c>
    </row>
    <row r="6824" spans="2:17" x14ac:dyDescent="0.3">
      <c r="B6824" s="187">
        <v>41923.916666666664</v>
      </c>
      <c r="D6824" s="202">
        <v>0</v>
      </c>
      <c r="E6824" s="178">
        <v>0</v>
      </c>
      <c r="F6824" s="188">
        <f t="shared" si="424"/>
        <v>0</v>
      </c>
      <c r="G6824" s="200"/>
      <c r="H6824" s="202">
        <v>0</v>
      </c>
      <c r="I6824" s="178">
        <v>-56.506999999999998</v>
      </c>
      <c r="J6824">
        <f t="shared" si="425"/>
        <v>0</v>
      </c>
      <c r="K6824" s="189">
        <f t="shared" si="426"/>
        <v>0</v>
      </c>
      <c r="L6824" s="200">
        <v>0</v>
      </c>
      <c r="N6824" s="184">
        <v>277</v>
      </c>
      <c r="O6824" s="190">
        <f t="shared" si="427"/>
        <v>4.6166666666666668E-2</v>
      </c>
      <c r="Q6824" s="1">
        <v>414.5</v>
      </c>
    </row>
    <row r="6825" spans="2:17" x14ac:dyDescent="0.3">
      <c r="B6825" s="187">
        <v>41923.958333333336</v>
      </c>
      <c r="D6825" s="202">
        <v>0</v>
      </c>
      <c r="E6825" s="178">
        <v>0</v>
      </c>
      <c r="F6825" s="188">
        <f t="shared" si="424"/>
        <v>0</v>
      </c>
      <c r="G6825" s="200"/>
      <c r="H6825" s="202">
        <v>0</v>
      </c>
      <c r="I6825" s="178">
        <v>-56.506999999999998</v>
      </c>
      <c r="J6825">
        <f t="shared" si="425"/>
        <v>0</v>
      </c>
      <c r="K6825" s="189">
        <f t="shared" si="426"/>
        <v>0</v>
      </c>
      <c r="L6825" s="200">
        <v>0</v>
      </c>
      <c r="N6825" s="184">
        <v>180.3</v>
      </c>
      <c r="O6825" s="190">
        <f t="shared" si="427"/>
        <v>3.005E-2</v>
      </c>
      <c r="Q6825" s="1">
        <v>414.2</v>
      </c>
    </row>
    <row r="6826" spans="2:17" x14ac:dyDescent="0.3">
      <c r="B6826" s="187">
        <v>41924</v>
      </c>
      <c r="D6826" s="202">
        <v>0</v>
      </c>
      <c r="E6826" s="178">
        <v>0</v>
      </c>
      <c r="F6826" s="188">
        <f t="shared" si="424"/>
        <v>0</v>
      </c>
      <c r="G6826" s="200"/>
      <c r="H6826" s="202">
        <v>0</v>
      </c>
      <c r="I6826" s="178">
        <v>-56.506999999999998</v>
      </c>
      <c r="J6826">
        <f t="shared" si="425"/>
        <v>0</v>
      </c>
      <c r="K6826" s="189">
        <f t="shared" si="426"/>
        <v>0</v>
      </c>
      <c r="L6826" s="200">
        <v>0</v>
      </c>
      <c r="N6826" s="184">
        <v>10</v>
      </c>
      <c r="O6826" s="190">
        <f t="shared" si="427"/>
        <v>1.6666666666666668E-3</v>
      </c>
      <c r="Q6826" s="1">
        <v>414.1</v>
      </c>
    </row>
    <row r="6827" spans="2:17" x14ac:dyDescent="0.3">
      <c r="B6827" s="187">
        <v>41924.041666666664</v>
      </c>
      <c r="D6827" s="202">
        <v>0</v>
      </c>
      <c r="E6827" s="178">
        <v>0</v>
      </c>
      <c r="F6827" s="188">
        <f t="shared" si="424"/>
        <v>0</v>
      </c>
      <c r="G6827" s="200"/>
      <c r="H6827" s="202">
        <v>0</v>
      </c>
      <c r="I6827" s="178">
        <v>-56.506999999999998</v>
      </c>
      <c r="J6827">
        <f t="shared" si="425"/>
        <v>0</v>
      </c>
      <c r="K6827" s="189">
        <f t="shared" si="426"/>
        <v>0</v>
      </c>
      <c r="L6827" s="200">
        <v>0</v>
      </c>
      <c r="N6827" s="184">
        <v>140.19999999999999</v>
      </c>
      <c r="O6827" s="190">
        <f t="shared" si="427"/>
        <v>2.3366666666666664E-2</v>
      </c>
      <c r="Q6827" s="1">
        <v>414.1</v>
      </c>
    </row>
    <row r="6828" spans="2:17" x14ac:dyDescent="0.3">
      <c r="B6828" s="187">
        <v>41924.083333333336</v>
      </c>
      <c r="D6828" s="202">
        <v>0</v>
      </c>
      <c r="E6828" s="178">
        <v>0</v>
      </c>
      <c r="F6828" s="188">
        <f t="shared" si="424"/>
        <v>0</v>
      </c>
      <c r="G6828" s="200"/>
      <c r="H6828" s="202">
        <v>0</v>
      </c>
      <c r="I6828" s="178">
        <v>-56.506999999999998</v>
      </c>
      <c r="J6828">
        <f t="shared" si="425"/>
        <v>0</v>
      </c>
      <c r="K6828" s="189">
        <f t="shared" si="426"/>
        <v>0</v>
      </c>
      <c r="L6828" s="200">
        <v>0</v>
      </c>
      <c r="N6828" s="184">
        <v>180.2</v>
      </c>
      <c r="O6828" s="190">
        <f t="shared" si="427"/>
        <v>3.0033333333333332E-2</v>
      </c>
      <c r="Q6828" s="1">
        <v>414.1</v>
      </c>
    </row>
    <row r="6829" spans="2:17" x14ac:dyDescent="0.3">
      <c r="B6829" s="187">
        <v>41924.125</v>
      </c>
      <c r="D6829" s="202">
        <v>0</v>
      </c>
      <c r="E6829" s="178">
        <v>0</v>
      </c>
      <c r="F6829" s="188">
        <f t="shared" si="424"/>
        <v>0</v>
      </c>
      <c r="G6829" s="200"/>
      <c r="H6829" s="202">
        <v>0</v>
      </c>
      <c r="I6829" s="178">
        <v>-56.506999999999998</v>
      </c>
      <c r="J6829">
        <f t="shared" si="425"/>
        <v>0</v>
      </c>
      <c r="K6829" s="189">
        <f t="shared" si="426"/>
        <v>0</v>
      </c>
      <c r="L6829" s="200">
        <v>0</v>
      </c>
      <c r="N6829" s="184">
        <v>664.8</v>
      </c>
      <c r="O6829" s="190">
        <f t="shared" si="427"/>
        <v>0.1108</v>
      </c>
      <c r="Q6829" s="1">
        <v>413.4</v>
      </c>
    </row>
    <row r="6830" spans="2:17" x14ac:dyDescent="0.3">
      <c r="B6830" s="187">
        <v>41924.166666666664</v>
      </c>
      <c r="D6830" s="202">
        <v>0</v>
      </c>
      <c r="E6830" s="178">
        <v>0</v>
      </c>
      <c r="F6830" s="188">
        <f t="shared" si="424"/>
        <v>0</v>
      </c>
      <c r="G6830" s="200"/>
      <c r="H6830" s="202">
        <v>0</v>
      </c>
      <c r="I6830" s="178">
        <v>-56.506999999999998</v>
      </c>
      <c r="J6830">
        <f t="shared" si="425"/>
        <v>0</v>
      </c>
      <c r="K6830" s="189">
        <f t="shared" si="426"/>
        <v>0</v>
      </c>
      <c r="L6830" s="200">
        <v>0</v>
      </c>
      <c r="N6830" s="184">
        <v>1470.9</v>
      </c>
      <c r="O6830" s="190">
        <f t="shared" si="427"/>
        <v>0.24515000000000001</v>
      </c>
      <c r="Q6830" s="1">
        <v>413.3</v>
      </c>
    </row>
    <row r="6831" spans="2:17" x14ac:dyDescent="0.3">
      <c r="B6831" s="187">
        <v>41924.208333333336</v>
      </c>
      <c r="D6831" s="202">
        <v>109</v>
      </c>
      <c r="E6831" s="178">
        <v>0</v>
      </c>
      <c r="F6831" s="188">
        <f t="shared" si="424"/>
        <v>0</v>
      </c>
      <c r="G6831" s="200"/>
      <c r="H6831" s="202">
        <v>17</v>
      </c>
      <c r="I6831" s="178">
        <v>244.18</v>
      </c>
      <c r="J6831">
        <f t="shared" si="425"/>
        <v>244.18</v>
      </c>
      <c r="K6831" s="189">
        <f t="shared" si="426"/>
        <v>9.7672000000000002E-3</v>
      </c>
      <c r="L6831" s="200">
        <v>388.39</v>
      </c>
      <c r="N6831" s="184">
        <v>1593</v>
      </c>
      <c r="O6831" s="190">
        <f t="shared" si="427"/>
        <v>0.26550000000000001</v>
      </c>
      <c r="Q6831" s="1">
        <v>413.1</v>
      </c>
    </row>
    <row r="6832" spans="2:17" x14ac:dyDescent="0.3">
      <c r="B6832" s="187">
        <v>41924.25</v>
      </c>
      <c r="D6832" s="202">
        <v>691</v>
      </c>
      <c r="E6832" s="178">
        <v>126.27800000000001</v>
      </c>
      <c r="F6832" s="188">
        <f t="shared" si="424"/>
        <v>0.17089420441858105</v>
      </c>
      <c r="G6832" s="200"/>
      <c r="H6832" s="202">
        <v>196</v>
      </c>
      <c r="I6832" s="178">
        <v>8656.5</v>
      </c>
      <c r="J6832">
        <f t="shared" si="425"/>
        <v>8656.5</v>
      </c>
      <c r="K6832" s="189">
        <f t="shared" si="426"/>
        <v>0.34626000000000001</v>
      </c>
      <c r="L6832" s="200">
        <v>8877.4</v>
      </c>
      <c r="N6832" s="184">
        <v>2514.1</v>
      </c>
      <c r="O6832" s="190">
        <f t="shared" si="427"/>
        <v>0.41901666666666665</v>
      </c>
      <c r="Q6832" s="1">
        <v>412.1</v>
      </c>
    </row>
    <row r="6833" spans="2:17" x14ac:dyDescent="0.3">
      <c r="B6833" s="187">
        <v>41924.291666666664</v>
      </c>
      <c r="D6833" s="202">
        <v>882</v>
      </c>
      <c r="E6833" s="178">
        <v>571.92999999999995</v>
      </c>
      <c r="F6833" s="188">
        <f t="shared" si="424"/>
        <v>0.77400277430050413</v>
      </c>
      <c r="G6833" s="200"/>
      <c r="H6833" s="202">
        <v>447</v>
      </c>
      <c r="I6833" s="178">
        <v>20099</v>
      </c>
      <c r="J6833">
        <f t="shared" si="425"/>
        <v>20099</v>
      </c>
      <c r="K6833" s="189">
        <f t="shared" si="426"/>
        <v>0.80396000000000001</v>
      </c>
      <c r="L6833" s="200">
        <v>20779</v>
      </c>
      <c r="N6833" s="184">
        <v>1719.2</v>
      </c>
      <c r="O6833" s="190">
        <f t="shared" si="427"/>
        <v>0.28653333333333336</v>
      </c>
      <c r="Q6833" s="1">
        <v>412.1</v>
      </c>
    </row>
    <row r="6834" spans="2:17" x14ac:dyDescent="0.3">
      <c r="B6834" s="187">
        <v>41924.333333333336</v>
      </c>
      <c r="D6834" s="202">
        <v>956</v>
      </c>
      <c r="E6834" s="178">
        <v>691.56399999999996</v>
      </c>
      <c r="F6834" s="188">
        <f t="shared" si="424"/>
        <v>0.93590553845112834</v>
      </c>
      <c r="G6834" s="200"/>
      <c r="H6834" s="202">
        <v>686</v>
      </c>
      <c r="I6834" s="178">
        <v>24309</v>
      </c>
      <c r="J6834">
        <f t="shared" si="425"/>
        <v>24309</v>
      </c>
      <c r="K6834" s="189">
        <f t="shared" si="426"/>
        <v>0.97236</v>
      </c>
      <c r="L6834" s="200">
        <v>25237</v>
      </c>
      <c r="N6834" s="184">
        <v>954.8</v>
      </c>
      <c r="O6834" s="190">
        <f t="shared" si="427"/>
        <v>0.15913333333333332</v>
      </c>
      <c r="Q6834" s="1">
        <v>412.1</v>
      </c>
    </row>
    <row r="6835" spans="2:17" x14ac:dyDescent="0.3">
      <c r="B6835" s="187">
        <v>41924.375</v>
      </c>
      <c r="D6835" s="202">
        <v>1000</v>
      </c>
      <c r="E6835" s="178">
        <v>734.52200000000005</v>
      </c>
      <c r="F6835" s="188">
        <f t="shared" si="424"/>
        <v>0.99404134384409792</v>
      </c>
      <c r="G6835" s="200"/>
      <c r="H6835" s="202">
        <v>879</v>
      </c>
      <c r="I6835" s="178">
        <v>24359</v>
      </c>
      <c r="J6835">
        <f t="shared" si="425"/>
        <v>24359</v>
      </c>
      <c r="K6835" s="189">
        <f t="shared" si="426"/>
        <v>0.97436</v>
      </c>
      <c r="L6835" s="200">
        <v>25289</v>
      </c>
      <c r="N6835" s="184">
        <v>405.2</v>
      </c>
      <c r="O6835" s="190">
        <f t="shared" si="427"/>
        <v>6.7533333333333334E-2</v>
      </c>
      <c r="Q6835" s="1">
        <v>411.3</v>
      </c>
    </row>
    <row r="6836" spans="2:17" x14ac:dyDescent="0.3">
      <c r="B6836" s="187">
        <v>41924.416666666664</v>
      </c>
      <c r="D6836" s="202">
        <v>1027</v>
      </c>
      <c r="E6836" s="178">
        <v>734.62</v>
      </c>
      <c r="F6836" s="188">
        <f t="shared" si="424"/>
        <v>0.99417396894136756</v>
      </c>
      <c r="G6836" s="200"/>
      <c r="H6836" s="202">
        <v>1014</v>
      </c>
      <c r="I6836" s="178">
        <v>24359</v>
      </c>
      <c r="J6836">
        <f t="shared" si="425"/>
        <v>24359</v>
      </c>
      <c r="K6836" s="189">
        <f t="shared" si="426"/>
        <v>0.97436</v>
      </c>
      <c r="L6836" s="200">
        <v>25289</v>
      </c>
      <c r="N6836" s="184">
        <v>0</v>
      </c>
      <c r="O6836" s="190">
        <f t="shared" si="427"/>
        <v>0</v>
      </c>
      <c r="Q6836" s="1">
        <v>411.2</v>
      </c>
    </row>
    <row r="6837" spans="2:17" x14ac:dyDescent="0.3">
      <c r="B6837" s="187">
        <v>41924.458333333336</v>
      </c>
      <c r="D6837" s="202">
        <v>1038</v>
      </c>
      <c r="E6837" s="178">
        <v>734.74400000000003</v>
      </c>
      <c r="F6837" s="188">
        <f t="shared" si="424"/>
        <v>0.99434178028893339</v>
      </c>
      <c r="G6837" s="200"/>
      <c r="H6837" s="202">
        <v>1076</v>
      </c>
      <c r="I6837" s="178">
        <v>24359</v>
      </c>
      <c r="J6837">
        <f t="shared" si="425"/>
        <v>24359</v>
      </c>
      <c r="K6837" s="189">
        <f t="shared" si="426"/>
        <v>0.97436</v>
      </c>
      <c r="L6837" s="200">
        <v>25289</v>
      </c>
      <c r="N6837" s="184">
        <v>189.1</v>
      </c>
      <c r="O6837" s="190">
        <f t="shared" si="427"/>
        <v>3.1516666666666665E-2</v>
      </c>
      <c r="Q6837" s="1">
        <v>410.7</v>
      </c>
    </row>
    <row r="6838" spans="2:17" x14ac:dyDescent="0.3">
      <c r="B6838" s="187">
        <v>41924.5</v>
      </c>
      <c r="D6838" s="202">
        <v>1033</v>
      </c>
      <c r="E6838" s="178">
        <v>734.84199999999998</v>
      </c>
      <c r="F6838" s="188">
        <f t="shared" si="424"/>
        <v>0.99447440538620302</v>
      </c>
      <c r="G6838" s="200"/>
      <c r="H6838" s="202">
        <v>1054</v>
      </c>
      <c r="I6838" s="178">
        <v>24359</v>
      </c>
      <c r="J6838">
        <f t="shared" si="425"/>
        <v>24359</v>
      </c>
      <c r="K6838" s="189">
        <f t="shared" si="426"/>
        <v>0.97436</v>
      </c>
      <c r="L6838" s="200">
        <v>25289</v>
      </c>
      <c r="N6838" s="184">
        <v>1699.9</v>
      </c>
      <c r="O6838" s="190">
        <f t="shared" si="427"/>
        <v>0.28331666666666666</v>
      </c>
      <c r="Q6838" s="1">
        <v>410.3</v>
      </c>
    </row>
    <row r="6839" spans="2:17" x14ac:dyDescent="0.3">
      <c r="B6839" s="187">
        <v>41924.541666666664</v>
      </c>
      <c r="D6839" s="202">
        <v>1015</v>
      </c>
      <c r="E6839" s="178">
        <v>735.01300000000003</v>
      </c>
      <c r="F6839" s="188">
        <f t="shared" si="424"/>
        <v>0.99470582264776541</v>
      </c>
      <c r="G6839" s="200"/>
      <c r="H6839" s="202">
        <v>960</v>
      </c>
      <c r="I6839" s="178">
        <v>24230</v>
      </c>
      <c r="J6839">
        <f t="shared" si="425"/>
        <v>24230</v>
      </c>
      <c r="K6839" s="189">
        <f t="shared" si="426"/>
        <v>0.96919999999999995</v>
      </c>
      <c r="L6839" s="200">
        <v>25152</v>
      </c>
      <c r="N6839" s="184">
        <v>2816.8</v>
      </c>
      <c r="O6839" s="190">
        <f t="shared" si="427"/>
        <v>0.4694666666666667</v>
      </c>
      <c r="Q6839" s="1">
        <v>410</v>
      </c>
    </row>
    <row r="6840" spans="2:17" x14ac:dyDescent="0.3">
      <c r="B6840" s="187">
        <v>41924.583333333336</v>
      </c>
      <c r="D6840" s="202">
        <v>982</v>
      </c>
      <c r="E6840" s="178">
        <v>712.82399999999996</v>
      </c>
      <c r="F6840" s="188">
        <f t="shared" si="424"/>
        <v>0.96467706465473491</v>
      </c>
      <c r="G6840" s="200"/>
      <c r="H6840" s="202">
        <v>799</v>
      </c>
      <c r="I6840" s="178">
        <v>23705</v>
      </c>
      <c r="J6840">
        <f t="shared" si="425"/>
        <v>23705</v>
      </c>
      <c r="K6840" s="189">
        <f t="shared" si="426"/>
        <v>0.94820000000000004</v>
      </c>
      <c r="L6840" s="200">
        <v>24594</v>
      </c>
      <c r="N6840" s="184">
        <v>3129</v>
      </c>
      <c r="O6840" s="190">
        <f t="shared" si="427"/>
        <v>0.52149999999999996</v>
      </c>
      <c r="Q6840" s="1">
        <v>410</v>
      </c>
    </row>
    <row r="6841" spans="2:17" x14ac:dyDescent="0.3">
      <c r="B6841" s="187">
        <v>41924.625</v>
      </c>
      <c r="D6841" s="202">
        <v>924</v>
      </c>
      <c r="E6841" s="178">
        <v>637.10500000000002</v>
      </c>
      <c r="F6841" s="188">
        <f t="shared" si="424"/>
        <v>0.86220523057143827</v>
      </c>
      <c r="G6841" s="200"/>
      <c r="H6841" s="202">
        <v>583</v>
      </c>
      <c r="I6841" s="178">
        <v>22641</v>
      </c>
      <c r="J6841">
        <f t="shared" si="425"/>
        <v>22641</v>
      </c>
      <c r="K6841" s="189">
        <f t="shared" si="426"/>
        <v>0.90564</v>
      </c>
      <c r="L6841" s="200">
        <v>23465</v>
      </c>
      <c r="N6841" s="184">
        <v>3402.6</v>
      </c>
      <c r="O6841" s="190">
        <f t="shared" si="427"/>
        <v>0.56709999999999994</v>
      </c>
      <c r="Q6841" s="1">
        <v>408.8</v>
      </c>
    </row>
    <row r="6842" spans="2:17" x14ac:dyDescent="0.3">
      <c r="B6842" s="187">
        <v>41924.666666666664</v>
      </c>
      <c r="D6842" s="202">
        <v>780</v>
      </c>
      <c r="E6842" s="178">
        <v>437.50700000000001</v>
      </c>
      <c r="F6842" s="188">
        <f t="shared" si="424"/>
        <v>0.5920858003180296</v>
      </c>
      <c r="G6842" s="200"/>
      <c r="H6842" s="202">
        <v>337</v>
      </c>
      <c r="I6842" s="178">
        <v>14754</v>
      </c>
      <c r="J6842">
        <f t="shared" si="425"/>
        <v>14754</v>
      </c>
      <c r="K6842" s="189">
        <f t="shared" si="426"/>
        <v>0.59016000000000002</v>
      </c>
      <c r="L6842" s="200">
        <v>15173</v>
      </c>
      <c r="N6842" s="184">
        <v>3747.5</v>
      </c>
      <c r="O6842" s="190">
        <f t="shared" si="427"/>
        <v>0.62458333333333338</v>
      </c>
      <c r="Q6842" s="1">
        <v>408.4</v>
      </c>
    </row>
    <row r="6843" spans="2:17" x14ac:dyDescent="0.3">
      <c r="B6843" s="187">
        <v>41924.708333333336</v>
      </c>
      <c r="D6843" s="202">
        <v>297</v>
      </c>
      <c r="E6843" s="178">
        <v>0</v>
      </c>
      <c r="F6843" s="188">
        <f t="shared" si="424"/>
        <v>0</v>
      </c>
      <c r="G6843" s="200"/>
      <c r="H6843" s="202">
        <v>85</v>
      </c>
      <c r="I6843" s="178">
        <v>2940</v>
      </c>
      <c r="J6843">
        <f t="shared" si="425"/>
        <v>2940</v>
      </c>
      <c r="K6843" s="189">
        <f t="shared" si="426"/>
        <v>0.1176</v>
      </c>
      <c r="L6843" s="200">
        <v>3055.9</v>
      </c>
      <c r="N6843" s="184">
        <v>4329.2</v>
      </c>
      <c r="O6843" s="190">
        <f t="shared" si="427"/>
        <v>0.72153333333333325</v>
      </c>
      <c r="Q6843" s="1">
        <v>407.5</v>
      </c>
    </row>
    <row r="6844" spans="2:17" x14ac:dyDescent="0.3">
      <c r="B6844" s="187">
        <v>41924.75</v>
      </c>
      <c r="D6844" s="202">
        <v>0</v>
      </c>
      <c r="E6844" s="178">
        <v>0</v>
      </c>
      <c r="F6844" s="188">
        <f t="shared" si="424"/>
        <v>0</v>
      </c>
      <c r="G6844" s="200"/>
      <c r="H6844" s="202">
        <v>0</v>
      </c>
      <c r="I6844" s="178">
        <v>-56.506999999999998</v>
      </c>
      <c r="J6844">
        <f t="shared" si="425"/>
        <v>0</v>
      </c>
      <c r="K6844" s="189">
        <f t="shared" si="426"/>
        <v>0</v>
      </c>
      <c r="L6844" s="200">
        <v>0</v>
      </c>
      <c r="N6844" s="184">
        <v>4769.3</v>
      </c>
      <c r="O6844" s="190">
        <f t="shared" si="427"/>
        <v>0.79488333333333339</v>
      </c>
      <c r="Q6844" s="1">
        <v>407.1</v>
      </c>
    </row>
    <row r="6845" spans="2:17" x14ac:dyDescent="0.3">
      <c r="B6845" s="187">
        <v>41924.791666666664</v>
      </c>
      <c r="D6845" s="202">
        <v>0</v>
      </c>
      <c r="E6845" s="178">
        <v>0</v>
      </c>
      <c r="F6845" s="188">
        <f t="shared" si="424"/>
        <v>0</v>
      </c>
      <c r="G6845" s="200"/>
      <c r="H6845" s="202">
        <v>0</v>
      </c>
      <c r="I6845" s="178">
        <v>-56.506999999999998</v>
      </c>
      <c r="J6845">
        <f t="shared" si="425"/>
        <v>0</v>
      </c>
      <c r="K6845" s="189">
        <f t="shared" si="426"/>
        <v>0</v>
      </c>
      <c r="L6845" s="200">
        <v>0</v>
      </c>
      <c r="N6845" s="184">
        <v>4959.1000000000004</v>
      </c>
      <c r="O6845" s="190">
        <f t="shared" si="427"/>
        <v>0.82651666666666668</v>
      </c>
      <c r="Q6845" s="1">
        <v>406.9</v>
      </c>
    </row>
    <row r="6846" spans="2:17" x14ac:dyDescent="0.3">
      <c r="B6846" s="187">
        <v>41924.833333333336</v>
      </c>
      <c r="D6846" s="202">
        <v>0</v>
      </c>
      <c r="E6846" s="178">
        <v>0</v>
      </c>
      <c r="F6846" s="188">
        <f t="shared" si="424"/>
        <v>0</v>
      </c>
      <c r="G6846" s="200"/>
      <c r="H6846" s="202">
        <v>0</v>
      </c>
      <c r="I6846" s="178">
        <v>-56.506999999999998</v>
      </c>
      <c r="J6846">
        <f t="shared" si="425"/>
        <v>0</v>
      </c>
      <c r="K6846" s="189">
        <f t="shared" si="426"/>
        <v>0</v>
      </c>
      <c r="L6846" s="200">
        <v>0</v>
      </c>
      <c r="N6846" s="184">
        <v>4530.3</v>
      </c>
      <c r="O6846" s="190">
        <f t="shared" si="427"/>
        <v>0.75505</v>
      </c>
      <c r="Q6846" s="1">
        <v>406.4</v>
      </c>
    </row>
    <row r="6847" spans="2:17" x14ac:dyDescent="0.3">
      <c r="B6847" s="187">
        <v>41924.875</v>
      </c>
      <c r="D6847" s="202">
        <v>0</v>
      </c>
      <c r="E6847" s="178">
        <v>0</v>
      </c>
      <c r="F6847" s="188">
        <f t="shared" si="424"/>
        <v>0</v>
      </c>
      <c r="G6847" s="200"/>
      <c r="H6847" s="202">
        <v>0</v>
      </c>
      <c r="I6847" s="178">
        <v>-56.506999999999998</v>
      </c>
      <c r="J6847">
        <f t="shared" si="425"/>
        <v>0</v>
      </c>
      <c r="K6847" s="189">
        <f t="shared" si="426"/>
        <v>0</v>
      </c>
      <c r="L6847" s="200">
        <v>0</v>
      </c>
      <c r="N6847" s="184">
        <v>4214.3</v>
      </c>
      <c r="O6847" s="190">
        <f t="shared" si="427"/>
        <v>0.70238333333333336</v>
      </c>
      <c r="Q6847" s="1">
        <v>405.9</v>
      </c>
    </row>
    <row r="6848" spans="2:17" x14ac:dyDescent="0.3">
      <c r="B6848" s="187">
        <v>41924.916666666664</v>
      </c>
      <c r="D6848" s="202">
        <v>0</v>
      </c>
      <c r="E6848" s="178">
        <v>0</v>
      </c>
      <c r="F6848" s="188">
        <f t="shared" si="424"/>
        <v>0</v>
      </c>
      <c r="G6848" s="200"/>
      <c r="H6848" s="202">
        <v>0</v>
      </c>
      <c r="I6848" s="178">
        <v>-56.506999999999998</v>
      </c>
      <c r="J6848">
        <f t="shared" si="425"/>
        <v>0</v>
      </c>
      <c r="K6848" s="189">
        <f t="shared" si="426"/>
        <v>0</v>
      </c>
      <c r="L6848" s="200">
        <v>0</v>
      </c>
      <c r="N6848" s="184">
        <v>3911.5</v>
      </c>
      <c r="O6848" s="190">
        <f t="shared" si="427"/>
        <v>0.6519166666666667</v>
      </c>
      <c r="Q6848" s="1">
        <v>405.2</v>
      </c>
    </row>
    <row r="6849" spans="2:17" x14ac:dyDescent="0.3">
      <c r="B6849" s="187">
        <v>41924.958333333336</v>
      </c>
      <c r="D6849" s="202">
        <v>0</v>
      </c>
      <c r="E6849" s="178">
        <v>0</v>
      </c>
      <c r="F6849" s="188">
        <f t="shared" si="424"/>
        <v>0</v>
      </c>
      <c r="G6849" s="200"/>
      <c r="H6849" s="202">
        <v>0</v>
      </c>
      <c r="I6849" s="178">
        <v>-56.506999999999998</v>
      </c>
      <c r="J6849">
        <f t="shared" si="425"/>
        <v>0</v>
      </c>
      <c r="K6849" s="189">
        <f t="shared" si="426"/>
        <v>0</v>
      </c>
      <c r="L6849" s="200">
        <v>0</v>
      </c>
      <c r="N6849" s="184">
        <v>4763</v>
      </c>
      <c r="O6849" s="190">
        <f t="shared" si="427"/>
        <v>0.79383333333333328</v>
      </c>
      <c r="Q6849" s="1">
        <v>404.8</v>
      </c>
    </row>
    <row r="6850" spans="2:17" x14ac:dyDescent="0.3">
      <c r="B6850" s="187">
        <v>41925</v>
      </c>
      <c r="D6850" s="202">
        <v>0</v>
      </c>
      <c r="E6850" s="178">
        <v>0</v>
      </c>
      <c r="F6850" s="188">
        <f t="shared" si="424"/>
        <v>0</v>
      </c>
      <c r="G6850" s="200"/>
      <c r="H6850" s="202">
        <v>0</v>
      </c>
      <c r="I6850" s="178">
        <v>-56.506999999999998</v>
      </c>
      <c r="J6850">
        <f t="shared" si="425"/>
        <v>0</v>
      </c>
      <c r="K6850" s="189">
        <f t="shared" si="426"/>
        <v>0</v>
      </c>
      <c r="L6850" s="200">
        <v>0</v>
      </c>
      <c r="N6850" s="184">
        <v>5560.6</v>
      </c>
      <c r="O6850" s="190">
        <f t="shared" si="427"/>
        <v>0.92676666666666674</v>
      </c>
      <c r="Q6850" s="1">
        <v>404.7</v>
      </c>
    </row>
    <row r="6851" spans="2:17" x14ac:dyDescent="0.3">
      <c r="B6851" s="187">
        <v>41925.041666666664</v>
      </c>
      <c r="D6851" s="202">
        <v>0</v>
      </c>
      <c r="E6851" s="178">
        <v>0</v>
      </c>
      <c r="F6851" s="188">
        <f t="shared" si="424"/>
        <v>0</v>
      </c>
      <c r="G6851" s="200"/>
      <c r="H6851" s="202">
        <v>0</v>
      </c>
      <c r="I6851" s="178">
        <v>-56.506999999999998</v>
      </c>
      <c r="J6851">
        <f t="shared" si="425"/>
        <v>0</v>
      </c>
      <c r="K6851" s="189">
        <f t="shared" si="426"/>
        <v>0</v>
      </c>
      <c r="L6851" s="200">
        <v>0</v>
      </c>
      <c r="N6851" s="184">
        <v>4907.5</v>
      </c>
      <c r="O6851" s="190">
        <f t="shared" si="427"/>
        <v>0.81791666666666663</v>
      </c>
      <c r="Q6851" s="1">
        <v>404.5</v>
      </c>
    </row>
    <row r="6852" spans="2:17" x14ac:dyDescent="0.3">
      <c r="B6852" s="187">
        <v>41925.083333333336</v>
      </c>
      <c r="D6852" s="202">
        <v>0</v>
      </c>
      <c r="E6852" s="178">
        <v>0</v>
      </c>
      <c r="F6852" s="188">
        <f t="shared" si="424"/>
        <v>0</v>
      </c>
      <c r="G6852" s="200"/>
      <c r="H6852" s="202">
        <v>0</v>
      </c>
      <c r="I6852" s="178">
        <v>-56.506999999999998</v>
      </c>
      <c r="J6852">
        <f t="shared" si="425"/>
        <v>0</v>
      </c>
      <c r="K6852" s="189">
        <f t="shared" si="426"/>
        <v>0</v>
      </c>
      <c r="L6852" s="200">
        <v>0</v>
      </c>
      <c r="N6852" s="184">
        <v>3266.3</v>
      </c>
      <c r="O6852" s="190">
        <f t="shared" si="427"/>
        <v>0.54438333333333333</v>
      </c>
      <c r="Q6852" s="1">
        <v>403.5</v>
      </c>
    </row>
    <row r="6853" spans="2:17" x14ac:dyDescent="0.3">
      <c r="B6853" s="187">
        <v>41925.125</v>
      </c>
      <c r="D6853" s="202">
        <v>0</v>
      </c>
      <c r="E6853" s="178">
        <v>0</v>
      </c>
      <c r="F6853" s="188">
        <f t="shared" si="424"/>
        <v>0</v>
      </c>
      <c r="G6853" s="200"/>
      <c r="H6853" s="202">
        <v>0</v>
      </c>
      <c r="I6853" s="178">
        <v>-56.506999999999998</v>
      </c>
      <c r="J6853">
        <f t="shared" si="425"/>
        <v>0</v>
      </c>
      <c r="K6853" s="189">
        <f t="shared" si="426"/>
        <v>0</v>
      </c>
      <c r="L6853" s="200">
        <v>0</v>
      </c>
      <c r="N6853" s="184">
        <v>1888.2</v>
      </c>
      <c r="O6853" s="190">
        <f t="shared" si="427"/>
        <v>0.31470000000000004</v>
      </c>
      <c r="Q6853" s="1">
        <v>403.2</v>
      </c>
    </row>
    <row r="6854" spans="2:17" x14ac:dyDescent="0.3">
      <c r="B6854" s="187">
        <v>41925.166666666664</v>
      </c>
      <c r="D6854" s="202">
        <v>0</v>
      </c>
      <c r="E6854" s="178">
        <v>0</v>
      </c>
      <c r="F6854" s="188">
        <f t="shared" si="424"/>
        <v>0</v>
      </c>
      <c r="G6854" s="200"/>
      <c r="H6854" s="202">
        <v>0</v>
      </c>
      <c r="I6854" s="178">
        <v>-56.506999999999998</v>
      </c>
      <c r="J6854">
        <f t="shared" si="425"/>
        <v>0</v>
      </c>
      <c r="K6854" s="189">
        <f t="shared" si="426"/>
        <v>0</v>
      </c>
      <c r="L6854" s="200">
        <v>0</v>
      </c>
      <c r="N6854" s="184">
        <v>1459.8</v>
      </c>
      <c r="O6854" s="190">
        <f t="shared" si="427"/>
        <v>0.24329999999999999</v>
      </c>
      <c r="Q6854" s="1">
        <v>402.6</v>
      </c>
    </row>
    <row r="6855" spans="2:17" x14ac:dyDescent="0.3">
      <c r="B6855" s="187">
        <v>41925.208333333336</v>
      </c>
      <c r="D6855" s="202">
        <v>123</v>
      </c>
      <c r="E6855" s="178">
        <v>0</v>
      </c>
      <c r="F6855" s="188">
        <f t="shared" si="424"/>
        <v>0</v>
      </c>
      <c r="G6855" s="200"/>
      <c r="H6855" s="202">
        <v>18</v>
      </c>
      <c r="I6855" s="178">
        <v>293.88</v>
      </c>
      <c r="J6855">
        <f t="shared" si="425"/>
        <v>293.88</v>
      </c>
      <c r="K6855" s="189">
        <f t="shared" si="426"/>
        <v>1.17552E-2</v>
      </c>
      <c r="L6855" s="200">
        <v>432.29</v>
      </c>
      <c r="N6855" s="184">
        <v>1662.7</v>
      </c>
      <c r="O6855" s="190">
        <f t="shared" si="427"/>
        <v>0.27711666666666668</v>
      </c>
      <c r="Q6855" s="1">
        <v>401.8</v>
      </c>
    </row>
    <row r="6856" spans="2:17" x14ac:dyDescent="0.3">
      <c r="B6856" s="187">
        <v>41925.25</v>
      </c>
      <c r="D6856" s="202">
        <v>681</v>
      </c>
      <c r="E6856" s="178">
        <v>123.611</v>
      </c>
      <c r="F6856" s="188">
        <f t="shared" si="424"/>
        <v>0.167284907128599</v>
      </c>
      <c r="G6856" s="200"/>
      <c r="H6856" s="202">
        <v>199</v>
      </c>
      <c r="I6856" s="178">
        <v>8765.9</v>
      </c>
      <c r="J6856">
        <f t="shared" si="425"/>
        <v>8765.9</v>
      </c>
      <c r="K6856" s="189">
        <f t="shared" si="426"/>
        <v>0.350636</v>
      </c>
      <c r="L6856" s="200">
        <v>8989.7999999999993</v>
      </c>
      <c r="N6856" s="184">
        <v>1421.2</v>
      </c>
      <c r="O6856" s="190">
        <f t="shared" si="427"/>
        <v>0.23686666666666667</v>
      </c>
      <c r="Q6856" s="1">
        <v>401.3</v>
      </c>
    </row>
    <row r="6857" spans="2:17" x14ac:dyDescent="0.3">
      <c r="B6857" s="187">
        <v>41925.291666666664</v>
      </c>
      <c r="D6857" s="202">
        <v>872</v>
      </c>
      <c r="E6857" s="178">
        <v>566.08699999999999</v>
      </c>
      <c r="F6857" s="188">
        <f t="shared" si="424"/>
        <v>0.76609534120512912</v>
      </c>
      <c r="G6857" s="200"/>
      <c r="H6857" s="202">
        <v>449</v>
      </c>
      <c r="I6857" s="178">
        <v>20140</v>
      </c>
      <c r="J6857">
        <f t="shared" si="425"/>
        <v>20140</v>
      </c>
      <c r="K6857" s="189">
        <f t="shared" si="426"/>
        <v>0.80559999999999998</v>
      </c>
      <c r="L6857" s="200">
        <v>20822</v>
      </c>
      <c r="N6857" s="184">
        <v>1523.7</v>
      </c>
      <c r="O6857" s="190">
        <f t="shared" si="427"/>
        <v>0.25395000000000001</v>
      </c>
      <c r="Q6857" s="1">
        <v>401.2</v>
      </c>
    </row>
    <row r="6858" spans="2:17" x14ac:dyDescent="0.3">
      <c r="B6858" s="187">
        <v>41925.333333333336</v>
      </c>
      <c r="D6858" s="202">
        <v>943</v>
      </c>
      <c r="E6858" s="178">
        <v>680.64200000000005</v>
      </c>
      <c r="F6858" s="188">
        <f t="shared" si="424"/>
        <v>0.92112460669215424</v>
      </c>
      <c r="G6858" s="200"/>
      <c r="H6858" s="202">
        <v>689</v>
      </c>
      <c r="I6858" s="178">
        <v>24307</v>
      </c>
      <c r="J6858">
        <f t="shared" si="425"/>
        <v>24307</v>
      </c>
      <c r="K6858" s="189">
        <f t="shared" si="426"/>
        <v>0.97228000000000003</v>
      </c>
      <c r="L6858" s="200">
        <v>25234</v>
      </c>
      <c r="N6858" s="184">
        <v>1336.4</v>
      </c>
      <c r="O6858" s="190">
        <f t="shared" si="427"/>
        <v>0.22273333333333334</v>
      </c>
      <c r="Q6858" s="1">
        <v>400.8</v>
      </c>
    </row>
    <row r="6859" spans="2:17" x14ac:dyDescent="0.3">
      <c r="B6859" s="187">
        <v>41925.375</v>
      </c>
      <c r="D6859" s="202">
        <v>989</v>
      </c>
      <c r="E6859" s="178">
        <v>734.29200000000003</v>
      </c>
      <c r="F6859" s="188">
        <f t="shared" ref="F6859:F6922" si="428">E6859/$F$8</f>
        <v>0.99373008086070991</v>
      </c>
      <c r="G6859" s="200"/>
      <c r="H6859" s="202">
        <v>883</v>
      </c>
      <c r="I6859" s="178">
        <v>24359</v>
      </c>
      <c r="J6859">
        <f t="shared" ref="J6859:J6922" si="429">IF(I6859&lt;0,0,I6859)</f>
        <v>24359</v>
      </c>
      <c r="K6859" s="189">
        <f t="shared" ref="K6859:K6922" si="430">J6859/(1000*$K$8)</f>
        <v>0.97436</v>
      </c>
      <c r="L6859" s="200">
        <v>25289</v>
      </c>
      <c r="N6859" s="184">
        <v>1182.5999999999999</v>
      </c>
      <c r="O6859" s="190">
        <f t="shared" ref="O6859:O6922" si="431">N6859/$O$8</f>
        <v>0.1971</v>
      </c>
      <c r="Q6859" s="1">
        <v>400.5</v>
      </c>
    </row>
    <row r="6860" spans="2:17" x14ac:dyDescent="0.3">
      <c r="B6860" s="187">
        <v>41925.416666666664</v>
      </c>
      <c r="D6860" s="202">
        <v>1017</v>
      </c>
      <c r="E6860" s="178">
        <v>734.572</v>
      </c>
      <c r="F6860" s="188">
        <f t="shared" si="428"/>
        <v>0.99410900971005178</v>
      </c>
      <c r="G6860" s="200"/>
      <c r="H6860" s="202">
        <v>1018</v>
      </c>
      <c r="I6860" s="178">
        <v>24359</v>
      </c>
      <c r="J6860">
        <f t="shared" si="429"/>
        <v>24359</v>
      </c>
      <c r="K6860" s="189">
        <f t="shared" si="430"/>
        <v>0.97436</v>
      </c>
      <c r="L6860" s="200">
        <v>25289</v>
      </c>
      <c r="N6860" s="184">
        <v>1139.4000000000001</v>
      </c>
      <c r="O6860" s="190">
        <f t="shared" si="431"/>
        <v>0.18990000000000001</v>
      </c>
      <c r="Q6860" s="1">
        <v>399.8</v>
      </c>
    </row>
    <row r="6861" spans="2:17" x14ac:dyDescent="0.3">
      <c r="B6861" s="187">
        <v>41925.458333333336</v>
      </c>
      <c r="D6861" s="202">
        <v>1028</v>
      </c>
      <c r="E6861" s="178">
        <v>734.70399999999995</v>
      </c>
      <c r="F6861" s="188">
        <f t="shared" si="428"/>
        <v>0.99428764759617005</v>
      </c>
      <c r="G6861" s="200"/>
      <c r="H6861" s="202">
        <v>1078</v>
      </c>
      <c r="I6861" s="178">
        <v>24359</v>
      </c>
      <c r="J6861">
        <f t="shared" si="429"/>
        <v>24359</v>
      </c>
      <c r="K6861" s="189">
        <f t="shared" si="430"/>
        <v>0.97436</v>
      </c>
      <c r="L6861" s="200">
        <v>25289</v>
      </c>
      <c r="N6861" s="184">
        <v>2525</v>
      </c>
      <c r="O6861" s="190">
        <f t="shared" si="431"/>
        <v>0.42083333333333334</v>
      </c>
      <c r="Q6861" s="1">
        <v>399.6</v>
      </c>
    </row>
    <row r="6862" spans="2:17" x14ac:dyDescent="0.3">
      <c r="B6862" s="187">
        <v>41925.5</v>
      </c>
      <c r="D6862" s="202">
        <v>1026</v>
      </c>
      <c r="E6862" s="178">
        <v>734.83199999999999</v>
      </c>
      <c r="F6862" s="188">
        <f t="shared" si="428"/>
        <v>0.99446087221301216</v>
      </c>
      <c r="G6862" s="200"/>
      <c r="H6862" s="202">
        <v>1062</v>
      </c>
      <c r="I6862" s="178">
        <v>24359</v>
      </c>
      <c r="J6862">
        <f t="shared" si="429"/>
        <v>24359</v>
      </c>
      <c r="K6862" s="189">
        <f t="shared" si="430"/>
        <v>0.97436</v>
      </c>
      <c r="L6862" s="200">
        <v>25289</v>
      </c>
      <c r="N6862" s="184">
        <v>3327.7</v>
      </c>
      <c r="O6862" s="190">
        <f t="shared" si="431"/>
        <v>0.55461666666666665</v>
      </c>
      <c r="Q6862" s="1">
        <v>398.9</v>
      </c>
    </row>
    <row r="6863" spans="2:17" x14ac:dyDescent="0.3">
      <c r="B6863" s="187">
        <v>41925.541666666664</v>
      </c>
      <c r="D6863" s="202">
        <v>998</v>
      </c>
      <c r="E6863" s="178">
        <v>734.90700000000004</v>
      </c>
      <c r="F6863" s="188">
        <f t="shared" si="428"/>
        <v>0.99456237101194311</v>
      </c>
      <c r="G6863" s="200"/>
      <c r="H6863" s="202">
        <v>968</v>
      </c>
      <c r="I6863" s="178">
        <v>24359</v>
      </c>
      <c r="J6863">
        <f t="shared" si="429"/>
        <v>24359</v>
      </c>
      <c r="K6863" s="189">
        <f t="shared" si="430"/>
        <v>0.97436</v>
      </c>
      <c r="L6863" s="200">
        <v>25289</v>
      </c>
      <c r="N6863" s="184">
        <v>3486.4</v>
      </c>
      <c r="O6863" s="190">
        <f t="shared" si="431"/>
        <v>0.58106666666666673</v>
      </c>
      <c r="Q6863" s="1">
        <v>398.5</v>
      </c>
    </row>
    <row r="6864" spans="2:17" x14ac:dyDescent="0.3">
      <c r="B6864" s="187">
        <v>41925.583333333336</v>
      </c>
      <c r="D6864" s="202">
        <v>542</v>
      </c>
      <c r="E6864" s="178">
        <v>381.51900000000001</v>
      </c>
      <c r="F6864" s="188">
        <f t="shared" si="428"/>
        <v>0.51631627025746862</v>
      </c>
      <c r="G6864" s="200"/>
      <c r="H6864" s="202">
        <v>672</v>
      </c>
      <c r="I6864" s="178">
        <v>19682</v>
      </c>
      <c r="J6864">
        <f t="shared" si="429"/>
        <v>19682</v>
      </c>
      <c r="K6864" s="189">
        <f t="shared" si="430"/>
        <v>0.78727999999999998</v>
      </c>
      <c r="L6864" s="200">
        <v>20339</v>
      </c>
      <c r="N6864" s="184">
        <v>3370.9</v>
      </c>
      <c r="O6864" s="190">
        <f t="shared" si="431"/>
        <v>0.56181666666666663</v>
      </c>
      <c r="Q6864" s="1">
        <v>398.5</v>
      </c>
    </row>
    <row r="6865" spans="2:17" x14ac:dyDescent="0.3">
      <c r="B6865" s="187">
        <v>41925.625</v>
      </c>
      <c r="D6865" s="202">
        <v>627</v>
      </c>
      <c r="E6865" s="178">
        <v>425.01400000000001</v>
      </c>
      <c r="F6865" s="188">
        <f t="shared" si="428"/>
        <v>0.57517880705078328</v>
      </c>
      <c r="G6865" s="200"/>
      <c r="H6865" s="202">
        <v>518</v>
      </c>
      <c r="I6865" s="178">
        <v>19151</v>
      </c>
      <c r="J6865">
        <f t="shared" si="429"/>
        <v>19151</v>
      </c>
      <c r="K6865" s="189">
        <f t="shared" si="430"/>
        <v>0.76604000000000005</v>
      </c>
      <c r="L6865" s="200">
        <v>19779</v>
      </c>
      <c r="N6865" s="184">
        <v>3494.8</v>
      </c>
      <c r="O6865" s="190">
        <f t="shared" si="431"/>
        <v>0.58246666666666669</v>
      </c>
      <c r="Q6865" s="1">
        <v>398.3</v>
      </c>
    </row>
    <row r="6866" spans="2:17" x14ac:dyDescent="0.3">
      <c r="B6866" s="187">
        <v>41925.666666666664</v>
      </c>
      <c r="D6866" s="202">
        <v>771</v>
      </c>
      <c r="E6866" s="178">
        <v>435.90100000000001</v>
      </c>
      <c r="F6866" s="188">
        <f t="shared" si="428"/>
        <v>0.58991237270358976</v>
      </c>
      <c r="G6866" s="200"/>
      <c r="H6866" s="202">
        <v>339</v>
      </c>
      <c r="I6866" s="178">
        <v>14826</v>
      </c>
      <c r="J6866">
        <f t="shared" si="429"/>
        <v>14826</v>
      </c>
      <c r="K6866" s="189">
        <f t="shared" si="430"/>
        <v>0.59304000000000001</v>
      </c>
      <c r="L6866" s="200">
        <v>15248</v>
      </c>
      <c r="N6866" s="184">
        <v>3213.1</v>
      </c>
      <c r="O6866" s="190">
        <f t="shared" si="431"/>
        <v>0.53551666666666664</v>
      </c>
      <c r="Q6866" s="1">
        <v>397.3</v>
      </c>
    </row>
    <row r="6867" spans="2:17" x14ac:dyDescent="0.3">
      <c r="B6867" s="187">
        <v>41925.708333333336</v>
      </c>
      <c r="D6867" s="202">
        <v>326</v>
      </c>
      <c r="E6867" s="178">
        <v>0</v>
      </c>
      <c r="F6867" s="188">
        <f t="shared" si="428"/>
        <v>0</v>
      </c>
      <c r="G6867" s="200"/>
      <c r="H6867" s="202">
        <v>90</v>
      </c>
      <c r="I6867" s="178">
        <v>3181.3</v>
      </c>
      <c r="J6867">
        <f t="shared" si="429"/>
        <v>3181.3</v>
      </c>
      <c r="K6867" s="189">
        <f t="shared" si="430"/>
        <v>0.127252</v>
      </c>
      <c r="L6867" s="200">
        <v>3300</v>
      </c>
      <c r="N6867" s="184">
        <v>2720.3</v>
      </c>
      <c r="O6867" s="190">
        <f t="shared" si="431"/>
        <v>0.45338333333333336</v>
      </c>
      <c r="Q6867" s="1">
        <v>396.9</v>
      </c>
    </row>
    <row r="6868" spans="2:17" x14ac:dyDescent="0.3">
      <c r="B6868" s="187">
        <v>41925.75</v>
      </c>
      <c r="D6868" s="202">
        <v>0</v>
      </c>
      <c r="E6868" s="178">
        <v>0</v>
      </c>
      <c r="F6868" s="188">
        <f t="shared" si="428"/>
        <v>0</v>
      </c>
      <c r="G6868" s="200"/>
      <c r="H6868" s="202">
        <v>0</v>
      </c>
      <c r="I6868" s="178">
        <v>-56.506999999999998</v>
      </c>
      <c r="J6868">
        <f t="shared" si="429"/>
        <v>0</v>
      </c>
      <c r="K6868" s="189">
        <f t="shared" si="430"/>
        <v>0</v>
      </c>
      <c r="L6868" s="200">
        <v>0</v>
      </c>
      <c r="N6868" s="184">
        <v>1870.8</v>
      </c>
      <c r="O6868" s="190">
        <f t="shared" si="431"/>
        <v>0.31179999999999997</v>
      </c>
      <c r="Q6868" s="1">
        <v>396.6</v>
      </c>
    </row>
    <row r="6869" spans="2:17" x14ac:dyDescent="0.3">
      <c r="B6869" s="187">
        <v>41925.791666666664</v>
      </c>
      <c r="D6869" s="202">
        <v>0</v>
      </c>
      <c r="E6869" s="178">
        <v>0</v>
      </c>
      <c r="F6869" s="188">
        <f t="shared" si="428"/>
        <v>0</v>
      </c>
      <c r="G6869" s="200"/>
      <c r="H6869" s="202">
        <v>0</v>
      </c>
      <c r="I6869" s="178">
        <v>-56.506999999999998</v>
      </c>
      <c r="J6869">
        <f t="shared" si="429"/>
        <v>0</v>
      </c>
      <c r="K6869" s="189">
        <f t="shared" si="430"/>
        <v>0</v>
      </c>
      <c r="L6869" s="200">
        <v>0</v>
      </c>
      <c r="N6869" s="184">
        <v>996.2</v>
      </c>
      <c r="O6869" s="190">
        <f t="shared" si="431"/>
        <v>0.16603333333333334</v>
      </c>
      <c r="Q6869" s="1">
        <v>395.6</v>
      </c>
    </row>
    <row r="6870" spans="2:17" x14ac:dyDescent="0.3">
      <c r="B6870" s="187">
        <v>41925.833333333336</v>
      </c>
      <c r="D6870" s="202">
        <v>0</v>
      </c>
      <c r="E6870" s="178">
        <v>0</v>
      </c>
      <c r="F6870" s="188">
        <f t="shared" si="428"/>
        <v>0</v>
      </c>
      <c r="G6870" s="200"/>
      <c r="H6870" s="202">
        <v>0</v>
      </c>
      <c r="I6870" s="178">
        <v>-56.506999999999998</v>
      </c>
      <c r="J6870">
        <f t="shared" si="429"/>
        <v>0</v>
      </c>
      <c r="K6870" s="189">
        <f t="shared" si="430"/>
        <v>0</v>
      </c>
      <c r="L6870" s="200">
        <v>0</v>
      </c>
      <c r="N6870" s="184">
        <v>7.7</v>
      </c>
      <c r="O6870" s="190">
        <f t="shared" si="431"/>
        <v>1.2833333333333334E-3</v>
      </c>
      <c r="Q6870" s="1">
        <v>394.8</v>
      </c>
    </row>
    <row r="6871" spans="2:17" x14ac:dyDescent="0.3">
      <c r="B6871" s="187">
        <v>41925.875</v>
      </c>
      <c r="D6871" s="202">
        <v>0</v>
      </c>
      <c r="E6871" s="178">
        <v>0</v>
      </c>
      <c r="F6871" s="188">
        <f t="shared" si="428"/>
        <v>0</v>
      </c>
      <c r="G6871" s="200"/>
      <c r="H6871" s="202">
        <v>0</v>
      </c>
      <c r="I6871" s="178">
        <v>-56.506999999999998</v>
      </c>
      <c r="J6871">
        <f t="shared" si="429"/>
        <v>0</v>
      </c>
      <c r="K6871" s="189">
        <f t="shared" si="430"/>
        <v>0</v>
      </c>
      <c r="L6871" s="200">
        <v>0</v>
      </c>
      <c r="N6871" s="184">
        <v>1057.2</v>
      </c>
      <c r="O6871" s="190">
        <f t="shared" si="431"/>
        <v>0.1762</v>
      </c>
      <c r="Q6871" s="1">
        <v>394.7</v>
      </c>
    </row>
    <row r="6872" spans="2:17" x14ac:dyDescent="0.3">
      <c r="B6872" s="187">
        <v>41925.916666666664</v>
      </c>
      <c r="D6872" s="202">
        <v>0</v>
      </c>
      <c r="E6872" s="178">
        <v>0</v>
      </c>
      <c r="F6872" s="188">
        <f t="shared" si="428"/>
        <v>0</v>
      </c>
      <c r="G6872" s="200"/>
      <c r="H6872" s="202">
        <v>0</v>
      </c>
      <c r="I6872" s="178">
        <v>-56.506999999999998</v>
      </c>
      <c r="J6872">
        <f t="shared" si="429"/>
        <v>0</v>
      </c>
      <c r="K6872" s="189">
        <f t="shared" si="430"/>
        <v>0</v>
      </c>
      <c r="L6872" s="200">
        <v>0</v>
      </c>
      <c r="N6872" s="184">
        <v>5808</v>
      </c>
      <c r="O6872" s="190">
        <f t="shared" si="431"/>
        <v>0.96799999999999997</v>
      </c>
      <c r="Q6872" s="1">
        <v>394.5</v>
      </c>
    </row>
    <row r="6873" spans="2:17" x14ac:dyDescent="0.3">
      <c r="B6873" s="187">
        <v>41925.958333333336</v>
      </c>
      <c r="D6873" s="202">
        <v>0</v>
      </c>
      <c r="E6873" s="178">
        <v>0</v>
      </c>
      <c r="F6873" s="188">
        <f t="shared" si="428"/>
        <v>0</v>
      </c>
      <c r="G6873" s="200"/>
      <c r="H6873" s="202">
        <v>0</v>
      </c>
      <c r="I6873" s="178">
        <v>-56.506999999999998</v>
      </c>
      <c r="J6873">
        <f t="shared" si="429"/>
        <v>0</v>
      </c>
      <c r="K6873" s="189">
        <f t="shared" si="430"/>
        <v>0</v>
      </c>
      <c r="L6873" s="200">
        <v>0</v>
      </c>
      <c r="N6873" s="184">
        <v>5865.6</v>
      </c>
      <c r="O6873" s="190">
        <f t="shared" si="431"/>
        <v>0.97760000000000002</v>
      </c>
      <c r="Q6873" s="1">
        <v>394.2</v>
      </c>
    </row>
    <row r="6874" spans="2:17" x14ac:dyDescent="0.3">
      <c r="B6874" s="187">
        <v>41926</v>
      </c>
      <c r="D6874" s="202">
        <v>0</v>
      </c>
      <c r="E6874" s="178">
        <v>0</v>
      </c>
      <c r="F6874" s="188">
        <f t="shared" si="428"/>
        <v>0</v>
      </c>
      <c r="G6874" s="200"/>
      <c r="H6874" s="202">
        <v>0</v>
      </c>
      <c r="I6874" s="178">
        <v>-56.506999999999998</v>
      </c>
      <c r="J6874">
        <f t="shared" si="429"/>
        <v>0</v>
      </c>
      <c r="K6874" s="189">
        <f t="shared" si="430"/>
        <v>0</v>
      </c>
      <c r="L6874" s="200">
        <v>0</v>
      </c>
      <c r="N6874" s="184">
        <v>2625.4</v>
      </c>
      <c r="O6874" s="190">
        <f t="shared" si="431"/>
        <v>0.43756666666666666</v>
      </c>
      <c r="Q6874" s="1">
        <v>394</v>
      </c>
    </row>
    <row r="6875" spans="2:17" x14ac:dyDescent="0.3">
      <c r="B6875" s="187">
        <v>41926.041666666664</v>
      </c>
      <c r="D6875" s="202">
        <v>0</v>
      </c>
      <c r="E6875" s="178">
        <v>0</v>
      </c>
      <c r="F6875" s="188">
        <f t="shared" si="428"/>
        <v>0</v>
      </c>
      <c r="G6875" s="200"/>
      <c r="H6875" s="202">
        <v>0</v>
      </c>
      <c r="I6875" s="178">
        <v>-56.506999999999998</v>
      </c>
      <c r="J6875">
        <f t="shared" si="429"/>
        <v>0</v>
      </c>
      <c r="K6875" s="189">
        <f t="shared" si="430"/>
        <v>0</v>
      </c>
      <c r="L6875" s="200">
        <v>0</v>
      </c>
      <c r="N6875" s="184">
        <v>1277.0999999999999</v>
      </c>
      <c r="O6875" s="190">
        <f t="shared" si="431"/>
        <v>0.21284999999999998</v>
      </c>
      <c r="Q6875" s="1">
        <v>393.7</v>
      </c>
    </row>
    <row r="6876" spans="2:17" x14ac:dyDescent="0.3">
      <c r="B6876" s="187">
        <v>41926.083333333336</v>
      </c>
      <c r="D6876" s="202">
        <v>0</v>
      </c>
      <c r="E6876" s="178">
        <v>0</v>
      </c>
      <c r="F6876" s="188">
        <f t="shared" si="428"/>
        <v>0</v>
      </c>
      <c r="G6876" s="200"/>
      <c r="H6876" s="202">
        <v>0</v>
      </c>
      <c r="I6876" s="178">
        <v>-56.506999999999998</v>
      </c>
      <c r="J6876">
        <f t="shared" si="429"/>
        <v>0</v>
      </c>
      <c r="K6876" s="189">
        <f t="shared" si="430"/>
        <v>0</v>
      </c>
      <c r="L6876" s="200">
        <v>0</v>
      </c>
      <c r="N6876" s="184">
        <v>2417.3000000000002</v>
      </c>
      <c r="O6876" s="190">
        <f t="shared" si="431"/>
        <v>0.40288333333333337</v>
      </c>
      <c r="Q6876" s="1">
        <v>392.9</v>
      </c>
    </row>
    <row r="6877" spans="2:17" x14ac:dyDescent="0.3">
      <c r="B6877" s="187">
        <v>41926.125</v>
      </c>
      <c r="D6877" s="202">
        <v>0</v>
      </c>
      <c r="E6877" s="178">
        <v>0</v>
      </c>
      <c r="F6877" s="188">
        <f t="shared" si="428"/>
        <v>0</v>
      </c>
      <c r="G6877" s="200"/>
      <c r="H6877" s="202">
        <v>0</v>
      </c>
      <c r="I6877" s="178">
        <v>-56.506999999999998</v>
      </c>
      <c r="J6877">
        <f t="shared" si="429"/>
        <v>0</v>
      </c>
      <c r="K6877" s="189">
        <f t="shared" si="430"/>
        <v>0</v>
      </c>
      <c r="L6877" s="200">
        <v>0</v>
      </c>
      <c r="N6877" s="184">
        <v>3289.1</v>
      </c>
      <c r="O6877" s="190">
        <f t="shared" si="431"/>
        <v>0.54818333333333336</v>
      </c>
      <c r="Q6877" s="1">
        <v>392.2</v>
      </c>
    </row>
    <row r="6878" spans="2:17" x14ac:dyDescent="0.3">
      <c r="B6878" s="187">
        <v>41926.166666666664</v>
      </c>
      <c r="D6878" s="202">
        <v>0</v>
      </c>
      <c r="E6878" s="178">
        <v>0</v>
      </c>
      <c r="F6878" s="188">
        <f t="shared" si="428"/>
        <v>0</v>
      </c>
      <c r="G6878" s="200"/>
      <c r="H6878" s="202">
        <v>0</v>
      </c>
      <c r="I6878" s="178">
        <v>-56.506999999999998</v>
      </c>
      <c r="J6878">
        <f t="shared" si="429"/>
        <v>0</v>
      </c>
      <c r="K6878" s="189">
        <f t="shared" si="430"/>
        <v>0</v>
      </c>
      <c r="L6878" s="200">
        <v>0</v>
      </c>
      <c r="N6878" s="184">
        <v>2962.8</v>
      </c>
      <c r="O6878" s="190">
        <f t="shared" si="431"/>
        <v>0.49380000000000002</v>
      </c>
      <c r="Q6878" s="1">
        <v>392.1</v>
      </c>
    </row>
    <row r="6879" spans="2:17" x14ac:dyDescent="0.3">
      <c r="B6879" s="187">
        <v>41926.208333333336</v>
      </c>
      <c r="D6879" s="202">
        <v>125</v>
      </c>
      <c r="E6879" s="178">
        <v>0</v>
      </c>
      <c r="F6879" s="188">
        <f t="shared" si="428"/>
        <v>0</v>
      </c>
      <c r="G6879" s="200"/>
      <c r="H6879" s="202">
        <v>19</v>
      </c>
      <c r="I6879" s="178">
        <v>319.72000000000003</v>
      </c>
      <c r="J6879">
        <f t="shared" si="429"/>
        <v>319.72000000000003</v>
      </c>
      <c r="K6879" s="189">
        <f t="shared" si="430"/>
        <v>1.2788800000000001E-2</v>
      </c>
      <c r="L6879" s="200">
        <v>455.12</v>
      </c>
      <c r="N6879" s="184">
        <v>2538.8000000000002</v>
      </c>
      <c r="O6879" s="190">
        <f t="shared" si="431"/>
        <v>0.42313333333333336</v>
      </c>
      <c r="Q6879" s="1">
        <v>392.1</v>
      </c>
    </row>
    <row r="6880" spans="2:17" x14ac:dyDescent="0.3">
      <c r="B6880" s="187">
        <v>41926.25</v>
      </c>
      <c r="D6880" s="202">
        <v>665</v>
      </c>
      <c r="E6880" s="178">
        <v>114.58199999999999</v>
      </c>
      <c r="F6880" s="188">
        <f t="shared" si="428"/>
        <v>0.15506580505464018</v>
      </c>
      <c r="G6880" s="200"/>
      <c r="H6880" s="202">
        <v>203</v>
      </c>
      <c r="I6880" s="178">
        <v>8909.5</v>
      </c>
      <c r="J6880">
        <f t="shared" si="429"/>
        <v>8909.5</v>
      </c>
      <c r="K6880" s="189">
        <f t="shared" si="430"/>
        <v>0.35637999999999997</v>
      </c>
      <c r="L6880" s="200">
        <v>9137.1</v>
      </c>
      <c r="N6880" s="184">
        <v>3555.8</v>
      </c>
      <c r="O6880" s="190">
        <f t="shared" si="431"/>
        <v>0.59263333333333335</v>
      </c>
      <c r="Q6880" s="1">
        <v>391.7</v>
      </c>
    </row>
    <row r="6881" spans="2:17" x14ac:dyDescent="0.3">
      <c r="B6881" s="187">
        <v>41926.291666666664</v>
      </c>
      <c r="D6881" s="202">
        <v>858</v>
      </c>
      <c r="E6881" s="178">
        <v>552.96400000000006</v>
      </c>
      <c r="F6881" s="188">
        <f t="shared" si="428"/>
        <v>0.74833575802686347</v>
      </c>
      <c r="G6881" s="200"/>
      <c r="H6881" s="202">
        <v>454</v>
      </c>
      <c r="I6881" s="178">
        <v>20177</v>
      </c>
      <c r="J6881">
        <f t="shared" si="429"/>
        <v>20177</v>
      </c>
      <c r="K6881" s="189">
        <f t="shared" si="430"/>
        <v>0.80708000000000002</v>
      </c>
      <c r="L6881" s="200">
        <v>20861</v>
      </c>
      <c r="N6881" s="184">
        <v>3436.8</v>
      </c>
      <c r="O6881" s="190">
        <f t="shared" si="431"/>
        <v>0.57279999999999998</v>
      </c>
      <c r="Q6881" s="1">
        <v>391</v>
      </c>
    </row>
    <row r="6882" spans="2:17" x14ac:dyDescent="0.3">
      <c r="B6882" s="187">
        <v>41926.333333333336</v>
      </c>
      <c r="D6882" s="202">
        <v>936</v>
      </c>
      <c r="E6882" s="178">
        <v>669.21600000000001</v>
      </c>
      <c r="F6882" s="188">
        <f t="shared" si="428"/>
        <v>0.90566160300436449</v>
      </c>
      <c r="G6882" s="200"/>
      <c r="H6882" s="202">
        <v>686</v>
      </c>
      <c r="I6882" s="178">
        <v>24071</v>
      </c>
      <c r="J6882">
        <f t="shared" si="429"/>
        <v>24071</v>
      </c>
      <c r="K6882" s="189">
        <f t="shared" si="430"/>
        <v>0.96284000000000003</v>
      </c>
      <c r="L6882" s="200">
        <v>24983</v>
      </c>
      <c r="N6882" s="184">
        <v>5068.3999999999996</v>
      </c>
      <c r="O6882" s="190">
        <f t="shared" si="431"/>
        <v>0.84473333333333323</v>
      </c>
      <c r="Q6882" s="1">
        <v>390.6</v>
      </c>
    </row>
    <row r="6883" spans="2:17" x14ac:dyDescent="0.3">
      <c r="B6883" s="187">
        <v>41926.375</v>
      </c>
      <c r="D6883" s="202">
        <v>984</v>
      </c>
      <c r="E6883" s="178">
        <v>723.56299999999999</v>
      </c>
      <c r="F6883" s="188">
        <f t="shared" si="428"/>
        <v>0.97921033934431778</v>
      </c>
      <c r="G6883" s="200"/>
      <c r="H6883" s="202">
        <v>877</v>
      </c>
      <c r="I6883" s="178">
        <v>24359</v>
      </c>
      <c r="J6883">
        <f t="shared" si="429"/>
        <v>24359</v>
      </c>
      <c r="K6883" s="189">
        <f t="shared" si="430"/>
        <v>0.97436</v>
      </c>
      <c r="L6883" s="200">
        <v>25289</v>
      </c>
      <c r="N6883" s="184">
        <v>5470.4</v>
      </c>
      <c r="O6883" s="190">
        <f t="shared" si="431"/>
        <v>0.91173333333333328</v>
      </c>
      <c r="Q6883" s="1">
        <v>390.5</v>
      </c>
    </row>
    <row r="6884" spans="2:17" x14ac:dyDescent="0.3">
      <c r="B6884" s="187">
        <v>41926.416666666664</v>
      </c>
      <c r="D6884" s="202">
        <v>1011</v>
      </c>
      <c r="E6884" s="178">
        <v>734.68700000000001</v>
      </c>
      <c r="F6884" s="188">
        <f t="shared" si="428"/>
        <v>0.99426464120174585</v>
      </c>
      <c r="G6884" s="200"/>
      <c r="H6884" s="202">
        <v>1009</v>
      </c>
      <c r="I6884" s="178">
        <v>24359</v>
      </c>
      <c r="J6884">
        <f t="shared" si="429"/>
        <v>24359</v>
      </c>
      <c r="K6884" s="189">
        <f t="shared" si="430"/>
        <v>0.97436</v>
      </c>
      <c r="L6884" s="200">
        <v>25289</v>
      </c>
      <c r="N6884" s="184">
        <v>5401</v>
      </c>
      <c r="O6884" s="190">
        <f t="shared" si="431"/>
        <v>0.90016666666666667</v>
      </c>
      <c r="Q6884" s="1">
        <v>390.2</v>
      </c>
    </row>
    <row r="6885" spans="2:17" x14ac:dyDescent="0.3">
      <c r="B6885" s="187">
        <v>41926.458333333336</v>
      </c>
      <c r="D6885" s="202">
        <v>1021</v>
      </c>
      <c r="E6885" s="178">
        <v>734.70600000000002</v>
      </c>
      <c r="F6885" s="188">
        <f t="shared" si="428"/>
        <v>0.99429035423080836</v>
      </c>
      <c r="G6885" s="200"/>
      <c r="H6885" s="202">
        <v>1068</v>
      </c>
      <c r="I6885" s="178">
        <v>24359</v>
      </c>
      <c r="J6885">
        <f t="shared" si="429"/>
        <v>24359</v>
      </c>
      <c r="K6885" s="189">
        <f t="shared" si="430"/>
        <v>0.97436</v>
      </c>
      <c r="L6885" s="200">
        <v>25289</v>
      </c>
      <c r="N6885" s="184">
        <v>4629.2</v>
      </c>
      <c r="O6885" s="190">
        <f t="shared" si="431"/>
        <v>0.77153333333333329</v>
      </c>
      <c r="Q6885" s="1">
        <v>389.8</v>
      </c>
    </row>
    <row r="6886" spans="2:17" x14ac:dyDescent="0.3">
      <c r="B6886" s="187">
        <v>41926.5</v>
      </c>
      <c r="D6886" s="202">
        <v>975</v>
      </c>
      <c r="E6886" s="178">
        <v>734.85500000000002</v>
      </c>
      <c r="F6886" s="188">
        <f t="shared" si="428"/>
        <v>0.99449199851135106</v>
      </c>
      <c r="G6886" s="200"/>
      <c r="H6886" s="202">
        <v>1036</v>
      </c>
      <c r="I6886" s="178">
        <v>24230</v>
      </c>
      <c r="J6886">
        <f t="shared" si="429"/>
        <v>24230</v>
      </c>
      <c r="K6886" s="189">
        <f t="shared" si="430"/>
        <v>0.96919999999999995</v>
      </c>
      <c r="L6886" s="200">
        <v>25152</v>
      </c>
      <c r="N6886" s="184">
        <v>3145.6</v>
      </c>
      <c r="O6886" s="190">
        <f t="shared" si="431"/>
        <v>0.52426666666666666</v>
      </c>
      <c r="Q6886" s="1">
        <v>389.3</v>
      </c>
    </row>
    <row r="6887" spans="2:17" x14ac:dyDescent="0.3">
      <c r="B6887" s="187">
        <v>41926.541666666664</v>
      </c>
      <c r="D6887" s="202">
        <v>796</v>
      </c>
      <c r="E6887" s="178">
        <v>586.10199999999998</v>
      </c>
      <c r="F6887" s="188">
        <f t="shared" si="428"/>
        <v>0.79318198734648304</v>
      </c>
      <c r="G6887" s="200"/>
      <c r="H6887" s="202">
        <v>884</v>
      </c>
      <c r="I6887" s="178">
        <v>22671</v>
      </c>
      <c r="J6887">
        <f t="shared" si="429"/>
        <v>22671</v>
      </c>
      <c r="K6887" s="189">
        <f t="shared" si="430"/>
        <v>0.90683999999999998</v>
      </c>
      <c r="L6887" s="200">
        <v>23497</v>
      </c>
      <c r="N6887" s="184">
        <v>2713.3</v>
      </c>
      <c r="O6887" s="190">
        <f t="shared" si="431"/>
        <v>0.45221666666666671</v>
      </c>
      <c r="Q6887" s="1">
        <v>388.7</v>
      </c>
    </row>
    <row r="6888" spans="2:17" x14ac:dyDescent="0.3">
      <c r="B6888" s="187">
        <v>41926.583333333336</v>
      </c>
      <c r="D6888" s="202">
        <v>746</v>
      </c>
      <c r="E6888" s="178">
        <v>535.41200000000003</v>
      </c>
      <c r="F6888" s="188">
        <f t="shared" si="428"/>
        <v>0.72458233244239956</v>
      </c>
      <c r="G6888" s="200"/>
      <c r="H6888" s="202">
        <v>736</v>
      </c>
      <c r="I6888" s="178">
        <v>21980</v>
      </c>
      <c r="J6888">
        <f t="shared" si="429"/>
        <v>21980</v>
      </c>
      <c r="K6888" s="189">
        <f t="shared" si="430"/>
        <v>0.87919999999999998</v>
      </c>
      <c r="L6888" s="200">
        <v>22766</v>
      </c>
      <c r="N6888" s="184">
        <v>1993.2</v>
      </c>
      <c r="O6888" s="190">
        <f t="shared" si="431"/>
        <v>0.3322</v>
      </c>
      <c r="Q6888" s="1">
        <v>388.3</v>
      </c>
    </row>
    <row r="6889" spans="2:17" x14ac:dyDescent="0.3">
      <c r="B6889" s="187">
        <v>41926.625</v>
      </c>
      <c r="D6889" s="202">
        <v>645</v>
      </c>
      <c r="E6889" s="178">
        <v>437.714</v>
      </c>
      <c r="F6889" s="188">
        <f t="shared" si="428"/>
        <v>0.59236593700307882</v>
      </c>
      <c r="G6889" s="200"/>
      <c r="H6889" s="202">
        <v>520</v>
      </c>
      <c r="I6889" s="178">
        <v>19782</v>
      </c>
      <c r="J6889">
        <f t="shared" si="429"/>
        <v>19782</v>
      </c>
      <c r="K6889" s="189">
        <f t="shared" si="430"/>
        <v>0.79127999999999998</v>
      </c>
      <c r="L6889" s="200">
        <v>20444</v>
      </c>
      <c r="N6889" s="184">
        <v>1534.4</v>
      </c>
      <c r="O6889" s="190">
        <f t="shared" si="431"/>
        <v>0.25573333333333337</v>
      </c>
      <c r="Q6889" s="1">
        <v>387.9</v>
      </c>
    </row>
    <row r="6890" spans="2:17" x14ac:dyDescent="0.3">
      <c r="B6890" s="187">
        <v>41926.666666666664</v>
      </c>
      <c r="D6890" s="202">
        <v>672</v>
      </c>
      <c r="E6890" s="178">
        <v>375.96499999999997</v>
      </c>
      <c r="F6890" s="188">
        <f t="shared" si="428"/>
        <v>0.50879994586730726</v>
      </c>
      <c r="G6890" s="200"/>
      <c r="H6890" s="202">
        <v>318</v>
      </c>
      <c r="I6890" s="178">
        <v>13669</v>
      </c>
      <c r="J6890">
        <f t="shared" si="429"/>
        <v>13669</v>
      </c>
      <c r="K6890" s="189">
        <f t="shared" si="430"/>
        <v>0.54676000000000002</v>
      </c>
      <c r="L6890" s="200">
        <v>14047</v>
      </c>
      <c r="N6890" s="184">
        <v>1376.9</v>
      </c>
      <c r="O6890" s="190">
        <f t="shared" si="431"/>
        <v>0.22948333333333334</v>
      </c>
      <c r="Q6890" s="1">
        <v>387.9</v>
      </c>
    </row>
    <row r="6891" spans="2:17" x14ac:dyDescent="0.3">
      <c r="B6891" s="187">
        <v>41926.708333333336</v>
      </c>
      <c r="D6891" s="202">
        <v>416</v>
      </c>
      <c r="E6891" s="178">
        <v>0</v>
      </c>
      <c r="F6891" s="188">
        <f t="shared" si="428"/>
        <v>0</v>
      </c>
      <c r="G6891" s="200"/>
      <c r="H6891" s="202">
        <v>95</v>
      </c>
      <c r="I6891" s="178">
        <v>3435.5</v>
      </c>
      <c r="J6891">
        <f t="shared" si="429"/>
        <v>3435.5</v>
      </c>
      <c r="K6891" s="189">
        <f t="shared" si="430"/>
        <v>0.13741999999999999</v>
      </c>
      <c r="L6891" s="200">
        <v>3557.4</v>
      </c>
      <c r="N6891" s="184">
        <v>1428.6</v>
      </c>
      <c r="O6891" s="190">
        <f t="shared" si="431"/>
        <v>0.23809999999999998</v>
      </c>
      <c r="Q6891" s="1">
        <v>386.9</v>
      </c>
    </row>
    <row r="6892" spans="2:17" x14ac:dyDescent="0.3">
      <c r="B6892" s="187">
        <v>41926.75</v>
      </c>
      <c r="D6892" s="202">
        <v>0</v>
      </c>
      <c r="E6892" s="178">
        <v>0</v>
      </c>
      <c r="F6892" s="188">
        <f t="shared" si="428"/>
        <v>0</v>
      </c>
      <c r="G6892" s="200"/>
      <c r="H6892" s="202">
        <v>0</v>
      </c>
      <c r="I6892" s="178">
        <v>-56.506999999999998</v>
      </c>
      <c r="J6892">
        <f t="shared" si="429"/>
        <v>0</v>
      </c>
      <c r="K6892" s="189">
        <f t="shared" si="430"/>
        <v>0</v>
      </c>
      <c r="L6892" s="200">
        <v>0</v>
      </c>
      <c r="N6892" s="184">
        <v>1302.3</v>
      </c>
      <c r="O6892" s="190">
        <f t="shared" si="431"/>
        <v>0.21704999999999999</v>
      </c>
      <c r="Q6892" s="1">
        <v>386.7</v>
      </c>
    </row>
    <row r="6893" spans="2:17" x14ac:dyDescent="0.3">
      <c r="B6893" s="187">
        <v>41926.791666666664</v>
      </c>
      <c r="D6893" s="202">
        <v>0</v>
      </c>
      <c r="E6893" s="178">
        <v>0</v>
      </c>
      <c r="F6893" s="188">
        <f t="shared" si="428"/>
        <v>0</v>
      </c>
      <c r="G6893" s="200"/>
      <c r="H6893" s="202">
        <v>0</v>
      </c>
      <c r="I6893" s="178">
        <v>-56.506999999999998</v>
      </c>
      <c r="J6893">
        <f t="shared" si="429"/>
        <v>0</v>
      </c>
      <c r="K6893" s="189">
        <f t="shared" si="430"/>
        <v>0</v>
      </c>
      <c r="L6893" s="200">
        <v>0</v>
      </c>
      <c r="N6893" s="184">
        <v>1473.6</v>
      </c>
      <c r="O6893" s="190">
        <f t="shared" si="431"/>
        <v>0.24559999999999998</v>
      </c>
      <c r="Q6893" s="1">
        <v>386</v>
      </c>
    </row>
    <row r="6894" spans="2:17" x14ac:dyDescent="0.3">
      <c r="B6894" s="187">
        <v>41926.833333333336</v>
      </c>
      <c r="D6894" s="202">
        <v>0</v>
      </c>
      <c r="E6894" s="178">
        <v>0</v>
      </c>
      <c r="F6894" s="188">
        <f t="shared" si="428"/>
        <v>0</v>
      </c>
      <c r="G6894" s="200"/>
      <c r="H6894" s="202">
        <v>0</v>
      </c>
      <c r="I6894" s="178">
        <v>-56.506999999999998</v>
      </c>
      <c r="J6894">
        <f t="shared" si="429"/>
        <v>0</v>
      </c>
      <c r="K6894" s="189">
        <f t="shared" si="430"/>
        <v>0</v>
      </c>
      <c r="L6894" s="200">
        <v>0</v>
      </c>
      <c r="N6894" s="184">
        <v>2070</v>
      </c>
      <c r="O6894" s="190">
        <f t="shared" si="431"/>
        <v>0.34499999999999997</v>
      </c>
      <c r="Q6894" s="1">
        <v>385.2</v>
      </c>
    </row>
    <row r="6895" spans="2:17" x14ac:dyDescent="0.3">
      <c r="B6895" s="187">
        <v>41926.875</v>
      </c>
      <c r="D6895" s="202">
        <v>0</v>
      </c>
      <c r="E6895" s="178">
        <v>0</v>
      </c>
      <c r="F6895" s="188">
        <f t="shared" si="428"/>
        <v>0</v>
      </c>
      <c r="G6895" s="200"/>
      <c r="H6895" s="202">
        <v>0</v>
      </c>
      <c r="I6895" s="178">
        <v>-56.506999999999998</v>
      </c>
      <c r="J6895">
        <f t="shared" si="429"/>
        <v>0</v>
      </c>
      <c r="K6895" s="189">
        <f t="shared" si="430"/>
        <v>0</v>
      </c>
      <c r="L6895" s="200">
        <v>0</v>
      </c>
      <c r="N6895" s="184">
        <v>3115.3</v>
      </c>
      <c r="O6895" s="190">
        <f t="shared" si="431"/>
        <v>0.51921666666666666</v>
      </c>
      <c r="Q6895" s="1">
        <v>384.8</v>
      </c>
    </row>
    <row r="6896" spans="2:17" x14ac:dyDescent="0.3">
      <c r="B6896" s="187">
        <v>41926.916666666664</v>
      </c>
      <c r="D6896" s="202">
        <v>0</v>
      </c>
      <c r="E6896" s="178">
        <v>0</v>
      </c>
      <c r="F6896" s="188">
        <f t="shared" si="428"/>
        <v>0</v>
      </c>
      <c r="G6896" s="200"/>
      <c r="H6896" s="202">
        <v>0</v>
      </c>
      <c r="I6896" s="178">
        <v>-56.506999999999998</v>
      </c>
      <c r="J6896">
        <f t="shared" si="429"/>
        <v>0</v>
      </c>
      <c r="K6896" s="189">
        <f t="shared" si="430"/>
        <v>0</v>
      </c>
      <c r="L6896" s="200">
        <v>0</v>
      </c>
      <c r="N6896" s="184">
        <v>4485.3999999999996</v>
      </c>
      <c r="O6896" s="190">
        <f t="shared" si="431"/>
        <v>0.7475666666666666</v>
      </c>
      <c r="Q6896" s="1">
        <v>383.1</v>
      </c>
    </row>
    <row r="6897" spans="2:17" x14ac:dyDescent="0.3">
      <c r="B6897" s="187">
        <v>41926.958333333336</v>
      </c>
      <c r="D6897" s="202">
        <v>0</v>
      </c>
      <c r="E6897" s="178">
        <v>0</v>
      </c>
      <c r="F6897" s="188">
        <f t="shared" si="428"/>
        <v>0</v>
      </c>
      <c r="G6897" s="200"/>
      <c r="H6897" s="202">
        <v>0</v>
      </c>
      <c r="I6897" s="178">
        <v>-56.506999999999998</v>
      </c>
      <c r="J6897">
        <f t="shared" si="429"/>
        <v>0</v>
      </c>
      <c r="K6897" s="189">
        <f t="shared" si="430"/>
        <v>0</v>
      </c>
      <c r="L6897" s="200">
        <v>0</v>
      </c>
      <c r="N6897" s="184">
        <v>5311.2</v>
      </c>
      <c r="O6897" s="190">
        <f t="shared" si="431"/>
        <v>0.88519999999999999</v>
      </c>
      <c r="Q6897" s="1">
        <v>383</v>
      </c>
    </row>
    <row r="6898" spans="2:17" x14ac:dyDescent="0.3">
      <c r="B6898" s="187">
        <v>41927</v>
      </c>
      <c r="D6898" s="202">
        <v>0</v>
      </c>
      <c r="E6898" s="178">
        <v>0</v>
      </c>
      <c r="F6898" s="188">
        <f t="shared" si="428"/>
        <v>0</v>
      </c>
      <c r="G6898" s="200"/>
      <c r="H6898" s="202">
        <v>0</v>
      </c>
      <c r="I6898" s="178">
        <v>-56.506999999999998</v>
      </c>
      <c r="J6898">
        <f t="shared" si="429"/>
        <v>0</v>
      </c>
      <c r="K6898" s="189">
        <f t="shared" si="430"/>
        <v>0</v>
      </c>
      <c r="L6898" s="200">
        <v>0</v>
      </c>
      <c r="N6898" s="184">
        <v>5180.7</v>
      </c>
      <c r="O6898" s="190">
        <f t="shared" si="431"/>
        <v>0.86344999999999994</v>
      </c>
      <c r="Q6898" s="1">
        <v>382.3</v>
      </c>
    </row>
    <row r="6899" spans="2:17" x14ac:dyDescent="0.3">
      <c r="B6899" s="187">
        <v>41927.041666666664</v>
      </c>
      <c r="D6899" s="202">
        <v>0</v>
      </c>
      <c r="E6899" s="178">
        <v>0</v>
      </c>
      <c r="F6899" s="188">
        <f t="shared" si="428"/>
        <v>0</v>
      </c>
      <c r="G6899" s="200"/>
      <c r="H6899" s="202">
        <v>0</v>
      </c>
      <c r="I6899" s="178">
        <v>-56.506999999999998</v>
      </c>
      <c r="J6899">
        <f t="shared" si="429"/>
        <v>0</v>
      </c>
      <c r="K6899" s="189">
        <f t="shared" si="430"/>
        <v>0</v>
      </c>
      <c r="L6899" s="200">
        <v>0</v>
      </c>
      <c r="N6899" s="184">
        <v>4474.3999999999996</v>
      </c>
      <c r="O6899" s="190">
        <f t="shared" si="431"/>
        <v>0.74573333333333325</v>
      </c>
      <c r="Q6899" s="1">
        <v>382.3</v>
      </c>
    </row>
    <row r="6900" spans="2:17" x14ac:dyDescent="0.3">
      <c r="B6900" s="187">
        <v>41927.083333333336</v>
      </c>
      <c r="D6900" s="202">
        <v>0</v>
      </c>
      <c r="E6900" s="178">
        <v>0</v>
      </c>
      <c r="F6900" s="188">
        <f t="shared" si="428"/>
        <v>0</v>
      </c>
      <c r="G6900" s="200"/>
      <c r="H6900" s="202">
        <v>0</v>
      </c>
      <c r="I6900" s="178">
        <v>-56.506999999999998</v>
      </c>
      <c r="J6900">
        <f t="shared" si="429"/>
        <v>0</v>
      </c>
      <c r="K6900" s="189">
        <f t="shared" si="430"/>
        <v>0</v>
      </c>
      <c r="L6900" s="200">
        <v>0</v>
      </c>
      <c r="N6900" s="184">
        <v>3321.9</v>
      </c>
      <c r="O6900" s="190">
        <f t="shared" si="431"/>
        <v>0.55364999999999998</v>
      </c>
      <c r="Q6900" s="1">
        <v>381.9</v>
      </c>
    </row>
    <row r="6901" spans="2:17" x14ac:dyDescent="0.3">
      <c r="B6901" s="187">
        <v>41927.125</v>
      </c>
      <c r="D6901" s="202">
        <v>0</v>
      </c>
      <c r="E6901" s="178">
        <v>0</v>
      </c>
      <c r="F6901" s="188">
        <f t="shared" si="428"/>
        <v>0</v>
      </c>
      <c r="G6901" s="200"/>
      <c r="H6901" s="202">
        <v>0</v>
      </c>
      <c r="I6901" s="178">
        <v>-56.506999999999998</v>
      </c>
      <c r="J6901">
        <f t="shared" si="429"/>
        <v>0</v>
      </c>
      <c r="K6901" s="189">
        <f t="shared" si="430"/>
        <v>0</v>
      </c>
      <c r="L6901" s="200">
        <v>0</v>
      </c>
      <c r="N6901" s="184">
        <v>2365.1999999999998</v>
      </c>
      <c r="O6901" s="190">
        <f t="shared" si="431"/>
        <v>0.39419999999999999</v>
      </c>
      <c r="Q6901" s="1">
        <v>380.8</v>
      </c>
    </row>
    <row r="6902" spans="2:17" x14ac:dyDescent="0.3">
      <c r="B6902" s="187">
        <v>41927.166666666664</v>
      </c>
      <c r="D6902" s="202">
        <v>0</v>
      </c>
      <c r="E6902" s="178">
        <v>0</v>
      </c>
      <c r="F6902" s="188">
        <f t="shared" si="428"/>
        <v>0</v>
      </c>
      <c r="G6902" s="200"/>
      <c r="H6902" s="202">
        <v>0</v>
      </c>
      <c r="I6902" s="178">
        <v>-56.506999999999998</v>
      </c>
      <c r="J6902">
        <f t="shared" si="429"/>
        <v>0</v>
      </c>
      <c r="K6902" s="189">
        <f t="shared" si="430"/>
        <v>0</v>
      </c>
      <c r="L6902" s="200">
        <v>0</v>
      </c>
      <c r="N6902" s="184">
        <v>1499.3</v>
      </c>
      <c r="O6902" s="190">
        <f t="shared" si="431"/>
        <v>0.24988333333333332</v>
      </c>
      <c r="Q6902" s="1">
        <v>380.7</v>
      </c>
    </row>
    <row r="6903" spans="2:17" x14ac:dyDescent="0.3">
      <c r="B6903" s="187">
        <v>41927.208333333336</v>
      </c>
      <c r="D6903" s="202">
        <v>144</v>
      </c>
      <c r="E6903" s="178">
        <v>0</v>
      </c>
      <c r="F6903" s="188">
        <f t="shared" si="428"/>
        <v>0</v>
      </c>
      <c r="G6903" s="200"/>
      <c r="H6903" s="202">
        <v>20</v>
      </c>
      <c r="I6903" s="178">
        <v>368.27</v>
      </c>
      <c r="J6903">
        <f t="shared" si="429"/>
        <v>368.27</v>
      </c>
      <c r="K6903" s="189">
        <f t="shared" si="430"/>
        <v>1.4730799999999999E-2</v>
      </c>
      <c r="L6903" s="200">
        <v>498.02</v>
      </c>
      <c r="N6903" s="184">
        <v>1033.9000000000001</v>
      </c>
      <c r="O6903" s="190">
        <f t="shared" si="431"/>
        <v>0.17231666666666667</v>
      </c>
      <c r="Q6903" s="1">
        <v>380.2</v>
      </c>
    </row>
    <row r="6904" spans="2:17" x14ac:dyDescent="0.3">
      <c r="B6904" s="187">
        <v>41927.25</v>
      </c>
      <c r="D6904" s="202">
        <v>664</v>
      </c>
      <c r="E6904" s="178">
        <v>118.005</v>
      </c>
      <c r="F6904" s="188">
        <f t="shared" si="428"/>
        <v>0.15969821023784553</v>
      </c>
      <c r="G6904" s="200"/>
      <c r="H6904" s="202">
        <v>203</v>
      </c>
      <c r="I6904" s="178">
        <v>8918.9</v>
      </c>
      <c r="J6904">
        <f t="shared" si="429"/>
        <v>8918.9</v>
      </c>
      <c r="K6904" s="189">
        <f t="shared" si="430"/>
        <v>0.35675599999999996</v>
      </c>
      <c r="L6904" s="200">
        <v>9146.7999999999993</v>
      </c>
      <c r="N6904" s="184">
        <v>505</v>
      </c>
      <c r="O6904" s="190">
        <f t="shared" si="431"/>
        <v>8.4166666666666667E-2</v>
      </c>
      <c r="Q6904" s="1">
        <v>380</v>
      </c>
    </row>
    <row r="6905" spans="2:17" x14ac:dyDescent="0.3">
      <c r="B6905" s="187">
        <v>41927.291666666664</v>
      </c>
      <c r="D6905" s="202">
        <v>850</v>
      </c>
      <c r="E6905" s="178">
        <v>552.70100000000002</v>
      </c>
      <c r="F6905" s="188">
        <f t="shared" si="428"/>
        <v>0.74797983557194581</v>
      </c>
      <c r="G6905" s="200"/>
      <c r="H6905" s="202">
        <v>451</v>
      </c>
      <c r="I6905" s="178">
        <v>19958</v>
      </c>
      <c r="J6905">
        <f t="shared" si="429"/>
        <v>19958</v>
      </c>
      <c r="K6905" s="189">
        <f t="shared" si="430"/>
        <v>0.79832000000000003</v>
      </c>
      <c r="L6905" s="200">
        <v>20630</v>
      </c>
      <c r="N6905" s="184">
        <v>798.6</v>
      </c>
      <c r="O6905" s="190">
        <f t="shared" si="431"/>
        <v>0.1331</v>
      </c>
      <c r="Q6905" s="1">
        <v>379.7</v>
      </c>
    </row>
    <row r="6906" spans="2:17" x14ac:dyDescent="0.3">
      <c r="B6906" s="187">
        <v>41927.333333333336</v>
      </c>
      <c r="D6906" s="202">
        <v>911</v>
      </c>
      <c r="E6906" s="178">
        <v>657.60900000000004</v>
      </c>
      <c r="F6906" s="188">
        <f t="shared" si="428"/>
        <v>0.88995364888182171</v>
      </c>
      <c r="G6906" s="200"/>
      <c r="H6906" s="202">
        <v>682</v>
      </c>
      <c r="I6906" s="178">
        <v>23688</v>
      </c>
      <c r="J6906">
        <f t="shared" si="429"/>
        <v>23688</v>
      </c>
      <c r="K6906" s="189">
        <f t="shared" si="430"/>
        <v>0.94752000000000003</v>
      </c>
      <c r="L6906" s="200">
        <v>24576</v>
      </c>
      <c r="N6906" s="184">
        <v>569.5</v>
      </c>
      <c r="O6906" s="190">
        <f t="shared" si="431"/>
        <v>9.4916666666666663E-2</v>
      </c>
      <c r="Q6906" s="1">
        <v>379.6</v>
      </c>
    </row>
    <row r="6907" spans="2:17" x14ac:dyDescent="0.3">
      <c r="B6907" s="187">
        <v>41927.375</v>
      </c>
      <c r="D6907" s="202">
        <v>961</v>
      </c>
      <c r="E6907" s="178">
        <v>715.00099999999998</v>
      </c>
      <c r="F6907" s="188">
        <f t="shared" si="428"/>
        <v>0.96762323645836856</v>
      </c>
      <c r="G6907" s="200"/>
      <c r="H6907" s="202">
        <v>872</v>
      </c>
      <c r="I6907" s="178">
        <v>24312</v>
      </c>
      <c r="J6907">
        <f t="shared" si="429"/>
        <v>24312</v>
      </c>
      <c r="K6907" s="189">
        <f t="shared" si="430"/>
        <v>0.97248000000000001</v>
      </c>
      <c r="L6907" s="200">
        <v>25239</v>
      </c>
      <c r="N6907" s="184">
        <v>461.9</v>
      </c>
      <c r="O6907" s="190">
        <f t="shared" si="431"/>
        <v>7.6983333333333334E-2</v>
      </c>
      <c r="Q6907" s="1">
        <v>379.6</v>
      </c>
    </row>
    <row r="6908" spans="2:17" x14ac:dyDescent="0.3">
      <c r="B6908" s="187">
        <v>41927.416666666664</v>
      </c>
      <c r="D6908" s="202">
        <v>987</v>
      </c>
      <c r="E6908" s="178">
        <v>734.51099999999997</v>
      </c>
      <c r="F6908" s="188">
        <f t="shared" si="428"/>
        <v>0.99402645735358797</v>
      </c>
      <c r="G6908" s="200"/>
      <c r="H6908" s="202">
        <v>1002</v>
      </c>
      <c r="I6908" s="178">
        <v>24359</v>
      </c>
      <c r="J6908">
        <f t="shared" si="429"/>
        <v>24359</v>
      </c>
      <c r="K6908" s="189">
        <f t="shared" si="430"/>
        <v>0.97436</v>
      </c>
      <c r="L6908" s="200">
        <v>25289</v>
      </c>
      <c r="N6908" s="184">
        <v>2.5</v>
      </c>
      <c r="O6908" s="190">
        <f t="shared" si="431"/>
        <v>4.1666666666666669E-4</v>
      </c>
      <c r="Q6908" s="1">
        <v>379.6</v>
      </c>
    </row>
    <row r="6909" spans="2:17" x14ac:dyDescent="0.3">
      <c r="B6909" s="187">
        <v>41927.458333333336</v>
      </c>
      <c r="D6909" s="202">
        <v>900</v>
      </c>
      <c r="E6909" s="178">
        <v>685.95100000000002</v>
      </c>
      <c r="F6909" s="188">
        <f t="shared" si="428"/>
        <v>0.92830936833914146</v>
      </c>
      <c r="G6909" s="200"/>
      <c r="H6909" s="202">
        <v>1022</v>
      </c>
      <c r="I6909" s="178">
        <v>23738</v>
      </c>
      <c r="J6909">
        <f t="shared" si="429"/>
        <v>23738</v>
      </c>
      <c r="K6909" s="189">
        <f t="shared" si="430"/>
        <v>0.94952000000000003</v>
      </c>
      <c r="L6909" s="200">
        <v>24629</v>
      </c>
      <c r="N6909" s="184">
        <v>0</v>
      </c>
      <c r="O6909" s="190">
        <f t="shared" si="431"/>
        <v>0</v>
      </c>
      <c r="Q6909" s="1">
        <v>378.9</v>
      </c>
    </row>
    <row r="6910" spans="2:17" x14ac:dyDescent="0.3">
      <c r="B6910" s="187">
        <v>41927.5</v>
      </c>
      <c r="D6910" s="202">
        <v>590</v>
      </c>
      <c r="E6910" s="178">
        <v>443.50700000000001</v>
      </c>
      <c r="F6910" s="188">
        <f t="shared" si="428"/>
        <v>0.60020570423249997</v>
      </c>
      <c r="G6910" s="200"/>
      <c r="H6910" s="202">
        <v>796</v>
      </c>
      <c r="I6910" s="178">
        <v>19254</v>
      </c>
      <c r="J6910">
        <f t="shared" si="429"/>
        <v>19254</v>
      </c>
      <c r="K6910" s="189">
        <f t="shared" si="430"/>
        <v>0.77015999999999996</v>
      </c>
      <c r="L6910" s="200">
        <v>19889</v>
      </c>
      <c r="N6910" s="184">
        <v>1001.1</v>
      </c>
      <c r="O6910" s="190">
        <f t="shared" si="431"/>
        <v>0.16685</v>
      </c>
      <c r="Q6910" s="1">
        <v>378.9</v>
      </c>
    </row>
    <row r="6911" spans="2:17" x14ac:dyDescent="0.3">
      <c r="B6911" s="187">
        <v>41927.541666666664</v>
      </c>
      <c r="D6911" s="202">
        <v>698</v>
      </c>
      <c r="E6911" s="178">
        <v>512.26400000000001</v>
      </c>
      <c r="F6911" s="188">
        <f t="shared" si="428"/>
        <v>0.69325574314037286</v>
      </c>
      <c r="G6911" s="200"/>
      <c r="H6911" s="202">
        <v>855</v>
      </c>
      <c r="I6911" s="178">
        <v>22034</v>
      </c>
      <c r="J6911">
        <f t="shared" si="429"/>
        <v>22034</v>
      </c>
      <c r="K6911" s="189">
        <f t="shared" si="430"/>
        <v>0.88136000000000003</v>
      </c>
      <c r="L6911" s="200">
        <v>22823</v>
      </c>
      <c r="N6911" s="184">
        <v>1438.9</v>
      </c>
      <c r="O6911" s="190">
        <f t="shared" si="431"/>
        <v>0.23981666666666668</v>
      </c>
      <c r="Q6911" s="1">
        <v>378.7</v>
      </c>
    </row>
    <row r="6912" spans="2:17" x14ac:dyDescent="0.3">
      <c r="B6912" s="187">
        <v>41927.583333333336</v>
      </c>
      <c r="D6912" s="202">
        <v>449</v>
      </c>
      <c r="E6912" s="178">
        <v>312.48700000000002</v>
      </c>
      <c r="F6912" s="188">
        <f t="shared" si="428"/>
        <v>0.42289406908684918</v>
      </c>
      <c r="G6912" s="200"/>
      <c r="H6912" s="202">
        <v>639</v>
      </c>
      <c r="I6912" s="178">
        <v>18458</v>
      </c>
      <c r="J6912">
        <f t="shared" si="429"/>
        <v>18458</v>
      </c>
      <c r="K6912" s="189">
        <f t="shared" si="430"/>
        <v>0.73831999999999998</v>
      </c>
      <c r="L6912" s="200">
        <v>19052</v>
      </c>
      <c r="N6912" s="184">
        <v>1281.3</v>
      </c>
      <c r="O6912" s="190">
        <f t="shared" si="431"/>
        <v>0.21354999999999999</v>
      </c>
      <c r="Q6912" s="1">
        <v>378.2</v>
      </c>
    </row>
    <row r="6913" spans="2:17" x14ac:dyDescent="0.3">
      <c r="B6913" s="187">
        <v>41927.625</v>
      </c>
      <c r="D6913" s="202">
        <v>368</v>
      </c>
      <c r="E6913" s="178">
        <v>239.47499999999999</v>
      </c>
      <c r="F6913" s="188">
        <f t="shared" si="428"/>
        <v>0.32408566498629765</v>
      </c>
      <c r="G6913" s="200"/>
      <c r="H6913" s="202">
        <v>441</v>
      </c>
      <c r="I6913" s="178">
        <v>14845</v>
      </c>
      <c r="J6913">
        <f t="shared" si="429"/>
        <v>14845</v>
      </c>
      <c r="K6913" s="189">
        <f t="shared" si="430"/>
        <v>0.59379999999999999</v>
      </c>
      <c r="L6913" s="200">
        <v>15268</v>
      </c>
      <c r="N6913" s="184">
        <v>1131.7</v>
      </c>
      <c r="O6913" s="190">
        <f t="shared" si="431"/>
        <v>0.18861666666666668</v>
      </c>
      <c r="Q6913" s="1">
        <v>378.1</v>
      </c>
    </row>
    <row r="6914" spans="2:17" x14ac:dyDescent="0.3">
      <c r="B6914" s="187">
        <v>41927.666666666664</v>
      </c>
      <c r="D6914" s="202">
        <v>60</v>
      </c>
      <c r="E6914" s="178">
        <v>0</v>
      </c>
      <c r="F6914" s="188">
        <f t="shared" si="428"/>
        <v>0</v>
      </c>
      <c r="G6914" s="200"/>
      <c r="H6914" s="202">
        <v>147</v>
      </c>
      <c r="I6914" s="178">
        <v>4171.6000000000004</v>
      </c>
      <c r="J6914">
        <f t="shared" si="429"/>
        <v>4171.6000000000004</v>
      </c>
      <c r="K6914" s="189">
        <f t="shared" si="430"/>
        <v>0.16686400000000001</v>
      </c>
      <c r="L6914" s="200">
        <v>4303</v>
      </c>
      <c r="N6914" s="184">
        <v>836.6</v>
      </c>
      <c r="O6914" s="190">
        <f t="shared" si="431"/>
        <v>0.13943333333333333</v>
      </c>
      <c r="Q6914" s="1">
        <v>378.1</v>
      </c>
    </row>
    <row r="6915" spans="2:17" x14ac:dyDescent="0.3">
      <c r="B6915" s="187">
        <v>41927.708333333336</v>
      </c>
      <c r="D6915" s="202">
        <v>0</v>
      </c>
      <c r="E6915" s="178">
        <v>0</v>
      </c>
      <c r="F6915" s="188">
        <f t="shared" si="428"/>
        <v>0</v>
      </c>
      <c r="G6915" s="200"/>
      <c r="H6915" s="202">
        <v>36</v>
      </c>
      <c r="I6915" s="178">
        <v>712.33</v>
      </c>
      <c r="J6915">
        <f t="shared" si="429"/>
        <v>712.33</v>
      </c>
      <c r="K6915" s="189">
        <f t="shared" si="430"/>
        <v>2.8493200000000003E-2</v>
      </c>
      <c r="L6915" s="200">
        <v>809.27</v>
      </c>
      <c r="N6915" s="184">
        <v>738.4</v>
      </c>
      <c r="O6915" s="190">
        <f t="shared" si="431"/>
        <v>0.12306666666666666</v>
      </c>
      <c r="Q6915" s="1">
        <v>377.9</v>
      </c>
    </row>
    <row r="6916" spans="2:17" x14ac:dyDescent="0.3">
      <c r="B6916" s="187">
        <v>41927.75</v>
      </c>
      <c r="D6916" s="202">
        <v>0</v>
      </c>
      <c r="E6916" s="178">
        <v>0</v>
      </c>
      <c r="F6916" s="188">
        <f t="shared" si="428"/>
        <v>0</v>
      </c>
      <c r="G6916" s="200"/>
      <c r="H6916" s="202">
        <v>0</v>
      </c>
      <c r="I6916" s="178">
        <v>-56.506999999999998</v>
      </c>
      <c r="J6916">
        <f t="shared" si="429"/>
        <v>0</v>
      </c>
      <c r="K6916" s="189">
        <f t="shared" si="430"/>
        <v>0</v>
      </c>
      <c r="L6916" s="200">
        <v>0</v>
      </c>
      <c r="N6916" s="184">
        <v>415.6</v>
      </c>
      <c r="O6916" s="190">
        <f t="shared" si="431"/>
        <v>6.9266666666666671E-2</v>
      </c>
      <c r="Q6916" s="1">
        <v>377.7</v>
      </c>
    </row>
    <row r="6917" spans="2:17" x14ac:dyDescent="0.3">
      <c r="B6917" s="187">
        <v>41927.791666666664</v>
      </c>
      <c r="D6917" s="202">
        <v>0</v>
      </c>
      <c r="E6917" s="178">
        <v>0</v>
      </c>
      <c r="F6917" s="188">
        <f t="shared" si="428"/>
        <v>0</v>
      </c>
      <c r="G6917" s="200"/>
      <c r="H6917" s="202">
        <v>0</v>
      </c>
      <c r="I6917" s="178">
        <v>-56.506999999999998</v>
      </c>
      <c r="J6917">
        <f t="shared" si="429"/>
        <v>0</v>
      </c>
      <c r="K6917" s="189">
        <f t="shared" si="430"/>
        <v>0</v>
      </c>
      <c r="L6917" s="200">
        <v>0</v>
      </c>
      <c r="N6917" s="184">
        <v>513.9</v>
      </c>
      <c r="O6917" s="190">
        <f t="shared" si="431"/>
        <v>8.564999999999999E-2</v>
      </c>
      <c r="Q6917" s="1">
        <v>377.2</v>
      </c>
    </row>
    <row r="6918" spans="2:17" x14ac:dyDescent="0.3">
      <c r="B6918" s="187">
        <v>41927.833333333336</v>
      </c>
      <c r="D6918" s="202">
        <v>0</v>
      </c>
      <c r="E6918" s="178">
        <v>0</v>
      </c>
      <c r="F6918" s="188">
        <f t="shared" si="428"/>
        <v>0</v>
      </c>
      <c r="G6918" s="200"/>
      <c r="H6918" s="202">
        <v>0</v>
      </c>
      <c r="I6918" s="178">
        <v>-56.506999999999998</v>
      </c>
      <c r="J6918">
        <f t="shared" si="429"/>
        <v>0</v>
      </c>
      <c r="K6918" s="189">
        <f t="shared" si="430"/>
        <v>0</v>
      </c>
      <c r="L6918" s="200">
        <v>0</v>
      </c>
      <c r="N6918" s="184">
        <v>1178.4000000000001</v>
      </c>
      <c r="O6918" s="190">
        <f t="shared" si="431"/>
        <v>0.19640000000000002</v>
      </c>
      <c r="Q6918" s="1">
        <v>376</v>
      </c>
    </row>
    <row r="6919" spans="2:17" x14ac:dyDescent="0.3">
      <c r="B6919" s="187">
        <v>41927.875</v>
      </c>
      <c r="D6919" s="202">
        <v>0</v>
      </c>
      <c r="E6919" s="178">
        <v>0</v>
      </c>
      <c r="F6919" s="188">
        <f t="shared" si="428"/>
        <v>0</v>
      </c>
      <c r="G6919" s="200"/>
      <c r="H6919" s="202">
        <v>0</v>
      </c>
      <c r="I6919" s="178">
        <v>-56.506999999999998</v>
      </c>
      <c r="J6919">
        <f t="shared" si="429"/>
        <v>0</v>
      </c>
      <c r="K6919" s="189">
        <f t="shared" si="430"/>
        <v>0</v>
      </c>
      <c r="L6919" s="200">
        <v>0</v>
      </c>
      <c r="N6919" s="184">
        <v>2319.9</v>
      </c>
      <c r="O6919" s="190">
        <f t="shared" si="431"/>
        <v>0.38664999999999999</v>
      </c>
      <c r="Q6919" s="1">
        <v>375.8</v>
      </c>
    </row>
    <row r="6920" spans="2:17" x14ac:dyDescent="0.3">
      <c r="B6920" s="187">
        <v>41927.916666666664</v>
      </c>
      <c r="D6920" s="202">
        <v>0</v>
      </c>
      <c r="E6920" s="178">
        <v>0</v>
      </c>
      <c r="F6920" s="188">
        <f t="shared" si="428"/>
        <v>0</v>
      </c>
      <c r="G6920" s="200"/>
      <c r="H6920" s="202">
        <v>0</v>
      </c>
      <c r="I6920" s="178">
        <v>-56.506999999999998</v>
      </c>
      <c r="J6920">
        <f t="shared" si="429"/>
        <v>0</v>
      </c>
      <c r="K6920" s="189">
        <f t="shared" si="430"/>
        <v>0</v>
      </c>
      <c r="L6920" s="200">
        <v>0</v>
      </c>
      <c r="N6920" s="184">
        <v>3309.5</v>
      </c>
      <c r="O6920" s="190">
        <f t="shared" si="431"/>
        <v>0.55158333333333331</v>
      </c>
      <c r="Q6920" s="1">
        <v>375.8</v>
      </c>
    </row>
    <row r="6921" spans="2:17" x14ac:dyDescent="0.3">
      <c r="B6921" s="187">
        <v>41927.958333333336</v>
      </c>
      <c r="D6921" s="202">
        <v>0</v>
      </c>
      <c r="E6921" s="178">
        <v>0</v>
      </c>
      <c r="F6921" s="188">
        <f t="shared" si="428"/>
        <v>0</v>
      </c>
      <c r="G6921" s="200"/>
      <c r="H6921" s="202">
        <v>0</v>
      </c>
      <c r="I6921" s="178">
        <v>-56.506999999999998</v>
      </c>
      <c r="J6921">
        <f t="shared" si="429"/>
        <v>0</v>
      </c>
      <c r="K6921" s="189">
        <f t="shared" si="430"/>
        <v>0</v>
      </c>
      <c r="L6921" s="200">
        <v>0</v>
      </c>
      <c r="N6921" s="184">
        <v>4847.8</v>
      </c>
      <c r="O6921" s="190">
        <f t="shared" si="431"/>
        <v>0.80796666666666672</v>
      </c>
      <c r="Q6921" s="1">
        <v>373.7</v>
      </c>
    </row>
    <row r="6922" spans="2:17" x14ac:dyDescent="0.3">
      <c r="B6922" s="187">
        <v>41928</v>
      </c>
      <c r="D6922" s="202">
        <v>0</v>
      </c>
      <c r="E6922" s="178">
        <v>0</v>
      </c>
      <c r="F6922" s="188">
        <f t="shared" si="428"/>
        <v>0</v>
      </c>
      <c r="G6922" s="200"/>
      <c r="H6922" s="202">
        <v>0</v>
      </c>
      <c r="I6922" s="178">
        <v>-56.506999999999998</v>
      </c>
      <c r="J6922">
        <f t="shared" si="429"/>
        <v>0</v>
      </c>
      <c r="K6922" s="189">
        <f t="shared" si="430"/>
        <v>0</v>
      </c>
      <c r="L6922" s="200">
        <v>0</v>
      </c>
      <c r="N6922" s="184">
        <v>5763.7</v>
      </c>
      <c r="O6922" s="190">
        <f t="shared" si="431"/>
        <v>0.96061666666666667</v>
      </c>
      <c r="Q6922" s="1">
        <v>373</v>
      </c>
    </row>
    <row r="6923" spans="2:17" x14ac:dyDescent="0.3">
      <c r="B6923" s="187">
        <v>41928.041666666664</v>
      </c>
      <c r="D6923" s="202">
        <v>0</v>
      </c>
      <c r="E6923" s="178">
        <v>0</v>
      </c>
      <c r="F6923" s="188">
        <f t="shared" ref="F6923:F6986" si="432">E6923/$F$8</f>
        <v>0</v>
      </c>
      <c r="G6923" s="200"/>
      <c r="H6923" s="202">
        <v>0</v>
      </c>
      <c r="I6923" s="178">
        <v>-56.506999999999998</v>
      </c>
      <c r="J6923">
        <f t="shared" ref="J6923:J6986" si="433">IF(I6923&lt;0,0,I6923)</f>
        <v>0</v>
      </c>
      <c r="K6923" s="189">
        <f t="shared" ref="K6923:K6986" si="434">J6923/(1000*$K$8)</f>
        <v>0</v>
      </c>
      <c r="L6923" s="200">
        <v>0</v>
      </c>
      <c r="N6923" s="184">
        <v>5491.4</v>
      </c>
      <c r="O6923" s="190">
        <f t="shared" ref="O6923:O6986" si="435">N6923/$O$8</f>
        <v>0.91523333333333323</v>
      </c>
      <c r="Q6923" s="1">
        <v>372.9</v>
      </c>
    </row>
    <row r="6924" spans="2:17" x14ac:dyDescent="0.3">
      <c r="B6924" s="187">
        <v>41928.083333333336</v>
      </c>
      <c r="D6924" s="202">
        <v>0</v>
      </c>
      <c r="E6924" s="178">
        <v>0</v>
      </c>
      <c r="F6924" s="188">
        <f t="shared" si="432"/>
        <v>0</v>
      </c>
      <c r="G6924" s="200"/>
      <c r="H6924" s="202">
        <v>0</v>
      </c>
      <c r="I6924" s="178">
        <v>-56.506999999999998</v>
      </c>
      <c r="J6924">
        <f t="shared" si="433"/>
        <v>0</v>
      </c>
      <c r="K6924" s="189">
        <f t="shared" si="434"/>
        <v>0</v>
      </c>
      <c r="L6924" s="200">
        <v>0</v>
      </c>
      <c r="N6924" s="184">
        <v>5131.8</v>
      </c>
      <c r="O6924" s="190">
        <f t="shared" si="435"/>
        <v>0.85530000000000006</v>
      </c>
      <c r="Q6924" s="1">
        <v>372.2</v>
      </c>
    </row>
    <row r="6925" spans="2:17" x14ac:dyDescent="0.3">
      <c r="B6925" s="187">
        <v>41928.125</v>
      </c>
      <c r="D6925" s="202">
        <v>0</v>
      </c>
      <c r="E6925" s="178">
        <v>0</v>
      </c>
      <c r="F6925" s="188">
        <f t="shared" si="432"/>
        <v>0</v>
      </c>
      <c r="G6925" s="200"/>
      <c r="H6925" s="202">
        <v>0</v>
      </c>
      <c r="I6925" s="178">
        <v>-56.506999999999998</v>
      </c>
      <c r="J6925">
        <f t="shared" si="433"/>
        <v>0</v>
      </c>
      <c r="K6925" s="189">
        <f t="shared" si="434"/>
        <v>0</v>
      </c>
      <c r="L6925" s="200">
        <v>0</v>
      </c>
      <c r="N6925" s="184">
        <v>5038.6000000000004</v>
      </c>
      <c r="O6925" s="190">
        <f t="shared" si="435"/>
        <v>0.83976666666666677</v>
      </c>
      <c r="Q6925" s="1">
        <v>371.9</v>
      </c>
    </row>
    <row r="6926" spans="2:17" x14ac:dyDescent="0.3">
      <c r="B6926" s="187">
        <v>41928.166666666664</v>
      </c>
      <c r="D6926" s="202">
        <v>0</v>
      </c>
      <c r="E6926" s="178">
        <v>0</v>
      </c>
      <c r="F6926" s="188">
        <f t="shared" si="432"/>
        <v>0</v>
      </c>
      <c r="G6926" s="200"/>
      <c r="H6926" s="202">
        <v>0</v>
      </c>
      <c r="I6926" s="178">
        <v>-56.506999999999998</v>
      </c>
      <c r="J6926">
        <f t="shared" si="433"/>
        <v>0</v>
      </c>
      <c r="K6926" s="189">
        <f t="shared" si="434"/>
        <v>0</v>
      </c>
      <c r="L6926" s="200">
        <v>0</v>
      </c>
      <c r="N6926" s="184">
        <v>2785.4</v>
      </c>
      <c r="O6926" s="190">
        <f t="shared" si="435"/>
        <v>0.46423333333333333</v>
      </c>
      <c r="Q6926" s="1">
        <v>371.6</v>
      </c>
    </row>
    <row r="6927" spans="2:17" x14ac:dyDescent="0.3">
      <c r="B6927" s="187">
        <v>41928.208333333336</v>
      </c>
      <c r="D6927" s="202">
        <v>137</v>
      </c>
      <c r="E6927" s="178">
        <v>0</v>
      </c>
      <c r="F6927" s="188">
        <f t="shared" si="432"/>
        <v>0</v>
      </c>
      <c r="G6927" s="200"/>
      <c r="H6927" s="202">
        <v>21</v>
      </c>
      <c r="I6927" s="178">
        <v>425.2</v>
      </c>
      <c r="J6927">
        <f t="shared" si="433"/>
        <v>425.2</v>
      </c>
      <c r="K6927" s="189">
        <f t="shared" si="434"/>
        <v>1.7007999999999999E-2</v>
      </c>
      <c r="L6927" s="200">
        <v>548.32000000000005</v>
      </c>
      <c r="N6927" s="184">
        <v>630.1</v>
      </c>
      <c r="O6927" s="190">
        <f t="shared" si="435"/>
        <v>0.10501666666666667</v>
      </c>
      <c r="Q6927" s="1">
        <v>371.3</v>
      </c>
    </row>
    <row r="6928" spans="2:17" x14ac:dyDescent="0.3">
      <c r="B6928" s="187">
        <v>41928.25</v>
      </c>
      <c r="D6928" s="202">
        <v>634</v>
      </c>
      <c r="E6928" s="178">
        <v>105.837</v>
      </c>
      <c r="F6928" s="188">
        <f t="shared" si="432"/>
        <v>0.14323104509929968</v>
      </c>
      <c r="G6928" s="200"/>
      <c r="H6928" s="202">
        <v>204</v>
      </c>
      <c r="I6928" s="178">
        <v>8850.5</v>
      </c>
      <c r="J6928">
        <f t="shared" si="433"/>
        <v>8850.5</v>
      </c>
      <c r="K6928" s="189">
        <f t="shared" si="434"/>
        <v>0.35402</v>
      </c>
      <c r="L6928" s="200">
        <v>9076.5</v>
      </c>
      <c r="N6928" s="184">
        <v>0</v>
      </c>
      <c r="O6928" s="190">
        <f t="shared" si="435"/>
        <v>0</v>
      </c>
      <c r="Q6928" s="1">
        <v>371.3</v>
      </c>
    </row>
    <row r="6929" spans="2:17" x14ac:dyDescent="0.3">
      <c r="B6929" s="187">
        <v>41928.291666666664</v>
      </c>
      <c r="D6929" s="202">
        <v>818</v>
      </c>
      <c r="E6929" s="178">
        <v>533.14499999999998</v>
      </c>
      <c r="F6929" s="188">
        <f t="shared" si="432"/>
        <v>0.72151436208004871</v>
      </c>
      <c r="G6929" s="200"/>
      <c r="H6929" s="202">
        <v>450</v>
      </c>
      <c r="I6929" s="178">
        <v>19921</v>
      </c>
      <c r="J6929">
        <f t="shared" si="433"/>
        <v>19921</v>
      </c>
      <c r="K6929" s="189">
        <f t="shared" si="434"/>
        <v>0.79683999999999999</v>
      </c>
      <c r="L6929" s="200">
        <v>20591</v>
      </c>
      <c r="N6929" s="184">
        <v>0</v>
      </c>
      <c r="O6929" s="190">
        <f t="shared" si="435"/>
        <v>0</v>
      </c>
      <c r="Q6929" s="1">
        <v>371.1</v>
      </c>
    </row>
    <row r="6930" spans="2:17" x14ac:dyDescent="0.3">
      <c r="B6930" s="187">
        <v>41928.333333333336</v>
      </c>
      <c r="D6930" s="202">
        <v>812</v>
      </c>
      <c r="E6930" s="178">
        <v>584.63199999999995</v>
      </c>
      <c r="F6930" s="188">
        <f t="shared" si="432"/>
        <v>0.79119261088743786</v>
      </c>
      <c r="G6930" s="200"/>
      <c r="H6930" s="202">
        <v>664</v>
      </c>
      <c r="I6930" s="178">
        <v>22895</v>
      </c>
      <c r="J6930">
        <f t="shared" si="433"/>
        <v>22895</v>
      </c>
      <c r="K6930" s="189">
        <f t="shared" si="434"/>
        <v>0.91579999999999995</v>
      </c>
      <c r="L6930" s="200">
        <v>23735</v>
      </c>
      <c r="N6930" s="184">
        <v>81.3</v>
      </c>
      <c r="O6930" s="190">
        <f t="shared" si="435"/>
        <v>1.355E-2</v>
      </c>
      <c r="Q6930" s="1">
        <v>370.8</v>
      </c>
    </row>
    <row r="6931" spans="2:17" x14ac:dyDescent="0.3">
      <c r="B6931" s="187">
        <v>41928.375</v>
      </c>
      <c r="D6931" s="202">
        <v>871</v>
      </c>
      <c r="E6931" s="178">
        <v>645.95100000000002</v>
      </c>
      <c r="F6931" s="188">
        <f t="shared" si="432"/>
        <v>0.87417667557600576</v>
      </c>
      <c r="G6931" s="200"/>
      <c r="H6931" s="202">
        <v>852</v>
      </c>
      <c r="I6931" s="178">
        <v>23844</v>
      </c>
      <c r="J6931">
        <f t="shared" si="433"/>
        <v>23844</v>
      </c>
      <c r="K6931" s="189">
        <f t="shared" si="434"/>
        <v>0.95376000000000005</v>
      </c>
      <c r="L6931" s="200">
        <v>24742</v>
      </c>
      <c r="N6931" s="184">
        <v>143</v>
      </c>
      <c r="O6931" s="190">
        <f t="shared" si="435"/>
        <v>2.3833333333333335E-2</v>
      </c>
      <c r="Q6931" s="1">
        <v>369.9</v>
      </c>
    </row>
    <row r="6932" spans="2:17" x14ac:dyDescent="0.3">
      <c r="B6932" s="187">
        <v>41928.416666666664</v>
      </c>
      <c r="D6932" s="202">
        <v>898</v>
      </c>
      <c r="E6932" s="178">
        <v>677.41800000000001</v>
      </c>
      <c r="F6932" s="188">
        <f t="shared" si="432"/>
        <v>0.9167615116554455</v>
      </c>
      <c r="G6932" s="200"/>
      <c r="H6932" s="202">
        <v>981</v>
      </c>
      <c r="I6932" s="178">
        <v>23966</v>
      </c>
      <c r="J6932">
        <f t="shared" si="433"/>
        <v>23966</v>
      </c>
      <c r="K6932" s="189">
        <f t="shared" si="434"/>
        <v>0.95864000000000005</v>
      </c>
      <c r="L6932" s="200">
        <v>24872</v>
      </c>
      <c r="N6932" s="184">
        <v>0</v>
      </c>
      <c r="O6932" s="190">
        <f t="shared" si="435"/>
        <v>0</v>
      </c>
      <c r="Q6932" s="1">
        <v>368.5</v>
      </c>
    </row>
    <row r="6933" spans="2:17" x14ac:dyDescent="0.3">
      <c r="B6933" s="187">
        <v>41928.458333333336</v>
      </c>
      <c r="D6933" s="202">
        <v>788</v>
      </c>
      <c r="E6933" s="178">
        <v>599.50900000000001</v>
      </c>
      <c r="F6933" s="188">
        <f t="shared" si="432"/>
        <v>0.81132591264336718</v>
      </c>
      <c r="G6933" s="200"/>
      <c r="H6933" s="202">
        <v>991</v>
      </c>
      <c r="I6933" s="178">
        <v>23160</v>
      </c>
      <c r="J6933">
        <f t="shared" si="433"/>
        <v>23160</v>
      </c>
      <c r="K6933" s="189">
        <f t="shared" si="434"/>
        <v>0.9264</v>
      </c>
      <c r="L6933" s="200">
        <v>24016</v>
      </c>
      <c r="N6933" s="184">
        <v>0</v>
      </c>
      <c r="O6933" s="190">
        <f t="shared" si="435"/>
        <v>0</v>
      </c>
      <c r="Q6933" s="1">
        <v>368.2</v>
      </c>
    </row>
    <row r="6934" spans="2:17" x14ac:dyDescent="0.3">
      <c r="B6934" s="187">
        <v>41928.5</v>
      </c>
      <c r="D6934" s="202">
        <v>806</v>
      </c>
      <c r="E6934" s="178">
        <v>619.84100000000001</v>
      </c>
      <c r="F6934" s="188">
        <f t="shared" si="432"/>
        <v>0.83884156037486901</v>
      </c>
      <c r="G6934" s="200"/>
      <c r="H6934" s="202">
        <v>995</v>
      </c>
      <c r="I6934" s="178">
        <v>23465</v>
      </c>
      <c r="J6934">
        <f t="shared" si="433"/>
        <v>23465</v>
      </c>
      <c r="K6934" s="189">
        <f t="shared" si="434"/>
        <v>0.93859999999999999</v>
      </c>
      <c r="L6934" s="200">
        <v>24340</v>
      </c>
      <c r="N6934" s="184">
        <v>151</v>
      </c>
      <c r="O6934" s="190">
        <f t="shared" si="435"/>
        <v>2.5166666666666667E-2</v>
      </c>
      <c r="Q6934" s="1">
        <v>367.5</v>
      </c>
    </row>
    <row r="6935" spans="2:17" x14ac:dyDescent="0.3">
      <c r="B6935" s="187">
        <v>41928.541666666664</v>
      </c>
      <c r="D6935" s="202">
        <v>475</v>
      </c>
      <c r="E6935" s="178">
        <v>342.51299999999998</v>
      </c>
      <c r="F6935" s="188">
        <f t="shared" si="432"/>
        <v>0.4635287749094969</v>
      </c>
      <c r="G6935" s="200"/>
      <c r="H6935" s="202">
        <v>714</v>
      </c>
      <c r="I6935" s="178">
        <v>18542</v>
      </c>
      <c r="J6935">
        <f t="shared" si="433"/>
        <v>18542</v>
      </c>
      <c r="K6935" s="189">
        <f t="shared" si="434"/>
        <v>0.74168000000000001</v>
      </c>
      <c r="L6935" s="200">
        <v>19139</v>
      </c>
      <c r="N6935" s="184">
        <v>595.79999999999995</v>
      </c>
      <c r="O6935" s="190">
        <f t="shared" si="435"/>
        <v>9.9299999999999986E-2</v>
      </c>
      <c r="Q6935" s="1">
        <v>367.4</v>
      </c>
    </row>
    <row r="6936" spans="2:17" x14ac:dyDescent="0.3">
      <c r="B6936" s="187">
        <v>41928.583333333336</v>
      </c>
      <c r="D6936" s="202">
        <v>301</v>
      </c>
      <c r="E6936" s="178">
        <v>202.19399999999999</v>
      </c>
      <c r="F6936" s="188">
        <f t="shared" si="432"/>
        <v>0.27363264201373616</v>
      </c>
      <c r="G6936" s="200"/>
      <c r="H6936" s="202">
        <v>565</v>
      </c>
      <c r="I6936" s="178">
        <v>15629</v>
      </c>
      <c r="J6936">
        <f t="shared" si="433"/>
        <v>15629</v>
      </c>
      <c r="K6936" s="189">
        <f t="shared" si="434"/>
        <v>0.62516000000000005</v>
      </c>
      <c r="L6936" s="200">
        <v>16087</v>
      </c>
      <c r="N6936" s="184">
        <v>871.3</v>
      </c>
      <c r="O6936" s="190">
        <f t="shared" si="435"/>
        <v>0.14521666666666666</v>
      </c>
      <c r="Q6936" s="1">
        <v>367.2</v>
      </c>
    </row>
    <row r="6937" spans="2:17" x14ac:dyDescent="0.3">
      <c r="B6937" s="187">
        <v>41928.625</v>
      </c>
      <c r="D6937" s="202">
        <v>117</v>
      </c>
      <c r="E6937" s="178">
        <v>0</v>
      </c>
      <c r="F6937" s="188">
        <f t="shared" si="432"/>
        <v>0</v>
      </c>
      <c r="G6937" s="200"/>
      <c r="H6937" s="202">
        <v>299</v>
      </c>
      <c r="I6937" s="178">
        <v>8505.1</v>
      </c>
      <c r="J6937">
        <f t="shared" si="433"/>
        <v>8505.1</v>
      </c>
      <c r="K6937" s="189">
        <f t="shared" si="434"/>
        <v>0.34020400000000001</v>
      </c>
      <c r="L6937" s="200">
        <v>8722.1</v>
      </c>
      <c r="N6937" s="184">
        <v>941.2</v>
      </c>
      <c r="O6937" s="190">
        <f t="shared" si="435"/>
        <v>0.15686666666666668</v>
      </c>
      <c r="Q6937" s="1">
        <v>367</v>
      </c>
    </row>
    <row r="6938" spans="2:17" x14ac:dyDescent="0.3">
      <c r="B6938" s="187">
        <v>41928.666666666664</v>
      </c>
      <c r="D6938" s="202">
        <v>19</v>
      </c>
      <c r="E6938" s="178">
        <v>0</v>
      </c>
      <c r="F6938" s="188">
        <f t="shared" si="432"/>
        <v>0</v>
      </c>
      <c r="G6938" s="200"/>
      <c r="H6938" s="202">
        <v>88</v>
      </c>
      <c r="I6938" s="178">
        <v>2137.6999999999998</v>
      </c>
      <c r="J6938">
        <f t="shared" si="433"/>
        <v>2137.6999999999998</v>
      </c>
      <c r="K6938" s="189">
        <f t="shared" si="434"/>
        <v>8.5507999999999987E-2</v>
      </c>
      <c r="L6938" s="200">
        <v>2245.3000000000002</v>
      </c>
      <c r="N6938" s="184">
        <v>907.8</v>
      </c>
      <c r="O6938" s="190">
        <f t="shared" si="435"/>
        <v>0.15129999999999999</v>
      </c>
      <c r="Q6938" s="1">
        <v>366.4</v>
      </c>
    </row>
    <row r="6939" spans="2:17" x14ac:dyDescent="0.3">
      <c r="B6939" s="187">
        <v>41928.708333333336</v>
      </c>
      <c r="D6939" s="202">
        <v>0</v>
      </c>
      <c r="E6939" s="178">
        <v>0</v>
      </c>
      <c r="F6939" s="188">
        <f t="shared" si="432"/>
        <v>0</v>
      </c>
      <c r="G6939" s="200"/>
      <c r="H6939" s="202">
        <v>7</v>
      </c>
      <c r="I6939" s="178">
        <v>-56.506999999999998</v>
      </c>
      <c r="J6939">
        <f t="shared" si="433"/>
        <v>0</v>
      </c>
      <c r="K6939" s="189">
        <f t="shared" si="434"/>
        <v>0</v>
      </c>
      <c r="L6939" s="200">
        <v>0</v>
      </c>
      <c r="N6939" s="184">
        <v>433.7</v>
      </c>
      <c r="O6939" s="190">
        <f t="shared" si="435"/>
        <v>7.2283333333333338E-2</v>
      </c>
      <c r="Q6939" s="1">
        <v>366.3</v>
      </c>
    </row>
    <row r="6940" spans="2:17" x14ac:dyDescent="0.3">
      <c r="B6940" s="187">
        <v>41928.75</v>
      </c>
      <c r="D6940" s="202">
        <v>0</v>
      </c>
      <c r="E6940" s="178">
        <v>0</v>
      </c>
      <c r="F6940" s="188">
        <f t="shared" si="432"/>
        <v>0</v>
      </c>
      <c r="G6940" s="200"/>
      <c r="H6940" s="202">
        <v>0</v>
      </c>
      <c r="I6940" s="178">
        <v>-56.506999999999998</v>
      </c>
      <c r="J6940">
        <f t="shared" si="433"/>
        <v>0</v>
      </c>
      <c r="K6940" s="189">
        <f t="shared" si="434"/>
        <v>0</v>
      </c>
      <c r="L6940" s="200">
        <v>0</v>
      </c>
      <c r="N6940" s="184">
        <v>1137.3</v>
      </c>
      <c r="O6940" s="190">
        <f t="shared" si="435"/>
        <v>0.18955</v>
      </c>
      <c r="Q6940" s="1">
        <v>366.3</v>
      </c>
    </row>
    <row r="6941" spans="2:17" x14ac:dyDescent="0.3">
      <c r="B6941" s="187">
        <v>41928.791666666664</v>
      </c>
      <c r="D6941" s="202">
        <v>0</v>
      </c>
      <c r="E6941" s="178">
        <v>0</v>
      </c>
      <c r="F6941" s="188">
        <f t="shared" si="432"/>
        <v>0</v>
      </c>
      <c r="G6941" s="200"/>
      <c r="H6941" s="202">
        <v>0</v>
      </c>
      <c r="I6941" s="178">
        <v>-56.506999999999998</v>
      </c>
      <c r="J6941">
        <f t="shared" si="433"/>
        <v>0</v>
      </c>
      <c r="K6941" s="189">
        <f t="shared" si="434"/>
        <v>0</v>
      </c>
      <c r="L6941" s="200">
        <v>0</v>
      </c>
      <c r="N6941" s="184">
        <v>152.1</v>
      </c>
      <c r="O6941" s="190">
        <f t="shared" si="435"/>
        <v>2.5349999999999998E-2</v>
      </c>
      <c r="Q6941" s="1">
        <v>365.6</v>
      </c>
    </row>
    <row r="6942" spans="2:17" x14ac:dyDescent="0.3">
      <c r="B6942" s="187">
        <v>41928.833333333336</v>
      </c>
      <c r="D6942" s="202">
        <v>0</v>
      </c>
      <c r="E6942" s="178">
        <v>0</v>
      </c>
      <c r="F6942" s="188">
        <f t="shared" si="432"/>
        <v>0</v>
      </c>
      <c r="G6942" s="200"/>
      <c r="H6942" s="202">
        <v>0</v>
      </c>
      <c r="I6942" s="178">
        <v>-56.506999999999998</v>
      </c>
      <c r="J6942">
        <f t="shared" si="433"/>
        <v>0</v>
      </c>
      <c r="K6942" s="189">
        <f t="shared" si="434"/>
        <v>0</v>
      </c>
      <c r="L6942" s="200">
        <v>0</v>
      </c>
      <c r="N6942" s="184">
        <v>0</v>
      </c>
      <c r="O6942" s="190">
        <f t="shared" si="435"/>
        <v>0</v>
      </c>
      <c r="Q6942" s="1">
        <v>363.2</v>
      </c>
    </row>
    <row r="6943" spans="2:17" x14ac:dyDescent="0.3">
      <c r="B6943" s="187">
        <v>41928.875</v>
      </c>
      <c r="D6943" s="202">
        <v>0</v>
      </c>
      <c r="E6943" s="178">
        <v>0</v>
      </c>
      <c r="F6943" s="188">
        <f t="shared" si="432"/>
        <v>0</v>
      </c>
      <c r="G6943" s="200"/>
      <c r="H6943" s="202">
        <v>0</v>
      </c>
      <c r="I6943" s="178">
        <v>-56.506999999999998</v>
      </c>
      <c r="J6943">
        <f t="shared" si="433"/>
        <v>0</v>
      </c>
      <c r="K6943" s="189">
        <f t="shared" si="434"/>
        <v>0</v>
      </c>
      <c r="L6943" s="200">
        <v>0</v>
      </c>
      <c r="N6943" s="184">
        <v>2354.5</v>
      </c>
      <c r="O6943" s="190">
        <f t="shared" si="435"/>
        <v>0.39241666666666669</v>
      </c>
      <c r="Q6943" s="1">
        <v>362.8</v>
      </c>
    </row>
    <row r="6944" spans="2:17" x14ac:dyDescent="0.3">
      <c r="B6944" s="187">
        <v>41928.916666666664</v>
      </c>
      <c r="D6944" s="202">
        <v>0</v>
      </c>
      <c r="E6944" s="178">
        <v>0</v>
      </c>
      <c r="F6944" s="188">
        <f t="shared" si="432"/>
        <v>0</v>
      </c>
      <c r="G6944" s="200"/>
      <c r="H6944" s="202">
        <v>0</v>
      </c>
      <c r="I6944" s="178">
        <v>-56.506999999999998</v>
      </c>
      <c r="J6944">
        <f t="shared" si="433"/>
        <v>0</v>
      </c>
      <c r="K6944" s="189">
        <f t="shared" si="434"/>
        <v>0</v>
      </c>
      <c r="L6944" s="200">
        <v>0</v>
      </c>
      <c r="N6944" s="184">
        <v>5890.7</v>
      </c>
      <c r="O6944" s="190">
        <f t="shared" si="435"/>
        <v>0.98178333333333334</v>
      </c>
      <c r="Q6944" s="1">
        <v>362.4</v>
      </c>
    </row>
    <row r="6945" spans="2:17" x14ac:dyDescent="0.3">
      <c r="B6945" s="187">
        <v>41928.958333333336</v>
      </c>
      <c r="D6945" s="202">
        <v>0</v>
      </c>
      <c r="E6945" s="178">
        <v>0</v>
      </c>
      <c r="F6945" s="188">
        <f t="shared" si="432"/>
        <v>0</v>
      </c>
      <c r="G6945" s="200"/>
      <c r="H6945" s="202">
        <v>0</v>
      </c>
      <c r="I6945" s="178">
        <v>-56.506999999999998</v>
      </c>
      <c r="J6945">
        <f t="shared" si="433"/>
        <v>0</v>
      </c>
      <c r="K6945" s="189">
        <f t="shared" si="434"/>
        <v>0</v>
      </c>
      <c r="L6945" s="200">
        <v>0</v>
      </c>
      <c r="N6945" s="184">
        <v>4958.6000000000004</v>
      </c>
      <c r="O6945" s="190">
        <f t="shared" si="435"/>
        <v>0.82643333333333335</v>
      </c>
      <c r="Q6945" s="1">
        <v>362.1</v>
      </c>
    </row>
    <row r="6946" spans="2:17" x14ac:dyDescent="0.3">
      <c r="B6946" s="187">
        <v>41929</v>
      </c>
      <c r="D6946" s="202">
        <v>0</v>
      </c>
      <c r="E6946" s="178">
        <v>0</v>
      </c>
      <c r="F6946" s="188">
        <f t="shared" si="432"/>
        <v>0</v>
      </c>
      <c r="G6946" s="200"/>
      <c r="H6946" s="202">
        <v>0</v>
      </c>
      <c r="I6946" s="178">
        <v>-56.506999999999998</v>
      </c>
      <c r="J6946">
        <f t="shared" si="433"/>
        <v>0</v>
      </c>
      <c r="K6946" s="189">
        <f t="shared" si="434"/>
        <v>0</v>
      </c>
      <c r="L6946" s="200">
        <v>0</v>
      </c>
      <c r="N6946" s="184">
        <v>3204.6</v>
      </c>
      <c r="O6946" s="190">
        <f t="shared" si="435"/>
        <v>0.53410000000000002</v>
      </c>
      <c r="Q6946" s="1">
        <v>361.6</v>
      </c>
    </row>
    <row r="6947" spans="2:17" x14ac:dyDescent="0.3">
      <c r="B6947" s="187">
        <v>41929.041666666664</v>
      </c>
      <c r="D6947" s="202">
        <v>0</v>
      </c>
      <c r="E6947" s="178">
        <v>0</v>
      </c>
      <c r="F6947" s="188">
        <f t="shared" si="432"/>
        <v>0</v>
      </c>
      <c r="G6947" s="200"/>
      <c r="H6947" s="202">
        <v>0</v>
      </c>
      <c r="I6947" s="178">
        <v>-56.506999999999998</v>
      </c>
      <c r="J6947">
        <f t="shared" si="433"/>
        <v>0</v>
      </c>
      <c r="K6947" s="189">
        <f t="shared" si="434"/>
        <v>0</v>
      </c>
      <c r="L6947" s="200">
        <v>0</v>
      </c>
      <c r="N6947" s="184">
        <v>2071.6</v>
      </c>
      <c r="O6947" s="190">
        <f t="shared" si="435"/>
        <v>0.34526666666666667</v>
      </c>
      <c r="Q6947" s="1">
        <v>360.9</v>
      </c>
    </row>
    <row r="6948" spans="2:17" x14ac:dyDescent="0.3">
      <c r="B6948" s="187">
        <v>41929.083333333336</v>
      </c>
      <c r="D6948" s="202">
        <v>0</v>
      </c>
      <c r="E6948" s="178">
        <v>0</v>
      </c>
      <c r="F6948" s="188">
        <f t="shared" si="432"/>
        <v>0</v>
      </c>
      <c r="G6948" s="200"/>
      <c r="H6948" s="202">
        <v>0</v>
      </c>
      <c r="I6948" s="178">
        <v>-56.506999999999998</v>
      </c>
      <c r="J6948">
        <f t="shared" si="433"/>
        <v>0</v>
      </c>
      <c r="K6948" s="189">
        <f t="shared" si="434"/>
        <v>0</v>
      </c>
      <c r="L6948" s="200">
        <v>0</v>
      </c>
      <c r="N6948" s="184">
        <v>1801.9</v>
      </c>
      <c r="O6948" s="190">
        <f t="shared" si="435"/>
        <v>0.30031666666666668</v>
      </c>
      <c r="Q6948" s="1">
        <v>360.8</v>
      </c>
    </row>
    <row r="6949" spans="2:17" x14ac:dyDescent="0.3">
      <c r="B6949" s="187">
        <v>41929.125</v>
      </c>
      <c r="D6949" s="202">
        <v>0</v>
      </c>
      <c r="E6949" s="178">
        <v>0</v>
      </c>
      <c r="F6949" s="188">
        <f t="shared" si="432"/>
        <v>0</v>
      </c>
      <c r="G6949" s="200"/>
      <c r="H6949" s="202">
        <v>0</v>
      </c>
      <c r="I6949" s="178">
        <v>-56.506999999999998</v>
      </c>
      <c r="J6949">
        <f t="shared" si="433"/>
        <v>0</v>
      </c>
      <c r="K6949" s="189">
        <f t="shared" si="434"/>
        <v>0</v>
      </c>
      <c r="L6949" s="200">
        <v>0</v>
      </c>
      <c r="N6949" s="184">
        <v>1960.1</v>
      </c>
      <c r="O6949" s="190">
        <f t="shared" si="435"/>
        <v>0.32668333333333333</v>
      </c>
      <c r="Q6949" s="1">
        <v>360.4</v>
      </c>
    </row>
    <row r="6950" spans="2:17" x14ac:dyDescent="0.3">
      <c r="B6950" s="187">
        <v>41929.166666666664</v>
      </c>
      <c r="D6950" s="202">
        <v>0</v>
      </c>
      <c r="E6950" s="178">
        <v>0</v>
      </c>
      <c r="F6950" s="188">
        <f t="shared" si="432"/>
        <v>0</v>
      </c>
      <c r="G6950" s="200"/>
      <c r="H6950" s="202">
        <v>0</v>
      </c>
      <c r="I6950" s="178">
        <v>-56.506999999999998</v>
      </c>
      <c r="J6950">
        <f t="shared" si="433"/>
        <v>0</v>
      </c>
      <c r="K6950" s="189">
        <f t="shared" si="434"/>
        <v>0</v>
      </c>
      <c r="L6950" s="200">
        <v>0</v>
      </c>
      <c r="N6950" s="184">
        <v>1170.2</v>
      </c>
      <c r="O6950" s="190">
        <f t="shared" si="435"/>
        <v>0.19503333333333334</v>
      </c>
      <c r="Q6950" s="1">
        <v>360.3</v>
      </c>
    </row>
    <row r="6951" spans="2:17" x14ac:dyDescent="0.3">
      <c r="B6951" s="187">
        <v>41929.208333333336</v>
      </c>
      <c r="D6951" s="202">
        <v>53</v>
      </c>
      <c r="E6951" s="178">
        <v>0</v>
      </c>
      <c r="F6951" s="188">
        <f t="shared" si="432"/>
        <v>0</v>
      </c>
      <c r="G6951" s="200"/>
      <c r="H6951" s="202">
        <v>16</v>
      </c>
      <c r="I6951" s="178">
        <v>248.46</v>
      </c>
      <c r="J6951">
        <f t="shared" si="433"/>
        <v>248.46</v>
      </c>
      <c r="K6951" s="189">
        <f t="shared" si="434"/>
        <v>9.9384E-3</v>
      </c>
      <c r="L6951" s="200">
        <v>392.17</v>
      </c>
      <c r="N6951" s="184">
        <v>995.7</v>
      </c>
      <c r="O6951" s="190">
        <f t="shared" si="435"/>
        <v>0.16595000000000001</v>
      </c>
      <c r="Q6951" s="1">
        <v>360.2</v>
      </c>
    </row>
    <row r="6952" spans="2:17" x14ac:dyDescent="0.3">
      <c r="B6952" s="187">
        <v>41929.25</v>
      </c>
      <c r="D6952" s="202">
        <v>391</v>
      </c>
      <c r="E6952" s="178">
        <v>0</v>
      </c>
      <c r="F6952" s="188">
        <f t="shared" si="432"/>
        <v>0</v>
      </c>
      <c r="G6952" s="200"/>
      <c r="H6952" s="202">
        <v>180</v>
      </c>
      <c r="I6952" s="178">
        <v>7238.6</v>
      </c>
      <c r="J6952">
        <f t="shared" si="433"/>
        <v>7238.6</v>
      </c>
      <c r="K6952" s="189">
        <f t="shared" si="434"/>
        <v>0.28954400000000002</v>
      </c>
      <c r="L6952" s="200">
        <v>7424.4</v>
      </c>
      <c r="N6952" s="184">
        <v>1279</v>
      </c>
      <c r="O6952" s="190">
        <f t="shared" si="435"/>
        <v>0.21316666666666667</v>
      </c>
      <c r="Q6952" s="1">
        <v>359.9</v>
      </c>
    </row>
    <row r="6953" spans="2:17" x14ac:dyDescent="0.3">
      <c r="B6953" s="187">
        <v>41929.291666666664</v>
      </c>
      <c r="D6953" s="202">
        <v>671</v>
      </c>
      <c r="E6953" s="178">
        <v>416.65899999999999</v>
      </c>
      <c r="F6953" s="188">
        <f t="shared" si="432"/>
        <v>0.56387184084988329</v>
      </c>
      <c r="G6953" s="200"/>
      <c r="H6953" s="202">
        <v>431</v>
      </c>
      <c r="I6953" s="178">
        <v>18702</v>
      </c>
      <c r="J6953">
        <f t="shared" si="433"/>
        <v>18702</v>
      </c>
      <c r="K6953" s="189">
        <f t="shared" si="434"/>
        <v>0.74807999999999997</v>
      </c>
      <c r="L6953" s="200">
        <v>19307</v>
      </c>
      <c r="N6953" s="184">
        <v>762.9</v>
      </c>
      <c r="O6953" s="190">
        <f t="shared" si="435"/>
        <v>0.12714999999999999</v>
      </c>
      <c r="Q6953" s="1">
        <v>359.5</v>
      </c>
    </row>
    <row r="6954" spans="2:17" x14ac:dyDescent="0.3">
      <c r="B6954" s="187">
        <v>41929.333333333336</v>
      </c>
      <c r="D6954" s="202">
        <v>783</v>
      </c>
      <c r="E6954" s="178">
        <v>560.17399999999998</v>
      </c>
      <c r="F6954" s="188">
        <f t="shared" si="432"/>
        <v>0.75809317589741854</v>
      </c>
      <c r="G6954" s="200"/>
      <c r="H6954" s="202">
        <v>656</v>
      </c>
      <c r="I6954" s="178">
        <v>22847</v>
      </c>
      <c r="J6954">
        <f t="shared" si="433"/>
        <v>22847</v>
      </c>
      <c r="K6954" s="189">
        <f t="shared" si="434"/>
        <v>0.91388000000000003</v>
      </c>
      <c r="L6954" s="200">
        <v>23684</v>
      </c>
      <c r="N6954" s="184">
        <v>804.7</v>
      </c>
      <c r="O6954" s="190">
        <f t="shared" si="435"/>
        <v>0.13411666666666666</v>
      </c>
      <c r="Q6954" s="1">
        <v>359.5</v>
      </c>
    </row>
    <row r="6955" spans="2:17" x14ac:dyDescent="0.3">
      <c r="B6955" s="187">
        <v>41929.375</v>
      </c>
      <c r="D6955" s="202">
        <v>835</v>
      </c>
      <c r="E6955" s="178">
        <v>615.93600000000004</v>
      </c>
      <c r="F6955" s="188">
        <f t="shared" si="432"/>
        <v>0.83355685624386788</v>
      </c>
      <c r="G6955" s="200"/>
      <c r="H6955" s="202">
        <v>836</v>
      </c>
      <c r="I6955" s="178">
        <v>23613</v>
      </c>
      <c r="J6955">
        <f t="shared" si="433"/>
        <v>23613</v>
      </c>
      <c r="K6955" s="189">
        <f t="shared" si="434"/>
        <v>0.94452000000000003</v>
      </c>
      <c r="L6955" s="200">
        <v>24496</v>
      </c>
      <c r="N6955" s="184">
        <v>690.1</v>
      </c>
      <c r="O6955" s="190">
        <f t="shared" si="435"/>
        <v>0.11501666666666667</v>
      </c>
      <c r="Q6955" s="1">
        <v>359.3</v>
      </c>
    </row>
    <row r="6956" spans="2:17" x14ac:dyDescent="0.3">
      <c r="B6956" s="187">
        <v>41929.416666666664</v>
      </c>
      <c r="D6956" s="202">
        <v>882</v>
      </c>
      <c r="E6956" s="178">
        <v>662.50699999999995</v>
      </c>
      <c r="F6956" s="188">
        <f t="shared" si="432"/>
        <v>0.89658219711066756</v>
      </c>
      <c r="G6956" s="200"/>
      <c r="H6956" s="202">
        <v>966</v>
      </c>
      <c r="I6956" s="178">
        <v>24015</v>
      </c>
      <c r="J6956">
        <f t="shared" si="433"/>
        <v>24015</v>
      </c>
      <c r="K6956" s="189">
        <f t="shared" si="434"/>
        <v>0.96060000000000001</v>
      </c>
      <c r="L6956" s="200">
        <v>24924</v>
      </c>
      <c r="N6956" s="184">
        <v>534.20000000000005</v>
      </c>
      <c r="O6956" s="190">
        <f t="shared" si="435"/>
        <v>8.9033333333333339E-2</v>
      </c>
      <c r="Q6956" s="1">
        <v>358.9</v>
      </c>
    </row>
    <row r="6957" spans="2:17" x14ac:dyDescent="0.3">
      <c r="B6957" s="187">
        <v>41929.458333333336</v>
      </c>
      <c r="D6957" s="202">
        <v>789</v>
      </c>
      <c r="E6957" s="178">
        <v>597.62900000000002</v>
      </c>
      <c r="F6957" s="188">
        <f t="shared" si="432"/>
        <v>0.80878167608349971</v>
      </c>
      <c r="G6957" s="200"/>
      <c r="H6957" s="202">
        <v>987</v>
      </c>
      <c r="I6957" s="178">
        <v>23258</v>
      </c>
      <c r="J6957">
        <f t="shared" si="433"/>
        <v>23258</v>
      </c>
      <c r="K6957" s="189">
        <f t="shared" si="434"/>
        <v>0.93032000000000004</v>
      </c>
      <c r="L6957" s="200">
        <v>24120</v>
      </c>
      <c r="N6957" s="184">
        <v>408.8</v>
      </c>
      <c r="O6957" s="190">
        <f t="shared" si="435"/>
        <v>6.8133333333333337E-2</v>
      </c>
      <c r="Q6957" s="1">
        <v>358.7</v>
      </c>
    </row>
    <row r="6958" spans="2:17" x14ac:dyDescent="0.3">
      <c r="B6958" s="187">
        <v>41929.5</v>
      </c>
      <c r="D6958" s="202">
        <v>757</v>
      </c>
      <c r="E6958" s="178">
        <v>578.61</v>
      </c>
      <c r="F6958" s="188">
        <f t="shared" si="432"/>
        <v>0.7830429339919478</v>
      </c>
      <c r="G6958" s="200"/>
      <c r="H6958" s="202">
        <v>966</v>
      </c>
      <c r="I6958" s="178">
        <v>23128</v>
      </c>
      <c r="J6958">
        <f t="shared" si="433"/>
        <v>23128</v>
      </c>
      <c r="K6958" s="189">
        <f t="shared" si="434"/>
        <v>0.92512000000000005</v>
      </c>
      <c r="L6958" s="200">
        <v>23981</v>
      </c>
      <c r="N6958" s="184">
        <v>636</v>
      </c>
      <c r="O6958" s="190">
        <f t="shared" si="435"/>
        <v>0.106</v>
      </c>
      <c r="Q6958" s="1">
        <v>358.7</v>
      </c>
    </row>
    <row r="6959" spans="2:17" x14ac:dyDescent="0.3">
      <c r="B6959" s="187">
        <v>41929.541666666664</v>
      </c>
      <c r="D6959" s="202">
        <v>395</v>
      </c>
      <c r="E6959" s="178">
        <v>277.42099999999999</v>
      </c>
      <c r="F6959" s="188">
        <f t="shared" si="432"/>
        <v>0.37543864397604632</v>
      </c>
      <c r="G6959" s="200"/>
      <c r="H6959" s="202">
        <v>646</v>
      </c>
      <c r="I6959" s="178">
        <v>17208</v>
      </c>
      <c r="J6959">
        <f t="shared" si="433"/>
        <v>17208</v>
      </c>
      <c r="K6959" s="189">
        <f t="shared" si="434"/>
        <v>0.68832000000000004</v>
      </c>
      <c r="L6959" s="200">
        <v>17740</v>
      </c>
      <c r="N6959" s="184">
        <v>1268.5999999999999</v>
      </c>
      <c r="O6959" s="190">
        <f t="shared" si="435"/>
        <v>0.21143333333333331</v>
      </c>
      <c r="Q6959" s="1">
        <v>358.4</v>
      </c>
    </row>
    <row r="6960" spans="2:17" x14ac:dyDescent="0.3">
      <c r="B6960" s="187">
        <v>41929.583333333336</v>
      </c>
      <c r="D6960" s="202">
        <v>23</v>
      </c>
      <c r="E6960" s="178">
        <v>0</v>
      </c>
      <c r="F6960" s="188">
        <f t="shared" si="432"/>
        <v>0</v>
      </c>
      <c r="G6960" s="200"/>
      <c r="H6960" s="202">
        <v>132</v>
      </c>
      <c r="I6960" s="178">
        <v>2963.6</v>
      </c>
      <c r="J6960">
        <f t="shared" si="433"/>
        <v>2963.6</v>
      </c>
      <c r="K6960" s="189">
        <f t="shared" si="434"/>
        <v>0.118544</v>
      </c>
      <c r="L6960" s="200">
        <v>3079.8</v>
      </c>
      <c r="N6960" s="184">
        <v>2618.6</v>
      </c>
      <c r="O6960" s="190">
        <f t="shared" si="435"/>
        <v>0.43643333333333334</v>
      </c>
      <c r="Q6960" s="1">
        <v>358.2</v>
      </c>
    </row>
    <row r="6961" spans="2:17" x14ac:dyDescent="0.3">
      <c r="B6961" s="187">
        <v>41929.625</v>
      </c>
      <c r="D6961" s="202">
        <v>0</v>
      </c>
      <c r="E6961" s="178">
        <v>0</v>
      </c>
      <c r="F6961" s="188">
        <f t="shared" si="432"/>
        <v>0</v>
      </c>
      <c r="G6961" s="200"/>
      <c r="H6961" s="202">
        <v>63</v>
      </c>
      <c r="I6961" s="178">
        <v>957.96</v>
      </c>
      <c r="J6961">
        <f t="shared" si="433"/>
        <v>957.96</v>
      </c>
      <c r="K6961" s="189">
        <f t="shared" si="434"/>
        <v>3.8318400000000002E-2</v>
      </c>
      <c r="L6961" s="200">
        <v>1056.4000000000001</v>
      </c>
      <c r="N6961" s="184">
        <v>3150.4</v>
      </c>
      <c r="O6961" s="190">
        <f t="shared" si="435"/>
        <v>0.52506666666666668</v>
      </c>
      <c r="Q6961" s="1">
        <v>357.9</v>
      </c>
    </row>
    <row r="6962" spans="2:17" x14ac:dyDescent="0.3">
      <c r="B6962" s="187">
        <v>41929.666666666664</v>
      </c>
      <c r="D6962" s="202">
        <v>55</v>
      </c>
      <c r="E6962" s="178">
        <v>0</v>
      </c>
      <c r="F6962" s="188">
        <f t="shared" si="432"/>
        <v>0</v>
      </c>
      <c r="G6962" s="200"/>
      <c r="H6962" s="202">
        <v>109</v>
      </c>
      <c r="I6962" s="178">
        <v>2917.1</v>
      </c>
      <c r="J6962">
        <f t="shared" si="433"/>
        <v>2917.1</v>
      </c>
      <c r="K6962" s="189">
        <f t="shared" si="434"/>
        <v>0.116684</v>
      </c>
      <c r="L6962" s="200">
        <v>3032.7</v>
      </c>
      <c r="N6962" s="184">
        <v>745.3</v>
      </c>
      <c r="O6962" s="190">
        <f t="shared" si="435"/>
        <v>0.12421666666666666</v>
      </c>
      <c r="Q6962" s="1">
        <v>357.7</v>
      </c>
    </row>
    <row r="6963" spans="2:17" x14ac:dyDescent="0.3">
      <c r="B6963" s="187">
        <v>41929.708333333336</v>
      </c>
      <c r="D6963" s="202">
        <v>134</v>
      </c>
      <c r="E6963" s="178">
        <v>0</v>
      </c>
      <c r="F6963" s="188">
        <f t="shared" si="432"/>
        <v>0</v>
      </c>
      <c r="G6963" s="200"/>
      <c r="H6963" s="202">
        <v>68</v>
      </c>
      <c r="I6963" s="178">
        <v>2071.8000000000002</v>
      </c>
      <c r="J6963">
        <f t="shared" si="433"/>
        <v>2071.8000000000002</v>
      </c>
      <c r="K6963" s="189">
        <f t="shared" si="434"/>
        <v>8.2872000000000001E-2</v>
      </c>
      <c r="L6963" s="200">
        <v>2178.9</v>
      </c>
      <c r="N6963" s="184">
        <v>824.1</v>
      </c>
      <c r="O6963" s="190">
        <f t="shared" si="435"/>
        <v>0.13735</v>
      </c>
      <c r="Q6963" s="1">
        <v>357.6</v>
      </c>
    </row>
    <row r="6964" spans="2:17" x14ac:dyDescent="0.3">
      <c r="B6964" s="187">
        <v>41929.75</v>
      </c>
      <c r="D6964" s="202">
        <v>0</v>
      </c>
      <c r="E6964" s="178">
        <v>0</v>
      </c>
      <c r="F6964" s="188">
        <f t="shared" si="432"/>
        <v>0</v>
      </c>
      <c r="G6964" s="200"/>
      <c r="H6964" s="202">
        <v>0</v>
      </c>
      <c r="I6964" s="178">
        <v>-56.506999999999998</v>
      </c>
      <c r="J6964">
        <f t="shared" si="433"/>
        <v>0</v>
      </c>
      <c r="K6964" s="189">
        <f t="shared" si="434"/>
        <v>0</v>
      </c>
      <c r="L6964" s="200">
        <v>0</v>
      </c>
      <c r="N6964" s="184">
        <v>0</v>
      </c>
      <c r="O6964" s="190">
        <f t="shared" si="435"/>
        <v>0</v>
      </c>
      <c r="Q6964" s="1">
        <v>356.7</v>
      </c>
    </row>
    <row r="6965" spans="2:17" x14ac:dyDescent="0.3">
      <c r="B6965" s="187">
        <v>41929.791666666664</v>
      </c>
      <c r="D6965" s="202">
        <v>0</v>
      </c>
      <c r="E6965" s="178">
        <v>0</v>
      </c>
      <c r="F6965" s="188">
        <f t="shared" si="432"/>
        <v>0</v>
      </c>
      <c r="G6965" s="200"/>
      <c r="H6965" s="202">
        <v>0</v>
      </c>
      <c r="I6965" s="178">
        <v>-56.506999999999998</v>
      </c>
      <c r="J6965">
        <f t="shared" si="433"/>
        <v>0</v>
      </c>
      <c r="K6965" s="189">
        <f t="shared" si="434"/>
        <v>0</v>
      </c>
      <c r="L6965" s="200">
        <v>0</v>
      </c>
      <c r="N6965" s="184">
        <v>0</v>
      </c>
      <c r="O6965" s="190">
        <f t="shared" si="435"/>
        <v>0</v>
      </c>
      <c r="Q6965" s="1">
        <v>356.5</v>
      </c>
    </row>
    <row r="6966" spans="2:17" x14ac:dyDescent="0.3">
      <c r="B6966" s="187">
        <v>41929.833333333336</v>
      </c>
      <c r="D6966" s="202">
        <v>0</v>
      </c>
      <c r="E6966" s="178">
        <v>0</v>
      </c>
      <c r="F6966" s="188">
        <f t="shared" si="432"/>
        <v>0</v>
      </c>
      <c r="G6966" s="200"/>
      <c r="H6966" s="202">
        <v>0</v>
      </c>
      <c r="I6966" s="178">
        <v>-56.506999999999998</v>
      </c>
      <c r="J6966">
        <f t="shared" si="433"/>
        <v>0</v>
      </c>
      <c r="K6966" s="189">
        <f t="shared" si="434"/>
        <v>0</v>
      </c>
      <c r="L6966" s="200">
        <v>0</v>
      </c>
      <c r="N6966" s="184">
        <v>0</v>
      </c>
      <c r="O6966" s="190">
        <f t="shared" si="435"/>
        <v>0</v>
      </c>
      <c r="Q6966" s="1">
        <v>355.5</v>
      </c>
    </row>
    <row r="6967" spans="2:17" x14ac:dyDescent="0.3">
      <c r="B6967" s="187">
        <v>41929.875</v>
      </c>
      <c r="D6967" s="202">
        <v>0</v>
      </c>
      <c r="E6967" s="178">
        <v>0</v>
      </c>
      <c r="F6967" s="188">
        <f t="shared" si="432"/>
        <v>0</v>
      </c>
      <c r="G6967" s="200"/>
      <c r="H6967" s="202">
        <v>0</v>
      </c>
      <c r="I6967" s="178">
        <v>-56.506999999999998</v>
      </c>
      <c r="J6967">
        <f t="shared" si="433"/>
        <v>0</v>
      </c>
      <c r="K6967" s="189">
        <f t="shared" si="434"/>
        <v>0</v>
      </c>
      <c r="L6967" s="200">
        <v>0</v>
      </c>
      <c r="N6967" s="184">
        <v>490.9</v>
      </c>
      <c r="O6967" s="190">
        <f t="shared" si="435"/>
        <v>8.1816666666666663E-2</v>
      </c>
      <c r="Q6967" s="1">
        <v>355.2</v>
      </c>
    </row>
    <row r="6968" spans="2:17" x14ac:dyDescent="0.3">
      <c r="B6968" s="187">
        <v>41929.916666666664</v>
      </c>
      <c r="D6968" s="202">
        <v>0</v>
      </c>
      <c r="E6968" s="178">
        <v>0</v>
      </c>
      <c r="F6968" s="188">
        <f t="shared" si="432"/>
        <v>0</v>
      </c>
      <c r="G6968" s="200"/>
      <c r="H6968" s="202">
        <v>0</v>
      </c>
      <c r="I6968" s="178">
        <v>-56.506999999999998</v>
      </c>
      <c r="J6968">
        <f t="shared" si="433"/>
        <v>0</v>
      </c>
      <c r="K6968" s="189">
        <f t="shared" si="434"/>
        <v>0</v>
      </c>
      <c r="L6968" s="200">
        <v>0</v>
      </c>
      <c r="N6968" s="184">
        <v>1628.4</v>
      </c>
      <c r="O6968" s="190">
        <f t="shared" si="435"/>
        <v>0.27140000000000003</v>
      </c>
      <c r="Q6968" s="1">
        <v>354.8</v>
      </c>
    </row>
    <row r="6969" spans="2:17" x14ac:dyDescent="0.3">
      <c r="B6969" s="187">
        <v>41929.958333333336</v>
      </c>
      <c r="D6969" s="202">
        <v>0</v>
      </c>
      <c r="E6969" s="178">
        <v>0</v>
      </c>
      <c r="F6969" s="188">
        <f t="shared" si="432"/>
        <v>0</v>
      </c>
      <c r="G6969" s="200"/>
      <c r="H6969" s="202">
        <v>0</v>
      </c>
      <c r="I6969" s="178">
        <v>-56.506999999999998</v>
      </c>
      <c r="J6969">
        <f t="shared" si="433"/>
        <v>0</v>
      </c>
      <c r="K6969" s="189">
        <f t="shared" si="434"/>
        <v>0</v>
      </c>
      <c r="L6969" s="200">
        <v>0</v>
      </c>
      <c r="N6969" s="184">
        <v>2646.1</v>
      </c>
      <c r="O6969" s="190">
        <f t="shared" si="435"/>
        <v>0.44101666666666667</v>
      </c>
      <c r="Q6969" s="1">
        <v>354.5</v>
      </c>
    </row>
    <row r="6970" spans="2:17" x14ac:dyDescent="0.3">
      <c r="B6970" s="187">
        <v>41930</v>
      </c>
      <c r="D6970" s="202">
        <v>0</v>
      </c>
      <c r="E6970" s="178">
        <v>0</v>
      </c>
      <c r="F6970" s="188">
        <f t="shared" si="432"/>
        <v>0</v>
      </c>
      <c r="G6970" s="200"/>
      <c r="H6970" s="202">
        <v>0</v>
      </c>
      <c r="I6970" s="178">
        <v>-56.506999999999998</v>
      </c>
      <c r="J6970">
        <f t="shared" si="433"/>
        <v>0</v>
      </c>
      <c r="K6970" s="189">
        <f t="shared" si="434"/>
        <v>0</v>
      </c>
      <c r="L6970" s="200">
        <v>0</v>
      </c>
      <c r="N6970" s="184">
        <v>2443.6</v>
      </c>
      <c r="O6970" s="190">
        <f t="shared" si="435"/>
        <v>0.40726666666666667</v>
      </c>
      <c r="Q6970" s="1">
        <v>353.8</v>
      </c>
    </row>
    <row r="6971" spans="2:17" x14ac:dyDescent="0.3">
      <c r="B6971" s="187">
        <v>41930.041666666664</v>
      </c>
      <c r="D6971" s="202">
        <v>0</v>
      </c>
      <c r="E6971" s="178">
        <v>0</v>
      </c>
      <c r="F6971" s="188">
        <f t="shared" si="432"/>
        <v>0</v>
      </c>
      <c r="G6971" s="200"/>
      <c r="H6971" s="202">
        <v>0</v>
      </c>
      <c r="I6971" s="178">
        <v>-56.506999999999998</v>
      </c>
      <c r="J6971">
        <f t="shared" si="433"/>
        <v>0</v>
      </c>
      <c r="K6971" s="189">
        <f t="shared" si="434"/>
        <v>0</v>
      </c>
      <c r="L6971" s="200">
        <v>0</v>
      </c>
      <c r="N6971" s="184">
        <v>889.2</v>
      </c>
      <c r="O6971" s="190">
        <f t="shared" si="435"/>
        <v>0.1482</v>
      </c>
      <c r="Q6971" s="1">
        <v>353.4</v>
      </c>
    </row>
    <row r="6972" spans="2:17" x14ac:dyDescent="0.3">
      <c r="B6972" s="187">
        <v>41930.083333333336</v>
      </c>
      <c r="D6972" s="202">
        <v>0</v>
      </c>
      <c r="E6972" s="178">
        <v>0</v>
      </c>
      <c r="F6972" s="188">
        <f t="shared" si="432"/>
        <v>0</v>
      </c>
      <c r="G6972" s="200"/>
      <c r="H6972" s="202">
        <v>0</v>
      </c>
      <c r="I6972" s="178">
        <v>-56.506999999999998</v>
      </c>
      <c r="J6972">
        <f t="shared" si="433"/>
        <v>0</v>
      </c>
      <c r="K6972" s="189">
        <f t="shared" si="434"/>
        <v>0</v>
      </c>
      <c r="L6972" s="200">
        <v>0</v>
      </c>
      <c r="N6972" s="184">
        <v>0</v>
      </c>
      <c r="O6972" s="190">
        <f t="shared" si="435"/>
        <v>0</v>
      </c>
      <c r="Q6972" s="1">
        <v>352.3</v>
      </c>
    </row>
    <row r="6973" spans="2:17" x14ac:dyDescent="0.3">
      <c r="B6973" s="187">
        <v>41930.125</v>
      </c>
      <c r="D6973" s="202">
        <v>0</v>
      </c>
      <c r="E6973" s="178">
        <v>0</v>
      </c>
      <c r="F6973" s="188">
        <f t="shared" si="432"/>
        <v>0</v>
      </c>
      <c r="G6973" s="200"/>
      <c r="H6973" s="202">
        <v>0</v>
      </c>
      <c r="I6973" s="178">
        <v>-56.506999999999998</v>
      </c>
      <c r="J6973">
        <f t="shared" si="433"/>
        <v>0</v>
      </c>
      <c r="K6973" s="189">
        <f t="shared" si="434"/>
        <v>0</v>
      </c>
      <c r="L6973" s="200">
        <v>0</v>
      </c>
      <c r="N6973" s="184">
        <v>0</v>
      </c>
      <c r="O6973" s="190">
        <f t="shared" si="435"/>
        <v>0</v>
      </c>
      <c r="Q6973" s="1">
        <v>351.8</v>
      </c>
    </row>
    <row r="6974" spans="2:17" x14ac:dyDescent="0.3">
      <c r="B6974" s="187">
        <v>41930.166666666664</v>
      </c>
      <c r="D6974" s="202">
        <v>0</v>
      </c>
      <c r="E6974" s="178">
        <v>0</v>
      </c>
      <c r="F6974" s="188">
        <f t="shared" si="432"/>
        <v>0</v>
      </c>
      <c r="G6974" s="200"/>
      <c r="H6974" s="202">
        <v>0</v>
      </c>
      <c r="I6974" s="178">
        <v>-56.506999999999998</v>
      </c>
      <c r="J6974">
        <f t="shared" si="433"/>
        <v>0</v>
      </c>
      <c r="K6974" s="189">
        <f t="shared" si="434"/>
        <v>0</v>
      </c>
      <c r="L6974" s="200">
        <v>0</v>
      </c>
      <c r="N6974" s="184">
        <v>141.1</v>
      </c>
      <c r="O6974" s="190">
        <f t="shared" si="435"/>
        <v>2.3516666666666665E-2</v>
      </c>
      <c r="Q6974" s="1">
        <v>351.2</v>
      </c>
    </row>
    <row r="6975" spans="2:17" x14ac:dyDescent="0.3">
      <c r="B6975" s="187">
        <v>41930.208333333336</v>
      </c>
      <c r="D6975" s="202">
        <v>33</v>
      </c>
      <c r="E6975" s="178">
        <v>0</v>
      </c>
      <c r="F6975" s="188">
        <f t="shared" si="432"/>
        <v>0</v>
      </c>
      <c r="G6975" s="200"/>
      <c r="H6975" s="202">
        <v>12</v>
      </c>
      <c r="I6975" s="178">
        <v>136.56</v>
      </c>
      <c r="J6975">
        <f t="shared" si="433"/>
        <v>136.56</v>
      </c>
      <c r="K6975" s="189">
        <f t="shared" si="434"/>
        <v>5.4624000000000001E-3</v>
      </c>
      <c r="L6975" s="200">
        <v>293.33999999999997</v>
      </c>
      <c r="N6975" s="184">
        <v>414.1</v>
      </c>
      <c r="O6975" s="190">
        <f t="shared" si="435"/>
        <v>6.9016666666666671E-2</v>
      </c>
      <c r="Q6975" s="1">
        <v>351.1</v>
      </c>
    </row>
    <row r="6976" spans="2:17" x14ac:dyDescent="0.3">
      <c r="B6976" s="187">
        <v>41930.25</v>
      </c>
      <c r="D6976" s="202">
        <v>140</v>
      </c>
      <c r="E6976" s="178">
        <v>0</v>
      </c>
      <c r="F6976" s="188">
        <f t="shared" si="432"/>
        <v>0</v>
      </c>
      <c r="G6976" s="200"/>
      <c r="H6976" s="202">
        <v>132</v>
      </c>
      <c r="I6976" s="178">
        <v>4376.5</v>
      </c>
      <c r="J6976">
        <f t="shared" si="433"/>
        <v>4376.5</v>
      </c>
      <c r="K6976" s="189">
        <f t="shared" si="434"/>
        <v>0.17505999999999999</v>
      </c>
      <c r="L6976" s="200">
        <v>4510.8</v>
      </c>
      <c r="N6976" s="184">
        <v>517.9</v>
      </c>
      <c r="O6976" s="190">
        <f t="shared" si="435"/>
        <v>8.6316666666666667E-2</v>
      </c>
      <c r="Q6976" s="1">
        <v>351</v>
      </c>
    </row>
    <row r="6977" spans="2:17" x14ac:dyDescent="0.3">
      <c r="B6977" s="187">
        <v>41930.291666666664</v>
      </c>
      <c r="D6977" s="202">
        <v>176</v>
      </c>
      <c r="E6977" s="178">
        <v>0</v>
      </c>
      <c r="F6977" s="188">
        <f t="shared" si="432"/>
        <v>0</v>
      </c>
      <c r="G6977" s="200"/>
      <c r="H6977" s="202">
        <v>303</v>
      </c>
      <c r="I6977" s="178">
        <v>10317</v>
      </c>
      <c r="J6977">
        <f t="shared" si="433"/>
        <v>10317</v>
      </c>
      <c r="K6977" s="189">
        <f t="shared" si="434"/>
        <v>0.41267999999999999</v>
      </c>
      <c r="L6977" s="200">
        <v>10585</v>
      </c>
      <c r="N6977" s="184">
        <v>171.6</v>
      </c>
      <c r="O6977" s="190">
        <f t="shared" si="435"/>
        <v>2.86E-2</v>
      </c>
      <c r="Q6977" s="1">
        <v>350.6</v>
      </c>
    </row>
    <row r="6978" spans="2:17" x14ac:dyDescent="0.3">
      <c r="B6978" s="187">
        <v>41930.333333333336</v>
      </c>
      <c r="D6978" s="202">
        <v>779</v>
      </c>
      <c r="E6978" s="178">
        <v>521.54399999999998</v>
      </c>
      <c r="F6978" s="188">
        <f t="shared" si="432"/>
        <v>0.70581452786142029</v>
      </c>
      <c r="G6978" s="200"/>
      <c r="H6978" s="202">
        <v>656</v>
      </c>
      <c r="I6978" s="178">
        <v>22945</v>
      </c>
      <c r="J6978">
        <f t="shared" si="433"/>
        <v>22945</v>
      </c>
      <c r="K6978" s="189">
        <f t="shared" si="434"/>
        <v>0.91779999999999995</v>
      </c>
      <c r="L6978" s="200">
        <v>23788</v>
      </c>
      <c r="N6978" s="184">
        <v>138.5</v>
      </c>
      <c r="O6978" s="190">
        <f t="shared" si="435"/>
        <v>2.3083333333333334E-2</v>
      </c>
      <c r="Q6978" s="1">
        <v>350.5</v>
      </c>
    </row>
    <row r="6979" spans="2:17" x14ac:dyDescent="0.3">
      <c r="B6979" s="187">
        <v>41930.375</v>
      </c>
      <c r="D6979" s="202">
        <v>883</v>
      </c>
      <c r="E6979" s="178">
        <v>654.85599999999999</v>
      </c>
      <c r="F6979" s="188">
        <f t="shared" si="432"/>
        <v>0.88622796630239875</v>
      </c>
      <c r="G6979" s="200"/>
      <c r="H6979" s="202">
        <v>853</v>
      </c>
      <c r="I6979" s="178">
        <v>24105</v>
      </c>
      <c r="J6979">
        <f t="shared" si="433"/>
        <v>24105</v>
      </c>
      <c r="K6979" s="189">
        <f t="shared" si="434"/>
        <v>0.96419999999999995</v>
      </c>
      <c r="L6979" s="200">
        <v>25019</v>
      </c>
      <c r="N6979" s="184">
        <v>287.3</v>
      </c>
      <c r="O6979" s="190">
        <f t="shared" si="435"/>
        <v>4.7883333333333333E-2</v>
      </c>
      <c r="Q6979" s="1">
        <v>350.5</v>
      </c>
    </row>
    <row r="6980" spans="2:17" x14ac:dyDescent="0.3">
      <c r="B6980" s="187">
        <v>41930.416666666664</v>
      </c>
      <c r="D6980" s="202">
        <v>915</v>
      </c>
      <c r="E6980" s="178">
        <v>687.70500000000004</v>
      </c>
      <c r="F6980" s="188">
        <f t="shared" si="432"/>
        <v>0.9306830869168049</v>
      </c>
      <c r="G6980" s="200"/>
      <c r="H6980" s="202">
        <v>982</v>
      </c>
      <c r="I6980" s="178">
        <v>24359</v>
      </c>
      <c r="J6980">
        <f t="shared" si="433"/>
        <v>24359</v>
      </c>
      <c r="K6980" s="189">
        <f t="shared" si="434"/>
        <v>0.97436</v>
      </c>
      <c r="L6980" s="200">
        <v>25289</v>
      </c>
      <c r="N6980" s="184">
        <v>592.1</v>
      </c>
      <c r="O6980" s="190">
        <f t="shared" si="435"/>
        <v>9.8683333333333331E-2</v>
      </c>
      <c r="Q6980" s="1">
        <v>350.3</v>
      </c>
    </row>
    <row r="6981" spans="2:17" x14ac:dyDescent="0.3">
      <c r="B6981" s="187">
        <v>41930.458333333336</v>
      </c>
      <c r="D6981" s="202">
        <v>928</v>
      </c>
      <c r="E6981" s="178">
        <v>705.25300000000004</v>
      </c>
      <c r="F6981" s="188">
        <f t="shared" si="432"/>
        <v>0.95443109923199254</v>
      </c>
      <c r="G6981" s="200"/>
      <c r="H6981" s="202">
        <v>1039</v>
      </c>
      <c r="I6981" s="178">
        <v>24359</v>
      </c>
      <c r="J6981">
        <f t="shared" si="433"/>
        <v>24359</v>
      </c>
      <c r="K6981" s="189">
        <f t="shared" si="434"/>
        <v>0.97436</v>
      </c>
      <c r="L6981" s="200">
        <v>25289</v>
      </c>
      <c r="N6981" s="184">
        <v>1141.9000000000001</v>
      </c>
      <c r="O6981" s="190">
        <f t="shared" si="435"/>
        <v>0.19031666666666669</v>
      </c>
      <c r="Q6981" s="1">
        <v>349.3</v>
      </c>
    </row>
    <row r="6982" spans="2:17" x14ac:dyDescent="0.3">
      <c r="B6982" s="187">
        <v>41930.5</v>
      </c>
      <c r="D6982" s="202">
        <v>843</v>
      </c>
      <c r="E6982" s="178">
        <v>643.98599999999999</v>
      </c>
      <c r="F6982" s="188">
        <f t="shared" si="432"/>
        <v>0.8715174070440167</v>
      </c>
      <c r="G6982" s="200"/>
      <c r="H6982" s="202">
        <v>1008</v>
      </c>
      <c r="I6982" s="178">
        <v>24000</v>
      </c>
      <c r="J6982">
        <f t="shared" si="433"/>
        <v>24000</v>
      </c>
      <c r="K6982" s="189">
        <f t="shared" si="434"/>
        <v>0.96</v>
      </c>
      <c r="L6982" s="200">
        <v>24908</v>
      </c>
      <c r="N6982" s="184">
        <v>1973.4</v>
      </c>
      <c r="O6982" s="190">
        <f t="shared" si="435"/>
        <v>0.32890000000000003</v>
      </c>
      <c r="Q6982" s="1">
        <v>348.8</v>
      </c>
    </row>
    <row r="6983" spans="2:17" x14ac:dyDescent="0.3">
      <c r="B6983" s="187">
        <v>41930.541666666664</v>
      </c>
      <c r="D6983" s="202">
        <v>187</v>
      </c>
      <c r="E6983" s="178">
        <v>0</v>
      </c>
      <c r="F6983" s="188">
        <f t="shared" si="432"/>
        <v>0</v>
      </c>
      <c r="G6983" s="200"/>
      <c r="H6983" s="202">
        <v>531</v>
      </c>
      <c r="I6983" s="178">
        <v>13421</v>
      </c>
      <c r="J6983">
        <f t="shared" si="433"/>
        <v>13421</v>
      </c>
      <c r="K6983" s="189">
        <f t="shared" si="434"/>
        <v>0.53683999999999998</v>
      </c>
      <c r="L6983" s="200">
        <v>13790</v>
      </c>
      <c r="N6983" s="184">
        <v>3432.6</v>
      </c>
      <c r="O6983" s="190">
        <f t="shared" si="435"/>
        <v>0.57209999999999994</v>
      </c>
      <c r="Q6983" s="1">
        <v>348.7</v>
      </c>
    </row>
    <row r="6984" spans="2:17" x14ac:dyDescent="0.3">
      <c r="B6984" s="187">
        <v>41930.583333333336</v>
      </c>
      <c r="D6984" s="202">
        <v>92</v>
      </c>
      <c r="E6984" s="178">
        <v>0</v>
      </c>
      <c r="F6984" s="188">
        <f t="shared" si="432"/>
        <v>0</v>
      </c>
      <c r="G6984" s="200"/>
      <c r="H6984" s="202">
        <v>359</v>
      </c>
      <c r="I6984" s="178">
        <v>8814.7000000000007</v>
      </c>
      <c r="J6984">
        <f t="shared" si="433"/>
        <v>8814.7000000000007</v>
      </c>
      <c r="K6984" s="189">
        <f t="shared" si="434"/>
        <v>0.35258800000000001</v>
      </c>
      <c r="L6984" s="200">
        <v>9039.7999999999993</v>
      </c>
      <c r="N6984" s="184">
        <v>4289</v>
      </c>
      <c r="O6984" s="190">
        <f t="shared" si="435"/>
        <v>0.71483333333333332</v>
      </c>
      <c r="Q6984" s="1">
        <v>348.1</v>
      </c>
    </row>
    <row r="6985" spans="2:17" x14ac:dyDescent="0.3">
      <c r="B6985" s="187">
        <v>41930.625</v>
      </c>
      <c r="D6985" s="202">
        <v>181</v>
      </c>
      <c r="E6985" s="178">
        <v>0</v>
      </c>
      <c r="F6985" s="188">
        <f t="shared" si="432"/>
        <v>0</v>
      </c>
      <c r="G6985" s="200"/>
      <c r="H6985" s="202">
        <v>345</v>
      </c>
      <c r="I6985" s="178">
        <v>10288</v>
      </c>
      <c r="J6985">
        <f t="shared" si="433"/>
        <v>10288</v>
      </c>
      <c r="K6985" s="189">
        <f t="shared" si="434"/>
        <v>0.41152</v>
      </c>
      <c r="L6985" s="200">
        <v>10555</v>
      </c>
      <c r="N6985" s="184">
        <v>4956.7</v>
      </c>
      <c r="O6985" s="190">
        <f t="shared" si="435"/>
        <v>0.82611666666666661</v>
      </c>
      <c r="Q6985" s="1">
        <v>348.1</v>
      </c>
    </row>
    <row r="6986" spans="2:17" x14ac:dyDescent="0.3">
      <c r="B6986" s="187">
        <v>41930.666666666664</v>
      </c>
      <c r="D6986" s="202">
        <v>46</v>
      </c>
      <c r="E6986" s="178">
        <v>0</v>
      </c>
      <c r="F6986" s="188">
        <f t="shared" si="432"/>
        <v>0</v>
      </c>
      <c r="G6986" s="200"/>
      <c r="H6986" s="202">
        <v>154</v>
      </c>
      <c r="I6986" s="178">
        <v>4291.3999999999996</v>
      </c>
      <c r="J6986">
        <f t="shared" si="433"/>
        <v>4291.3999999999996</v>
      </c>
      <c r="K6986" s="189">
        <f t="shared" si="434"/>
        <v>0.17165599999999998</v>
      </c>
      <c r="L6986" s="200">
        <v>4424.5</v>
      </c>
      <c r="N6986" s="184">
        <v>5378.2</v>
      </c>
      <c r="O6986" s="190">
        <f t="shared" si="435"/>
        <v>0.89636666666666664</v>
      </c>
      <c r="Q6986" s="1">
        <v>347.9</v>
      </c>
    </row>
    <row r="6987" spans="2:17" x14ac:dyDescent="0.3">
      <c r="B6987" s="187">
        <v>41930.708333333336</v>
      </c>
      <c r="D6987" s="202">
        <v>4</v>
      </c>
      <c r="E6987" s="178">
        <v>0</v>
      </c>
      <c r="F6987" s="188">
        <f t="shared" ref="F6987:F7050" si="436">E6987/$F$8</f>
        <v>0</v>
      </c>
      <c r="G6987" s="200"/>
      <c r="H6987" s="202">
        <v>40</v>
      </c>
      <c r="I6987" s="178">
        <v>828.36</v>
      </c>
      <c r="J6987">
        <f t="shared" ref="J6987:J7050" si="437">IF(I6987&lt;0,0,I6987)</f>
        <v>828.36</v>
      </c>
      <c r="K6987" s="189">
        <f t="shared" ref="K6987:K7050" si="438">J6987/(1000*$K$8)</f>
        <v>3.3134400000000001E-2</v>
      </c>
      <c r="L6987" s="200">
        <v>925.99</v>
      </c>
      <c r="N6987" s="184">
        <v>5672.2</v>
      </c>
      <c r="O6987" s="190">
        <f t="shared" ref="O6987:O7050" si="439">N6987/$O$8</f>
        <v>0.94536666666666669</v>
      </c>
      <c r="Q6987" s="1">
        <v>347.4</v>
      </c>
    </row>
    <row r="6988" spans="2:17" x14ac:dyDescent="0.3">
      <c r="B6988" s="187">
        <v>41930.75</v>
      </c>
      <c r="D6988" s="202">
        <v>0</v>
      </c>
      <c r="E6988" s="178">
        <v>0</v>
      </c>
      <c r="F6988" s="188">
        <f t="shared" si="436"/>
        <v>0</v>
      </c>
      <c r="G6988" s="200"/>
      <c r="H6988" s="202">
        <v>0</v>
      </c>
      <c r="I6988" s="178">
        <v>-56.506999999999998</v>
      </c>
      <c r="J6988">
        <f t="shared" si="437"/>
        <v>0</v>
      </c>
      <c r="K6988" s="189">
        <f t="shared" si="438"/>
        <v>0</v>
      </c>
      <c r="L6988" s="200">
        <v>0</v>
      </c>
      <c r="N6988" s="184">
        <v>5969.4</v>
      </c>
      <c r="O6988" s="190">
        <f t="shared" si="439"/>
        <v>0.9948999999999999</v>
      </c>
      <c r="Q6988" s="1">
        <v>347.3</v>
      </c>
    </row>
    <row r="6989" spans="2:17" x14ac:dyDescent="0.3">
      <c r="B6989" s="187">
        <v>41930.791666666664</v>
      </c>
      <c r="D6989" s="202">
        <v>0</v>
      </c>
      <c r="E6989" s="178">
        <v>0</v>
      </c>
      <c r="F6989" s="188">
        <f t="shared" si="436"/>
        <v>0</v>
      </c>
      <c r="G6989" s="200"/>
      <c r="H6989" s="202">
        <v>0</v>
      </c>
      <c r="I6989" s="178">
        <v>-56.506999999999998</v>
      </c>
      <c r="J6989">
        <f t="shared" si="437"/>
        <v>0</v>
      </c>
      <c r="K6989" s="189">
        <f t="shared" si="438"/>
        <v>0</v>
      </c>
      <c r="L6989" s="200">
        <v>0</v>
      </c>
      <c r="N6989" s="184">
        <v>5964.6</v>
      </c>
      <c r="O6989" s="190">
        <f t="shared" si="439"/>
        <v>0.99410000000000009</v>
      </c>
      <c r="Q6989" s="1">
        <v>346.9</v>
      </c>
    </row>
    <row r="6990" spans="2:17" x14ac:dyDescent="0.3">
      <c r="B6990" s="187">
        <v>41930.833333333336</v>
      </c>
      <c r="D6990" s="202">
        <v>0</v>
      </c>
      <c r="E6990" s="178">
        <v>0</v>
      </c>
      <c r="F6990" s="188">
        <f t="shared" si="436"/>
        <v>0</v>
      </c>
      <c r="G6990" s="200"/>
      <c r="H6990" s="202">
        <v>0</v>
      </c>
      <c r="I6990" s="178">
        <v>-56.506999999999998</v>
      </c>
      <c r="J6990">
        <f t="shared" si="437"/>
        <v>0</v>
      </c>
      <c r="K6990" s="189">
        <f t="shared" si="438"/>
        <v>0</v>
      </c>
      <c r="L6990" s="200">
        <v>0</v>
      </c>
      <c r="N6990" s="184">
        <v>5158.8999999999996</v>
      </c>
      <c r="O6990" s="190">
        <f t="shared" si="439"/>
        <v>0.85981666666666656</v>
      </c>
      <c r="Q6990" s="1">
        <v>346.7</v>
      </c>
    </row>
    <row r="6991" spans="2:17" x14ac:dyDescent="0.3">
      <c r="B6991" s="187">
        <v>41930.875</v>
      </c>
      <c r="D6991" s="202">
        <v>0</v>
      </c>
      <c r="E6991" s="178">
        <v>0</v>
      </c>
      <c r="F6991" s="188">
        <f t="shared" si="436"/>
        <v>0</v>
      </c>
      <c r="G6991" s="200"/>
      <c r="H6991" s="202">
        <v>0</v>
      </c>
      <c r="I6991" s="178">
        <v>-56.506999999999998</v>
      </c>
      <c r="J6991">
        <f t="shared" si="437"/>
        <v>0</v>
      </c>
      <c r="K6991" s="189">
        <f t="shared" si="438"/>
        <v>0</v>
      </c>
      <c r="L6991" s="200">
        <v>0</v>
      </c>
      <c r="N6991" s="184">
        <v>2135.1</v>
      </c>
      <c r="O6991" s="190">
        <f t="shared" si="439"/>
        <v>0.35585</v>
      </c>
      <c r="Q6991" s="1">
        <v>346.6</v>
      </c>
    </row>
    <row r="6992" spans="2:17" x14ac:dyDescent="0.3">
      <c r="B6992" s="187">
        <v>41930.916666666664</v>
      </c>
      <c r="D6992" s="202">
        <v>0</v>
      </c>
      <c r="E6992" s="178">
        <v>0</v>
      </c>
      <c r="F6992" s="188">
        <f t="shared" si="436"/>
        <v>0</v>
      </c>
      <c r="G6992" s="200"/>
      <c r="H6992" s="202">
        <v>0</v>
      </c>
      <c r="I6992" s="178">
        <v>-56.506999999999998</v>
      </c>
      <c r="J6992">
        <f t="shared" si="437"/>
        <v>0</v>
      </c>
      <c r="K6992" s="189">
        <f t="shared" si="438"/>
        <v>0</v>
      </c>
      <c r="L6992" s="200">
        <v>0</v>
      </c>
      <c r="N6992" s="184">
        <v>892.6</v>
      </c>
      <c r="O6992" s="190">
        <f t="shared" si="439"/>
        <v>0.14876666666666666</v>
      </c>
      <c r="Q6992" s="1">
        <v>345.7</v>
      </c>
    </row>
    <row r="6993" spans="2:17" x14ac:dyDescent="0.3">
      <c r="B6993" s="187">
        <v>41930.958333333336</v>
      </c>
      <c r="D6993" s="202">
        <v>0</v>
      </c>
      <c r="E6993" s="178">
        <v>0</v>
      </c>
      <c r="F6993" s="188">
        <f t="shared" si="436"/>
        <v>0</v>
      </c>
      <c r="G6993" s="200"/>
      <c r="H6993" s="202">
        <v>0</v>
      </c>
      <c r="I6993" s="178">
        <v>-56.506999999999998</v>
      </c>
      <c r="J6993">
        <f t="shared" si="437"/>
        <v>0</v>
      </c>
      <c r="K6993" s="189">
        <f t="shared" si="438"/>
        <v>0</v>
      </c>
      <c r="L6993" s="200">
        <v>0</v>
      </c>
      <c r="N6993" s="184">
        <v>241.9</v>
      </c>
      <c r="O6993" s="190">
        <f t="shared" si="439"/>
        <v>4.0316666666666667E-2</v>
      </c>
      <c r="Q6993" s="1">
        <v>344.9</v>
      </c>
    </row>
    <row r="6994" spans="2:17" x14ac:dyDescent="0.3">
      <c r="B6994" s="187">
        <v>41931</v>
      </c>
      <c r="D6994" s="202">
        <v>0</v>
      </c>
      <c r="E6994" s="178">
        <v>0</v>
      </c>
      <c r="F6994" s="188">
        <f t="shared" si="436"/>
        <v>0</v>
      </c>
      <c r="G6994" s="200"/>
      <c r="H6994" s="202">
        <v>0</v>
      </c>
      <c r="I6994" s="178">
        <v>-56.506999999999998</v>
      </c>
      <c r="J6994">
        <f t="shared" si="437"/>
        <v>0</v>
      </c>
      <c r="K6994" s="189">
        <f t="shared" si="438"/>
        <v>0</v>
      </c>
      <c r="L6994" s="200">
        <v>0</v>
      </c>
      <c r="N6994" s="184">
        <v>147.9</v>
      </c>
      <c r="O6994" s="190">
        <f t="shared" si="439"/>
        <v>2.4650000000000002E-2</v>
      </c>
      <c r="Q6994" s="1">
        <v>344.9</v>
      </c>
    </row>
    <row r="6995" spans="2:17" x14ac:dyDescent="0.3">
      <c r="B6995" s="187">
        <v>41931.041666666664</v>
      </c>
      <c r="D6995" s="202">
        <v>0</v>
      </c>
      <c r="E6995" s="178">
        <v>0</v>
      </c>
      <c r="F6995" s="188">
        <f t="shared" si="436"/>
        <v>0</v>
      </c>
      <c r="G6995" s="200"/>
      <c r="H6995" s="202">
        <v>0</v>
      </c>
      <c r="I6995" s="178">
        <v>-56.506999999999998</v>
      </c>
      <c r="J6995">
        <f t="shared" si="437"/>
        <v>0</v>
      </c>
      <c r="K6995" s="189">
        <f t="shared" si="438"/>
        <v>0</v>
      </c>
      <c r="L6995" s="200">
        <v>0</v>
      </c>
      <c r="N6995" s="184">
        <v>521.6</v>
      </c>
      <c r="O6995" s="190">
        <f t="shared" si="439"/>
        <v>8.6933333333333335E-2</v>
      </c>
      <c r="Q6995" s="1">
        <v>344.6</v>
      </c>
    </row>
    <row r="6996" spans="2:17" x14ac:dyDescent="0.3">
      <c r="B6996" s="187">
        <v>41931.083333333336</v>
      </c>
      <c r="D6996" s="202">
        <v>0</v>
      </c>
      <c r="E6996" s="178">
        <v>0</v>
      </c>
      <c r="F6996" s="188">
        <f t="shared" si="436"/>
        <v>0</v>
      </c>
      <c r="G6996" s="200"/>
      <c r="H6996" s="202">
        <v>0</v>
      </c>
      <c r="I6996" s="178">
        <v>-56.506999999999998</v>
      </c>
      <c r="J6996">
        <f t="shared" si="437"/>
        <v>0</v>
      </c>
      <c r="K6996" s="189">
        <f t="shared" si="438"/>
        <v>0</v>
      </c>
      <c r="L6996" s="200">
        <v>0</v>
      </c>
      <c r="N6996" s="184">
        <v>1088.8</v>
      </c>
      <c r="O6996" s="190">
        <f t="shared" si="439"/>
        <v>0.18146666666666667</v>
      </c>
      <c r="Q6996" s="1">
        <v>344.5</v>
      </c>
    </row>
    <row r="6997" spans="2:17" x14ac:dyDescent="0.3">
      <c r="B6997" s="187">
        <v>41931.125</v>
      </c>
      <c r="D6997" s="202">
        <v>0</v>
      </c>
      <c r="E6997" s="178">
        <v>0</v>
      </c>
      <c r="F6997" s="188">
        <f t="shared" si="436"/>
        <v>0</v>
      </c>
      <c r="G6997" s="200"/>
      <c r="H6997" s="202">
        <v>0</v>
      </c>
      <c r="I6997" s="178">
        <v>-56.506999999999998</v>
      </c>
      <c r="J6997">
        <f t="shared" si="437"/>
        <v>0</v>
      </c>
      <c r="K6997" s="189">
        <f t="shared" si="438"/>
        <v>0</v>
      </c>
      <c r="L6997" s="200">
        <v>0</v>
      </c>
      <c r="N6997" s="184">
        <v>1538</v>
      </c>
      <c r="O6997" s="190">
        <f t="shared" si="439"/>
        <v>0.25633333333333336</v>
      </c>
      <c r="Q6997" s="1">
        <v>344.1</v>
      </c>
    </row>
    <row r="6998" spans="2:17" x14ac:dyDescent="0.3">
      <c r="B6998" s="187">
        <v>41931.166666666664</v>
      </c>
      <c r="D6998" s="202">
        <v>0</v>
      </c>
      <c r="E6998" s="178">
        <v>0</v>
      </c>
      <c r="F6998" s="188">
        <f t="shared" si="436"/>
        <v>0</v>
      </c>
      <c r="G6998" s="200"/>
      <c r="H6998" s="202">
        <v>0</v>
      </c>
      <c r="I6998" s="178">
        <v>-56.506999999999998</v>
      </c>
      <c r="J6998">
        <f t="shared" si="437"/>
        <v>0</v>
      </c>
      <c r="K6998" s="189">
        <f t="shared" si="438"/>
        <v>0</v>
      </c>
      <c r="L6998" s="200">
        <v>0</v>
      </c>
      <c r="N6998" s="184">
        <v>1466.6</v>
      </c>
      <c r="O6998" s="190">
        <f t="shared" si="439"/>
        <v>0.24443333333333331</v>
      </c>
      <c r="Q6998" s="1">
        <v>344</v>
      </c>
    </row>
    <row r="6999" spans="2:17" x14ac:dyDescent="0.3">
      <c r="B6999" s="187">
        <v>41931.208333333336</v>
      </c>
      <c r="D6999" s="202">
        <v>104</v>
      </c>
      <c r="E6999" s="178">
        <v>0</v>
      </c>
      <c r="F6999" s="188">
        <f t="shared" si="436"/>
        <v>0</v>
      </c>
      <c r="G6999" s="200"/>
      <c r="H6999" s="202">
        <v>22</v>
      </c>
      <c r="I6999" s="178">
        <v>477.58</v>
      </c>
      <c r="J6999">
        <f t="shared" si="437"/>
        <v>477.58</v>
      </c>
      <c r="K6999" s="189">
        <f t="shared" si="438"/>
        <v>1.9103200000000001E-2</v>
      </c>
      <c r="L6999" s="200">
        <v>594.6</v>
      </c>
      <c r="N6999" s="184">
        <v>1470.4</v>
      </c>
      <c r="O6999" s="190">
        <f t="shared" si="439"/>
        <v>0.24506666666666668</v>
      </c>
      <c r="Q6999" s="1">
        <v>343</v>
      </c>
    </row>
    <row r="7000" spans="2:17" x14ac:dyDescent="0.3">
      <c r="B7000" s="187">
        <v>41931.25</v>
      </c>
      <c r="D7000" s="202">
        <v>516</v>
      </c>
      <c r="E7000" s="178">
        <v>48.997</v>
      </c>
      <c r="F7000" s="188">
        <f t="shared" si="436"/>
        <v>6.6308488682883929E-2</v>
      </c>
      <c r="G7000" s="200"/>
      <c r="H7000" s="202">
        <v>199</v>
      </c>
      <c r="I7000" s="178">
        <v>8525.2999999999993</v>
      </c>
      <c r="J7000">
        <f t="shared" si="437"/>
        <v>8525.2999999999993</v>
      </c>
      <c r="K7000" s="189">
        <f t="shared" si="438"/>
        <v>0.34101199999999998</v>
      </c>
      <c r="L7000" s="200">
        <v>8742.7999999999993</v>
      </c>
      <c r="N7000" s="184">
        <v>1596.1</v>
      </c>
      <c r="O7000" s="190">
        <f t="shared" si="439"/>
        <v>0.26601666666666668</v>
      </c>
      <c r="Q7000" s="1">
        <v>343</v>
      </c>
    </row>
    <row r="7001" spans="2:17" x14ac:dyDescent="0.3">
      <c r="B7001" s="187">
        <v>41931.291666666664</v>
      </c>
      <c r="D7001" s="202">
        <v>713</v>
      </c>
      <c r="E7001" s="178">
        <v>458.95400000000001</v>
      </c>
      <c r="F7001" s="188">
        <f t="shared" si="436"/>
        <v>0.62111039686030389</v>
      </c>
      <c r="G7001" s="200"/>
      <c r="H7001" s="202">
        <v>438</v>
      </c>
      <c r="I7001" s="178">
        <v>19515</v>
      </c>
      <c r="J7001">
        <f t="shared" si="437"/>
        <v>19515</v>
      </c>
      <c r="K7001" s="189">
        <f t="shared" si="438"/>
        <v>0.78059999999999996</v>
      </c>
      <c r="L7001" s="200">
        <v>20163</v>
      </c>
      <c r="N7001" s="184">
        <v>1690.1</v>
      </c>
      <c r="O7001" s="190">
        <f t="shared" si="439"/>
        <v>0.28168333333333334</v>
      </c>
      <c r="Q7001" s="1">
        <v>342.4</v>
      </c>
    </row>
    <row r="7002" spans="2:17" x14ac:dyDescent="0.3">
      <c r="B7002" s="187">
        <v>41931.333333333336</v>
      </c>
      <c r="D7002" s="202">
        <v>893</v>
      </c>
      <c r="E7002" s="178">
        <v>642.03399999999999</v>
      </c>
      <c r="F7002" s="188">
        <f t="shared" si="436"/>
        <v>0.86887573163717569</v>
      </c>
      <c r="G7002" s="200"/>
      <c r="H7002" s="202">
        <v>683</v>
      </c>
      <c r="I7002" s="178">
        <v>23958</v>
      </c>
      <c r="J7002">
        <f t="shared" si="437"/>
        <v>23958</v>
      </c>
      <c r="K7002" s="189">
        <f t="shared" si="438"/>
        <v>0.95831999999999995</v>
      </c>
      <c r="L7002" s="200">
        <v>24863</v>
      </c>
      <c r="N7002" s="184">
        <v>2195</v>
      </c>
      <c r="O7002" s="190">
        <f t="shared" si="439"/>
        <v>0.36583333333333334</v>
      </c>
      <c r="Q7002" s="1">
        <v>341</v>
      </c>
    </row>
    <row r="7003" spans="2:17" x14ac:dyDescent="0.3">
      <c r="B7003" s="187">
        <v>41931.375</v>
      </c>
      <c r="D7003" s="202">
        <v>954</v>
      </c>
      <c r="E7003" s="178">
        <v>707.95500000000004</v>
      </c>
      <c r="F7003" s="188">
        <f t="shared" si="436"/>
        <v>0.95808776262814233</v>
      </c>
      <c r="G7003" s="200"/>
      <c r="H7003" s="202">
        <v>870</v>
      </c>
      <c r="I7003" s="178">
        <v>24359</v>
      </c>
      <c r="J7003">
        <f t="shared" si="437"/>
        <v>24359</v>
      </c>
      <c r="K7003" s="189">
        <f t="shared" si="438"/>
        <v>0.97436</v>
      </c>
      <c r="L7003" s="200">
        <v>25289</v>
      </c>
      <c r="N7003" s="184">
        <v>917.5</v>
      </c>
      <c r="O7003" s="190">
        <f t="shared" si="439"/>
        <v>0.15291666666666667</v>
      </c>
      <c r="Q7003" s="1">
        <v>340.4</v>
      </c>
    </row>
    <row r="7004" spans="2:17" x14ac:dyDescent="0.3">
      <c r="B7004" s="187">
        <v>41931.416666666664</v>
      </c>
      <c r="D7004" s="202">
        <v>983</v>
      </c>
      <c r="E7004" s="178">
        <v>734.50699999999995</v>
      </c>
      <c r="F7004" s="188">
        <f t="shared" si="436"/>
        <v>0.99402104408431169</v>
      </c>
      <c r="G7004" s="200"/>
      <c r="H7004" s="202">
        <v>999</v>
      </c>
      <c r="I7004" s="178">
        <v>24359</v>
      </c>
      <c r="J7004">
        <f t="shared" si="437"/>
        <v>24359</v>
      </c>
      <c r="K7004" s="189">
        <f t="shared" si="438"/>
        <v>0.97436</v>
      </c>
      <c r="L7004" s="200">
        <v>25289</v>
      </c>
      <c r="N7004" s="184">
        <v>477</v>
      </c>
      <c r="O7004" s="190">
        <f t="shared" si="439"/>
        <v>7.9500000000000001E-2</v>
      </c>
      <c r="Q7004" s="1">
        <v>340.4</v>
      </c>
    </row>
    <row r="7005" spans="2:17" x14ac:dyDescent="0.3">
      <c r="B7005" s="187">
        <v>41931.458333333336</v>
      </c>
      <c r="D7005" s="202">
        <v>950</v>
      </c>
      <c r="E7005" s="178">
        <v>722.72</v>
      </c>
      <c r="F7005" s="188">
        <f t="shared" si="436"/>
        <v>0.97806949284433475</v>
      </c>
      <c r="G7005" s="200"/>
      <c r="H7005" s="202">
        <v>1042</v>
      </c>
      <c r="I7005" s="178">
        <v>24359</v>
      </c>
      <c r="J7005">
        <f t="shared" si="437"/>
        <v>24359</v>
      </c>
      <c r="K7005" s="189">
        <f t="shared" si="438"/>
        <v>0.97436</v>
      </c>
      <c r="L7005" s="200">
        <v>25289</v>
      </c>
      <c r="N7005" s="184">
        <v>1002.9</v>
      </c>
      <c r="O7005" s="190">
        <f t="shared" si="439"/>
        <v>0.16714999999999999</v>
      </c>
      <c r="Q7005" s="1">
        <v>339.8</v>
      </c>
    </row>
    <row r="7006" spans="2:17" x14ac:dyDescent="0.3">
      <c r="B7006" s="187">
        <v>41931.5</v>
      </c>
      <c r="D7006" s="202">
        <v>781</v>
      </c>
      <c r="E7006" s="178">
        <v>593.95699999999999</v>
      </c>
      <c r="F7006" s="188">
        <f t="shared" si="436"/>
        <v>0.80381229488784389</v>
      </c>
      <c r="G7006" s="200"/>
      <c r="H7006" s="202">
        <v>965</v>
      </c>
      <c r="I7006" s="178">
        <v>23195</v>
      </c>
      <c r="J7006">
        <f t="shared" si="437"/>
        <v>23195</v>
      </c>
      <c r="K7006" s="189">
        <f t="shared" si="438"/>
        <v>0.92779999999999996</v>
      </c>
      <c r="L7006" s="200">
        <v>24052</v>
      </c>
      <c r="N7006" s="184">
        <v>2463.1999999999998</v>
      </c>
      <c r="O7006" s="190">
        <f t="shared" si="439"/>
        <v>0.41053333333333331</v>
      </c>
      <c r="Q7006" s="1">
        <v>339.6</v>
      </c>
    </row>
    <row r="7007" spans="2:17" x14ac:dyDescent="0.3">
      <c r="B7007" s="187">
        <v>41931.541666666664</v>
      </c>
      <c r="D7007" s="202">
        <v>635</v>
      </c>
      <c r="E7007" s="178">
        <v>458.86</v>
      </c>
      <c r="F7007" s="188">
        <f t="shared" si="436"/>
        <v>0.62098318503231054</v>
      </c>
      <c r="G7007" s="200"/>
      <c r="H7007" s="202">
        <v>849</v>
      </c>
      <c r="I7007" s="178">
        <v>21977</v>
      </c>
      <c r="J7007">
        <f t="shared" si="437"/>
        <v>21977</v>
      </c>
      <c r="K7007" s="189">
        <f t="shared" si="438"/>
        <v>0.87907999999999997</v>
      </c>
      <c r="L7007" s="200">
        <v>22762</v>
      </c>
      <c r="N7007" s="184">
        <v>4507.3999999999996</v>
      </c>
      <c r="O7007" s="190">
        <f t="shared" si="439"/>
        <v>0.75123333333333331</v>
      </c>
      <c r="Q7007" s="1">
        <v>337.9</v>
      </c>
    </row>
    <row r="7008" spans="2:17" x14ac:dyDescent="0.3">
      <c r="B7008" s="187">
        <v>41931.583333333336</v>
      </c>
      <c r="D7008" s="202">
        <v>90</v>
      </c>
      <c r="E7008" s="178">
        <v>0</v>
      </c>
      <c r="F7008" s="188">
        <f t="shared" si="436"/>
        <v>0</v>
      </c>
      <c r="G7008" s="200"/>
      <c r="H7008" s="202">
        <v>328</v>
      </c>
      <c r="I7008" s="178">
        <v>8508.7000000000007</v>
      </c>
      <c r="J7008">
        <f t="shared" si="437"/>
        <v>8508.7000000000007</v>
      </c>
      <c r="K7008" s="189">
        <f t="shared" si="438"/>
        <v>0.34034800000000004</v>
      </c>
      <c r="L7008" s="200">
        <v>8725.7999999999993</v>
      </c>
      <c r="N7008" s="184">
        <v>5705.4</v>
      </c>
      <c r="O7008" s="190">
        <f t="shared" si="439"/>
        <v>0.95089999999999997</v>
      </c>
      <c r="Q7008" s="1">
        <v>337</v>
      </c>
    </row>
    <row r="7009" spans="2:17" x14ac:dyDescent="0.3">
      <c r="B7009" s="187">
        <v>41931.625</v>
      </c>
      <c r="D7009" s="202">
        <v>52</v>
      </c>
      <c r="E7009" s="178">
        <v>0</v>
      </c>
      <c r="F7009" s="188">
        <f t="shared" si="436"/>
        <v>0</v>
      </c>
      <c r="G7009" s="200"/>
      <c r="H7009" s="202">
        <v>185</v>
      </c>
      <c r="I7009" s="178">
        <v>4419.2</v>
      </c>
      <c r="J7009">
        <f t="shared" si="437"/>
        <v>4419.2</v>
      </c>
      <c r="K7009" s="189">
        <f t="shared" si="438"/>
        <v>0.17676799999999998</v>
      </c>
      <c r="L7009" s="200">
        <v>4554.1000000000004</v>
      </c>
      <c r="N7009" s="184">
        <v>5977.1</v>
      </c>
      <c r="O7009" s="190">
        <f t="shared" si="439"/>
        <v>0.99618333333333342</v>
      </c>
      <c r="Q7009" s="1">
        <v>336.7</v>
      </c>
    </row>
    <row r="7010" spans="2:17" x14ac:dyDescent="0.3">
      <c r="B7010" s="187">
        <v>41931.666666666664</v>
      </c>
      <c r="D7010" s="202">
        <v>127</v>
      </c>
      <c r="E7010" s="178">
        <v>0</v>
      </c>
      <c r="F7010" s="188">
        <f t="shared" si="436"/>
        <v>0</v>
      </c>
      <c r="G7010" s="200"/>
      <c r="H7010" s="202">
        <v>154</v>
      </c>
      <c r="I7010" s="178">
        <v>4944.3</v>
      </c>
      <c r="J7010">
        <f t="shared" si="437"/>
        <v>4944.3</v>
      </c>
      <c r="K7010" s="189">
        <f t="shared" si="438"/>
        <v>0.197772</v>
      </c>
      <c r="L7010" s="200">
        <v>5087.1000000000004</v>
      </c>
      <c r="N7010" s="184">
        <v>5935.9</v>
      </c>
      <c r="O7010" s="190">
        <f t="shared" si="439"/>
        <v>0.98931666666666662</v>
      </c>
      <c r="Q7010" s="1">
        <v>336.1</v>
      </c>
    </row>
    <row r="7011" spans="2:17" x14ac:dyDescent="0.3">
      <c r="B7011" s="187">
        <v>41931.708333333336</v>
      </c>
      <c r="D7011" s="202">
        <v>34</v>
      </c>
      <c r="E7011" s="178">
        <v>0</v>
      </c>
      <c r="F7011" s="188">
        <f t="shared" si="436"/>
        <v>0</v>
      </c>
      <c r="G7011" s="200"/>
      <c r="H7011" s="202">
        <v>38</v>
      </c>
      <c r="I7011" s="178">
        <v>960.46</v>
      </c>
      <c r="J7011">
        <f t="shared" si="437"/>
        <v>960.46</v>
      </c>
      <c r="K7011" s="189">
        <f t="shared" si="438"/>
        <v>3.8418399999999998E-2</v>
      </c>
      <c r="L7011" s="200">
        <v>1058.9000000000001</v>
      </c>
      <c r="N7011" s="184">
        <v>5989.6</v>
      </c>
      <c r="O7011" s="190">
        <f t="shared" si="439"/>
        <v>0.99826666666666675</v>
      </c>
      <c r="Q7011" s="1">
        <v>335.7</v>
      </c>
    </row>
    <row r="7012" spans="2:17" x14ac:dyDescent="0.3">
      <c r="B7012" s="187">
        <v>41931.75</v>
      </c>
      <c r="D7012" s="202">
        <v>0</v>
      </c>
      <c r="E7012" s="178">
        <v>0</v>
      </c>
      <c r="F7012" s="188">
        <f t="shared" si="436"/>
        <v>0</v>
      </c>
      <c r="G7012" s="200"/>
      <c r="H7012" s="202">
        <v>0</v>
      </c>
      <c r="I7012" s="178">
        <v>-56.506999999999998</v>
      </c>
      <c r="J7012">
        <f t="shared" si="437"/>
        <v>0</v>
      </c>
      <c r="K7012" s="189">
        <f t="shared" si="438"/>
        <v>0</v>
      </c>
      <c r="L7012" s="200">
        <v>0</v>
      </c>
      <c r="N7012" s="184">
        <v>3527.4</v>
      </c>
      <c r="O7012" s="190">
        <f t="shared" si="439"/>
        <v>0.58789999999999998</v>
      </c>
      <c r="Q7012" s="1">
        <v>335.7</v>
      </c>
    </row>
    <row r="7013" spans="2:17" x14ac:dyDescent="0.3">
      <c r="B7013" s="187">
        <v>41931.791666666664</v>
      </c>
      <c r="D7013" s="202">
        <v>0</v>
      </c>
      <c r="E7013" s="178">
        <v>0</v>
      </c>
      <c r="F7013" s="188">
        <f t="shared" si="436"/>
        <v>0</v>
      </c>
      <c r="G7013" s="200"/>
      <c r="H7013" s="202">
        <v>0</v>
      </c>
      <c r="I7013" s="178">
        <v>-56.506999999999998</v>
      </c>
      <c r="J7013">
        <f t="shared" si="437"/>
        <v>0</v>
      </c>
      <c r="K7013" s="189">
        <f t="shared" si="438"/>
        <v>0</v>
      </c>
      <c r="L7013" s="200">
        <v>0</v>
      </c>
      <c r="N7013" s="184">
        <v>2440.1999999999998</v>
      </c>
      <c r="O7013" s="190">
        <f t="shared" si="439"/>
        <v>0.40669999999999995</v>
      </c>
      <c r="Q7013" s="1">
        <v>335.6</v>
      </c>
    </row>
    <row r="7014" spans="2:17" x14ac:dyDescent="0.3">
      <c r="B7014" s="187">
        <v>41931.833333333336</v>
      </c>
      <c r="D7014" s="202">
        <v>0</v>
      </c>
      <c r="E7014" s="178">
        <v>0</v>
      </c>
      <c r="F7014" s="188">
        <f t="shared" si="436"/>
        <v>0</v>
      </c>
      <c r="G7014" s="200"/>
      <c r="H7014" s="202">
        <v>0</v>
      </c>
      <c r="I7014" s="178">
        <v>-56.506999999999998</v>
      </c>
      <c r="J7014">
        <f t="shared" si="437"/>
        <v>0</v>
      </c>
      <c r="K7014" s="189">
        <f t="shared" si="438"/>
        <v>0</v>
      </c>
      <c r="L7014" s="200">
        <v>0</v>
      </c>
      <c r="N7014" s="184">
        <v>1855.5</v>
      </c>
      <c r="O7014" s="190">
        <f t="shared" si="439"/>
        <v>0.30925000000000002</v>
      </c>
      <c r="Q7014" s="1">
        <v>335.5</v>
      </c>
    </row>
    <row r="7015" spans="2:17" x14ac:dyDescent="0.3">
      <c r="B7015" s="187">
        <v>41931.875</v>
      </c>
      <c r="D7015" s="202">
        <v>0</v>
      </c>
      <c r="E7015" s="178">
        <v>0</v>
      </c>
      <c r="F7015" s="188">
        <f t="shared" si="436"/>
        <v>0</v>
      </c>
      <c r="G7015" s="200"/>
      <c r="H7015" s="202">
        <v>0</v>
      </c>
      <c r="I7015" s="178">
        <v>-56.506999999999998</v>
      </c>
      <c r="J7015">
        <f t="shared" si="437"/>
        <v>0</v>
      </c>
      <c r="K7015" s="189">
        <f t="shared" si="438"/>
        <v>0</v>
      </c>
      <c r="L7015" s="200">
        <v>0</v>
      </c>
      <c r="N7015" s="184">
        <v>1923.5</v>
      </c>
      <c r="O7015" s="190">
        <f t="shared" si="439"/>
        <v>0.32058333333333333</v>
      </c>
      <c r="Q7015" s="1">
        <v>335</v>
      </c>
    </row>
    <row r="7016" spans="2:17" x14ac:dyDescent="0.3">
      <c r="B7016" s="187">
        <v>41931.916666666664</v>
      </c>
      <c r="D7016" s="202">
        <v>0</v>
      </c>
      <c r="E7016" s="178">
        <v>0</v>
      </c>
      <c r="F7016" s="188">
        <f t="shared" si="436"/>
        <v>0</v>
      </c>
      <c r="G7016" s="200"/>
      <c r="H7016" s="202">
        <v>0</v>
      </c>
      <c r="I7016" s="178">
        <v>-56.506999999999998</v>
      </c>
      <c r="J7016">
        <f t="shared" si="437"/>
        <v>0</v>
      </c>
      <c r="K7016" s="189">
        <f t="shared" si="438"/>
        <v>0</v>
      </c>
      <c r="L7016" s="200">
        <v>0</v>
      </c>
      <c r="N7016" s="184">
        <v>1826.1</v>
      </c>
      <c r="O7016" s="190">
        <f t="shared" si="439"/>
        <v>0.30435000000000001</v>
      </c>
      <c r="Q7016" s="1">
        <v>334.7</v>
      </c>
    </row>
    <row r="7017" spans="2:17" x14ac:dyDescent="0.3">
      <c r="B7017" s="187">
        <v>41931.958333333336</v>
      </c>
      <c r="D7017" s="202">
        <v>0</v>
      </c>
      <c r="E7017" s="178">
        <v>0</v>
      </c>
      <c r="F7017" s="188">
        <f t="shared" si="436"/>
        <v>0</v>
      </c>
      <c r="G7017" s="200"/>
      <c r="H7017" s="202">
        <v>0</v>
      </c>
      <c r="I7017" s="178">
        <v>-56.506999999999998</v>
      </c>
      <c r="J7017">
        <f t="shared" si="437"/>
        <v>0</v>
      </c>
      <c r="K7017" s="189">
        <f t="shared" si="438"/>
        <v>0</v>
      </c>
      <c r="L7017" s="200">
        <v>0</v>
      </c>
      <c r="N7017" s="184">
        <v>2157.6</v>
      </c>
      <c r="O7017" s="190">
        <f t="shared" si="439"/>
        <v>0.35959999999999998</v>
      </c>
      <c r="Q7017" s="1">
        <v>334.2</v>
      </c>
    </row>
    <row r="7018" spans="2:17" x14ac:dyDescent="0.3">
      <c r="B7018" s="187">
        <v>41932</v>
      </c>
      <c r="D7018" s="202">
        <v>0</v>
      </c>
      <c r="E7018" s="178">
        <v>0</v>
      </c>
      <c r="F7018" s="188">
        <f t="shared" si="436"/>
        <v>0</v>
      </c>
      <c r="G7018" s="200"/>
      <c r="H7018" s="202">
        <v>0</v>
      </c>
      <c r="I7018" s="178">
        <v>-56.506999999999998</v>
      </c>
      <c r="J7018">
        <f t="shared" si="437"/>
        <v>0</v>
      </c>
      <c r="K7018" s="189">
        <f t="shared" si="438"/>
        <v>0</v>
      </c>
      <c r="L7018" s="200">
        <v>0</v>
      </c>
      <c r="N7018" s="184">
        <v>2647.1</v>
      </c>
      <c r="O7018" s="190">
        <f t="shared" si="439"/>
        <v>0.44118333333333332</v>
      </c>
      <c r="Q7018" s="1">
        <v>333.1</v>
      </c>
    </row>
    <row r="7019" spans="2:17" x14ac:dyDescent="0.3">
      <c r="B7019" s="187">
        <v>41932.041666666664</v>
      </c>
      <c r="D7019" s="202">
        <v>0</v>
      </c>
      <c r="E7019" s="178">
        <v>0</v>
      </c>
      <c r="F7019" s="188">
        <f t="shared" si="436"/>
        <v>0</v>
      </c>
      <c r="G7019" s="200"/>
      <c r="H7019" s="202">
        <v>0</v>
      </c>
      <c r="I7019" s="178">
        <v>-56.506999999999998</v>
      </c>
      <c r="J7019">
        <f t="shared" si="437"/>
        <v>0</v>
      </c>
      <c r="K7019" s="189">
        <f t="shared" si="438"/>
        <v>0</v>
      </c>
      <c r="L7019" s="200">
        <v>0</v>
      </c>
      <c r="N7019" s="184">
        <v>2952.4</v>
      </c>
      <c r="O7019" s="190">
        <f t="shared" si="439"/>
        <v>0.49206666666666671</v>
      </c>
      <c r="Q7019" s="1">
        <v>332.6</v>
      </c>
    </row>
    <row r="7020" spans="2:17" x14ac:dyDescent="0.3">
      <c r="B7020" s="187">
        <v>41932.083333333336</v>
      </c>
      <c r="D7020" s="202">
        <v>0</v>
      </c>
      <c r="E7020" s="178">
        <v>0</v>
      </c>
      <c r="F7020" s="188">
        <f t="shared" si="436"/>
        <v>0</v>
      </c>
      <c r="G7020" s="200"/>
      <c r="H7020" s="202">
        <v>0</v>
      </c>
      <c r="I7020" s="178">
        <v>-56.506999999999998</v>
      </c>
      <c r="J7020">
        <f t="shared" si="437"/>
        <v>0</v>
      </c>
      <c r="K7020" s="189">
        <f t="shared" si="438"/>
        <v>0</v>
      </c>
      <c r="L7020" s="200">
        <v>0</v>
      </c>
      <c r="N7020" s="184">
        <v>2741.4</v>
      </c>
      <c r="O7020" s="190">
        <f t="shared" si="439"/>
        <v>0.45690000000000003</v>
      </c>
      <c r="Q7020" s="1">
        <v>331</v>
      </c>
    </row>
    <row r="7021" spans="2:17" x14ac:dyDescent="0.3">
      <c r="B7021" s="187">
        <v>41932.125</v>
      </c>
      <c r="D7021" s="202">
        <v>0</v>
      </c>
      <c r="E7021" s="178">
        <v>0</v>
      </c>
      <c r="F7021" s="188">
        <f t="shared" si="436"/>
        <v>0</v>
      </c>
      <c r="G7021" s="200"/>
      <c r="H7021" s="202">
        <v>0</v>
      </c>
      <c r="I7021" s="178">
        <v>-56.506999999999998</v>
      </c>
      <c r="J7021">
        <f t="shared" si="437"/>
        <v>0</v>
      </c>
      <c r="K7021" s="189">
        <f t="shared" si="438"/>
        <v>0</v>
      </c>
      <c r="L7021" s="200">
        <v>0</v>
      </c>
      <c r="N7021" s="184">
        <v>2368.8000000000002</v>
      </c>
      <c r="O7021" s="190">
        <f t="shared" si="439"/>
        <v>0.39480000000000004</v>
      </c>
      <c r="Q7021" s="1">
        <v>330.4</v>
      </c>
    </row>
    <row r="7022" spans="2:17" x14ac:dyDescent="0.3">
      <c r="B7022" s="187">
        <v>41932.166666666664</v>
      </c>
      <c r="D7022" s="202">
        <v>0</v>
      </c>
      <c r="E7022" s="178">
        <v>0</v>
      </c>
      <c r="F7022" s="188">
        <f t="shared" si="436"/>
        <v>0</v>
      </c>
      <c r="G7022" s="200"/>
      <c r="H7022" s="202">
        <v>0</v>
      </c>
      <c r="I7022" s="178">
        <v>-56.506999999999998</v>
      </c>
      <c r="J7022">
        <f t="shared" si="437"/>
        <v>0</v>
      </c>
      <c r="K7022" s="189">
        <f t="shared" si="438"/>
        <v>0</v>
      </c>
      <c r="L7022" s="200">
        <v>0</v>
      </c>
      <c r="N7022" s="184">
        <v>1882</v>
      </c>
      <c r="O7022" s="190">
        <f t="shared" si="439"/>
        <v>0.31366666666666665</v>
      </c>
      <c r="Q7022" s="1">
        <v>329.7</v>
      </c>
    </row>
    <row r="7023" spans="2:17" x14ac:dyDescent="0.3">
      <c r="B7023" s="187">
        <v>41932.208333333336</v>
      </c>
      <c r="D7023" s="202">
        <v>159</v>
      </c>
      <c r="E7023" s="178">
        <v>0</v>
      </c>
      <c r="F7023" s="188">
        <f t="shared" si="436"/>
        <v>0</v>
      </c>
      <c r="G7023" s="200"/>
      <c r="H7023" s="202">
        <v>25</v>
      </c>
      <c r="I7023" s="178">
        <v>621.11</v>
      </c>
      <c r="J7023">
        <f t="shared" si="437"/>
        <v>621.11</v>
      </c>
      <c r="K7023" s="189">
        <f t="shared" si="438"/>
        <v>2.4844399999999999E-2</v>
      </c>
      <c r="L7023" s="200">
        <v>721.46</v>
      </c>
      <c r="N7023" s="184">
        <v>1475.1</v>
      </c>
      <c r="O7023" s="190">
        <f t="shared" si="439"/>
        <v>0.24584999999999999</v>
      </c>
      <c r="Q7023" s="1">
        <v>327</v>
      </c>
    </row>
    <row r="7024" spans="2:17" x14ac:dyDescent="0.3">
      <c r="B7024" s="187">
        <v>41932.25</v>
      </c>
      <c r="D7024" s="202">
        <v>634</v>
      </c>
      <c r="E7024" s="178">
        <v>110.85599999999999</v>
      </c>
      <c r="F7024" s="188">
        <f t="shared" si="436"/>
        <v>0.15002334472375412</v>
      </c>
      <c r="G7024" s="200"/>
      <c r="H7024" s="202">
        <v>213</v>
      </c>
      <c r="I7024" s="178">
        <v>9528.5</v>
      </c>
      <c r="J7024">
        <f t="shared" si="437"/>
        <v>9528.5</v>
      </c>
      <c r="K7024" s="189">
        <f t="shared" si="438"/>
        <v>0.38113999999999998</v>
      </c>
      <c r="L7024" s="200">
        <v>9773.1</v>
      </c>
      <c r="N7024" s="184">
        <v>1377.3</v>
      </c>
      <c r="O7024" s="190">
        <f t="shared" si="439"/>
        <v>0.22955</v>
      </c>
      <c r="Q7024" s="1">
        <v>326.7</v>
      </c>
    </row>
    <row r="7025" spans="2:17" x14ac:dyDescent="0.3">
      <c r="B7025" s="187">
        <v>41932.291666666664</v>
      </c>
      <c r="D7025" s="202">
        <v>820</v>
      </c>
      <c r="E7025" s="178">
        <v>537.11500000000001</v>
      </c>
      <c r="F7025" s="188">
        <f t="shared" si="436"/>
        <v>0.72688703183679004</v>
      </c>
      <c r="G7025" s="200"/>
      <c r="H7025" s="202">
        <v>458</v>
      </c>
      <c r="I7025" s="178">
        <v>20711</v>
      </c>
      <c r="J7025">
        <f t="shared" si="437"/>
        <v>20711</v>
      </c>
      <c r="K7025" s="189">
        <f t="shared" si="438"/>
        <v>0.82843999999999995</v>
      </c>
      <c r="L7025" s="200">
        <v>21424</v>
      </c>
      <c r="N7025" s="184">
        <v>753.6</v>
      </c>
      <c r="O7025" s="190">
        <f t="shared" si="439"/>
        <v>0.12560000000000002</v>
      </c>
      <c r="Q7025" s="1">
        <v>326.3</v>
      </c>
    </row>
    <row r="7026" spans="2:17" x14ac:dyDescent="0.3">
      <c r="B7026" s="187">
        <v>41932.333333333336</v>
      </c>
      <c r="D7026" s="202">
        <v>968</v>
      </c>
      <c r="E7026" s="178">
        <v>702.60299999999995</v>
      </c>
      <c r="F7026" s="188">
        <f t="shared" si="436"/>
        <v>0.9508448083364347</v>
      </c>
      <c r="G7026" s="200"/>
      <c r="H7026" s="202">
        <v>710</v>
      </c>
      <c r="I7026" s="178">
        <v>24359</v>
      </c>
      <c r="J7026">
        <f t="shared" si="437"/>
        <v>24359</v>
      </c>
      <c r="K7026" s="189">
        <f t="shared" si="438"/>
        <v>0.97436</v>
      </c>
      <c r="L7026" s="200">
        <v>25289</v>
      </c>
      <c r="N7026" s="184">
        <v>368.2</v>
      </c>
      <c r="O7026" s="190">
        <f t="shared" si="439"/>
        <v>6.1366666666666667E-2</v>
      </c>
      <c r="Q7026" s="1">
        <v>326.3</v>
      </c>
    </row>
    <row r="7027" spans="2:17" x14ac:dyDescent="0.3">
      <c r="B7027" s="187">
        <v>41932.375</v>
      </c>
      <c r="D7027" s="202">
        <v>1016</v>
      </c>
      <c r="E7027" s="178">
        <v>734.83600000000001</v>
      </c>
      <c r="F7027" s="188">
        <f t="shared" si="436"/>
        <v>0.99446628548228855</v>
      </c>
      <c r="G7027" s="200"/>
      <c r="H7027" s="202">
        <v>902</v>
      </c>
      <c r="I7027" s="178">
        <v>24359</v>
      </c>
      <c r="J7027">
        <f t="shared" si="437"/>
        <v>24359</v>
      </c>
      <c r="K7027" s="189">
        <f t="shared" si="438"/>
        <v>0.97436</v>
      </c>
      <c r="L7027" s="200">
        <v>25289</v>
      </c>
      <c r="N7027" s="184">
        <v>8.1</v>
      </c>
      <c r="O7027" s="190">
        <f t="shared" si="439"/>
        <v>1.3499999999999999E-3</v>
      </c>
      <c r="Q7027" s="1">
        <v>326.10000000000002</v>
      </c>
    </row>
    <row r="7028" spans="2:17" x14ac:dyDescent="0.3">
      <c r="B7028" s="187">
        <v>41932.416666666664</v>
      </c>
      <c r="D7028" s="202">
        <v>1039</v>
      </c>
      <c r="E7028" s="178">
        <v>734.75199999999995</v>
      </c>
      <c r="F7028" s="188">
        <f t="shared" si="436"/>
        <v>0.99435260682748583</v>
      </c>
      <c r="G7028" s="200"/>
      <c r="H7028" s="202">
        <v>1034</v>
      </c>
      <c r="I7028" s="178">
        <v>24359</v>
      </c>
      <c r="J7028">
        <f t="shared" si="437"/>
        <v>24359</v>
      </c>
      <c r="K7028" s="189">
        <f t="shared" si="438"/>
        <v>0.97436</v>
      </c>
      <c r="L7028" s="200">
        <v>25289</v>
      </c>
      <c r="N7028" s="184">
        <v>0</v>
      </c>
      <c r="O7028" s="190">
        <f t="shared" si="439"/>
        <v>0</v>
      </c>
      <c r="Q7028" s="1">
        <v>325.8</v>
      </c>
    </row>
    <row r="7029" spans="2:17" x14ac:dyDescent="0.3">
      <c r="B7029" s="187">
        <v>41932.458333333336</v>
      </c>
      <c r="D7029" s="202">
        <v>1048</v>
      </c>
      <c r="E7029" s="178">
        <v>734.875</v>
      </c>
      <c r="F7029" s="188">
        <f t="shared" si="436"/>
        <v>0.99451906485773256</v>
      </c>
      <c r="G7029" s="200"/>
      <c r="H7029" s="202">
        <v>1091</v>
      </c>
      <c r="I7029" s="178">
        <v>24359</v>
      </c>
      <c r="J7029">
        <f t="shared" si="437"/>
        <v>24359</v>
      </c>
      <c r="K7029" s="189">
        <f t="shared" si="438"/>
        <v>0.97436</v>
      </c>
      <c r="L7029" s="200">
        <v>25289</v>
      </c>
      <c r="N7029" s="184">
        <v>0</v>
      </c>
      <c r="O7029" s="190">
        <f t="shared" si="439"/>
        <v>0</v>
      </c>
      <c r="Q7029" s="1">
        <v>325.5</v>
      </c>
    </row>
    <row r="7030" spans="2:17" x14ac:dyDescent="0.3">
      <c r="B7030" s="187">
        <v>41932.5</v>
      </c>
      <c r="D7030" s="202">
        <v>1045</v>
      </c>
      <c r="E7030" s="178">
        <v>734.98</v>
      </c>
      <c r="F7030" s="188">
        <f t="shared" si="436"/>
        <v>0.99466116317623587</v>
      </c>
      <c r="G7030" s="200"/>
      <c r="H7030" s="202">
        <v>1072</v>
      </c>
      <c r="I7030" s="178">
        <v>24359</v>
      </c>
      <c r="J7030">
        <f t="shared" si="437"/>
        <v>24359</v>
      </c>
      <c r="K7030" s="189">
        <f t="shared" si="438"/>
        <v>0.97436</v>
      </c>
      <c r="L7030" s="200">
        <v>25289</v>
      </c>
      <c r="N7030" s="184">
        <v>136.6</v>
      </c>
      <c r="O7030" s="190">
        <f t="shared" si="439"/>
        <v>2.2766666666666664E-2</v>
      </c>
      <c r="Q7030" s="1">
        <v>325.39999999999998</v>
      </c>
    </row>
    <row r="7031" spans="2:17" x14ac:dyDescent="0.3">
      <c r="B7031" s="187">
        <v>41932.541666666664</v>
      </c>
      <c r="D7031" s="202">
        <v>1028</v>
      </c>
      <c r="E7031" s="178">
        <v>734.995</v>
      </c>
      <c r="F7031" s="188">
        <f t="shared" si="436"/>
        <v>0.994681462936022</v>
      </c>
      <c r="G7031" s="200"/>
      <c r="H7031" s="202">
        <v>975</v>
      </c>
      <c r="I7031" s="178">
        <v>24359</v>
      </c>
      <c r="J7031">
        <f t="shared" si="437"/>
        <v>24359</v>
      </c>
      <c r="K7031" s="189">
        <f t="shared" si="438"/>
        <v>0.97436</v>
      </c>
      <c r="L7031" s="200">
        <v>25289</v>
      </c>
      <c r="N7031" s="184">
        <v>737.5</v>
      </c>
      <c r="O7031" s="190">
        <f t="shared" si="439"/>
        <v>0.12291666666666666</v>
      </c>
      <c r="Q7031" s="1">
        <v>325.39999999999998</v>
      </c>
    </row>
    <row r="7032" spans="2:17" x14ac:dyDescent="0.3">
      <c r="B7032" s="187">
        <v>41932.583333333336</v>
      </c>
      <c r="D7032" s="202">
        <v>998</v>
      </c>
      <c r="E7032" s="178">
        <v>729.26800000000003</v>
      </c>
      <c r="F7032" s="188">
        <f t="shared" si="436"/>
        <v>0.98693101464966004</v>
      </c>
      <c r="G7032" s="200"/>
      <c r="H7032" s="202">
        <v>814</v>
      </c>
      <c r="I7032" s="178">
        <v>24316</v>
      </c>
      <c r="J7032">
        <f t="shared" si="437"/>
        <v>24316</v>
      </c>
      <c r="K7032" s="189">
        <f t="shared" si="438"/>
        <v>0.97263999999999995</v>
      </c>
      <c r="L7032" s="200">
        <v>25244</v>
      </c>
      <c r="N7032" s="184">
        <v>1185.2</v>
      </c>
      <c r="O7032" s="190">
        <f t="shared" si="439"/>
        <v>0.19753333333333334</v>
      </c>
      <c r="Q7032" s="1">
        <v>325.10000000000002</v>
      </c>
    </row>
    <row r="7033" spans="2:17" x14ac:dyDescent="0.3">
      <c r="B7033" s="187">
        <v>41932.625</v>
      </c>
      <c r="D7033" s="202">
        <v>941</v>
      </c>
      <c r="E7033" s="178">
        <v>654.61099999999999</v>
      </c>
      <c r="F7033" s="188">
        <f t="shared" si="436"/>
        <v>0.88589640355922461</v>
      </c>
      <c r="G7033" s="200"/>
      <c r="H7033" s="202">
        <v>598</v>
      </c>
      <c r="I7033" s="178">
        <v>23200</v>
      </c>
      <c r="J7033">
        <f t="shared" si="437"/>
        <v>23200</v>
      </c>
      <c r="K7033" s="189">
        <f t="shared" si="438"/>
        <v>0.92800000000000005</v>
      </c>
      <c r="L7033" s="200">
        <v>24058</v>
      </c>
      <c r="N7033" s="184">
        <v>1247.9000000000001</v>
      </c>
      <c r="O7033" s="190">
        <f t="shared" si="439"/>
        <v>0.20798333333333335</v>
      </c>
      <c r="Q7033" s="1">
        <v>324.39999999999998</v>
      </c>
    </row>
    <row r="7034" spans="2:17" x14ac:dyDescent="0.3">
      <c r="B7034" s="187">
        <v>41932.666666666664</v>
      </c>
      <c r="D7034" s="202">
        <v>838</v>
      </c>
      <c r="E7034" s="178">
        <v>480.709</v>
      </c>
      <c r="F7034" s="188">
        <f t="shared" si="436"/>
        <v>0.65055181513685423</v>
      </c>
      <c r="G7034" s="200"/>
      <c r="H7034" s="202">
        <v>352</v>
      </c>
      <c r="I7034" s="178">
        <v>15564</v>
      </c>
      <c r="J7034">
        <f t="shared" si="437"/>
        <v>15564</v>
      </c>
      <c r="K7034" s="189">
        <f t="shared" si="438"/>
        <v>0.62256</v>
      </c>
      <c r="L7034" s="200">
        <v>16019</v>
      </c>
      <c r="N7034" s="184">
        <v>1070.8</v>
      </c>
      <c r="O7034" s="190">
        <f t="shared" si="439"/>
        <v>0.17846666666666666</v>
      </c>
      <c r="Q7034" s="1">
        <v>323.8</v>
      </c>
    </row>
    <row r="7035" spans="2:17" x14ac:dyDescent="0.3">
      <c r="B7035" s="187">
        <v>41932.708333333336</v>
      </c>
      <c r="D7035" s="202">
        <v>502</v>
      </c>
      <c r="E7035" s="178">
        <v>0</v>
      </c>
      <c r="F7035" s="188">
        <f t="shared" si="436"/>
        <v>0</v>
      </c>
      <c r="G7035" s="200"/>
      <c r="H7035" s="202">
        <v>107</v>
      </c>
      <c r="I7035" s="178">
        <v>4011.6</v>
      </c>
      <c r="J7035">
        <f t="shared" si="437"/>
        <v>4011.6</v>
      </c>
      <c r="K7035" s="189">
        <f t="shared" si="438"/>
        <v>0.160464</v>
      </c>
      <c r="L7035" s="200">
        <v>4140.8999999999996</v>
      </c>
      <c r="N7035" s="184">
        <v>809.2</v>
      </c>
      <c r="O7035" s="190">
        <f t="shared" si="439"/>
        <v>0.13486666666666666</v>
      </c>
      <c r="Q7035" s="1">
        <v>322.89999999999998</v>
      </c>
    </row>
    <row r="7036" spans="2:17" x14ac:dyDescent="0.3">
      <c r="B7036" s="187">
        <v>41932.75</v>
      </c>
      <c r="D7036" s="202">
        <v>0</v>
      </c>
      <c r="E7036" s="178">
        <v>0</v>
      </c>
      <c r="F7036" s="188">
        <f t="shared" si="436"/>
        <v>0</v>
      </c>
      <c r="G7036" s="200"/>
      <c r="H7036" s="202">
        <v>0</v>
      </c>
      <c r="I7036" s="178">
        <v>-56.506999999999998</v>
      </c>
      <c r="J7036">
        <f t="shared" si="437"/>
        <v>0</v>
      </c>
      <c r="K7036" s="189">
        <f t="shared" si="438"/>
        <v>0</v>
      </c>
      <c r="L7036" s="200">
        <v>0</v>
      </c>
      <c r="N7036" s="184">
        <v>685.1</v>
      </c>
      <c r="O7036" s="190">
        <f t="shared" si="439"/>
        <v>0.11418333333333333</v>
      </c>
      <c r="Q7036" s="1">
        <v>322.2</v>
      </c>
    </row>
    <row r="7037" spans="2:17" x14ac:dyDescent="0.3">
      <c r="B7037" s="187">
        <v>41932.791666666664</v>
      </c>
      <c r="D7037" s="202">
        <v>0</v>
      </c>
      <c r="E7037" s="178">
        <v>0</v>
      </c>
      <c r="F7037" s="188">
        <f t="shared" si="436"/>
        <v>0</v>
      </c>
      <c r="G7037" s="200"/>
      <c r="H7037" s="202">
        <v>0</v>
      </c>
      <c r="I7037" s="178">
        <v>-56.506999999999998</v>
      </c>
      <c r="J7037">
        <f t="shared" si="437"/>
        <v>0</v>
      </c>
      <c r="K7037" s="189">
        <f t="shared" si="438"/>
        <v>0</v>
      </c>
      <c r="L7037" s="200">
        <v>0</v>
      </c>
      <c r="N7037" s="184">
        <v>1588.6</v>
      </c>
      <c r="O7037" s="190">
        <f t="shared" si="439"/>
        <v>0.26476666666666665</v>
      </c>
      <c r="Q7037" s="1">
        <v>322</v>
      </c>
    </row>
    <row r="7038" spans="2:17" x14ac:dyDescent="0.3">
      <c r="B7038" s="187">
        <v>41932.833333333336</v>
      </c>
      <c r="D7038" s="202">
        <v>0</v>
      </c>
      <c r="E7038" s="178">
        <v>0</v>
      </c>
      <c r="F7038" s="188">
        <f t="shared" si="436"/>
        <v>0</v>
      </c>
      <c r="G7038" s="200"/>
      <c r="H7038" s="202">
        <v>0</v>
      </c>
      <c r="I7038" s="178">
        <v>-56.506999999999998</v>
      </c>
      <c r="J7038">
        <f t="shared" si="437"/>
        <v>0</v>
      </c>
      <c r="K7038" s="189">
        <f t="shared" si="438"/>
        <v>0</v>
      </c>
      <c r="L7038" s="200">
        <v>0</v>
      </c>
      <c r="N7038" s="184">
        <v>4157.1000000000004</v>
      </c>
      <c r="O7038" s="190">
        <f t="shared" si="439"/>
        <v>0.69285000000000008</v>
      </c>
      <c r="Q7038" s="1">
        <v>320.7</v>
      </c>
    </row>
    <row r="7039" spans="2:17" x14ac:dyDescent="0.3">
      <c r="B7039" s="187">
        <v>41932.875</v>
      </c>
      <c r="D7039" s="202">
        <v>0</v>
      </c>
      <c r="E7039" s="178">
        <v>0</v>
      </c>
      <c r="F7039" s="188">
        <f t="shared" si="436"/>
        <v>0</v>
      </c>
      <c r="G7039" s="200"/>
      <c r="H7039" s="202">
        <v>0</v>
      </c>
      <c r="I7039" s="178">
        <v>-56.506999999999998</v>
      </c>
      <c r="J7039">
        <f t="shared" si="437"/>
        <v>0</v>
      </c>
      <c r="K7039" s="189">
        <f t="shared" si="438"/>
        <v>0</v>
      </c>
      <c r="L7039" s="200">
        <v>0</v>
      </c>
      <c r="N7039" s="184">
        <v>4316.3</v>
      </c>
      <c r="O7039" s="190">
        <f t="shared" si="439"/>
        <v>0.71938333333333337</v>
      </c>
      <c r="Q7039" s="1">
        <v>320.3</v>
      </c>
    </row>
    <row r="7040" spans="2:17" x14ac:dyDescent="0.3">
      <c r="B7040" s="187">
        <v>41932.916666666664</v>
      </c>
      <c r="D7040" s="202">
        <v>0</v>
      </c>
      <c r="E7040" s="178">
        <v>0</v>
      </c>
      <c r="F7040" s="188">
        <f t="shared" si="436"/>
        <v>0</v>
      </c>
      <c r="G7040" s="200"/>
      <c r="H7040" s="202">
        <v>0</v>
      </c>
      <c r="I7040" s="178">
        <v>-56.506999999999998</v>
      </c>
      <c r="J7040">
        <f t="shared" si="437"/>
        <v>0</v>
      </c>
      <c r="K7040" s="189">
        <f t="shared" si="438"/>
        <v>0</v>
      </c>
      <c r="L7040" s="200">
        <v>0</v>
      </c>
      <c r="N7040" s="184">
        <v>3073.2</v>
      </c>
      <c r="O7040" s="190">
        <f t="shared" si="439"/>
        <v>0.51219999999999999</v>
      </c>
      <c r="Q7040" s="1">
        <v>319.89999999999998</v>
      </c>
    </row>
    <row r="7041" spans="2:17" x14ac:dyDescent="0.3">
      <c r="B7041" s="187">
        <v>41932.958333333336</v>
      </c>
      <c r="D7041" s="202">
        <v>0</v>
      </c>
      <c r="E7041" s="178">
        <v>0</v>
      </c>
      <c r="F7041" s="188">
        <f t="shared" si="436"/>
        <v>0</v>
      </c>
      <c r="G7041" s="200"/>
      <c r="H7041" s="202">
        <v>0</v>
      </c>
      <c r="I7041" s="178">
        <v>-56.506999999999998</v>
      </c>
      <c r="J7041">
        <f t="shared" si="437"/>
        <v>0</v>
      </c>
      <c r="K7041" s="189">
        <f t="shared" si="438"/>
        <v>0</v>
      </c>
      <c r="L7041" s="200">
        <v>0</v>
      </c>
      <c r="N7041" s="184">
        <v>2394.8000000000002</v>
      </c>
      <c r="O7041" s="190">
        <f t="shared" si="439"/>
        <v>0.39913333333333334</v>
      </c>
      <c r="Q7041" s="1">
        <v>319.8</v>
      </c>
    </row>
    <row r="7042" spans="2:17" x14ac:dyDescent="0.3">
      <c r="B7042" s="187">
        <v>41933</v>
      </c>
      <c r="D7042" s="202">
        <v>0</v>
      </c>
      <c r="E7042" s="178">
        <v>0</v>
      </c>
      <c r="F7042" s="188">
        <f t="shared" si="436"/>
        <v>0</v>
      </c>
      <c r="G7042" s="200"/>
      <c r="H7042" s="202">
        <v>0</v>
      </c>
      <c r="I7042" s="178">
        <v>-56.506999999999998</v>
      </c>
      <c r="J7042">
        <f t="shared" si="437"/>
        <v>0</v>
      </c>
      <c r="K7042" s="189">
        <f t="shared" si="438"/>
        <v>0</v>
      </c>
      <c r="L7042" s="200">
        <v>0</v>
      </c>
      <c r="N7042" s="184">
        <v>2181</v>
      </c>
      <c r="O7042" s="190">
        <f t="shared" si="439"/>
        <v>0.36349999999999999</v>
      </c>
      <c r="Q7042" s="1">
        <v>319.7</v>
      </c>
    </row>
    <row r="7043" spans="2:17" x14ac:dyDescent="0.3">
      <c r="B7043" s="187">
        <v>41933.041666666664</v>
      </c>
      <c r="D7043" s="202">
        <v>0</v>
      </c>
      <c r="E7043" s="178">
        <v>0</v>
      </c>
      <c r="F7043" s="188">
        <f t="shared" si="436"/>
        <v>0</v>
      </c>
      <c r="G7043" s="200"/>
      <c r="H7043" s="202">
        <v>0</v>
      </c>
      <c r="I7043" s="178">
        <v>-56.506999999999998</v>
      </c>
      <c r="J7043">
        <f t="shared" si="437"/>
        <v>0</v>
      </c>
      <c r="K7043" s="189">
        <f t="shared" si="438"/>
        <v>0</v>
      </c>
      <c r="L7043" s="200">
        <v>0</v>
      </c>
      <c r="N7043" s="184">
        <v>2153.9</v>
      </c>
      <c r="O7043" s="190">
        <f t="shared" si="439"/>
        <v>0.35898333333333332</v>
      </c>
      <c r="Q7043" s="1">
        <v>317.3</v>
      </c>
    </row>
    <row r="7044" spans="2:17" x14ac:dyDescent="0.3">
      <c r="B7044" s="187">
        <v>41933.083333333336</v>
      </c>
      <c r="D7044" s="202">
        <v>0</v>
      </c>
      <c r="E7044" s="178">
        <v>0</v>
      </c>
      <c r="F7044" s="188">
        <f t="shared" si="436"/>
        <v>0</v>
      </c>
      <c r="G7044" s="200"/>
      <c r="H7044" s="202">
        <v>0</v>
      </c>
      <c r="I7044" s="178">
        <v>-56.506999999999998</v>
      </c>
      <c r="J7044">
        <f t="shared" si="437"/>
        <v>0</v>
      </c>
      <c r="K7044" s="189">
        <f t="shared" si="438"/>
        <v>0</v>
      </c>
      <c r="L7044" s="200">
        <v>0</v>
      </c>
      <c r="N7044" s="184">
        <v>1910.2</v>
      </c>
      <c r="O7044" s="190">
        <f t="shared" si="439"/>
        <v>0.31836666666666669</v>
      </c>
      <c r="Q7044" s="1">
        <v>316.8</v>
      </c>
    </row>
    <row r="7045" spans="2:17" x14ac:dyDescent="0.3">
      <c r="B7045" s="187">
        <v>41933.125</v>
      </c>
      <c r="D7045" s="202">
        <v>0</v>
      </c>
      <c r="E7045" s="178">
        <v>0</v>
      </c>
      <c r="F7045" s="188">
        <f t="shared" si="436"/>
        <v>0</v>
      </c>
      <c r="G7045" s="200"/>
      <c r="H7045" s="202">
        <v>0</v>
      </c>
      <c r="I7045" s="178">
        <v>-56.506999999999998</v>
      </c>
      <c r="J7045">
        <f t="shared" si="437"/>
        <v>0</v>
      </c>
      <c r="K7045" s="189">
        <f t="shared" si="438"/>
        <v>0</v>
      </c>
      <c r="L7045" s="200">
        <v>0</v>
      </c>
      <c r="N7045" s="184">
        <v>1662.4</v>
      </c>
      <c r="O7045" s="190">
        <f t="shared" si="439"/>
        <v>0.27706666666666668</v>
      </c>
      <c r="Q7045" s="1">
        <v>316.60000000000002</v>
      </c>
    </row>
    <row r="7046" spans="2:17" x14ac:dyDescent="0.3">
      <c r="B7046" s="187">
        <v>41933.166666666664</v>
      </c>
      <c r="D7046" s="202">
        <v>0</v>
      </c>
      <c r="E7046" s="178">
        <v>0</v>
      </c>
      <c r="F7046" s="188">
        <f t="shared" si="436"/>
        <v>0</v>
      </c>
      <c r="G7046" s="200"/>
      <c r="H7046" s="202">
        <v>0</v>
      </c>
      <c r="I7046" s="178">
        <v>-56.506999999999998</v>
      </c>
      <c r="J7046">
        <f t="shared" si="437"/>
        <v>0</v>
      </c>
      <c r="K7046" s="189">
        <f t="shared" si="438"/>
        <v>0</v>
      </c>
      <c r="L7046" s="200">
        <v>0</v>
      </c>
      <c r="N7046" s="184">
        <v>1718.1</v>
      </c>
      <c r="O7046" s="190">
        <f t="shared" si="439"/>
        <v>0.28634999999999999</v>
      </c>
      <c r="Q7046" s="1">
        <v>316.5</v>
      </c>
    </row>
    <row r="7047" spans="2:17" x14ac:dyDescent="0.3">
      <c r="B7047" s="187">
        <v>41933.208333333336</v>
      </c>
      <c r="D7047" s="202">
        <v>208</v>
      </c>
      <c r="E7047" s="178">
        <v>0</v>
      </c>
      <c r="F7047" s="188">
        <f t="shared" si="436"/>
        <v>0</v>
      </c>
      <c r="G7047" s="200"/>
      <c r="H7047" s="202">
        <v>29</v>
      </c>
      <c r="I7047" s="178">
        <v>764.24</v>
      </c>
      <c r="J7047">
        <f t="shared" si="437"/>
        <v>764.24</v>
      </c>
      <c r="K7047" s="189">
        <f t="shared" si="438"/>
        <v>3.0569599999999999E-2</v>
      </c>
      <c r="L7047" s="200">
        <v>861.48</v>
      </c>
      <c r="N7047" s="184">
        <v>2093.6999999999998</v>
      </c>
      <c r="O7047" s="190">
        <f t="shared" si="439"/>
        <v>0.34894999999999998</v>
      </c>
      <c r="Q7047" s="1">
        <v>316.10000000000002</v>
      </c>
    </row>
    <row r="7048" spans="2:17" x14ac:dyDescent="0.3">
      <c r="B7048" s="187">
        <v>41933.25</v>
      </c>
      <c r="D7048" s="202">
        <v>742</v>
      </c>
      <c r="E7048" s="178">
        <v>165.36699999999999</v>
      </c>
      <c r="F7048" s="188">
        <f t="shared" si="436"/>
        <v>0.22379402510403626</v>
      </c>
      <c r="G7048" s="200"/>
      <c r="H7048" s="202">
        <v>228</v>
      </c>
      <c r="I7048" s="178">
        <v>10318</v>
      </c>
      <c r="J7048">
        <f t="shared" si="437"/>
        <v>10318</v>
      </c>
      <c r="K7048" s="189">
        <f t="shared" si="438"/>
        <v>0.41271999999999998</v>
      </c>
      <c r="L7048" s="200">
        <v>10585</v>
      </c>
      <c r="N7048" s="184">
        <v>2777.6</v>
      </c>
      <c r="O7048" s="190">
        <f t="shared" si="439"/>
        <v>0.46293333333333331</v>
      </c>
      <c r="Q7048" s="1">
        <v>315.8</v>
      </c>
    </row>
    <row r="7049" spans="2:17" x14ac:dyDescent="0.3">
      <c r="B7049" s="187">
        <v>41933.291666666664</v>
      </c>
      <c r="D7049" s="202">
        <v>901</v>
      </c>
      <c r="E7049" s="178">
        <v>591.96299999999997</v>
      </c>
      <c r="F7049" s="188">
        <f t="shared" si="436"/>
        <v>0.80111378015360157</v>
      </c>
      <c r="G7049" s="200"/>
      <c r="H7049" s="202">
        <v>478</v>
      </c>
      <c r="I7049" s="178">
        <v>21471</v>
      </c>
      <c r="J7049">
        <f t="shared" si="437"/>
        <v>21471</v>
      </c>
      <c r="K7049" s="189">
        <f t="shared" si="438"/>
        <v>0.85884000000000005</v>
      </c>
      <c r="L7049" s="200">
        <v>22227</v>
      </c>
      <c r="N7049" s="184">
        <v>1904</v>
      </c>
      <c r="O7049" s="190">
        <f t="shared" si="439"/>
        <v>0.31733333333333336</v>
      </c>
      <c r="Q7049" s="1">
        <v>315.7</v>
      </c>
    </row>
    <row r="7050" spans="2:17" x14ac:dyDescent="0.3">
      <c r="B7050" s="187">
        <v>41933.333333333336</v>
      </c>
      <c r="D7050" s="202">
        <v>993</v>
      </c>
      <c r="E7050" s="178">
        <v>719.22900000000004</v>
      </c>
      <c r="F7050" s="188">
        <f t="shared" si="436"/>
        <v>0.97334506208343208</v>
      </c>
      <c r="G7050" s="200"/>
      <c r="H7050" s="202">
        <v>724</v>
      </c>
      <c r="I7050" s="178">
        <v>24359</v>
      </c>
      <c r="J7050">
        <f t="shared" si="437"/>
        <v>24359</v>
      </c>
      <c r="K7050" s="189">
        <f t="shared" si="438"/>
        <v>0.97436</v>
      </c>
      <c r="L7050" s="200">
        <v>25289</v>
      </c>
      <c r="N7050" s="184">
        <v>1273.4000000000001</v>
      </c>
      <c r="O7050" s="190">
        <f t="shared" si="439"/>
        <v>0.21223333333333336</v>
      </c>
      <c r="Q7050" s="1">
        <v>315</v>
      </c>
    </row>
    <row r="7051" spans="2:17" x14ac:dyDescent="0.3">
      <c r="B7051" s="187">
        <v>41933.375</v>
      </c>
      <c r="D7051" s="202">
        <v>1036</v>
      </c>
      <c r="E7051" s="178">
        <v>734.69799999999998</v>
      </c>
      <c r="F7051" s="188">
        <f t="shared" ref="F7051:F7114" si="440">E7051/$F$8</f>
        <v>0.99427952769225569</v>
      </c>
      <c r="G7051" s="200"/>
      <c r="H7051" s="202">
        <v>919</v>
      </c>
      <c r="I7051" s="178">
        <v>24359</v>
      </c>
      <c r="J7051">
        <f t="shared" ref="J7051:J7114" si="441">IF(I7051&lt;0,0,I7051)</f>
        <v>24359</v>
      </c>
      <c r="K7051" s="189">
        <f t="shared" ref="K7051:K7114" si="442">J7051/(1000*$K$8)</f>
        <v>0.97436</v>
      </c>
      <c r="L7051" s="200">
        <v>25289</v>
      </c>
      <c r="N7051" s="184">
        <v>1020.7</v>
      </c>
      <c r="O7051" s="190">
        <f t="shared" ref="O7051:O7114" si="443">N7051/$O$8</f>
        <v>0.17011666666666667</v>
      </c>
      <c r="Q7051" s="1">
        <v>314.3</v>
      </c>
    </row>
    <row r="7052" spans="2:17" x14ac:dyDescent="0.3">
      <c r="B7052" s="187">
        <v>41933.416666666664</v>
      </c>
      <c r="D7052" s="202">
        <v>1058</v>
      </c>
      <c r="E7052" s="178">
        <v>734.85199999999998</v>
      </c>
      <c r="F7052" s="188">
        <f t="shared" si="440"/>
        <v>0.99448793855939377</v>
      </c>
      <c r="G7052" s="200"/>
      <c r="H7052" s="202">
        <v>1051</v>
      </c>
      <c r="I7052" s="178">
        <v>24359</v>
      </c>
      <c r="J7052">
        <f t="shared" si="441"/>
        <v>24359</v>
      </c>
      <c r="K7052" s="189">
        <f t="shared" si="442"/>
        <v>0.97436</v>
      </c>
      <c r="L7052" s="200">
        <v>25289</v>
      </c>
      <c r="N7052" s="184">
        <v>238.2</v>
      </c>
      <c r="O7052" s="190">
        <f t="shared" si="443"/>
        <v>3.9699999999999999E-2</v>
      </c>
      <c r="Q7052" s="1">
        <v>314</v>
      </c>
    </row>
    <row r="7053" spans="2:17" x14ac:dyDescent="0.3">
      <c r="B7053" s="187">
        <v>41933.458333333336</v>
      </c>
      <c r="D7053" s="202">
        <v>1066</v>
      </c>
      <c r="E7053" s="178">
        <v>734.98</v>
      </c>
      <c r="F7053" s="188">
        <f t="shared" si="440"/>
        <v>0.99466116317623587</v>
      </c>
      <c r="G7053" s="200"/>
      <c r="H7053" s="202">
        <v>1110</v>
      </c>
      <c r="I7053" s="178">
        <v>24359</v>
      </c>
      <c r="J7053">
        <f t="shared" si="441"/>
        <v>24359</v>
      </c>
      <c r="K7053" s="189">
        <f t="shared" si="442"/>
        <v>0.97436</v>
      </c>
      <c r="L7053" s="200">
        <v>25289</v>
      </c>
      <c r="N7053" s="184">
        <v>16.7</v>
      </c>
      <c r="O7053" s="190">
        <f t="shared" si="443"/>
        <v>2.7833333333333334E-3</v>
      </c>
      <c r="Q7053" s="1">
        <v>313.60000000000002</v>
      </c>
    </row>
    <row r="7054" spans="2:17" x14ac:dyDescent="0.3">
      <c r="B7054" s="187">
        <v>41933.5</v>
      </c>
      <c r="D7054" s="202">
        <v>1062</v>
      </c>
      <c r="E7054" s="178">
        <v>735.09699999999998</v>
      </c>
      <c r="F7054" s="188">
        <f t="shared" si="440"/>
        <v>0.99481950130256791</v>
      </c>
      <c r="G7054" s="200"/>
      <c r="H7054" s="202">
        <v>1088</v>
      </c>
      <c r="I7054" s="178">
        <v>24359</v>
      </c>
      <c r="J7054">
        <f t="shared" si="441"/>
        <v>24359</v>
      </c>
      <c r="K7054" s="189">
        <f t="shared" si="442"/>
        <v>0.97436</v>
      </c>
      <c r="L7054" s="200">
        <v>25289</v>
      </c>
      <c r="N7054" s="184">
        <v>141.1</v>
      </c>
      <c r="O7054" s="190">
        <f t="shared" si="443"/>
        <v>2.3516666666666665E-2</v>
      </c>
      <c r="Q7054" s="1">
        <v>313</v>
      </c>
    </row>
    <row r="7055" spans="2:17" x14ac:dyDescent="0.3">
      <c r="B7055" s="187">
        <v>41933.541666666664</v>
      </c>
      <c r="D7055" s="202">
        <v>1046</v>
      </c>
      <c r="E7055" s="178">
        <v>735.12699999999995</v>
      </c>
      <c r="F7055" s="188">
        <f t="shared" si="440"/>
        <v>0.99486010082214027</v>
      </c>
      <c r="G7055" s="200"/>
      <c r="H7055" s="202">
        <v>990</v>
      </c>
      <c r="I7055" s="178">
        <v>24359</v>
      </c>
      <c r="J7055">
        <f t="shared" si="441"/>
        <v>24359</v>
      </c>
      <c r="K7055" s="189">
        <f t="shared" si="442"/>
        <v>0.97436</v>
      </c>
      <c r="L7055" s="200">
        <v>25289</v>
      </c>
      <c r="N7055" s="184">
        <v>205.3</v>
      </c>
      <c r="O7055" s="190">
        <f t="shared" si="443"/>
        <v>3.4216666666666666E-2</v>
      </c>
      <c r="Q7055" s="1">
        <v>312.89999999999998</v>
      </c>
    </row>
    <row r="7056" spans="2:17" x14ac:dyDescent="0.3">
      <c r="B7056" s="187">
        <v>41933.583333333336</v>
      </c>
      <c r="D7056" s="202">
        <v>1014</v>
      </c>
      <c r="E7056" s="178">
        <v>735.20699999999999</v>
      </c>
      <c r="F7056" s="188">
        <f t="shared" si="440"/>
        <v>0.9949683662076666</v>
      </c>
      <c r="G7056" s="200"/>
      <c r="H7056" s="202">
        <v>825</v>
      </c>
      <c r="I7056" s="178">
        <v>24359</v>
      </c>
      <c r="J7056">
        <f t="shared" si="441"/>
        <v>24359</v>
      </c>
      <c r="K7056" s="189">
        <f t="shared" si="442"/>
        <v>0.97436</v>
      </c>
      <c r="L7056" s="200">
        <v>25289</v>
      </c>
      <c r="N7056" s="184">
        <v>130.80000000000001</v>
      </c>
      <c r="O7056" s="190">
        <f t="shared" si="443"/>
        <v>2.1800000000000003E-2</v>
      </c>
      <c r="Q7056" s="1">
        <v>312.7</v>
      </c>
    </row>
    <row r="7057" spans="2:17" x14ac:dyDescent="0.3">
      <c r="B7057" s="187">
        <v>41933.625</v>
      </c>
      <c r="D7057" s="202">
        <v>964</v>
      </c>
      <c r="E7057" s="178">
        <v>675.27700000000004</v>
      </c>
      <c r="F7057" s="188">
        <f t="shared" si="440"/>
        <v>0.91386405927529868</v>
      </c>
      <c r="G7057" s="200"/>
      <c r="H7057" s="202">
        <v>610</v>
      </c>
      <c r="I7057" s="178">
        <v>23451</v>
      </c>
      <c r="J7057">
        <f t="shared" si="441"/>
        <v>23451</v>
      </c>
      <c r="K7057" s="189">
        <f t="shared" si="442"/>
        <v>0.93803999999999998</v>
      </c>
      <c r="L7057" s="200">
        <v>24325</v>
      </c>
      <c r="N7057" s="184">
        <v>34.200000000000003</v>
      </c>
      <c r="O7057" s="190">
        <f t="shared" si="443"/>
        <v>5.7000000000000002E-3</v>
      </c>
      <c r="Q7057" s="1">
        <v>312.60000000000002</v>
      </c>
    </row>
    <row r="7058" spans="2:17" x14ac:dyDescent="0.3">
      <c r="B7058" s="187">
        <v>41933.666666666664</v>
      </c>
      <c r="D7058" s="202">
        <v>865</v>
      </c>
      <c r="E7058" s="178">
        <v>501.13900000000001</v>
      </c>
      <c r="F7058" s="188">
        <f t="shared" si="440"/>
        <v>0.67820008796562581</v>
      </c>
      <c r="G7058" s="200"/>
      <c r="H7058" s="202">
        <v>361</v>
      </c>
      <c r="I7058" s="178">
        <v>15889</v>
      </c>
      <c r="J7058">
        <f t="shared" si="441"/>
        <v>15889</v>
      </c>
      <c r="K7058" s="189">
        <f t="shared" si="442"/>
        <v>0.63556000000000001</v>
      </c>
      <c r="L7058" s="200">
        <v>16358</v>
      </c>
      <c r="N7058" s="184">
        <v>0</v>
      </c>
      <c r="O7058" s="190">
        <f t="shared" si="443"/>
        <v>0</v>
      </c>
      <c r="Q7058" s="1">
        <v>311.5</v>
      </c>
    </row>
    <row r="7059" spans="2:17" x14ac:dyDescent="0.3">
      <c r="B7059" s="187">
        <v>41933.708333333336</v>
      </c>
      <c r="D7059" s="202">
        <v>517</v>
      </c>
      <c r="E7059" s="178">
        <v>0</v>
      </c>
      <c r="F7059" s="188">
        <f t="shared" si="440"/>
        <v>0</v>
      </c>
      <c r="G7059" s="200"/>
      <c r="H7059" s="202">
        <v>110</v>
      </c>
      <c r="I7059" s="178">
        <v>4136.5</v>
      </c>
      <c r="J7059">
        <f t="shared" si="441"/>
        <v>4136.5</v>
      </c>
      <c r="K7059" s="189">
        <f t="shared" si="442"/>
        <v>0.16546</v>
      </c>
      <c r="L7059" s="200">
        <v>4267.5</v>
      </c>
      <c r="N7059" s="184">
        <v>0</v>
      </c>
      <c r="O7059" s="190">
        <f t="shared" si="443"/>
        <v>0</v>
      </c>
      <c r="Q7059" s="1">
        <v>311.3</v>
      </c>
    </row>
    <row r="7060" spans="2:17" x14ac:dyDescent="0.3">
      <c r="B7060" s="187">
        <v>41933.75</v>
      </c>
      <c r="D7060" s="202">
        <v>0</v>
      </c>
      <c r="E7060" s="178">
        <v>0</v>
      </c>
      <c r="F7060" s="188">
        <f t="shared" si="440"/>
        <v>0</v>
      </c>
      <c r="G7060" s="200"/>
      <c r="H7060" s="202">
        <v>0</v>
      </c>
      <c r="I7060" s="178">
        <v>-56.506999999999998</v>
      </c>
      <c r="J7060">
        <f t="shared" si="441"/>
        <v>0</v>
      </c>
      <c r="K7060" s="189">
        <f t="shared" si="442"/>
        <v>0</v>
      </c>
      <c r="L7060" s="200">
        <v>0</v>
      </c>
      <c r="N7060" s="184">
        <v>0</v>
      </c>
      <c r="O7060" s="190">
        <f t="shared" si="443"/>
        <v>0</v>
      </c>
      <c r="Q7060" s="1">
        <v>310.7</v>
      </c>
    </row>
    <row r="7061" spans="2:17" x14ac:dyDescent="0.3">
      <c r="B7061" s="187">
        <v>41933.791666666664</v>
      </c>
      <c r="D7061" s="202">
        <v>0</v>
      </c>
      <c r="E7061" s="178">
        <v>0</v>
      </c>
      <c r="F7061" s="188">
        <f t="shared" si="440"/>
        <v>0</v>
      </c>
      <c r="G7061" s="200"/>
      <c r="H7061" s="202">
        <v>0</v>
      </c>
      <c r="I7061" s="178">
        <v>-56.506999999999998</v>
      </c>
      <c r="J7061">
        <f t="shared" si="441"/>
        <v>0</v>
      </c>
      <c r="K7061" s="189">
        <f t="shared" si="442"/>
        <v>0</v>
      </c>
      <c r="L7061" s="200">
        <v>0</v>
      </c>
      <c r="N7061" s="184">
        <v>237.5</v>
      </c>
      <c r="O7061" s="190">
        <f t="shared" si="443"/>
        <v>3.9583333333333331E-2</v>
      </c>
      <c r="Q7061" s="1">
        <v>310.7</v>
      </c>
    </row>
    <row r="7062" spans="2:17" x14ac:dyDescent="0.3">
      <c r="B7062" s="187">
        <v>41933.833333333336</v>
      </c>
      <c r="D7062" s="202">
        <v>0</v>
      </c>
      <c r="E7062" s="178">
        <v>0</v>
      </c>
      <c r="F7062" s="188">
        <f t="shared" si="440"/>
        <v>0</v>
      </c>
      <c r="G7062" s="200"/>
      <c r="H7062" s="202">
        <v>0</v>
      </c>
      <c r="I7062" s="178">
        <v>-56.506999999999998</v>
      </c>
      <c r="J7062">
        <f t="shared" si="441"/>
        <v>0</v>
      </c>
      <c r="K7062" s="189">
        <f t="shared" si="442"/>
        <v>0</v>
      </c>
      <c r="L7062" s="200">
        <v>0</v>
      </c>
      <c r="N7062" s="184">
        <v>773.7</v>
      </c>
      <c r="O7062" s="190">
        <f t="shared" si="443"/>
        <v>0.12895000000000001</v>
      </c>
      <c r="Q7062" s="1">
        <v>309.10000000000002</v>
      </c>
    </row>
    <row r="7063" spans="2:17" x14ac:dyDescent="0.3">
      <c r="B7063" s="187">
        <v>41933.875</v>
      </c>
      <c r="D7063" s="202">
        <v>0</v>
      </c>
      <c r="E7063" s="178">
        <v>0</v>
      </c>
      <c r="F7063" s="188">
        <f t="shared" si="440"/>
        <v>0</v>
      </c>
      <c r="G7063" s="200"/>
      <c r="H7063" s="202">
        <v>0</v>
      </c>
      <c r="I7063" s="178">
        <v>-56.506999999999998</v>
      </c>
      <c r="J7063">
        <f t="shared" si="441"/>
        <v>0</v>
      </c>
      <c r="K7063" s="189">
        <f t="shared" si="442"/>
        <v>0</v>
      </c>
      <c r="L7063" s="200">
        <v>0</v>
      </c>
      <c r="N7063" s="184">
        <v>1064.0999999999999</v>
      </c>
      <c r="O7063" s="190">
        <f t="shared" si="443"/>
        <v>0.17734999999999998</v>
      </c>
      <c r="Q7063" s="1">
        <v>309</v>
      </c>
    </row>
    <row r="7064" spans="2:17" x14ac:dyDescent="0.3">
      <c r="B7064" s="187">
        <v>41933.916666666664</v>
      </c>
      <c r="D7064" s="202">
        <v>0</v>
      </c>
      <c r="E7064" s="178">
        <v>0</v>
      </c>
      <c r="F7064" s="188">
        <f t="shared" si="440"/>
        <v>0</v>
      </c>
      <c r="G7064" s="200"/>
      <c r="H7064" s="202">
        <v>0</v>
      </c>
      <c r="I7064" s="178">
        <v>-56.506999999999998</v>
      </c>
      <c r="J7064">
        <f t="shared" si="441"/>
        <v>0</v>
      </c>
      <c r="K7064" s="189">
        <f t="shared" si="442"/>
        <v>0</v>
      </c>
      <c r="L7064" s="200">
        <v>0</v>
      </c>
      <c r="N7064" s="184">
        <v>1240.4000000000001</v>
      </c>
      <c r="O7064" s="190">
        <f t="shared" si="443"/>
        <v>0.20673333333333335</v>
      </c>
      <c r="Q7064" s="1">
        <v>308.2</v>
      </c>
    </row>
    <row r="7065" spans="2:17" x14ac:dyDescent="0.3">
      <c r="B7065" s="187">
        <v>41933.958333333336</v>
      </c>
      <c r="D7065" s="202">
        <v>0</v>
      </c>
      <c r="E7065" s="178">
        <v>0</v>
      </c>
      <c r="F7065" s="188">
        <f t="shared" si="440"/>
        <v>0</v>
      </c>
      <c r="G7065" s="200"/>
      <c r="H7065" s="202">
        <v>0</v>
      </c>
      <c r="I7065" s="178">
        <v>-56.506999999999998</v>
      </c>
      <c r="J7065">
        <f t="shared" si="441"/>
        <v>0</v>
      </c>
      <c r="K7065" s="189">
        <f t="shared" si="442"/>
        <v>0</v>
      </c>
      <c r="L7065" s="200">
        <v>0</v>
      </c>
      <c r="N7065" s="184">
        <v>1477.2</v>
      </c>
      <c r="O7065" s="190">
        <f t="shared" si="443"/>
        <v>0.2462</v>
      </c>
      <c r="Q7065" s="1">
        <v>307.60000000000002</v>
      </c>
    </row>
    <row r="7066" spans="2:17" x14ac:dyDescent="0.3">
      <c r="B7066" s="187">
        <v>41934</v>
      </c>
      <c r="D7066" s="202">
        <v>0</v>
      </c>
      <c r="E7066" s="178">
        <v>0</v>
      </c>
      <c r="F7066" s="188">
        <f t="shared" si="440"/>
        <v>0</v>
      </c>
      <c r="G7066" s="200"/>
      <c r="H7066" s="202">
        <v>0</v>
      </c>
      <c r="I7066" s="178">
        <v>-56.506999999999998</v>
      </c>
      <c r="J7066">
        <f t="shared" si="441"/>
        <v>0</v>
      </c>
      <c r="K7066" s="189">
        <f t="shared" si="442"/>
        <v>0</v>
      </c>
      <c r="L7066" s="200">
        <v>0</v>
      </c>
      <c r="N7066" s="184">
        <v>1015.4</v>
      </c>
      <c r="O7066" s="190">
        <f t="shared" si="443"/>
        <v>0.16923333333333332</v>
      </c>
      <c r="Q7066" s="1">
        <v>307.2</v>
      </c>
    </row>
    <row r="7067" spans="2:17" x14ac:dyDescent="0.3">
      <c r="B7067" s="187">
        <v>41934.041666666664</v>
      </c>
      <c r="D7067" s="202">
        <v>0</v>
      </c>
      <c r="E7067" s="178">
        <v>0</v>
      </c>
      <c r="F7067" s="188">
        <f t="shared" si="440"/>
        <v>0</v>
      </c>
      <c r="G7067" s="200"/>
      <c r="H7067" s="202">
        <v>0</v>
      </c>
      <c r="I7067" s="178">
        <v>-56.506999999999998</v>
      </c>
      <c r="J7067">
        <f t="shared" si="441"/>
        <v>0</v>
      </c>
      <c r="K7067" s="189">
        <f t="shared" si="442"/>
        <v>0</v>
      </c>
      <c r="L7067" s="200">
        <v>0</v>
      </c>
      <c r="N7067" s="184">
        <v>880.3</v>
      </c>
      <c r="O7067" s="190">
        <f t="shared" si="443"/>
        <v>0.14671666666666666</v>
      </c>
      <c r="Q7067" s="1">
        <v>306.10000000000002</v>
      </c>
    </row>
    <row r="7068" spans="2:17" x14ac:dyDescent="0.3">
      <c r="B7068" s="187">
        <v>41934.083333333336</v>
      </c>
      <c r="D7068" s="202">
        <v>0</v>
      </c>
      <c r="E7068" s="178">
        <v>0</v>
      </c>
      <c r="F7068" s="188">
        <f t="shared" si="440"/>
        <v>0</v>
      </c>
      <c r="G7068" s="200"/>
      <c r="H7068" s="202">
        <v>0</v>
      </c>
      <c r="I7068" s="178">
        <v>-56.506999999999998</v>
      </c>
      <c r="J7068">
        <f t="shared" si="441"/>
        <v>0</v>
      </c>
      <c r="K7068" s="189">
        <f t="shared" si="442"/>
        <v>0</v>
      </c>
      <c r="L7068" s="200">
        <v>0</v>
      </c>
      <c r="N7068" s="184">
        <v>5487.6</v>
      </c>
      <c r="O7068" s="190">
        <f t="shared" si="443"/>
        <v>0.91460000000000008</v>
      </c>
      <c r="Q7068" s="1">
        <v>306.10000000000002</v>
      </c>
    </row>
    <row r="7069" spans="2:17" x14ac:dyDescent="0.3">
      <c r="B7069" s="187">
        <v>41934.125</v>
      </c>
      <c r="D7069" s="202">
        <v>0</v>
      </c>
      <c r="E7069" s="178">
        <v>0</v>
      </c>
      <c r="F7069" s="188">
        <f t="shared" si="440"/>
        <v>0</v>
      </c>
      <c r="G7069" s="200"/>
      <c r="H7069" s="202">
        <v>0</v>
      </c>
      <c r="I7069" s="178">
        <v>-56.506999999999998</v>
      </c>
      <c r="J7069">
        <f t="shared" si="441"/>
        <v>0</v>
      </c>
      <c r="K7069" s="189">
        <f t="shared" si="442"/>
        <v>0</v>
      </c>
      <c r="L7069" s="200">
        <v>0</v>
      </c>
      <c r="N7069" s="184">
        <v>5906.7</v>
      </c>
      <c r="O7069" s="190">
        <f t="shared" si="443"/>
        <v>0.98444999999999994</v>
      </c>
      <c r="Q7069" s="1">
        <v>306.10000000000002</v>
      </c>
    </row>
    <row r="7070" spans="2:17" x14ac:dyDescent="0.3">
      <c r="B7070" s="187">
        <v>41934.166666666664</v>
      </c>
      <c r="D7070" s="202">
        <v>0</v>
      </c>
      <c r="E7070" s="178">
        <v>0</v>
      </c>
      <c r="F7070" s="188">
        <f t="shared" si="440"/>
        <v>0</v>
      </c>
      <c r="G7070" s="200"/>
      <c r="H7070" s="202">
        <v>0</v>
      </c>
      <c r="I7070" s="178">
        <v>-56.506999999999998</v>
      </c>
      <c r="J7070">
        <f t="shared" si="441"/>
        <v>0</v>
      </c>
      <c r="K7070" s="189">
        <f t="shared" si="442"/>
        <v>0</v>
      </c>
      <c r="L7070" s="200">
        <v>0</v>
      </c>
      <c r="N7070" s="184">
        <v>5552.7</v>
      </c>
      <c r="O7070" s="190">
        <f t="shared" si="443"/>
        <v>0.92544999999999999</v>
      </c>
      <c r="Q7070" s="1">
        <v>305.7</v>
      </c>
    </row>
    <row r="7071" spans="2:17" x14ac:dyDescent="0.3">
      <c r="B7071" s="187">
        <v>41934.208333333336</v>
      </c>
      <c r="D7071" s="202">
        <v>217</v>
      </c>
      <c r="E7071" s="178">
        <v>0</v>
      </c>
      <c r="F7071" s="188">
        <f t="shared" si="440"/>
        <v>0</v>
      </c>
      <c r="G7071" s="200"/>
      <c r="H7071" s="202">
        <v>30</v>
      </c>
      <c r="I7071" s="178">
        <v>777.82</v>
      </c>
      <c r="J7071">
        <f t="shared" si="441"/>
        <v>777.82</v>
      </c>
      <c r="K7071" s="189">
        <f t="shared" si="442"/>
        <v>3.1112800000000003E-2</v>
      </c>
      <c r="L7071" s="200">
        <v>875.15</v>
      </c>
      <c r="N7071" s="184">
        <v>5001.6000000000004</v>
      </c>
      <c r="O7071" s="190">
        <f t="shared" si="443"/>
        <v>0.83360000000000001</v>
      </c>
      <c r="Q7071" s="1">
        <v>304.8</v>
      </c>
    </row>
    <row r="7072" spans="2:17" x14ac:dyDescent="0.3">
      <c r="B7072" s="187">
        <v>41934.25</v>
      </c>
      <c r="D7072" s="202">
        <v>770</v>
      </c>
      <c r="E7072" s="178">
        <v>179.49600000000001</v>
      </c>
      <c r="F7072" s="188">
        <f t="shared" si="440"/>
        <v>0.24291504550529489</v>
      </c>
      <c r="G7072" s="200"/>
      <c r="H7072" s="202">
        <v>235</v>
      </c>
      <c r="I7072" s="178">
        <v>10601</v>
      </c>
      <c r="J7072">
        <f t="shared" si="441"/>
        <v>10601</v>
      </c>
      <c r="K7072" s="189">
        <f t="shared" si="442"/>
        <v>0.42403999999999997</v>
      </c>
      <c r="L7072" s="200">
        <v>10877</v>
      </c>
      <c r="N7072" s="184">
        <v>3460.7</v>
      </c>
      <c r="O7072" s="190">
        <f t="shared" si="443"/>
        <v>0.57678333333333331</v>
      </c>
      <c r="Q7072" s="1">
        <v>303.89999999999998</v>
      </c>
    </row>
    <row r="7073" spans="2:17" x14ac:dyDescent="0.3">
      <c r="B7073" s="187">
        <v>41934.291666666664</v>
      </c>
      <c r="D7073" s="202">
        <v>922</v>
      </c>
      <c r="E7073" s="178">
        <v>606.41300000000001</v>
      </c>
      <c r="F7073" s="188">
        <f t="shared" si="440"/>
        <v>0.82066921541428428</v>
      </c>
      <c r="G7073" s="200"/>
      <c r="H7073" s="202">
        <v>487</v>
      </c>
      <c r="I7073" s="178">
        <v>21672</v>
      </c>
      <c r="J7073">
        <f t="shared" si="441"/>
        <v>21672</v>
      </c>
      <c r="K7073" s="189">
        <f t="shared" si="442"/>
        <v>0.86687999999999998</v>
      </c>
      <c r="L7073" s="200">
        <v>22439</v>
      </c>
      <c r="N7073" s="184">
        <v>2167.1999999999998</v>
      </c>
      <c r="O7073" s="190">
        <f t="shared" si="443"/>
        <v>0.36119999999999997</v>
      </c>
      <c r="Q7073" s="1">
        <v>302.60000000000002</v>
      </c>
    </row>
    <row r="7074" spans="2:17" x14ac:dyDescent="0.3">
      <c r="B7074" s="187">
        <v>41934.333333333336</v>
      </c>
      <c r="D7074" s="202">
        <v>961</v>
      </c>
      <c r="E7074" s="178">
        <v>695.53300000000002</v>
      </c>
      <c r="F7074" s="188">
        <f t="shared" si="440"/>
        <v>0.94127685489055057</v>
      </c>
      <c r="G7074" s="200"/>
      <c r="H7074" s="202">
        <v>712</v>
      </c>
      <c r="I7074" s="178">
        <v>24352</v>
      </c>
      <c r="J7074">
        <f t="shared" si="441"/>
        <v>24352</v>
      </c>
      <c r="K7074" s="189">
        <f t="shared" si="442"/>
        <v>0.97407999999999995</v>
      </c>
      <c r="L7074" s="200">
        <v>25282</v>
      </c>
      <c r="N7074" s="184">
        <v>1164.7</v>
      </c>
      <c r="O7074" s="190">
        <f t="shared" si="443"/>
        <v>0.19411666666666669</v>
      </c>
      <c r="Q7074" s="1">
        <v>301.7</v>
      </c>
    </row>
    <row r="7075" spans="2:17" x14ac:dyDescent="0.3">
      <c r="B7075" s="187">
        <v>41934.375</v>
      </c>
      <c r="D7075" s="202">
        <v>1003</v>
      </c>
      <c r="E7075" s="178">
        <v>734.69799999999998</v>
      </c>
      <c r="F7075" s="188">
        <f t="shared" si="440"/>
        <v>0.99427952769225569</v>
      </c>
      <c r="G7075" s="200"/>
      <c r="H7075" s="202">
        <v>900</v>
      </c>
      <c r="I7075" s="178">
        <v>24359</v>
      </c>
      <c r="J7075">
        <f t="shared" si="441"/>
        <v>24359</v>
      </c>
      <c r="K7075" s="189">
        <f t="shared" si="442"/>
        <v>0.97436</v>
      </c>
      <c r="L7075" s="200">
        <v>25289</v>
      </c>
      <c r="N7075" s="184">
        <v>983</v>
      </c>
      <c r="O7075" s="190">
        <f t="shared" si="443"/>
        <v>0.16383333333333333</v>
      </c>
      <c r="Q7075" s="1">
        <v>301</v>
      </c>
    </row>
    <row r="7076" spans="2:17" x14ac:dyDescent="0.3">
      <c r="B7076" s="187">
        <v>41934.416666666664</v>
      </c>
      <c r="D7076" s="202">
        <v>1029</v>
      </c>
      <c r="E7076" s="178">
        <v>734.798</v>
      </c>
      <c r="F7076" s="188">
        <f t="shared" si="440"/>
        <v>0.99441485942416352</v>
      </c>
      <c r="G7076" s="200"/>
      <c r="H7076" s="202">
        <v>1031</v>
      </c>
      <c r="I7076" s="178">
        <v>24359</v>
      </c>
      <c r="J7076">
        <f t="shared" si="441"/>
        <v>24359</v>
      </c>
      <c r="K7076" s="189">
        <f t="shared" si="442"/>
        <v>0.97436</v>
      </c>
      <c r="L7076" s="200">
        <v>25289</v>
      </c>
      <c r="N7076" s="184">
        <v>566.4</v>
      </c>
      <c r="O7076" s="190">
        <f t="shared" si="443"/>
        <v>9.4399999999999998E-2</v>
      </c>
      <c r="Q7076" s="1">
        <v>300.7</v>
      </c>
    </row>
    <row r="7077" spans="2:17" x14ac:dyDescent="0.3">
      <c r="B7077" s="187">
        <v>41934.458333333336</v>
      </c>
      <c r="D7077" s="202">
        <v>1032</v>
      </c>
      <c r="E7077" s="178">
        <v>734.92899999999997</v>
      </c>
      <c r="F7077" s="188">
        <f t="shared" si="440"/>
        <v>0.99459214399296281</v>
      </c>
      <c r="G7077" s="200"/>
      <c r="H7077" s="202">
        <v>1086</v>
      </c>
      <c r="I7077" s="178">
        <v>24359</v>
      </c>
      <c r="J7077">
        <f t="shared" si="441"/>
        <v>24359</v>
      </c>
      <c r="K7077" s="189">
        <f t="shared" si="442"/>
        <v>0.97436</v>
      </c>
      <c r="L7077" s="200">
        <v>25289</v>
      </c>
      <c r="N7077" s="184">
        <v>359.5</v>
      </c>
      <c r="O7077" s="190">
        <f t="shared" si="443"/>
        <v>5.9916666666666667E-2</v>
      </c>
      <c r="Q7077" s="1">
        <v>300.60000000000002</v>
      </c>
    </row>
    <row r="7078" spans="2:17" x14ac:dyDescent="0.3">
      <c r="B7078" s="187">
        <v>41934.5</v>
      </c>
      <c r="D7078" s="202">
        <v>883</v>
      </c>
      <c r="E7078" s="178">
        <v>682.39400000000001</v>
      </c>
      <c r="F7078" s="188">
        <f t="shared" si="440"/>
        <v>0.92349561863517959</v>
      </c>
      <c r="G7078" s="200"/>
      <c r="H7078" s="202">
        <v>1016</v>
      </c>
      <c r="I7078" s="178">
        <v>23895</v>
      </c>
      <c r="J7078">
        <f t="shared" si="441"/>
        <v>23895</v>
      </c>
      <c r="K7078" s="189">
        <f t="shared" si="442"/>
        <v>0.95579999999999998</v>
      </c>
      <c r="L7078" s="200">
        <v>24796</v>
      </c>
      <c r="N7078" s="184">
        <v>113.6</v>
      </c>
      <c r="O7078" s="190">
        <f t="shared" si="443"/>
        <v>1.8933333333333333E-2</v>
      </c>
      <c r="Q7078" s="1">
        <v>300.2</v>
      </c>
    </row>
    <row r="7079" spans="2:17" x14ac:dyDescent="0.3">
      <c r="B7079" s="187">
        <v>41934.541666666664</v>
      </c>
      <c r="D7079" s="202">
        <v>815</v>
      </c>
      <c r="E7079" s="178">
        <v>608.32600000000002</v>
      </c>
      <c r="F7079" s="188">
        <f t="shared" si="440"/>
        <v>0.82325811144568128</v>
      </c>
      <c r="G7079" s="200"/>
      <c r="H7079" s="202">
        <v>903</v>
      </c>
      <c r="I7079" s="178">
        <v>23093</v>
      </c>
      <c r="J7079">
        <f t="shared" si="441"/>
        <v>23093</v>
      </c>
      <c r="K7079" s="189">
        <f t="shared" si="442"/>
        <v>0.92371999999999999</v>
      </c>
      <c r="L7079" s="200">
        <v>23944</v>
      </c>
      <c r="N7079" s="184">
        <v>0</v>
      </c>
      <c r="O7079" s="190">
        <f t="shared" si="443"/>
        <v>0</v>
      </c>
      <c r="Q7079" s="1">
        <v>298.89999999999998</v>
      </c>
    </row>
    <row r="7080" spans="2:17" x14ac:dyDescent="0.3">
      <c r="B7080" s="187">
        <v>41934.583333333336</v>
      </c>
      <c r="D7080" s="202">
        <v>517</v>
      </c>
      <c r="E7080" s="178">
        <v>368.904</v>
      </c>
      <c r="F7080" s="188">
        <f t="shared" si="440"/>
        <v>0.49924417227729473</v>
      </c>
      <c r="G7080" s="200"/>
      <c r="H7080" s="202">
        <v>659</v>
      </c>
      <c r="I7080" s="178">
        <v>19177</v>
      </c>
      <c r="J7080">
        <f t="shared" si="441"/>
        <v>19177</v>
      </c>
      <c r="K7080" s="189">
        <f t="shared" si="442"/>
        <v>0.76707999999999998</v>
      </c>
      <c r="L7080" s="200">
        <v>19807</v>
      </c>
      <c r="N7080" s="184">
        <v>0</v>
      </c>
      <c r="O7080" s="190">
        <f t="shared" si="443"/>
        <v>0</v>
      </c>
      <c r="Q7080" s="1">
        <v>298.5</v>
      </c>
    </row>
    <row r="7081" spans="2:17" x14ac:dyDescent="0.3">
      <c r="B7081" s="187">
        <v>41934.625</v>
      </c>
      <c r="D7081" s="202">
        <v>157</v>
      </c>
      <c r="E7081" s="178">
        <v>0</v>
      </c>
      <c r="F7081" s="188">
        <f t="shared" si="440"/>
        <v>0</v>
      </c>
      <c r="G7081" s="200"/>
      <c r="H7081" s="202">
        <v>334</v>
      </c>
      <c r="I7081" s="178">
        <v>9830.2999999999993</v>
      </c>
      <c r="J7081">
        <f t="shared" si="441"/>
        <v>9830.2999999999993</v>
      </c>
      <c r="K7081" s="189">
        <f t="shared" si="442"/>
        <v>0.39321199999999995</v>
      </c>
      <c r="L7081" s="200">
        <v>10083</v>
      </c>
      <c r="N7081" s="184">
        <v>0</v>
      </c>
      <c r="O7081" s="190">
        <f t="shared" si="443"/>
        <v>0</v>
      </c>
      <c r="Q7081" s="1">
        <v>297.39999999999998</v>
      </c>
    </row>
    <row r="7082" spans="2:17" x14ac:dyDescent="0.3">
      <c r="B7082" s="187">
        <v>41934.666666666664</v>
      </c>
      <c r="D7082" s="202">
        <v>29</v>
      </c>
      <c r="E7082" s="178">
        <v>0</v>
      </c>
      <c r="F7082" s="188">
        <f t="shared" si="440"/>
        <v>0</v>
      </c>
      <c r="G7082" s="200"/>
      <c r="H7082" s="202">
        <v>143</v>
      </c>
      <c r="I7082" s="178">
        <v>3716.7</v>
      </c>
      <c r="J7082">
        <f t="shared" si="441"/>
        <v>3716.7</v>
      </c>
      <c r="K7082" s="189">
        <f t="shared" si="442"/>
        <v>0.14866799999999999</v>
      </c>
      <c r="L7082" s="200">
        <v>3842.1</v>
      </c>
      <c r="N7082" s="184">
        <v>21</v>
      </c>
      <c r="O7082" s="190">
        <f t="shared" si="443"/>
        <v>3.5000000000000001E-3</v>
      </c>
      <c r="Q7082" s="1">
        <v>297.39999999999998</v>
      </c>
    </row>
    <row r="7083" spans="2:17" x14ac:dyDescent="0.3">
      <c r="B7083" s="187">
        <v>41934.708333333336</v>
      </c>
      <c r="D7083" s="202">
        <v>142</v>
      </c>
      <c r="E7083" s="178">
        <v>0</v>
      </c>
      <c r="F7083" s="188">
        <f t="shared" si="440"/>
        <v>0</v>
      </c>
      <c r="G7083" s="200"/>
      <c r="H7083" s="202">
        <v>69</v>
      </c>
      <c r="I7083" s="178">
        <v>2045</v>
      </c>
      <c r="J7083">
        <f t="shared" si="441"/>
        <v>2045</v>
      </c>
      <c r="K7083" s="189">
        <f t="shared" si="442"/>
        <v>8.1799999999999998E-2</v>
      </c>
      <c r="L7083" s="200">
        <v>2151.8000000000002</v>
      </c>
      <c r="N7083" s="184">
        <v>120.1</v>
      </c>
      <c r="O7083" s="190">
        <f t="shared" si="443"/>
        <v>2.0016666666666665E-2</v>
      </c>
      <c r="Q7083" s="1">
        <v>297.39999999999998</v>
      </c>
    </row>
    <row r="7084" spans="2:17" x14ac:dyDescent="0.3">
      <c r="B7084" s="187">
        <v>41934.75</v>
      </c>
      <c r="D7084" s="202">
        <v>12</v>
      </c>
      <c r="E7084" s="178">
        <v>0</v>
      </c>
      <c r="F7084" s="188">
        <f t="shared" si="440"/>
        <v>0</v>
      </c>
      <c r="G7084" s="200"/>
      <c r="H7084" s="202">
        <v>3</v>
      </c>
      <c r="I7084" s="178">
        <v>-56.506999999999998</v>
      </c>
      <c r="J7084">
        <f t="shared" si="441"/>
        <v>0</v>
      </c>
      <c r="K7084" s="189">
        <f t="shared" si="442"/>
        <v>0</v>
      </c>
      <c r="L7084" s="200">
        <v>0</v>
      </c>
      <c r="N7084" s="184">
        <v>461.3</v>
      </c>
      <c r="O7084" s="190">
        <f t="shared" si="443"/>
        <v>7.6883333333333331E-2</v>
      </c>
      <c r="Q7084" s="1">
        <v>295.8</v>
      </c>
    </row>
    <row r="7085" spans="2:17" x14ac:dyDescent="0.3">
      <c r="B7085" s="187">
        <v>41934.791666666664</v>
      </c>
      <c r="D7085" s="202">
        <v>0</v>
      </c>
      <c r="E7085" s="178">
        <v>0</v>
      </c>
      <c r="F7085" s="188">
        <f t="shared" si="440"/>
        <v>0</v>
      </c>
      <c r="G7085" s="200"/>
      <c r="H7085" s="202">
        <v>0</v>
      </c>
      <c r="I7085" s="178">
        <v>-56.506999999999998</v>
      </c>
      <c r="J7085">
        <f t="shared" si="441"/>
        <v>0</v>
      </c>
      <c r="K7085" s="189">
        <f t="shared" si="442"/>
        <v>0</v>
      </c>
      <c r="L7085" s="200">
        <v>0</v>
      </c>
      <c r="N7085" s="184">
        <v>887</v>
      </c>
      <c r="O7085" s="190">
        <f t="shared" si="443"/>
        <v>0.14783333333333334</v>
      </c>
      <c r="Q7085" s="1">
        <v>295.10000000000002</v>
      </c>
    </row>
    <row r="7086" spans="2:17" x14ac:dyDescent="0.3">
      <c r="B7086" s="187">
        <v>41934.833333333336</v>
      </c>
      <c r="D7086" s="202">
        <v>0</v>
      </c>
      <c r="E7086" s="178">
        <v>0</v>
      </c>
      <c r="F7086" s="188">
        <f t="shared" si="440"/>
        <v>0</v>
      </c>
      <c r="G7086" s="200"/>
      <c r="H7086" s="202">
        <v>0</v>
      </c>
      <c r="I7086" s="178">
        <v>-56.506999999999998</v>
      </c>
      <c r="J7086">
        <f t="shared" si="441"/>
        <v>0</v>
      </c>
      <c r="K7086" s="189">
        <f t="shared" si="442"/>
        <v>0</v>
      </c>
      <c r="L7086" s="200">
        <v>0</v>
      </c>
      <c r="N7086" s="184">
        <v>1215.5</v>
      </c>
      <c r="O7086" s="190">
        <f t="shared" si="443"/>
        <v>0.20258333333333334</v>
      </c>
      <c r="Q7086" s="1">
        <v>294</v>
      </c>
    </row>
    <row r="7087" spans="2:17" x14ac:dyDescent="0.3">
      <c r="B7087" s="187">
        <v>41934.875</v>
      </c>
      <c r="D7087" s="202">
        <v>0</v>
      </c>
      <c r="E7087" s="178">
        <v>0</v>
      </c>
      <c r="F7087" s="188">
        <f t="shared" si="440"/>
        <v>0</v>
      </c>
      <c r="G7087" s="200"/>
      <c r="H7087" s="202">
        <v>0</v>
      </c>
      <c r="I7087" s="178">
        <v>-56.506999999999998</v>
      </c>
      <c r="J7087">
        <f t="shared" si="441"/>
        <v>0</v>
      </c>
      <c r="K7087" s="189">
        <f t="shared" si="442"/>
        <v>0</v>
      </c>
      <c r="L7087" s="200">
        <v>0</v>
      </c>
      <c r="N7087" s="184">
        <v>1419.6</v>
      </c>
      <c r="O7087" s="190">
        <f t="shared" si="443"/>
        <v>0.23659999999999998</v>
      </c>
      <c r="Q7087" s="1">
        <v>293.7</v>
      </c>
    </row>
    <row r="7088" spans="2:17" x14ac:dyDescent="0.3">
      <c r="B7088" s="187">
        <v>41934.916666666664</v>
      </c>
      <c r="D7088" s="202">
        <v>0</v>
      </c>
      <c r="E7088" s="178">
        <v>0</v>
      </c>
      <c r="F7088" s="188">
        <f t="shared" si="440"/>
        <v>0</v>
      </c>
      <c r="G7088" s="200"/>
      <c r="H7088" s="202">
        <v>0</v>
      </c>
      <c r="I7088" s="178">
        <v>-56.506999999999998</v>
      </c>
      <c r="J7088">
        <f t="shared" si="441"/>
        <v>0</v>
      </c>
      <c r="K7088" s="189">
        <f t="shared" si="442"/>
        <v>0</v>
      </c>
      <c r="L7088" s="200">
        <v>0</v>
      </c>
      <c r="N7088" s="184">
        <v>3231.4</v>
      </c>
      <c r="O7088" s="190">
        <f t="shared" si="443"/>
        <v>0.53856666666666664</v>
      </c>
      <c r="Q7088" s="1">
        <v>293.10000000000002</v>
      </c>
    </row>
    <row r="7089" spans="2:17" x14ac:dyDescent="0.3">
      <c r="B7089" s="187">
        <v>41934.958333333336</v>
      </c>
      <c r="D7089" s="202">
        <v>0</v>
      </c>
      <c r="E7089" s="178">
        <v>0</v>
      </c>
      <c r="F7089" s="188">
        <f t="shared" si="440"/>
        <v>0</v>
      </c>
      <c r="G7089" s="200"/>
      <c r="H7089" s="202">
        <v>0</v>
      </c>
      <c r="I7089" s="178">
        <v>-56.506999999999998</v>
      </c>
      <c r="J7089">
        <f t="shared" si="441"/>
        <v>0</v>
      </c>
      <c r="K7089" s="189">
        <f t="shared" si="442"/>
        <v>0</v>
      </c>
      <c r="L7089" s="200">
        <v>0</v>
      </c>
      <c r="N7089" s="184">
        <v>5957.8</v>
      </c>
      <c r="O7089" s="190">
        <f t="shared" si="443"/>
        <v>0.99296666666666666</v>
      </c>
      <c r="Q7089" s="1">
        <v>293.10000000000002</v>
      </c>
    </row>
    <row r="7090" spans="2:17" x14ac:dyDescent="0.3">
      <c r="B7090" s="187">
        <v>41935</v>
      </c>
      <c r="D7090" s="202">
        <v>0</v>
      </c>
      <c r="E7090" s="178">
        <v>0</v>
      </c>
      <c r="F7090" s="188">
        <f t="shared" si="440"/>
        <v>0</v>
      </c>
      <c r="G7090" s="200"/>
      <c r="H7090" s="202">
        <v>0</v>
      </c>
      <c r="I7090" s="178">
        <v>-56.506999999999998</v>
      </c>
      <c r="J7090">
        <f t="shared" si="441"/>
        <v>0</v>
      </c>
      <c r="K7090" s="189">
        <f t="shared" si="442"/>
        <v>0</v>
      </c>
      <c r="L7090" s="200">
        <v>0</v>
      </c>
      <c r="N7090" s="184">
        <v>5969.1</v>
      </c>
      <c r="O7090" s="190">
        <f t="shared" si="443"/>
        <v>0.99485000000000001</v>
      </c>
      <c r="Q7090" s="1">
        <v>292.89999999999998</v>
      </c>
    </row>
    <row r="7091" spans="2:17" x14ac:dyDescent="0.3">
      <c r="B7091" s="187">
        <v>41935.041666666664</v>
      </c>
      <c r="D7091" s="202">
        <v>0</v>
      </c>
      <c r="E7091" s="178">
        <v>0</v>
      </c>
      <c r="F7091" s="188">
        <f t="shared" si="440"/>
        <v>0</v>
      </c>
      <c r="G7091" s="200"/>
      <c r="H7091" s="202">
        <v>0</v>
      </c>
      <c r="I7091" s="178">
        <v>-56.506999999999998</v>
      </c>
      <c r="J7091">
        <f t="shared" si="441"/>
        <v>0</v>
      </c>
      <c r="K7091" s="189">
        <f t="shared" si="442"/>
        <v>0</v>
      </c>
      <c r="L7091" s="200">
        <v>0</v>
      </c>
      <c r="N7091" s="184">
        <v>5805.7</v>
      </c>
      <c r="O7091" s="190">
        <f t="shared" si="443"/>
        <v>0.96761666666666668</v>
      </c>
      <c r="Q7091" s="1">
        <v>292.8</v>
      </c>
    </row>
    <row r="7092" spans="2:17" x14ac:dyDescent="0.3">
      <c r="B7092" s="187">
        <v>41935.083333333336</v>
      </c>
      <c r="D7092" s="202">
        <v>0</v>
      </c>
      <c r="E7092" s="178">
        <v>0</v>
      </c>
      <c r="F7092" s="188">
        <f t="shared" si="440"/>
        <v>0</v>
      </c>
      <c r="G7092" s="200"/>
      <c r="H7092" s="202">
        <v>0</v>
      </c>
      <c r="I7092" s="178">
        <v>-56.506999999999998</v>
      </c>
      <c r="J7092">
        <f t="shared" si="441"/>
        <v>0</v>
      </c>
      <c r="K7092" s="189">
        <f t="shared" si="442"/>
        <v>0</v>
      </c>
      <c r="L7092" s="200">
        <v>0</v>
      </c>
      <c r="N7092" s="184">
        <v>5583.1</v>
      </c>
      <c r="O7092" s="190">
        <f t="shared" si="443"/>
        <v>0.93051666666666677</v>
      </c>
      <c r="Q7092" s="1">
        <v>292.39999999999998</v>
      </c>
    </row>
    <row r="7093" spans="2:17" x14ac:dyDescent="0.3">
      <c r="B7093" s="187">
        <v>41935.125</v>
      </c>
      <c r="D7093" s="202">
        <v>0</v>
      </c>
      <c r="E7093" s="178">
        <v>0</v>
      </c>
      <c r="F7093" s="188">
        <f t="shared" si="440"/>
        <v>0</v>
      </c>
      <c r="G7093" s="200"/>
      <c r="H7093" s="202">
        <v>0</v>
      </c>
      <c r="I7093" s="178">
        <v>-56.506999999999998</v>
      </c>
      <c r="J7093">
        <f t="shared" si="441"/>
        <v>0</v>
      </c>
      <c r="K7093" s="189">
        <f t="shared" si="442"/>
        <v>0</v>
      </c>
      <c r="L7093" s="200">
        <v>0</v>
      </c>
      <c r="N7093" s="184">
        <v>5234.3</v>
      </c>
      <c r="O7093" s="190">
        <f t="shared" si="443"/>
        <v>0.8723833333333334</v>
      </c>
      <c r="Q7093" s="1">
        <v>291.60000000000002</v>
      </c>
    </row>
    <row r="7094" spans="2:17" x14ac:dyDescent="0.3">
      <c r="B7094" s="187">
        <v>41935.166666666664</v>
      </c>
      <c r="D7094" s="202">
        <v>0</v>
      </c>
      <c r="E7094" s="178">
        <v>0</v>
      </c>
      <c r="F7094" s="188">
        <f t="shared" si="440"/>
        <v>0</v>
      </c>
      <c r="G7094" s="200"/>
      <c r="H7094" s="202">
        <v>0</v>
      </c>
      <c r="I7094" s="178">
        <v>-56.506999999999998</v>
      </c>
      <c r="J7094">
        <f t="shared" si="441"/>
        <v>0</v>
      </c>
      <c r="K7094" s="189">
        <f t="shared" si="442"/>
        <v>0</v>
      </c>
      <c r="L7094" s="200">
        <v>0</v>
      </c>
      <c r="N7094" s="184">
        <v>4698.6000000000004</v>
      </c>
      <c r="O7094" s="190">
        <f t="shared" si="443"/>
        <v>0.78310000000000002</v>
      </c>
      <c r="Q7094" s="1">
        <v>291.5</v>
      </c>
    </row>
    <row r="7095" spans="2:17" x14ac:dyDescent="0.3">
      <c r="B7095" s="187">
        <v>41935.208333333336</v>
      </c>
      <c r="D7095" s="202">
        <v>69</v>
      </c>
      <c r="E7095" s="178">
        <v>0</v>
      </c>
      <c r="F7095" s="188">
        <f t="shared" si="440"/>
        <v>0</v>
      </c>
      <c r="G7095" s="200"/>
      <c r="H7095" s="202">
        <v>22</v>
      </c>
      <c r="I7095" s="178">
        <v>487.68</v>
      </c>
      <c r="J7095">
        <f t="shared" si="441"/>
        <v>487.68</v>
      </c>
      <c r="K7095" s="189">
        <f t="shared" si="442"/>
        <v>1.9507199999999999E-2</v>
      </c>
      <c r="L7095" s="200">
        <v>603.53</v>
      </c>
      <c r="N7095" s="184">
        <v>4232</v>
      </c>
      <c r="O7095" s="190">
        <f t="shared" si="443"/>
        <v>0.70533333333333337</v>
      </c>
      <c r="Q7095" s="1">
        <v>290.89999999999998</v>
      </c>
    </row>
    <row r="7096" spans="2:17" x14ac:dyDescent="0.3">
      <c r="B7096" s="187">
        <v>41935.25</v>
      </c>
      <c r="D7096" s="202">
        <v>106</v>
      </c>
      <c r="E7096" s="178">
        <v>0</v>
      </c>
      <c r="F7096" s="188">
        <f t="shared" si="440"/>
        <v>0</v>
      </c>
      <c r="G7096" s="200"/>
      <c r="H7096" s="202">
        <v>105</v>
      </c>
      <c r="I7096" s="178">
        <v>3292</v>
      </c>
      <c r="J7096">
        <f t="shared" si="441"/>
        <v>3292</v>
      </c>
      <c r="K7096" s="189">
        <f t="shared" si="442"/>
        <v>0.13167999999999999</v>
      </c>
      <c r="L7096" s="200">
        <v>3412</v>
      </c>
      <c r="N7096" s="184">
        <v>2687.3</v>
      </c>
      <c r="O7096" s="190">
        <f t="shared" si="443"/>
        <v>0.44788333333333336</v>
      </c>
      <c r="Q7096" s="1">
        <v>290.8</v>
      </c>
    </row>
    <row r="7097" spans="2:17" x14ac:dyDescent="0.3">
      <c r="B7097" s="187">
        <v>41935.291666666664</v>
      </c>
      <c r="D7097" s="202">
        <v>401</v>
      </c>
      <c r="E7097" s="178">
        <v>90.983000000000004</v>
      </c>
      <c r="F7097" s="188">
        <f t="shared" si="440"/>
        <v>0.12312886964170926</v>
      </c>
      <c r="G7097" s="200"/>
      <c r="H7097" s="202">
        <v>370</v>
      </c>
      <c r="I7097" s="178">
        <v>15084</v>
      </c>
      <c r="J7097">
        <f t="shared" si="441"/>
        <v>15084</v>
      </c>
      <c r="K7097" s="189">
        <f t="shared" si="442"/>
        <v>0.60336000000000001</v>
      </c>
      <c r="L7097" s="200">
        <v>15517</v>
      </c>
      <c r="N7097" s="184">
        <v>2453.3000000000002</v>
      </c>
      <c r="O7097" s="190">
        <f t="shared" si="443"/>
        <v>0.40888333333333338</v>
      </c>
      <c r="Q7097" s="1">
        <v>290.60000000000002</v>
      </c>
    </row>
    <row r="7098" spans="2:17" x14ac:dyDescent="0.3">
      <c r="B7098" s="187">
        <v>41935.333333333336</v>
      </c>
      <c r="D7098" s="202">
        <v>916</v>
      </c>
      <c r="E7098" s="178">
        <v>658.649</v>
      </c>
      <c r="F7098" s="188">
        <f t="shared" si="440"/>
        <v>0.89136109889366311</v>
      </c>
      <c r="G7098" s="200"/>
      <c r="H7098" s="202">
        <v>697</v>
      </c>
      <c r="I7098" s="178">
        <v>23879</v>
      </c>
      <c r="J7098">
        <f t="shared" si="441"/>
        <v>23879</v>
      </c>
      <c r="K7098" s="189">
        <f t="shared" si="442"/>
        <v>0.95516000000000001</v>
      </c>
      <c r="L7098" s="200">
        <v>24779</v>
      </c>
      <c r="N7098" s="184">
        <v>3146.5</v>
      </c>
      <c r="O7098" s="190">
        <f t="shared" si="443"/>
        <v>0.52441666666666664</v>
      </c>
      <c r="Q7098" s="1">
        <v>290.60000000000002</v>
      </c>
    </row>
    <row r="7099" spans="2:17" x14ac:dyDescent="0.3">
      <c r="B7099" s="187">
        <v>41935.375</v>
      </c>
      <c r="D7099" s="202">
        <v>988</v>
      </c>
      <c r="E7099" s="178">
        <v>732.12099999999998</v>
      </c>
      <c r="F7099" s="188">
        <f t="shared" si="440"/>
        <v>0.99079202896099061</v>
      </c>
      <c r="G7099" s="200"/>
      <c r="H7099" s="202">
        <v>890</v>
      </c>
      <c r="I7099" s="178">
        <v>24359</v>
      </c>
      <c r="J7099">
        <f t="shared" si="441"/>
        <v>24359</v>
      </c>
      <c r="K7099" s="189">
        <f t="shared" si="442"/>
        <v>0.97436</v>
      </c>
      <c r="L7099" s="200">
        <v>25289</v>
      </c>
      <c r="N7099" s="184">
        <v>2430.8000000000002</v>
      </c>
      <c r="O7099" s="190">
        <f t="shared" si="443"/>
        <v>0.40513333333333335</v>
      </c>
      <c r="Q7099" s="1">
        <v>290.3</v>
      </c>
    </row>
    <row r="7100" spans="2:17" x14ac:dyDescent="0.3">
      <c r="B7100" s="187">
        <v>41935.416666666664</v>
      </c>
      <c r="D7100" s="202">
        <v>1011</v>
      </c>
      <c r="E7100" s="178">
        <v>734.44</v>
      </c>
      <c r="F7100" s="188">
        <f t="shared" si="440"/>
        <v>0.99393037182393351</v>
      </c>
      <c r="G7100" s="200"/>
      <c r="H7100" s="202">
        <v>1018</v>
      </c>
      <c r="I7100" s="178">
        <v>24359</v>
      </c>
      <c r="J7100">
        <f t="shared" si="441"/>
        <v>24359</v>
      </c>
      <c r="K7100" s="189">
        <f t="shared" si="442"/>
        <v>0.97436</v>
      </c>
      <c r="L7100" s="200">
        <v>25289</v>
      </c>
      <c r="N7100" s="184">
        <v>1275.4000000000001</v>
      </c>
      <c r="O7100" s="190">
        <f t="shared" si="443"/>
        <v>0.21256666666666668</v>
      </c>
      <c r="Q7100" s="1">
        <v>290</v>
      </c>
    </row>
    <row r="7101" spans="2:17" x14ac:dyDescent="0.3">
      <c r="B7101" s="187">
        <v>41935.458333333336</v>
      </c>
      <c r="D7101" s="202">
        <v>1017</v>
      </c>
      <c r="E7101" s="178">
        <v>734.57600000000002</v>
      </c>
      <c r="F7101" s="188">
        <f t="shared" si="440"/>
        <v>0.99411442297932817</v>
      </c>
      <c r="G7101" s="200"/>
      <c r="H7101" s="202">
        <v>1072</v>
      </c>
      <c r="I7101" s="178">
        <v>24359</v>
      </c>
      <c r="J7101">
        <f t="shared" si="441"/>
        <v>24359</v>
      </c>
      <c r="K7101" s="189">
        <f t="shared" si="442"/>
        <v>0.97436</v>
      </c>
      <c r="L7101" s="200">
        <v>25289</v>
      </c>
      <c r="N7101" s="184">
        <v>461.2</v>
      </c>
      <c r="O7101" s="190">
        <f t="shared" si="443"/>
        <v>7.6866666666666666E-2</v>
      </c>
      <c r="Q7101" s="1">
        <v>289.5</v>
      </c>
    </row>
    <row r="7102" spans="2:17" x14ac:dyDescent="0.3">
      <c r="B7102" s="187">
        <v>41935.5</v>
      </c>
      <c r="D7102" s="202">
        <v>938</v>
      </c>
      <c r="E7102" s="178">
        <v>727.44600000000003</v>
      </c>
      <c r="F7102" s="188">
        <f t="shared" si="440"/>
        <v>0.98446527049429922</v>
      </c>
      <c r="G7102" s="200"/>
      <c r="H7102" s="202">
        <v>1026</v>
      </c>
      <c r="I7102" s="178">
        <v>24088</v>
      </c>
      <c r="J7102">
        <f t="shared" si="441"/>
        <v>24088</v>
      </c>
      <c r="K7102" s="189">
        <f t="shared" si="442"/>
        <v>0.96352000000000004</v>
      </c>
      <c r="L7102" s="200">
        <v>25002</v>
      </c>
      <c r="N7102" s="184">
        <v>31.8</v>
      </c>
      <c r="O7102" s="190">
        <f t="shared" si="443"/>
        <v>5.3E-3</v>
      </c>
      <c r="Q7102" s="1">
        <v>289.3</v>
      </c>
    </row>
    <row r="7103" spans="2:17" x14ac:dyDescent="0.3">
      <c r="B7103" s="187">
        <v>41935.541666666664</v>
      </c>
      <c r="D7103" s="202">
        <v>949</v>
      </c>
      <c r="E7103" s="178">
        <v>712.64700000000005</v>
      </c>
      <c r="F7103" s="188">
        <f t="shared" si="440"/>
        <v>0.96443752748925815</v>
      </c>
      <c r="G7103" s="200"/>
      <c r="H7103" s="202">
        <v>947</v>
      </c>
      <c r="I7103" s="178">
        <v>24035</v>
      </c>
      <c r="J7103">
        <f t="shared" si="441"/>
        <v>24035</v>
      </c>
      <c r="K7103" s="189">
        <f t="shared" si="442"/>
        <v>0.96140000000000003</v>
      </c>
      <c r="L7103" s="200">
        <v>24944</v>
      </c>
      <c r="N7103" s="184">
        <v>0</v>
      </c>
      <c r="O7103" s="190">
        <f t="shared" si="443"/>
        <v>0</v>
      </c>
      <c r="Q7103" s="1">
        <v>288.8</v>
      </c>
    </row>
    <row r="7104" spans="2:17" x14ac:dyDescent="0.3">
      <c r="B7104" s="187">
        <v>41935.583333333336</v>
      </c>
      <c r="D7104" s="202">
        <v>663</v>
      </c>
      <c r="E7104" s="178">
        <v>479.79700000000003</v>
      </c>
      <c r="F7104" s="188">
        <f t="shared" si="440"/>
        <v>0.64931758974185483</v>
      </c>
      <c r="G7104" s="200"/>
      <c r="H7104" s="202">
        <v>693</v>
      </c>
      <c r="I7104" s="178">
        <v>20774</v>
      </c>
      <c r="J7104">
        <f t="shared" si="441"/>
        <v>20774</v>
      </c>
      <c r="K7104" s="189">
        <f t="shared" si="442"/>
        <v>0.83096000000000003</v>
      </c>
      <c r="L7104" s="200">
        <v>21491</v>
      </c>
      <c r="N7104" s="184">
        <v>0</v>
      </c>
      <c r="O7104" s="190">
        <f t="shared" si="443"/>
        <v>0</v>
      </c>
      <c r="Q7104" s="1">
        <v>288.60000000000002</v>
      </c>
    </row>
    <row r="7105" spans="2:17" x14ac:dyDescent="0.3">
      <c r="B7105" s="187">
        <v>41935.625</v>
      </c>
      <c r="D7105" s="202">
        <v>538</v>
      </c>
      <c r="E7105" s="178">
        <v>366.74200000000002</v>
      </c>
      <c r="F7105" s="188">
        <f t="shared" si="440"/>
        <v>0.49631830023344731</v>
      </c>
      <c r="G7105" s="200"/>
      <c r="H7105" s="202">
        <v>487</v>
      </c>
      <c r="I7105" s="178">
        <v>17755</v>
      </c>
      <c r="J7105">
        <f t="shared" si="441"/>
        <v>17755</v>
      </c>
      <c r="K7105" s="189">
        <f t="shared" si="442"/>
        <v>0.71020000000000005</v>
      </c>
      <c r="L7105" s="200">
        <v>18313</v>
      </c>
      <c r="N7105" s="184">
        <v>0</v>
      </c>
      <c r="O7105" s="190">
        <f t="shared" si="443"/>
        <v>0</v>
      </c>
      <c r="Q7105" s="1">
        <v>288</v>
      </c>
    </row>
    <row r="7106" spans="2:17" x14ac:dyDescent="0.3">
      <c r="B7106" s="187">
        <v>41935.666666666664</v>
      </c>
      <c r="D7106" s="202">
        <v>526</v>
      </c>
      <c r="E7106" s="178">
        <v>295.21199999999999</v>
      </c>
      <c r="F7106" s="188">
        <f t="shared" si="440"/>
        <v>0.39951551239976996</v>
      </c>
      <c r="G7106" s="200"/>
      <c r="H7106" s="202">
        <v>297</v>
      </c>
      <c r="I7106" s="178">
        <v>12486</v>
      </c>
      <c r="J7106">
        <f t="shared" si="441"/>
        <v>12486</v>
      </c>
      <c r="K7106" s="189">
        <f t="shared" si="442"/>
        <v>0.49944</v>
      </c>
      <c r="L7106" s="200">
        <v>12822</v>
      </c>
      <c r="N7106" s="184">
        <v>37.5</v>
      </c>
      <c r="O7106" s="190">
        <f t="shared" si="443"/>
        <v>6.2500000000000003E-3</v>
      </c>
      <c r="Q7106" s="1">
        <v>287.7</v>
      </c>
    </row>
    <row r="7107" spans="2:17" x14ac:dyDescent="0.3">
      <c r="B7107" s="187">
        <v>41935.708333333336</v>
      </c>
      <c r="D7107" s="202">
        <v>334</v>
      </c>
      <c r="E7107" s="178">
        <v>0</v>
      </c>
      <c r="F7107" s="188">
        <f t="shared" si="440"/>
        <v>0</v>
      </c>
      <c r="G7107" s="200"/>
      <c r="H7107" s="202">
        <v>93</v>
      </c>
      <c r="I7107" s="178">
        <v>3361.9</v>
      </c>
      <c r="J7107">
        <f t="shared" si="441"/>
        <v>3361.9</v>
      </c>
      <c r="K7107" s="189">
        <f t="shared" si="442"/>
        <v>0.13447600000000001</v>
      </c>
      <c r="L7107" s="200">
        <v>3482.9</v>
      </c>
      <c r="N7107" s="184">
        <v>238.6</v>
      </c>
      <c r="O7107" s="190">
        <f t="shared" si="443"/>
        <v>3.9766666666666665E-2</v>
      </c>
      <c r="Q7107" s="1">
        <v>287.3</v>
      </c>
    </row>
    <row r="7108" spans="2:17" x14ac:dyDescent="0.3">
      <c r="B7108" s="187">
        <v>41935.75</v>
      </c>
      <c r="D7108" s="202">
        <v>16</v>
      </c>
      <c r="E7108" s="178">
        <v>0</v>
      </c>
      <c r="F7108" s="188">
        <f t="shared" si="440"/>
        <v>0</v>
      </c>
      <c r="G7108" s="200"/>
      <c r="H7108" s="202">
        <v>3</v>
      </c>
      <c r="I7108" s="178">
        <v>-56.506999999999998</v>
      </c>
      <c r="J7108">
        <f t="shared" si="441"/>
        <v>0</v>
      </c>
      <c r="K7108" s="189">
        <f t="shared" si="442"/>
        <v>0</v>
      </c>
      <c r="L7108" s="200">
        <v>0</v>
      </c>
      <c r="N7108" s="184">
        <v>1677.6</v>
      </c>
      <c r="O7108" s="190">
        <f t="shared" si="443"/>
        <v>0.27959999999999996</v>
      </c>
      <c r="Q7108" s="1">
        <v>287.3</v>
      </c>
    </row>
    <row r="7109" spans="2:17" x14ac:dyDescent="0.3">
      <c r="B7109" s="187">
        <v>41935.791666666664</v>
      </c>
      <c r="D7109" s="202">
        <v>0</v>
      </c>
      <c r="E7109" s="178">
        <v>0</v>
      </c>
      <c r="F7109" s="188">
        <f t="shared" si="440"/>
        <v>0</v>
      </c>
      <c r="G7109" s="200"/>
      <c r="H7109" s="202">
        <v>0</v>
      </c>
      <c r="I7109" s="178">
        <v>-56.506999999999998</v>
      </c>
      <c r="J7109">
        <f t="shared" si="441"/>
        <v>0</v>
      </c>
      <c r="K7109" s="189">
        <f t="shared" si="442"/>
        <v>0</v>
      </c>
      <c r="L7109" s="200">
        <v>0</v>
      </c>
      <c r="N7109" s="184">
        <v>2501.8000000000002</v>
      </c>
      <c r="O7109" s="190">
        <f t="shared" si="443"/>
        <v>0.41696666666666671</v>
      </c>
      <c r="Q7109" s="1">
        <v>287.2</v>
      </c>
    </row>
    <row r="7110" spans="2:17" x14ac:dyDescent="0.3">
      <c r="B7110" s="187">
        <v>41935.833333333336</v>
      </c>
      <c r="D7110" s="202">
        <v>0</v>
      </c>
      <c r="E7110" s="178">
        <v>0</v>
      </c>
      <c r="F7110" s="188">
        <f t="shared" si="440"/>
        <v>0</v>
      </c>
      <c r="G7110" s="200"/>
      <c r="H7110" s="202">
        <v>0</v>
      </c>
      <c r="I7110" s="178">
        <v>-56.506999999999998</v>
      </c>
      <c r="J7110">
        <f t="shared" si="441"/>
        <v>0</v>
      </c>
      <c r="K7110" s="189">
        <f t="shared" si="442"/>
        <v>0</v>
      </c>
      <c r="L7110" s="200">
        <v>0</v>
      </c>
      <c r="N7110" s="184">
        <v>2244.3000000000002</v>
      </c>
      <c r="O7110" s="190">
        <f t="shared" si="443"/>
        <v>0.37405000000000005</v>
      </c>
      <c r="Q7110" s="1">
        <v>286.8</v>
      </c>
    </row>
    <row r="7111" spans="2:17" x14ac:dyDescent="0.3">
      <c r="B7111" s="187">
        <v>41935.875</v>
      </c>
      <c r="D7111" s="202">
        <v>0</v>
      </c>
      <c r="E7111" s="178">
        <v>0</v>
      </c>
      <c r="F7111" s="188">
        <f t="shared" si="440"/>
        <v>0</v>
      </c>
      <c r="G7111" s="200"/>
      <c r="H7111" s="202">
        <v>0</v>
      </c>
      <c r="I7111" s="178">
        <v>-56.506999999999998</v>
      </c>
      <c r="J7111">
        <f t="shared" si="441"/>
        <v>0</v>
      </c>
      <c r="K7111" s="189">
        <f t="shared" si="442"/>
        <v>0</v>
      </c>
      <c r="L7111" s="200">
        <v>0</v>
      </c>
      <c r="N7111" s="184">
        <v>2125.3000000000002</v>
      </c>
      <c r="O7111" s="190">
        <f t="shared" si="443"/>
        <v>0.35421666666666668</v>
      </c>
      <c r="Q7111" s="1">
        <v>286</v>
      </c>
    </row>
    <row r="7112" spans="2:17" x14ac:dyDescent="0.3">
      <c r="B7112" s="187">
        <v>41935.916666666664</v>
      </c>
      <c r="D7112" s="202">
        <v>0</v>
      </c>
      <c r="E7112" s="178">
        <v>0</v>
      </c>
      <c r="F7112" s="188">
        <f t="shared" si="440"/>
        <v>0</v>
      </c>
      <c r="G7112" s="200"/>
      <c r="H7112" s="202">
        <v>0</v>
      </c>
      <c r="I7112" s="178">
        <v>-56.506999999999998</v>
      </c>
      <c r="J7112">
        <f t="shared" si="441"/>
        <v>0</v>
      </c>
      <c r="K7112" s="189">
        <f t="shared" si="442"/>
        <v>0</v>
      </c>
      <c r="L7112" s="200">
        <v>0</v>
      </c>
      <c r="N7112" s="184">
        <v>1758.6</v>
      </c>
      <c r="O7112" s="190">
        <f t="shared" si="443"/>
        <v>0.29309999999999997</v>
      </c>
      <c r="Q7112" s="1">
        <v>285.8</v>
      </c>
    </row>
    <row r="7113" spans="2:17" x14ac:dyDescent="0.3">
      <c r="B7113" s="187">
        <v>41935.958333333336</v>
      </c>
      <c r="D7113" s="202">
        <v>0</v>
      </c>
      <c r="E7113" s="178">
        <v>0</v>
      </c>
      <c r="F7113" s="188">
        <f t="shared" si="440"/>
        <v>0</v>
      </c>
      <c r="G7113" s="200"/>
      <c r="H7113" s="202">
        <v>0</v>
      </c>
      <c r="I7113" s="178">
        <v>-56.506999999999998</v>
      </c>
      <c r="J7113">
        <f t="shared" si="441"/>
        <v>0</v>
      </c>
      <c r="K7113" s="189">
        <f t="shared" si="442"/>
        <v>0</v>
      </c>
      <c r="L7113" s="200">
        <v>0</v>
      </c>
      <c r="N7113" s="184">
        <v>1227.3</v>
      </c>
      <c r="O7113" s="190">
        <f t="shared" si="443"/>
        <v>0.20454999999999998</v>
      </c>
      <c r="Q7113" s="1">
        <v>285.60000000000002</v>
      </c>
    </row>
    <row r="7114" spans="2:17" x14ac:dyDescent="0.3">
      <c r="B7114" s="187">
        <v>41936</v>
      </c>
      <c r="D7114" s="202">
        <v>0</v>
      </c>
      <c r="E7114" s="178">
        <v>0</v>
      </c>
      <c r="F7114" s="188">
        <f t="shared" si="440"/>
        <v>0</v>
      </c>
      <c r="G7114" s="200"/>
      <c r="H7114" s="202">
        <v>0</v>
      </c>
      <c r="I7114" s="178">
        <v>-56.506999999999998</v>
      </c>
      <c r="J7114">
        <f t="shared" si="441"/>
        <v>0</v>
      </c>
      <c r="K7114" s="189">
        <f t="shared" si="442"/>
        <v>0</v>
      </c>
      <c r="L7114" s="200">
        <v>0</v>
      </c>
      <c r="N7114" s="184">
        <v>1284.4000000000001</v>
      </c>
      <c r="O7114" s="190">
        <f t="shared" si="443"/>
        <v>0.21406666666666668</v>
      </c>
      <c r="Q7114" s="1">
        <v>285.3</v>
      </c>
    </row>
    <row r="7115" spans="2:17" x14ac:dyDescent="0.3">
      <c r="B7115" s="187">
        <v>41936.041666666664</v>
      </c>
      <c r="D7115" s="202">
        <v>0</v>
      </c>
      <c r="E7115" s="178">
        <v>0</v>
      </c>
      <c r="F7115" s="188">
        <f t="shared" ref="F7115:F7178" si="444">E7115/$F$8</f>
        <v>0</v>
      </c>
      <c r="G7115" s="200"/>
      <c r="H7115" s="202">
        <v>0</v>
      </c>
      <c r="I7115" s="178">
        <v>-56.506999999999998</v>
      </c>
      <c r="J7115">
        <f t="shared" ref="J7115:J7178" si="445">IF(I7115&lt;0,0,I7115)</f>
        <v>0</v>
      </c>
      <c r="K7115" s="189">
        <f t="shared" ref="K7115:K7178" si="446">J7115/(1000*$K$8)</f>
        <v>0</v>
      </c>
      <c r="L7115" s="200">
        <v>0</v>
      </c>
      <c r="N7115" s="184">
        <v>2436.4</v>
      </c>
      <c r="O7115" s="190">
        <f t="shared" ref="O7115:O7178" si="447">N7115/$O$8</f>
        <v>0.40606666666666669</v>
      </c>
      <c r="Q7115" s="1">
        <v>284.89999999999998</v>
      </c>
    </row>
    <row r="7116" spans="2:17" x14ac:dyDescent="0.3">
      <c r="B7116" s="187">
        <v>41936.083333333336</v>
      </c>
      <c r="D7116" s="202">
        <v>0</v>
      </c>
      <c r="E7116" s="178">
        <v>0</v>
      </c>
      <c r="F7116" s="188">
        <f t="shared" si="444"/>
        <v>0</v>
      </c>
      <c r="G7116" s="200"/>
      <c r="H7116" s="202">
        <v>0</v>
      </c>
      <c r="I7116" s="178">
        <v>-56.506999999999998</v>
      </c>
      <c r="J7116">
        <f t="shared" si="445"/>
        <v>0</v>
      </c>
      <c r="K7116" s="189">
        <f t="shared" si="446"/>
        <v>0</v>
      </c>
      <c r="L7116" s="200">
        <v>0</v>
      </c>
      <c r="N7116" s="184">
        <v>3891.6</v>
      </c>
      <c r="O7116" s="190">
        <f t="shared" si="447"/>
        <v>0.64859999999999995</v>
      </c>
      <c r="Q7116" s="1">
        <v>284.10000000000002</v>
      </c>
    </row>
    <row r="7117" spans="2:17" x14ac:dyDescent="0.3">
      <c r="B7117" s="187">
        <v>41936.125</v>
      </c>
      <c r="D7117" s="202">
        <v>0</v>
      </c>
      <c r="E7117" s="178">
        <v>0</v>
      </c>
      <c r="F7117" s="188">
        <f t="shared" si="444"/>
        <v>0</v>
      </c>
      <c r="G7117" s="200"/>
      <c r="H7117" s="202">
        <v>0</v>
      </c>
      <c r="I7117" s="178">
        <v>-56.506999999999998</v>
      </c>
      <c r="J7117">
        <f t="shared" si="445"/>
        <v>0</v>
      </c>
      <c r="K7117" s="189">
        <f t="shared" si="446"/>
        <v>0</v>
      </c>
      <c r="L7117" s="200">
        <v>0</v>
      </c>
      <c r="N7117" s="184">
        <v>4377.8</v>
      </c>
      <c r="O7117" s="190">
        <f t="shared" si="447"/>
        <v>0.72963333333333336</v>
      </c>
      <c r="Q7117" s="1">
        <v>284.10000000000002</v>
      </c>
    </row>
    <row r="7118" spans="2:17" x14ac:dyDescent="0.3">
      <c r="B7118" s="187">
        <v>41936.166666666664</v>
      </c>
      <c r="D7118" s="202">
        <v>0</v>
      </c>
      <c r="E7118" s="178">
        <v>0</v>
      </c>
      <c r="F7118" s="188">
        <f t="shared" si="444"/>
        <v>0</v>
      </c>
      <c r="G7118" s="200"/>
      <c r="H7118" s="202">
        <v>0</v>
      </c>
      <c r="I7118" s="178">
        <v>-56.506999999999998</v>
      </c>
      <c r="J7118">
        <f t="shared" si="445"/>
        <v>0</v>
      </c>
      <c r="K7118" s="189">
        <f t="shared" si="446"/>
        <v>0</v>
      </c>
      <c r="L7118" s="200">
        <v>0</v>
      </c>
      <c r="N7118" s="184">
        <v>4108</v>
      </c>
      <c r="O7118" s="190">
        <f t="shared" si="447"/>
        <v>0.68466666666666665</v>
      </c>
      <c r="Q7118" s="1">
        <v>283.89999999999998</v>
      </c>
    </row>
    <row r="7119" spans="2:17" x14ac:dyDescent="0.3">
      <c r="B7119" s="187">
        <v>41936.208333333336</v>
      </c>
      <c r="D7119" s="202">
        <v>225</v>
      </c>
      <c r="E7119" s="178">
        <v>0</v>
      </c>
      <c r="F7119" s="188">
        <f t="shared" si="444"/>
        <v>0</v>
      </c>
      <c r="G7119" s="200"/>
      <c r="H7119" s="202">
        <v>34</v>
      </c>
      <c r="I7119" s="178">
        <v>908.75</v>
      </c>
      <c r="J7119">
        <f t="shared" si="445"/>
        <v>908.75</v>
      </c>
      <c r="K7119" s="189">
        <f t="shared" si="446"/>
        <v>3.635E-2</v>
      </c>
      <c r="L7119" s="200">
        <v>1006.9</v>
      </c>
      <c r="N7119" s="184">
        <v>3418.4</v>
      </c>
      <c r="O7119" s="190">
        <f t="shared" si="447"/>
        <v>0.56973333333333331</v>
      </c>
      <c r="Q7119" s="1">
        <v>283.60000000000002</v>
      </c>
    </row>
    <row r="7120" spans="2:17" x14ac:dyDescent="0.3">
      <c r="B7120" s="187">
        <v>41936.25</v>
      </c>
      <c r="D7120" s="202">
        <v>704</v>
      </c>
      <c r="E7120" s="178">
        <v>150.96600000000001</v>
      </c>
      <c r="F7120" s="188">
        <f t="shared" si="444"/>
        <v>0.2043049023919884</v>
      </c>
      <c r="G7120" s="200"/>
      <c r="H7120" s="202">
        <v>229</v>
      </c>
      <c r="I7120" s="178">
        <v>10176</v>
      </c>
      <c r="J7120">
        <f t="shared" si="445"/>
        <v>10176</v>
      </c>
      <c r="K7120" s="189">
        <f t="shared" si="446"/>
        <v>0.40704000000000001</v>
      </c>
      <c r="L7120" s="200">
        <v>10439</v>
      </c>
      <c r="N7120" s="184">
        <v>2295.4</v>
      </c>
      <c r="O7120" s="190">
        <f t="shared" si="447"/>
        <v>0.38256666666666667</v>
      </c>
      <c r="Q7120" s="1">
        <v>282.7</v>
      </c>
    </row>
    <row r="7121" spans="2:17" x14ac:dyDescent="0.3">
      <c r="B7121" s="187">
        <v>41936.291666666664</v>
      </c>
      <c r="D7121" s="202">
        <v>861</v>
      </c>
      <c r="E7121" s="178">
        <v>567.49099999999999</v>
      </c>
      <c r="F7121" s="188">
        <f t="shared" si="444"/>
        <v>0.76799539872111511</v>
      </c>
      <c r="G7121" s="200"/>
      <c r="H7121" s="202">
        <v>474</v>
      </c>
      <c r="I7121" s="178">
        <v>20873</v>
      </c>
      <c r="J7121">
        <f t="shared" si="445"/>
        <v>20873</v>
      </c>
      <c r="K7121" s="189">
        <f t="shared" si="446"/>
        <v>0.83492</v>
      </c>
      <c r="L7121" s="200">
        <v>21595</v>
      </c>
      <c r="N7121" s="184">
        <v>1160.7</v>
      </c>
      <c r="O7121" s="190">
        <f t="shared" si="447"/>
        <v>0.19345000000000001</v>
      </c>
      <c r="Q7121" s="1">
        <v>282.5</v>
      </c>
    </row>
    <row r="7122" spans="2:17" x14ac:dyDescent="0.3">
      <c r="B7122" s="187">
        <v>41936.333333333336</v>
      </c>
      <c r="D7122" s="202">
        <v>921</v>
      </c>
      <c r="E7122" s="178">
        <v>667.274</v>
      </c>
      <c r="F7122" s="188">
        <f t="shared" si="444"/>
        <v>0.90303346077071422</v>
      </c>
      <c r="G7122" s="200"/>
      <c r="H7122" s="202">
        <v>704</v>
      </c>
      <c r="I7122" s="178">
        <v>23731</v>
      </c>
      <c r="J7122">
        <f t="shared" si="445"/>
        <v>23731</v>
      </c>
      <c r="K7122" s="189">
        <f t="shared" si="446"/>
        <v>0.94923999999999997</v>
      </c>
      <c r="L7122" s="200">
        <v>24622</v>
      </c>
      <c r="N7122" s="184">
        <v>589</v>
      </c>
      <c r="O7122" s="190">
        <f t="shared" si="447"/>
        <v>9.8166666666666666E-2</v>
      </c>
      <c r="Q7122" s="1">
        <v>282.2</v>
      </c>
    </row>
    <row r="7123" spans="2:17" x14ac:dyDescent="0.3">
      <c r="B7123" s="187">
        <v>41936.375</v>
      </c>
      <c r="D7123" s="202">
        <v>967</v>
      </c>
      <c r="E7123" s="178">
        <v>720.06500000000005</v>
      </c>
      <c r="F7123" s="188">
        <f t="shared" si="444"/>
        <v>0.97447643536218165</v>
      </c>
      <c r="G7123" s="200"/>
      <c r="H7123" s="202">
        <v>888</v>
      </c>
      <c r="I7123" s="178">
        <v>24297</v>
      </c>
      <c r="J7123">
        <f t="shared" si="445"/>
        <v>24297</v>
      </c>
      <c r="K7123" s="189">
        <f t="shared" si="446"/>
        <v>0.97187999999999997</v>
      </c>
      <c r="L7123" s="200">
        <v>25223</v>
      </c>
      <c r="N7123" s="184">
        <v>476.5</v>
      </c>
      <c r="O7123" s="190">
        <f t="shared" si="447"/>
        <v>7.9416666666666663E-2</v>
      </c>
      <c r="Q7123" s="1">
        <v>281.8</v>
      </c>
    </row>
    <row r="7124" spans="2:17" x14ac:dyDescent="0.3">
      <c r="B7124" s="187">
        <v>41936.416666666664</v>
      </c>
      <c r="D7124" s="202">
        <v>984</v>
      </c>
      <c r="E7124" s="178">
        <v>734.49</v>
      </c>
      <c r="F7124" s="188">
        <f t="shared" si="444"/>
        <v>0.99399803768988737</v>
      </c>
      <c r="G7124" s="200"/>
      <c r="H7124" s="202">
        <v>1012</v>
      </c>
      <c r="I7124" s="178">
        <v>24359</v>
      </c>
      <c r="J7124">
        <f t="shared" si="445"/>
        <v>24359</v>
      </c>
      <c r="K7124" s="189">
        <f t="shared" si="446"/>
        <v>0.97436</v>
      </c>
      <c r="L7124" s="200">
        <v>25289</v>
      </c>
      <c r="N7124" s="184">
        <v>216.7</v>
      </c>
      <c r="O7124" s="190">
        <f t="shared" si="447"/>
        <v>3.6116666666666665E-2</v>
      </c>
      <c r="Q7124" s="1">
        <v>281.2</v>
      </c>
    </row>
    <row r="7125" spans="2:17" x14ac:dyDescent="0.3">
      <c r="B7125" s="187">
        <v>41936.458333333336</v>
      </c>
      <c r="D7125" s="202">
        <v>1003</v>
      </c>
      <c r="E7125" s="178">
        <v>734.58900000000006</v>
      </c>
      <c r="F7125" s="188">
        <f t="shared" si="444"/>
        <v>0.99413201610447621</v>
      </c>
      <c r="G7125" s="200"/>
      <c r="H7125" s="202">
        <v>1072</v>
      </c>
      <c r="I7125" s="178">
        <v>24359</v>
      </c>
      <c r="J7125">
        <f t="shared" si="445"/>
        <v>24359</v>
      </c>
      <c r="K7125" s="189">
        <f t="shared" si="446"/>
        <v>0.97436</v>
      </c>
      <c r="L7125" s="200">
        <v>25289</v>
      </c>
      <c r="N7125" s="184">
        <v>2</v>
      </c>
      <c r="O7125" s="190">
        <f t="shared" si="447"/>
        <v>3.3333333333333332E-4</v>
      </c>
      <c r="Q7125" s="1">
        <v>281.2</v>
      </c>
    </row>
    <row r="7126" spans="2:17" x14ac:dyDescent="0.3">
      <c r="B7126" s="187">
        <v>41936.5</v>
      </c>
      <c r="D7126" s="202">
        <v>959</v>
      </c>
      <c r="E7126" s="178">
        <v>734.70699999999999</v>
      </c>
      <c r="F7126" s="188">
        <f t="shared" si="444"/>
        <v>0.99429170754812735</v>
      </c>
      <c r="G7126" s="200"/>
      <c r="H7126" s="202">
        <v>1039</v>
      </c>
      <c r="I7126" s="178">
        <v>24084</v>
      </c>
      <c r="J7126">
        <f t="shared" si="445"/>
        <v>24084</v>
      </c>
      <c r="K7126" s="189">
        <f t="shared" si="446"/>
        <v>0.96335999999999999</v>
      </c>
      <c r="L7126" s="200">
        <v>24997</v>
      </c>
      <c r="N7126" s="184">
        <v>54.9</v>
      </c>
      <c r="O7126" s="190">
        <f t="shared" si="447"/>
        <v>9.1500000000000001E-3</v>
      </c>
      <c r="Q7126" s="1">
        <v>281.2</v>
      </c>
    </row>
    <row r="7127" spans="2:17" x14ac:dyDescent="0.3">
      <c r="B7127" s="187">
        <v>41936.541666666664</v>
      </c>
      <c r="D7127" s="202">
        <v>787</v>
      </c>
      <c r="E7127" s="178">
        <v>587.16999999999996</v>
      </c>
      <c r="F7127" s="188">
        <f t="shared" si="444"/>
        <v>0.79462733024325882</v>
      </c>
      <c r="G7127" s="200"/>
      <c r="H7127" s="202">
        <v>893</v>
      </c>
      <c r="I7127" s="178">
        <v>22594</v>
      </c>
      <c r="J7127">
        <f t="shared" si="445"/>
        <v>22594</v>
      </c>
      <c r="K7127" s="189">
        <f t="shared" si="446"/>
        <v>0.90376000000000001</v>
      </c>
      <c r="L7127" s="200">
        <v>23416</v>
      </c>
      <c r="N7127" s="184">
        <v>47</v>
      </c>
      <c r="O7127" s="190">
        <f t="shared" si="447"/>
        <v>7.8333333333333328E-3</v>
      </c>
      <c r="Q7127" s="1">
        <v>280.89999999999998</v>
      </c>
    </row>
    <row r="7128" spans="2:17" x14ac:dyDescent="0.3">
      <c r="B7128" s="187">
        <v>41936.583333333336</v>
      </c>
      <c r="D7128" s="202">
        <v>464</v>
      </c>
      <c r="E7128" s="178">
        <v>329.06799999999998</v>
      </c>
      <c r="F7128" s="188">
        <f t="shared" si="444"/>
        <v>0.44533342355448796</v>
      </c>
      <c r="G7128" s="200"/>
      <c r="H7128" s="202">
        <v>594</v>
      </c>
      <c r="I7128" s="178">
        <v>17258</v>
      </c>
      <c r="J7128">
        <f t="shared" si="445"/>
        <v>17258</v>
      </c>
      <c r="K7128" s="189">
        <f t="shared" si="446"/>
        <v>0.69032000000000004</v>
      </c>
      <c r="L7128" s="200">
        <v>17792</v>
      </c>
      <c r="N7128" s="184">
        <v>0.2</v>
      </c>
      <c r="O7128" s="190">
        <f t="shared" si="447"/>
        <v>3.3333333333333335E-5</v>
      </c>
      <c r="Q7128" s="1">
        <v>280.7</v>
      </c>
    </row>
    <row r="7129" spans="2:17" x14ac:dyDescent="0.3">
      <c r="B7129" s="187">
        <v>41936.625</v>
      </c>
      <c r="D7129" s="202">
        <v>599</v>
      </c>
      <c r="E7129" s="178">
        <v>411.601</v>
      </c>
      <c r="F7129" s="188">
        <f t="shared" si="444"/>
        <v>0.55702676184998479</v>
      </c>
      <c r="G7129" s="200"/>
      <c r="H7129" s="202">
        <v>527</v>
      </c>
      <c r="I7129" s="178">
        <v>18958</v>
      </c>
      <c r="J7129">
        <f t="shared" si="445"/>
        <v>18958</v>
      </c>
      <c r="K7129" s="189">
        <f t="shared" si="446"/>
        <v>0.75831999999999999</v>
      </c>
      <c r="L7129" s="200">
        <v>19576</v>
      </c>
      <c r="N7129" s="184">
        <v>0</v>
      </c>
      <c r="O7129" s="190">
        <f t="shared" si="447"/>
        <v>0</v>
      </c>
      <c r="Q7129" s="1">
        <v>280.39999999999998</v>
      </c>
    </row>
    <row r="7130" spans="2:17" x14ac:dyDescent="0.3">
      <c r="B7130" s="187">
        <v>41936.666666666664</v>
      </c>
      <c r="D7130" s="202">
        <v>428</v>
      </c>
      <c r="E7130" s="178">
        <v>237.535</v>
      </c>
      <c r="F7130" s="188">
        <f t="shared" si="444"/>
        <v>0.32146022938728558</v>
      </c>
      <c r="G7130" s="200"/>
      <c r="H7130" s="202">
        <v>286</v>
      </c>
      <c r="I7130" s="178">
        <v>11361</v>
      </c>
      <c r="J7130">
        <f t="shared" si="445"/>
        <v>11361</v>
      </c>
      <c r="K7130" s="189">
        <f t="shared" si="446"/>
        <v>0.45444000000000001</v>
      </c>
      <c r="L7130" s="200">
        <v>11660</v>
      </c>
      <c r="N7130" s="184">
        <v>0</v>
      </c>
      <c r="O7130" s="190">
        <f t="shared" si="447"/>
        <v>0</v>
      </c>
      <c r="Q7130" s="1">
        <v>280.10000000000002</v>
      </c>
    </row>
    <row r="7131" spans="2:17" x14ac:dyDescent="0.3">
      <c r="B7131" s="187">
        <v>41936.708333333336</v>
      </c>
      <c r="D7131" s="202">
        <v>178</v>
      </c>
      <c r="E7131" s="178">
        <v>0</v>
      </c>
      <c r="F7131" s="188">
        <f t="shared" si="444"/>
        <v>0</v>
      </c>
      <c r="G7131" s="200"/>
      <c r="H7131" s="202">
        <v>81</v>
      </c>
      <c r="I7131" s="178">
        <v>2643.9</v>
      </c>
      <c r="J7131">
        <f t="shared" si="445"/>
        <v>2643.9</v>
      </c>
      <c r="K7131" s="189">
        <f t="shared" si="446"/>
        <v>0.105756</v>
      </c>
      <c r="L7131" s="200">
        <v>2756.5</v>
      </c>
      <c r="N7131" s="184">
        <v>0</v>
      </c>
      <c r="O7131" s="190">
        <f t="shared" si="447"/>
        <v>0</v>
      </c>
      <c r="Q7131" s="1">
        <v>279.2</v>
      </c>
    </row>
    <row r="7132" spans="2:17" x14ac:dyDescent="0.3">
      <c r="B7132" s="187">
        <v>41936.75</v>
      </c>
      <c r="D7132" s="202">
        <v>6</v>
      </c>
      <c r="E7132" s="178">
        <v>0</v>
      </c>
      <c r="F7132" s="188">
        <f t="shared" si="444"/>
        <v>0</v>
      </c>
      <c r="G7132" s="200"/>
      <c r="H7132" s="202">
        <v>2</v>
      </c>
      <c r="I7132" s="178">
        <v>-56.506999999999998</v>
      </c>
      <c r="J7132">
        <f t="shared" si="445"/>
        <v>0</v>
      </c>
      <c r="K7132" s="189">
        <f t="shared" si="446"/>
        <v>0</v>
      </c>
      <c r="L7132" s="200">
        <v>0</v>
      </c>
      <c r="N7132" s="184">
        <v>0</v>
      </c>
      <c r="O7132" s="190">
        <f t="shared" si="447"/>
        <v>0</v>
      </c>
      <c r="Q7132" s="1">
        <v>278.89999999999998</v>
      </c>
    </row>
    <row r="7133" spans="2:17" x14ac:dyDescent="0.3">
      <c r="B7133" s="187">
        <v>41936.791666666664</v>
      </c>
      <c r="D7133" s="202">
        <v>0</v>
      </c>
      <c r="E7133" s="178">
        <v>0</v>
      </c>
      <c r="F7133" s="188">
        <f t="shared" si="444"/>
        <v>0</v>
      </c>
      <c r="G7133" s="200"/>
      <c r="H7133" s="202">
        <v>0</v>
      </c>
      <c r="I7133" s="178">
        <v>-56.506999999999998</v>
      </c>
      <c r="J7133">
        <f t="shared" si="445"/>
        <v>0</v>
      </c>
      <c r="K7133" s="189">
        <f t="shared" si="446"/>
        <v>0</v>
      </c>
      <c r="L7133" s="200">
        <v>0</v>
      </c>
      <c r="N7133" s="184">
        <v>0</v>
      </c>
      <c r="O7133" s="190">
        <f t="shared" si="447"/>
        <v>0</v>
      </c>
      <c r="Q7133" s="1">
        <v>278.89999999999998</v>
      </c>
    </row>
    <row r="7134" spans="2:17" x14ac:dyDescent="0.3">
      <c r="B7134" s="187">
        <v>41936.833333333336</v>
      </c>
      <c r="D7134" s="202">
        <v>0</v>
      </c>
      <c r="E7134" s="178">
        <v>0</v>
      </c>
      <c r="F7134" s="188">
        <f t="shared" si="444"/>
        <v>0</v>
      </c>
      <c r="G7134" s="200"/>
      <c r="H7134" s="202">
        <v>0</v>
      </c>
      <c r="I7134" s="178">
        <v>-56.506999999999998</v>
      </c>
      <c r="J7134">
        <f t="shared" si="445"/>
        <v>0</v>
      </c>
      <c r="K7134" s="189">
        <f t="shared" si="446"/>
        <v>0</v>
      </c>
      <c r="L7134" s="200">
        <v>0</v>
      </c>
      <c r="N7134" s="184">
        <v>0</v>
      </c>
      <c r="O7134" s="190">
        <f t="shared" si="447"/>
        <v>0</v>
      </c>
      <c r="Q7134" s="1">
        <v>278.8</v>
      </c>
    </row>
    <row r="7135" spans="2:17" x14ac:dyDescent="0.3">
      <c r="B7135" s="187">
        <v>41936.875</v>
      </c>
      <c r="D7135" s="202">
        <v>0</v>
      </c>
      <c r="E7135" s="178">
        <v>0</v>
      </c>
      <c r="F7135" s="188">
        <f t="shared" si="444"/>
        <v>0</v>
      </c>
      <c r="G7135" s="200"/>
      <c r="H7135" s="202">
        <v>0</v>
      </c>
      <c r="I7135" s="178">
        <v>-56.506999999999998</v>
      </c>
      <c r="J7135">
        <f t="shared" si="445"/>
        <v>0</v>
      </c>
      <c r="K7135" s="189">
        <f t="shared" si="446"/>
        <v>0</v>
      </c>
      <c r="L7135" s="200">
        <v>0</v>
      </c>
      <c r="N7135" s="184">
        <v>69</v>
      </c>
      <c r="O7135" s="190">
        <f t="shared" si="447"/>
        <v>1.15E-2</v>
      </c>
      <c r="Q7135" s="1">
        <v>278</v>
      </c>
    </row>
    <row r="7136" spans="2:17" x14ac:dyDescent="0.3">
      <c r="B7136" s="187">
        <v>41936.916666666664</v>
      </c>
      <c r="D7136" s="202">
        <v>0</v>
      </c>
      <c r="E7136" s="178">
        <v>0</v>
      </c>
      <c r="F7136" s="188">
        <f t="shared" si="444"/>
        <v>0</v>
      </c>
      <c r="G7136" s="200"/>
      <c r="H7136" s="202">
        <v>0</v>
      </c>
      <c r="I7136" s="178">
        <v>-56.506999999999998</v>
      </c>
      <c r="J7136">
        <f t="shared" si="445"/>
        <v>0</v>
      </c>
      <c r="K7136" s="189">
        <f t="shared" si="446"/>
        <v>0</v>
      </c>
      <c r="L7136" s="200">
        <v>0</v>
      </c>
      <c r="N7136" s="184">
        <v>0</v>
      </c>
      <c r="O7136" s="190">
        <f t="shared" si="447"/>
        <v>0</v>
      </c>
      <c r="Q7136" s="1">
        <v>277</v>
      </c>
    </row>
    <row r="7137" spans="2:17" x14ac:dyDescent="0.3">
      <c r="B7137" s="187">
        <v>41936.958333333336</v>
      </c>
      <c r="D7137" s="202">
        <v>0</v>
      </c>
      <c r="E7137" s="178">
        <v>0</v>
      </c>
      <c r="F7137" s="188">
        <f t="shared" si="444"/>
        <v>0</v>
      </c>
      <c r="G7137" s="200"/>
      <c r="H7137" s="202">
        <v>0</v>
      </c>
      <c r="I7137" s="178">
        <v>-56.506999999999998</v>
      </c>
      <c r="J7137">
        <f t="shared" si="445"/>
        <v>0</v>
      </c>
      <c r="K7137" s="189">
        <f t="shared" si="446"/>
        <v>0</v>
      </c>
      <c r="L7137" s="200">
        <v>0</v>
      </c>
      <c r="N7137" s="184">
        <v>146.69999999999999</v>
      </c>
      <c r="O7137" s="190">
        <f t="shared" si="447"/>
        <v>2.445E-2</v>
      </c>
      <c r="Q7137" s="1">
        <v>277</v>
      </c>
    </row>
    <row r="7138" spans="2:17" x14ac:dyDescent="0.3">
      <c r="B7138" s="187">
        <v>41937</v>
      </c>
      <c r="D7138" s="202">
        <v>0</v>
      </c>
      <c r="E7138" s="178">
        <v>0</v>
      </c>
      <c r="F7138" s="188">
        <f t="shared" si="444"/>
        <v>0</v>
      </c>
      <c r="G7138" s="200"/>
      <c r="H7138" s="202">
        <v>0</v>
      </c>
      <c r="I7138" s="178">
        <v>-56.506999999999998</v>
      </c>
      <c r="J7138">
        <f t="shared" si="445"/>
        <v>0</v>
      </c>
      <c r="K7138" s="189">
        <f t="shared" si="446"/>
        <v>0</v>
      </c>
      <c r="L7138" s="200">
        <v>0</v>
      </c>
      <c r="N7138" s="184">
        <v>168.6</v>
      </c>
      <c r="O7138" s="190">
        <f t="shared" si="447"/>
        <v>2.81E-2</v>
      </c>
      <c r="Q7138" s="1">
        <v>276.8</v>
      </c>
    </row>
    <row r="7139" spans="2:17" x14ac:dyDescent="0.3">
      <c r="B7139" s="187">
        <v>41937.041666666664</v>
      </c>
      <c r="D7139" s="202">
        <v>0</v>
      </c>
      <c r="E7139" s="178">
        <v>0</v>
      </c>
      <c r="F7139" s="188">
        <f t="shared" si="444"/>
        <v>0</v>
      </c>
      <c r="G7139" s="200"/>
      <c r="H7139" s="202">
        <v>0</v>
      </c>
      <c r="I7139" s="178">
        <v>-56.506999999999998</v>
      </c>
      <c r="J7139">
        <f t="shared" si="445"/>
        <v>0</v>
      </c>
      <c r="K7139" s="189">
        <f t="shared" si="446"/>
        <v>0</v>
      </c>
      <c r="L7139" s="200">
        <v>0</v>
      </c>
      <c r="N7139" s="184">
        <v>876.8</v>
      </c>
      <c r="O7139" s="190">
        <f t="shared" si="447"/>
        <v>0.14613333333333334</v>
      </c>
      <c r="Q7139" s="1">
        <v>276.7</v>
      </c>
    </row>
    <row r="7140" spans="2:17" x14ac:dyDescent="0.3">
      <c r="B7140" s="187">
        <v>41937.083333333336</v>
      </c>
      <c r="D7140" s="202">
        <v>0</v>
      </c>
      <c r="E7140" s="178">
        <v>0</v>
      </c>
      <c r="F7140" s="188">
        <f t="shared" si="444"/>
        <v>0</v>
      </c>
      <c r="G7140" s="200"/>
      <c r="H7140" s="202">
        <v>0</v>
      </c>
      <c r="I7140" s="178">
        <v>-56.506999999999998</v>
      </c>
      <c r="J7140">
        <f t="shared" si="445"/>
        <v>0</v>
      </c>
      <c r="K7140" s="189">
        <f t="shared" si="446"/>
        <v>0</v>
      </c>
      <c r="L7140" s="200">
        <v>0</v>
      </c>
      <c r="N7140" s="184">
        <v>4806.7</v>
      </c>
      <c r="O7140" s="190">
        <f t="shared" si="447"/>
        <v>0.80111666666666659</v>
      </c>
      <c r="Q7140" s="1">
        <v>276.3</v>
      </c>
    </row>
    <row r="7141" spans="2:17" x14ac:dyDescent="0.3">
      <c r="B7141" s="187">
        <v>41937.125</v>
      </c>
      <c r="D7141" s="202">
        <v>0</v>
      </c>
      <c r="E7141" s="178">
        <v>0</v>
      </c>
      <c r="F7141" s="188">
        <f t="shared" si="444"/>
        <v>0</v>
      </c>
      <c r="G7141" s="200"/>
      <c r="H7141" s="202">
        <v>0</v>
      </c>
      <c r="I7141" s="178">
        <v>-56.506999999999998</v>
      </c>
      <c r="J7141">
        <f t="shared" si="445"/>
        <v>0</v>
      </c>
      <c r="K7141" s="189">
        <f t="shared" si="446"/>
        <v>0</v>
      </c>
      <c r="L7141" s="200">
        <v>0</v>
      </c>
      <c r="N7141" s="184">
        <v>5940.9</v>
      </c>
      <c r="O7141" s="190">
        <f t="shared" si="447"/>
        <v>0.99014999999999997</v>
      </c>
      <c r="Q7141" s="1">
        <v>276.3</v>
      </c>
    </row>
    <row r="7142" spans="2:17" x14ac:dyDescent="0.3">
      <c r="B7142" s="187">
        <v>41937.166666666664</v>
      </c>
      <c r="D7142" s="202">
        <v>0</v>
      </c>
      <c r="E7142" s="178">
        <v>0</v>
      </c>
      <c r="F7142" s="188">
        <f t="shared" si="444"/>
        <v>0</v>
      </c>
      <c r="G7142" s="200"/>
      <c r="H7142" s="202">
        <v>0</v>
      </c>
      <c r="I7142" s="178">
        <v>-56.506999999999998</v>
      </c>
      <c r="J7142">
        <f t="shared" si="445"/>
        <v>0</v>
      </c>
      <c r="K7142" s="189">
        <f t="shared" si="446"/>
        <v>0</v>
      </c>
      <c r="L7142" s="200">
        <v>0</v>
      </c>
      <c r="N7142" s="184">
        <v>5847.6</v>
      </c>
      <c r="O7142" s="190">
        <f t="shared" si="447"/>
        <v>0.97460000000000002</v>
      </c>
      <c r="Q7142" s="1">
        <v>276</v>
      </c>
    </row>
    <row r="7143" spans="2:17" x14ac:dyDescent="0.3">
      <c r="B7143" s="187">
        <v>41937.208333333336</v>
      </c>
      <c r="D7143" s="202">
        <v>211</v>
      </c>
      <c r="E7143" s="178">
        <v>0</v>
      </c>
      <c r="F7143" s="188">
        <f t="shared" si="444"/>
        <v>0</v>
      </c>
      <c r="G7143" s="200"/>
      <c r="H7143" s="202">
        <v>35</v>
      </c>
      <c r="I7143" s="178">
        <v>957.11</v>
      </c>
      <c r="J7143">
        <f t="shared" si="445"/>
        <v>957.11</v>
      </c>
      <c r="K7143" s="189">
        <f t="shared" si="446"/>
        <v>3.8284400000000003E-2</v>
      </c>
      <c r="L7143" s="200">
        <v>1055.5</v>
      </c>
      <c r="N7143" s="184">
        <v>5568.7</v>
      </c>
      <c r="O7143" s="190">
        <f t="shared" si="447"/>
        <v>0.92811666666666659</v>
      </c>
      <c r="Q7143" s="1">
        <v>275.89999999999998</v>
      </c>
    </row>
    <row r="7144" spans="2:17" x14ac:dyDescent="0.3">
      <c r="B7144" s="187">
        <v>41937.25</v>
      </c>
      <c r="D7144" s="202">
        <v>669</v>
      </c>
      <c r="E7144" s="178">
        <v>132.97399999999999</v>
      </c>
      <c r="F7144" s="188">
        <f t="shared" si="444"/>
        <v>0.17995601718712995</v>
      </c>
      <c r="G7144" s="200"/>
      <c r="H7144" s="202">
        <v>229</v>
      </c>
      <c r="I7144" s="178">
        <v>10124</v>
      </c>
      <c r="J7144">
        <f t="shared" si="445"/>
        <v>10124</v>
      </c>
      <c r="K7144" s="189">
        <f t="shared" si="446"/>
        <v>0.40495999999999999</v>
      </c>
      <c r="L7144" s="200">
        <v>10386</v>
      </c>
      <c r="N7144" s="184">
        <v>3166.7</v>
      </c>
      <c r="O7144" s="190">
        <f t="shared" si="447"/>
        <v>0.52778333333333327</v>
      </c>
      <c r="Q7144" s="1">
        <v>275.7</v>
      </c>
    </row>
    <row r="7145" spans="2:17" x14ac:dyDescent="0.3">
      <c r="B7145" s="187">
        <v>41937.291666666664</v>
      </c>
      <c r="D7145" s="202">
        <v>834</v>
      </c>
      <c r="E7145" s="178">
        <v>548.197</v>
      </c>
      <c r="F7145" s="188">
        <f t="shared" si="444"/>
        <v>0.74188449436681669</v>
      </c>
      <c r="G7145" s="200"/>
      <c r="H7145" s="202">
        <v>474</v>
      </c>
      <c r="I7145" s="178">
        <v>20911</v>
      </c>
      <c r="J7145">
        <f t="shared" si="445"/>
        <v>20911</v>
      </c>
      <c r="K7145" s="189">
        <f t="shared" si="446"/>
        <v>0.83643999999999996</v>
      </c>
      <c r="L7145" s="200">
        <v>21635</v>
      </c>
      <c r="N7145" s="184">
        <v>1883.3</v>
      </c>
      <c r="O7145" s="190">
        <f t="shared" si="447"/>
        <v>0.31388333333333335</v>
      </c>
      <c r="Q7145" s="1">
        <v>275.2</v>
      </c>
    </row>
    <row r="7146" spans="2:17" x14ac:dyDescent="0.3">
      <c r="B7146" s="187">
        <v>41937.333333333336</v>
      </c>
      <c r="D7146" s="202">
        <v>918</v>
      </c>
      <c r="E7146" s="178">
        <v>663.82600000000002</v>
      </c>
      <c r="F7146" s="188">
        <f t="shared" si="444"/>
        <v>0.89836722265453206</v>
      </c>
      <c r="G7146" s="200"/>
      <c r="H7146" s="202">
        <v>707</v>
      </c>
      <c r="I7146" s="178">
        <v>23734</v>
      </c>
      <c r="J7146">
        <f t="shared" si="445"/>
        <v>23734</v>
      </c>
      <c r="K7146" s="189">
        <f t="shared" si="446"/>
        <v>0.94935999999999998</v>
      </c>
      <c r="L7146" s="200">
        <v>24624</v>
      </c>
      <c r="N7146" s="184">
        <v>1141.3</v>
      </c>
      <c r="O7146" s="190">
        <f t="shared" si="447"/>
        <v>0.19021666666666667</v>
      </c>
      <c r="Q7146" s="1">
        <v>273.60000000000002</v>
      </c>
    </row>
    <row r="7147" spans="2:17" x14ac:dyDescent="0.3">
      <c r="B7147" s="187">
        <v>41937.375</v>
      </c>
      <c r="D7147" s="202">
        <v>968</v>
      </c>
      <c r="E7147" s="178">
        <v>718.846</v>
      </c>
      <c r="F7147" s="188">
        <f t="shared" si="444"/>
        <v>0.97282674155022508</v>
      </c>
      <c r="G7147" s="200"/>
      <c r="H7147" s="202">
        <v>894</v>
      </c>
      <c r="I7147" s="178">
        <v>24359</v>
      </c>
      <c r="J7147">
        <f t="shared" si="445"/>
        <v>24359</v>
      </c>
      <c r="K7147" s="189">
        <f t="shared" si="446"/>
        <v>0.97436</v>
      </c>
      <c r="L7147" s="200">
        <v>25289</v>
      </c>
      <c r="N7147" s="184">
        <v>1283.2</v>
      </c>
      <c r="O7147" s="190">
        <f t="shared" si="447"/>
        <v>0.21386666666666668</v>
      </c>
      <c r="Q7147" s="1">
        <v>272.8</v>
      </c>
    </row>
    <row r="7148" spans="2:17" x14ac:dyDescent="0.3">
      <c r="B7148" s="187">
        <v>41937.416666666664</v>
      </c>
      <c r="D7148" s="202">
        <v>993</v>
      </c>
      <c r="E7148" s="178">
        <v>734.30100000000004</v>
      </c>
      <c r="F7148" s="188">
        <f t="shared" si="444"/>
        <v>0.99374226071658167</v>
      </c>
      <c r="G7148" s="200"/>
      <c r="H7148" s="202">
        <v>1023</v>
      </c>
      <c r="I7148" s="178">
        <v>24359</v>
      </c>
      <c r="J7148">
        <f t="shared" si="445"/>
        <v>24359</v>
      </c>
      <c r="K7148" s="189">
        <f t="shared" si="446"/>
        <v>0.97436</v>
      </c>
      <c r="L7148" s="200">
        <v>25289</v>
      </c>
      <c r="N7148" s="184">
        <v>1131.9000000000001</v>
      </c>
      <c r="O7148" s="190">
        <f t="shared" si="447"/>
        <v>0.18865000000000001</v>
      </c>
      <c r="Q7148" s="1">
        <v>272.3</v>
      </c>
    </row>
    <row r="7149" spans="2:17" x14ac:dyDescent="0.3">
      <c r="B7149" s="187">
        <v>41937.458333333336</v>
      </c>
      <c r="D7149" s="202">
        <v>1003</v>
      </c>
      <c r="E7149" s="178">
        <v>734.35599999999999</v>
      </c>
      <c r="F7149" s="188">
        <f t="shared" si="444"/>
        <v>0.9938166931691309</v>
      </c>
      <c r="G7149" s="200"/>
      <c r="H7149" s="202">
        <v>1080</v>
      </c>
      <c r="I7149" s="178">
        <v>24359</v>
      </c>
      <c r="J7149">
        <f t="shared" si="445"/>
        <v>24359</v>
      </c>
      <c r="K7149" s="189">
        <f t="shared" si="446"/>
        <v>0.97436</v>
      </c>
      <c r="L7149" s="200">
        <v>25289</v>
      </c>
      <c r="N7149" s="184">
        <v>654.6</v>
      </c>
      <c r="O7149" s="190">
        <f t="shared" si="447"/>
        <v>0.1091</v>
      </c>
      <c r="Q7149" s="1">
        <v>272.10000000000002</v>
      </c>
    </row>
    <row r="7150" spans="2:17" x14ac:dyDescent="0.3">
      <c r="B7150" s="187">
        <v>41937.5</v>
      </c>
      <c r="D7150" s="202">
        <v>999</v>
      </c>
      <c r="E7150" s="178">
        <v>734.48299999999995</v>
      </c>
      <c r="F7150" s="188">
        <f t="shared" si="444"/>
        <v>0.9939885644686538</v>
      </c>
      <c r="G7150" s="200"/>
      <c r="H7150" s="202">
        <v>1059</v>
      </c>
      <c r="I7150" s="178">
        <v>24359</v>
      </c>
      <c r="J7150">
        <f t="shared" si="445"/>
        <v>24359</v>
      </c>
      <c r="K7150" s="189">
        <f t="shared" si="446"/>
        <v>0.97436</v>
      </c>
      <c r="L7150" s="200">
        <v>25289</v>
      </c>
      <c r="N7150" s="184">
        <v>378.1</v>
      </c>
      <c r="O7150" s="190">
        <f t="shared" si="447"/>
        <v>6.3016666666666665E-2</v>
      </c>
      <c r="Q7150" s="1">
        <v>272.10000000000002</v>
      </c>
    </row>
    <row r="7151" spans="2:17" x14ac:dyDescent="0.3">
      <c r="B7151" s="187">
        <v>41937.541666666664</v>
      </c>
      <c r="D7151" s="202">
        <v>980</v>
      </c>
      <c r="E7151" s="178">
        <v>733.97500000000002</v>
      </c>
      <c r="F7151" s="188">
        <f t="shared" si="444"/>
        <v>0.9933010792705621</v>
      </c>
      <c r="G7151" s="200"/>
      <c r="H7151" s="202">
        <v>962</v>
      </c>
      <c r="I7151" s="178">
        <v>24194</v>
      </c>
      <c r="J7151">
        <f t="shared" si="445"/>
        <v>24194</v>
      </c>
      <c r="K7151" s="189">
        <f t="shared" si="446"/>
        <v>0.96775999999999995</v>
      </c>
      <c r="L7151" s="200">
        <v>25113</v>
      </c>
      <c r="N7151" s="184">
        <v>351.2</v>
      </c>
      <c r="O7151" s="190">
        <f t="shared" si="447"/>
        <v>5.8533333333333333E-2</v>
      </c>
      <c r="Q7151" s="1">
        <v>271.60000000000002</v>
      </c>
    </row>
    <row r="7152" spans="2:17" x14ac:dyDescent="0.3">
      <c r="B7152" s="187">
        <v>41937.583333333336</v>
      </c>
      <c r="D7152" s="202">
        <v>940</v>
      </c>
      <c r="E7152" s="178">
        <v>686.673</v>
      </c>
      <c r="F7152" s="188">
        <f t="shared" si="444"/>
        <v>0.92928646344351595</v>
      </c>
      <c r="G7152" s="200"/>
      <c r="H7152" s="202">
        <v>800</v>
      </c>
      <c r="I7152" s="178">
        <v>23482</v>
      </c>
      <c r="J7152">
        <f t="shared" si="445"/>
        <v>23482</v>
      </c>
      <c r="K7152" s="189">
        <f t="shared" si="446"/>
        <v>0.93928</v>
      </c>
      <c r="L7152" s="200">
        <v>24357</v>
      </c>
      <c r="N7152" s="184">
        <v>439.6</v>
      </c>
      <c r="O7152" s="190">
        <f t="shared" si="447"/>
        <v>7.3266666666666674E-2</v>
      </c>
      <c r="Q7152" s="1">
        <v>271.5</v>
      </c>
    </row>
    <row r="7153" spans="2:17" x14ac:dyDescent="0.3">
      <c r="B7153" s="187">
        <v>41937.625</v>
      </c>
      <c r="D7153" s="202">
        <v>869</v>
      </c>
      <c r="E7153" s="178">
        <v>603.26800000000003</v>
      </c>
      <c r="F7153" s="188">
        <f t="shared" si="444"/>
        <v>0.81641303244578278</v>
      </c>
      <c r="G7153" s="200"/>
      <c r="H7153" s="202">
        <v>587</v>
      </c>
      <c r="I7153" s="178">
        <v>22124</v>
      </c>
      <c r="J7153">
        <f t="shared" si="445"/>
        <v>22124</v>
      </c>
      <c r="K7153" s="189">
        <f t="shared" si="446"/>
        <v>0.88495999999999997</v>
      </c>
      <c r="L7153" s="200">
        <v>22918</v>
      </c>
      <c r="N7153" s="184">
        <v>716.1</v>
      </c>
      <c r="O7153" s="190">
        <f t="shared" si="447"/>
        <v>0.11935</v>
      </c>
      <c r="Q7153" s="1">
        <v>271.39999999999998</v>
      </c>
    </row>
    <row r="7154" spans="2:17" x14ac:dyDescent="0.3">
      <c r="B7154" s="187">
        <v>41937.666666666664</v>
      </c>
      <c r="D7154" s="202">
        <v>733</v>
      </c>
      <c r="E7154" s="178">
        <v>417.69400000000002</v>
      </c>
      <c r="F7154" s="188">
        <f t="shared" si="444"/>
        <v>0.56527252427512942</v>
      </c>
      <c r="G7154" s="200"/>
      <c r="H7154" s="202">
        <v>343</v>
      </c>
      <c r="I7154" s="178">
        <v>14871</v>
      </c>
      <c r="J7154">
        <f t="shared" si="445"/>
        <v>14871</v>
      </c>
      <c r="K7154" s="189">
        <f t="shared" si="446"/>
        <v>0.59484000000000004</v>
      </c>
      <c r="L7154" s="200">
        <v>15296</v>
      </c>
      <c r="N7154" s="184">
        <v>1351.6</v>
      </c>
      <c r="O7154" s="190">
        <f t="shared" si="447"/>
        <v>0.22526666666666664</v>
      </c>
      <c r="Q7154" s="1">
        <v>271.2</v>
      </c>
    </row>
    <row r="7155" spans="2:17" x14ac:dyDescent="0.3">
      <c r="B7155" s="187">
        <v>41937.708333333336</v>
      </c>
      <c r="D7155" s="202">
        <v>339</v>
      </c>
      <c r="E7155" s="178">
        <v>0</v>
      </c>
      <c r="F7155" s="188">
        <f t="shared" si="444"/>
        <v>0</v>
      </c>
      <c r="G7155" s="200"/>
      <c r="H7155" s="202">
        <v>100</v>
      </c>
      <c r="I7155" s="178">
        <v>3613.6</v>
      </c>
      <c r="J7155">
        <f t="shared" si="445"/>
        <v>3613.6</v>
      </c>
      <c r="K7155" s="189">
        <f t="shared" si="446"/>
        <v>0.14454400000000001</v>
      </c>
      <c r="L7155" s="200">
        <v>3737.7</v>
      </c>
      <c r="N7155" s="184">
        <v>2497.9</v>
      </c>
      <c r="O7155" s="190">
        <f t="shared" si="447"/>
        <v>0.41631666666666667</v>
      </c>
      <c r="Q7155" s="1">
        <v>271.10000000000002</v>
      </c>
    </row>
    <row r="7156" spans="2:17" x14ac:dyDescent="0.3">
      <c r="B7156" s="187">
        <v>41937.75</v>
      </c>
      <c r="D7156" s="202">
        <v>14</v>
      </c>
      <c r="E7156" s="178">
        <v>0</v>
      </c>
      <c r="F7156" s="188">
        <f t="shared" si="444"/>
        <v>0</v>
      </c>
      <c r="G7156" s="200"/>
      <c r="H7156" s="202">
        <v>3</v>
      </c>
      <c r="I7156" s="178">
        <v>-56.506999999999998</v>
      </c>
      <c r="J7156">
        <f t="shared" si="445"/>
        <v>0</v>
      </c>
      <c r="K7156" s="189">
        <f t="shared" si="446"/>
        <v>0</v>
      </c>
      <c r="L7156" s="200">
        <v>0</v>
      </c>
      <c r="N7156" s="184">
        <v>4859.5</v>
      </c>
      <c r="O7156" s="190">
        <f t="shared" si="447"/>
        <v>0.80991666666666662</v>
      </c>
      <c r="Q7156" s="1">
        <v>270.7</v>
      </c>
    </row>
    <row r="7157" spans="2:17" x14ac:dyDescent="0.3">
      <c r="B7157" s="187">
        <v>41937.791666666664</v>
      </c>
      <c r="D7157" s="202">
        <v>0</v>
      </c>
      <c r="E7157" s="178">
        <v>0</v>
      </c>
      <c r="F7157" s="188">
        <f t="shared" si="444"/>
        <v>0</v>
      </c>
      <c r="G7157" s="200"/>
      <c r="H7157" s="202">
        <v>0</v>
      </c>
      <c r="I7157" s="178">
        <v>-56.506999999999998</v>
      </c>
      <c r="J7157">
        <f t="shared" si="445"/>
        <v>0</v>
      </c>
      <c r="K7157" s="189">
        <f t="shared" si="446"/>
        <v>0</v>
      </c>
      <c r="L7157" s="200">
        <v>0</v>
      </c>
      <c r="N7157" s="184">
        <v>5795.2</v>
      </c>
      <c r="O7157" s="190">
        <f t="shared" si="447"/>
        <v>0.96586666666666665</v>
      </c>
      <c r="Q7157" s="1">
        <v>270.2</v>
      </c>
    </row>
    <row r="7158" spans="2:17" x14ac:dyDescent="0.3">
      <c r="B7158" s="187">
        <v>41937.833333333336</v>
      </c>
      <c r="D7158" s="202">
        <v>0</v>
      </c>
      <c r="E7158" s="178">
        <v>0</v>
      </c>
      <c r="F7158" s="188">
        <f t="shared" si="444"/>
        <v>0</v>
      </c>
      <c r="G7158" s="200"/>
      <c r="H7158" s="202">
        <v>0</v>
      </c>
      <c r="I7158" s="178">
        <v>-56.506999999999998</v>
      </c>
      <c r="J7158">
        <f t="shared" si="445"/>
        <v>0</v>
      </c>
      <c r="K7158" s="189">
        <f t="shared" si="446"/>
        <v>0</v>
      </c>
      <c r="L7158" s="200">
        <v>0</v>
      </c>
      <c r="N7158" s="184">
        <v>5973.7</v>
      </c>
      <c r="O7158" s="190">
        <f t="shared" si="447"/>
        <v>0.99561666666666659</v>
      </c>
      <c r="Q7158" s="1">
        <v>270</v>
      </c>
    </row>
    <row r="7159" spans="2:17" x14ac:dyDescent="0.3">
      <c r="B7159" s="187">
        <v>41937.875</v>
      </c>
      <c r="D7159" s="202">
        <v>0</v>
      </c>
      <c r="E7159" s="178">
        <v>0</v>
      </c>
      <c r="F7159" s="188">
        <f t="shared" si="444"/>
        <v>0</v>
      </c>
      <c r="G7159" s="200"/>
      <c r="H7159" s="202">
        <v>0</v>
      </c>
      <c r="I7159" s="178">
        <v>-56.506999999999998</v>
      </c>
      <c r="J7159">
        <f t="shared" si="445"/>
        <v>0</v>
      </c>
      <c r="K7159" s="189">
        <f t="shared" si="446"/>
        <v>0</v>
      </c>
      <c r="L7159" s="200">
        <v>0</v>
      </c>
      <c r="N7159" s="184">
        <v>5987.4</v>
      </c>
      <c r="O7159" s="190">
        <f t="shared" si="447"/>
        <v>0.9978999999999999</v>
      </c>
      <c r="Q7159" s="1">
        <v>269.60000000000002</v>
      </c>
    </row>
    <row r="7160" spans="2:17" x14ac:dyDescent="0.3">
      <c r="B7160" s="187">
        <v>41937.916666666664</v>
      </c>
      <c r="D7160" s="202">
        <v>0</v>
      </c>
      <c r="E7160" s="178">
        <v>0</v>
      </c>
      <c r="F7160" s="188">
        <f t="shared" si="444"/>
        <v>0</v>
      </c>
      <c r="G7160" s="200"/>
      <c r="H7160" s="202">
        <v>0</v>
      </c>
      <c r="I7160" s="178">
        <v>-56.506999999999998</v>
      </c>
      <c r="J7160">
        <f t="shared" si="445"/>
        <v>0</v>
      </c>
      <c r="K7160" s="189">
        <f t="shared" si="446"/>
        <v>0</v>
      </c>
      <c r="L7160" s="200">
        <v>0</v>
      </c>
      <c r="N7160" s="184">
        <v>5977.7</v>
      </c>
      <c r="O7160" s="190">
        <f t="shared" si="447"/>
        <v>0.9962833333333333</v>
      </c>
      <c r="Q7160" s="1">
        <v>269.2</v>
      </c>
    </row>
    <row r="7161" spans="2:17" x14ac:dyDescent="0.3">
      <c r="B7161" s="187">
        <v>41937.958333333336</v>
      </c>
      <c r="D7161" s="202">
        <v>0</v>
      </c>
      <c r="E7161" s="178">
        <v>0</v>
      </c>
      <c r="F7161" s="188">
        <f t="shared" si="444"/>
        <v>0</v>
      </c>
      <c r="G7161" s="200"/>
      <c r="H7161" s="202">
        <v>0</v>
      </c>
      <c r="I7161" s="178">
        <v>-56.506999999999998</v>
      </c>
      <c r="J7161">
        <f t="shared" si="445"/>
        <v>0</v>
      </c>
      <c r="K7161" s="189">
        <f t="shared" si="446"/>
        <v>0</v>
      </c>
      <c r="L7161" s="200">
        <v>0</v>
      </c>
      <c r="N7161" s="184">
        <v>5887</v>
      </c>
      <c r="O7161" s="190">
        <f t="shared" si="447"/>
        <v>0.98116666666666663</v>
      </c>
      <c r="Q7161" s="1">
        <v>268.7</v>
      </c>
    </row>
    <row r="7162" spans="2:17" x14ac:dyDescent="0.3">
      <c r="B7162" s="187">
        <v>41938</v>
      </c>
      <c r="D7162" s="202">
        <v>0</v>
      </c>
      <c r="E7162" s="178">
        <v>0</v>
      </c>
      <c r="F7162" s="188">
        <f t="shared" si="444"/>
        <v>0</v>
      </c>
      <c r="G7162" s="200"/>
      <c r="H7162" s="202">
        <v>0</v>
      </c>
      <c r="I7162" s="178">
        <v>-56.506999999999998</v>
      </c>
      <c r="J7162">
        <f t="shared" si="445"/>
        <v>0</v>
      </c>
      <c r="K7162" s="189">
        <f t="shared" si="446"/>
        <v>0</v>
      </c>
      <c r="L7162" s="200">
        <v>0</v>
      </c>
      <c r="N7162" s="184">
        <v>5457.6</v>
      </c>
      <c r="O7162" s="190">
        <f t="shared" si="447"/>
        <v>0.90960000000000008</v>
      </c>
      <c r="Q7162" s="1">
        <v>268.7</v>
      </c>
    </row>
    <row r="7163" spans="2:17" x14ac:dyDescent="0.3">
      <c r="B7163" s="187">
        <v>41938.041666666664</v>
      </c>
      <c r="D7163" s="202">
        <v>0</v>
      </c>
      <c r="E7163" s="178">
        <v>0</v>
      </c>
      <c r="F7163" s="188">
        <f t="shared" si="444"/>
        <v>0</v>
      </c>
      <c r="G7163" s="200"/>
      <c r="H7163" s="202">
        <v>0</v>
      </c>
      <c r="I7163" s="178">
        <v>-56.506999999999998</v>
      </c>
      <c r="J7163">
        <f t="shared" si="445"/>
        <v>0</v>
      </c>
      <c r="K7163" s="189">
        <f t="shared" si="446"/>
        <v>0</v>
      </c>
      <c r="L7163" s="200">
        <v>0</v>
      </c>
      <c r="N7163" s="184">
        <v>4527.3999999999996</v>
      </c>
      <c r="O7163" s="190">
        <f t="shared" si="447"/>
        <v>0.75456666666666661</v>
      </c>
      <c r="Q7163" s="1">
        <v>268.5</v>
      </c>
    </row>
    <row r="7164" spans="2:17" x14ac:dyDescent="0.3">
      <c r="B7164" s="187">
        <v>41938.083333333336</v>
      </c>
      <c r="D7164" s="202">
        <v>0</v>
      </c>
      <c r="E7164" s="178">
        <v>0</v>
      </c>
      <c r="F7164" s="188">
        <f t="shared" si="444"/>
        <v>0</v>
      </c>
      <c r="G7164" s="200"/>
      <c r="H7164" s="202">
        <v>0</v>
      </c>
      <c r="I7164" s="178">
        <v>-56.506999999999998</v>
      </c>
      <c r="J7164">
        <f t="shared" si="445"/>
        <v>0</v>
      </c>
      <c r="K7164" s="189">
        <f t="shared" si="446"/>
        <v>0</v>
      </c>
      <c r="L7164" s="200">
        <v>0</v>
      </c>
      <c r="N7164" s="184">
        <v>3594</v>
      </c>
      <c r="O7164" s="190">
        <f t="shared" si="447"/>
        <v>0.59899999999999998</v>
      </c>
      <c r="Q7164" s="1">
        <v>268.10000000000002</v>
      </c>
    </row>
    <row r="7165" spans="2:17" x14ac:dyDescent="0.3">
      <c r="B7165" s="187">
        <v>41938.125</v>
      </c>
      <c r="D7165" s="202">
        <v>0</v>
      </c>
      <c r="E7165" s="178">
        <v>0</v>
      </c>
      <c r="F7165" s="188">
        <f t="shared" si="444"/>
        <v>0</v>
      </c>
      <c r="G7165" s="200"/>
      <c r="H7165" s="202">
        <v>0</v>
      </c>
      <c r="I7165" s="178">
        <v>-56.506999999999998</v>
      </c>
      <c r="J7165">
        <f t="shared" si="445"/>
        <v>0</v>
      </c>
      <c r="K7165" s="189">
        <f t="shared" si="446"/>
        <v>0</v>
      </c>
      <c r="L7165" s="200">
        <v>0</v>
      </c>
      <c r="N7165" s="184">
        <v>3456</v>
      </c>
      <c r="O7165" s="190">
        <f t="shared" si="447"/>
        <v>0.57599999999999996</v>
      </c>
      <c r="Q7165" s="1">
        <v>268.10000000000002</v>
      </c>
    </row>
    <row r="7166" spans="2:17" x14ac:dyDescent="0.3">
      <c r="B7166" s="187">
        <v>41938.166666666664</v>
      </c>
      <c r="D7166" s="202">
        <v>0</v>
      </c>
      <c r="E7166" s="178">
        <v>0</v>
      </c>
      <c r="F7166" s="188">
        <f t="shared" si="444"/>
        <v>0</v>
      </c>
      <c r="G7166" s="200"/>
      <c r="H7166" s="202">
        <v>0</v>
      </c>
      <c r="I7166" s="178">
        <v>-56.506999999999998</v>
      </c>
      <c r="J7166">
        <f t="shared" si="445"/>
        <v>0</v>
      </c>
      <c r="K7166" s="189">
        <f t="shared" si="446"/>
        <v>0</v>
      </c>
      <c r="L7166" s="200">
        <v>0</v>
      </c>
      <c r="N7166" s="184">
        <v>3771.8</v>
      </c>
      <c r="O7166" s="190">
        <f t="shared" si="447"/>
        <v>0.62863333333333338</v>
      </c>
      <c r="Q7166" s="1">
        <v>267.60000000000002</v>
      </c>
    </row>
    <row r="7167" spans="2:17" x14ac:dyDescent="0.3">
      <c r="B7167" s="187">
        <v>41938.208333333336</v>
      </c>
      <c r="D7167" s="202">
        <v>211</v>
      </c>
      <c r="E7167" s="178">
        <v>0</v>
      </c>
      <c r="F7167" s="188">
        <f t="shared" si="444"/>
        <v>0</v>
      </c>
      <c r="G7167" s="200"/>
      <c r="H7167" s="202">
        <v>36</v>
      </c>
      <c r="I7167" s="178">
        <v>1017.8</v>
      </c>
      <c r="J7167">
        <f t="shared" si="445"/>
        <v>1017.8</v>
      </c>
      <c r="K7167" s="189">
        <f t="shared" si="446"/>
        <v>4.0711999999999998E-2</v>
      </c>
      <c r="L7167" s="200">
        <v>1116.5999999999999</v>
      </c>
      <c r="N7167" s="184">
        <v>4226.6000000000004</v>
      </c>
      <c r="O7167" s="190">
        <f t="shared" si="447"/>
        <v>0.70443333333333336</v>
      </c>
      <c r="Q7167" s="1">
        <v>267.60000000000002</v>
      </c>
    </row>
    <row r="7168" spans="2:17" x14ac:dyDescent="0.3">
      <c r="B7168" s="187">
        <v>41938.25</v>
      </c>
      <c r="D7168" s="202">
        <v>668</v>
      </c>
      <c r="E7168" s="178">
        <v>132.191</v>
      </c>
      <c r="F7168" s="188">
        <f t="shared" si="444"/>
        <v>0.17889636972629158</v>
      </c>
      <c r="G7168" s="200"/>
      <c r="H7168" s="202">
        <v>232</v>
      </c>
      <c r="I7168" s="178">
        <v>10301</v>
      </c>
      <c r="J7168">
        <f t="shared" si="445"/>
        <v>10301</v>
      </c>
      <c r="K7168" s="189">
        <f t="shared" si="446"/>
        <v>0.41204000000000002</v>
      </c>
      <c r="L7168" s="200">
        <v>10568</v>
      </c>
      <c r="N7168" s="184">
        <v>4155.6000000000004</v>
      </c>
      <c r="O7168" s="190">
        <f t="shared" si="447"/>
        <v>0.6926000000000001</v>
      </c>
      <c r="Q7168" s="1">
        <v>267.5</v>
      </c>
    </row>
    <row r="7169" spans="2:17" x14ac:dyDescent="0.3">
      <c r="B7169" s="187">
        <v>41938.291666666664</v>
      </c>
      <c r="D7169" s="202">
        <v>831</v>
      </c>
      <c r="E7169" s="178">
        <v>543.17600000000004</v>
      </c>
      <c r="F7169" s="188">
        <f t="shared" si="444"/>
        <v>0.73508948810772412</v>
      </c>
      <c r="G7169" s="200"/>
      <c r="H7169" s="202">
        <v>477</v>
      </c>
      <c r="I7169" s="178">
        <v>21133</v>
      </c>
      <c r="J7169">
        <f t="shared" si="445"/>
        <v>21133</v>
      </c>
      <c r="K7169" s="189">
        <f t="shared" si="446"/>
        <v>0.84531999999999996</v>
      </c>
      <c r="L7169" s="200">
        <v>21870</v>
      </c>
      <c r="N7169" s="184">
        <v>3570</v>
      </c>
      <c r="O7169" s="190">
        <f t="shared" si="447"/>
        <v>0.59499999999999997</v>
      </c>
      <c r="Q7169" s="1">
        <v>267.10000000000002</v>
      </c>
    </row>
    <row r="7170" spans="2:17" x14ac:dyDescent="0.3">
      <c r="B7170" s="187">
        <v>41938.333333333336</v>
      </c>
      <c r="D7170" s="202">
        <v>894</v>
      </c>
      <c r="E7170" s="178">
        <v>641.90700000000004</v>
      </c>
      <c r="F7170" s="188">
        <f t="shared" si="444"/>
        <v>0.86870386033765279</v>
      </c>
      <c r="G7170" s="200"/>
      <c r="H7170" s="202">
        <v>710</v>
      </c>
      <c r="I7170" s="178">
        <v>23868</v>
      </c>
      <c r="J7170">
        <f t="shared" si="445"/>
        <v>23868</v>
      </c>
      <c r="K7170" s="189">
        <f t="shared" si="446"/>
        <v>0.95472000000000001</v>
      </c>
      <c r="L7170" s="200">
        <v>24767</v>
      </c>
      <c r="N7170" s="184">
        <v>3837.2</v>
      </c>
      <c r="O7170" s="190">
        <f t="shared" si="447"/>
        <v>0.63953333333333329</v>
      </c>
      <c r="Q7170" s="1">
        <v>266.5</v>
      </c>
    </row>
    <row r="7171" spans="2:17" x14ac:dyDescent="0.3">
      <c r="B7171" s="187">
        <v>41938.375</v>
      </c>
      <c r="D7171" s="202">
        <v>947</v>
      </c>
      <c r="E7171" s="178">
        <v>699.65599999999995</v>
      </c>
      <c r="F7171" s="188">
        <f t="shared" si="444"/>
        <v>0.94685658219711066</v>
      </c>
      <c r="G7171" s="200"/>
      <c r="H7171" s="202">
        <v>900</v>
      </c>
      <c r="I7171" s="178">
        <v>24359</v>
      </c>
      <c r="J7171">
        <f t="shared" si="445"/>
        <v>24359</v>
      </c>
      <c r="K7171" s="189">
        <f t="shared" si="446"/>
        <v>0.97436</v>
      </c>
      <c r="L7171" s="200">
        <v>25289</v>
      </c>
      <c r="N7171" s="184">
        <v>3180.4</v>
      </c>
      <c r="O7171" s="190">
        <f t="shared" si="447"/>
        <v>0.53006666666666669</v>
      </c>
      <c r="Q7171" s="1">
        <v>266.39999999999998</v>
      </c>
    </row>
    <row r="7172" spans="2:17" x14ac:dyDescent="0.3">
      <c r="B7172" s="187">
        <v>41938.416666666664</v>
      </c>
      <c r="D7172" s="202">
        <v>974</v>
      </c>
      <c r="E7172" s="178">
        <v>731.54600000000005</v>
      </c>
      <c r="F7172" s="188">
        <f t="shared" si="444"/>
        <v>0.99001387150252063</v>
      </c>
      <c r="G7172" s="200"/>
      <c r="H7172" s="202">
        <v>1029</v>
      </c>
      <c r="I7172" s="178">
        <v>24359</v>
      </c>
      <c r="J7172">
        <f t="shared" si="445"/>
        <v>24359</v>
      </c>
      <c r="K7172" s="189">
        <f t="shared" si="446"/>
        <v>0.97436</v>
      </c>
      <c r="L7172" s="200">
        <v>25289</v>
      </c>
      <c r="N7172" s="184">
        <v>2148.1</v>
      </c>
      <c r="O7172" s="190">
        <f t="shared" si="447"/>
        <v>0.35801666666666665</v>
      </c>
      <c r="Q7172" s="1">
        <v>266.3</v>
      </c>
    </row>
    <row r="7173" spans="2:17" x14ac:dyDescent="0.3">
      <c r="B7173" s="187">
        <v>41938.458333333336</v>
      </c>
      <c r="D7173" s="202">
        <v>985</v>
      </c>
      <c r="E7173" s="178">
        <v>734.346</v>
      </c>
      <c r="F7173" s="188">
        <f t="shared" si="444"/>
        <v>0.99380315999594016</v>
      </c>
      <c r="G7173" s="200"/>
      <c r="H7173" s="202">
        <v>1087</v>
      </c>
      <c r="I7173" s="178">
        <v>24359</v>
      </c>
      <c r="J7173">
        <f t="shared" si="445"/>
        <v>24359</v>
      </c>
      <c r="K7173" s="189">
        <f t="shared" si="446"/>
        <v>0.97436</v>
      </c>
      <c r="L7173" s="200">
        <v>25289</v>
      </c>
      <c r="N7173" s="184">
        <v>1552.8</v>
      </c>
      <c r="O7173" s="190">
        <f t="shared" si="447"/>
        <v>0.25879999999999997</v>
      </c>
      <c r="Q7173" s="1">
        <v>266.2</v>
      </c>
    </row>
    <row r="7174" spans="2:17" x14ac:dyDescent="0.3">
      <c r="B7174" s="187">
        <v>41938.5</v>
      </c>
      <c r="D7174" s="202">
        <v>981</v>
      </c>
      <c r="E7174" s="178">
        <v>734.57899999999995</v>
      </c>
      <c r="F7174" s="188">
        <f t="shared" si="444"/>
        <v>0.99411848293128535</v>
      </c>
      <c r="G7174" s="200"/>
      <c r="H7174" s="202">
        <v>1067</v>
      </c>
      <c r="I7174" s="178">
        <v>24359</v>
      </c>
      <c r="J7174">
        <f t="shared" si="445"/>
        <v>24359</v>
      </c>
      <c r="K7174" s="189">
        <f t="shared" si="446"/>
        <v>0.97436</v>
      </c>
      <c r="L7174" s="200">
        <v>25289</v>
      </c>
      <c r="N7174" s="184">
        <v>1180.7</v>
      </c>
      <c r="O7174" s="190">
        <f t="shared" si="447"/>
        <v>0.19678333333333334</v>
      </c>
      <c r="Q7174" s="1">
        <v>265.60000000000002</v>
      </c>
    </row>
    <row r="7175" spans="2:17" x14ac:dyDescent="0.3">
      <c r="B7175" s="187">
        <v>41938.541666666664</v>
      </c>
      <c r="D7175" s="202">
        <v>962</v>
      </c>
      <c r="E7175" s="178">
        <v>719.50300000000004</v>
      </c>
      <c r="F7175" s="188">
        <f t="shared" si="444"/>
        <v>0.97371587102885959</v>
      </c>
      <c r="G7175" s="200"/>
      <c r="H7175" s="202">
        <v>971</v>
      </c>
      <c r="I7175" s="178">
        <v>24359</v>
      </c>
      <c r="J7175">
        <f t="shared" si="445"/>
        <v>24359</v>
      </c>
      <c r="K7175" s="189">
        <f t="shared" si="446"/>
        <v>0.97436</v>
      </c>
      <c r="L7175" s="200">
        <v>25289</v>
      </c>
      <c r="N7175" s="184">
        <v>801.2</v>
      </c>
      <c r="O7175" s="190">
        <f t="shared" si="447"/>
        <v>0.13353333333333334</v>
      </c>
      <c r="Q7175" s="1">
        <v>265.60000000000002</v>
      </c>
    </row>
    <row r="7176" spans="2:17" x14ac:dyDescent="0.3">
      <c r="B7176" s="187">
        <v>41938.583333333336</v>
      </c>
      <c r="D7176" s="202">
        <v>921</v>
      </c>
      <c r="E7176" s="178">
        <v>672.82</v>
      </c>
      <c r="F7176" s="188">
        <f t="shared" si="444"/>
        <v>0.91053895862232315</v>
      </c>
      <c r="G7176" s="200"/>
      <c r="H7176" s="202">
        <v>807</v>
      </c>
      <c r="I7176" s="178">
        <v>23616</v>
      </c>
      <c r="J7176">
        <f t="shared" si="445"/>
        <v>23616</v>
      </c>
      <c r="K7176" s="189">
        <f t="shared" si="446"/>
        <v>0.94464000000000004</v>
      </c>
      <c r="L7176" s="200">
        <v>24500</v>
      </c>
      <c r="N7176" s="184">
        <v>562.6</v>
      </c>
      <c r="O7176" s="190">
        <f t="shared" si="447"/>
        <v>9.3766666666666665E-2</v>
      </c>
      <c r="Q7176" s="1">
        <v>265.3</v>
      </c>
    </row>
    <row r="7177" spans="2:17" x14ac:dyDescent="0.3">
      <c r="B7177" s="187">
        <v>41938.625</v>
      </c>
      <c r="D7177" s="202">
        <v>843</v>
      </c>
      <c r="E7177" s="178">
        <v>586.44799999999998</v>
      </c>
      <c r="F7177" s="188">
        <f t="shared" si="444"/>
        <v>0.79365023513888422</v>
      </c>
      <c r="G7177" s="200"/>
      <c r="H7177" s="202">
        <v>591</v>
      </c>
      <c r="I7177" s="178">
        <v>22334</v>
      </c>
      <c r="J7177">
        <f t="shared" si="445"/>
        <v>22334</v>
      </c>
      <c r="K7177" s="189">
        <f t="shared" si="446"/>
        <v>0.89336000000000004</v>
      </c>
      <c r="L7177" s="200">
        <v>23140</v>
      </c>
      <c r="N7177" s="184">
        <v>414.5</v>
      </c>
      <c r="O7177" s="190">
        <f t="shared" si="447"/>
        <v>6.908333333333333E-2</v>
      </c>
      <c r="Q7177" s="1">
        <v>264.7</v>
      </c>
    </row>
    <row r="7178" spans="2:17" x14ac:dyDescent="0.3">
      <c r="B7178" s="187">
        <v>41938.666666666664</v>
      </c>
      <c r="D7178" s="202">
        <v>707</v>
      </c>
      <c r="E7178" s="178">
        <v>405.68599999999998</v>
      </c>
      <c r="F7178" s="188">
        <f t="shared" si="444"/>
        <v>0.54902188990763612</v>
      </c>
      <c r="G7178" s="200"/>
      <c r="H7178" s="202">
        <v>347</v>
      </c>
      <c r="I7178" s="178">
        <v>14943</v>
      </c>
      <c r="J7178">
        <f t="shared" si="445"/>
        <v>14943</v>
      </c>
      <c r="K7178" s="189">
        <f t="shared" si="446"/>
        <v>0.59772000000000003</v>
      </c>
      <c r="L7178" s="200">
        <v>15371</v>
      </c>
      <c r="N7178" s="184">
        <v>346.7</v>
      </c>
      <c r="O7178" s="190">
        <f t="shared" si="447"/>
        <v>5.7783333333333332E-2</v>
      </c>
      <c r="Q7178" s="1">
        <v>264.5</v>
      </c>
    </row>
    <row r="7179" spans="2:17" x14ac:dyDescent="0.3">
      <c r="B7179" s="187">
        <v>41938.708333333336</v>
      </c>
      <c r="D7179" s="202">
        <v>339</v>
      </c>
      <c r="E7179" s="178">
        <v>0</v>
      </c>
      <c r="F7179" s="188">
        <f t="shared" ref="F7179:F7242" si="448">E7179/$F$8</f>
        <v>0</v>
      </c>
      <c r="G7179" s="200"/>
      <c r="H7179" s="202">
        <v>103</v>
      </c>
      <c r="I7179" s="178">
        <v>3711.3</v>
      </c>
      <c r="J7179">
        <f t="shared" ref="J7179:J7242" si="449">IF(I7179&lt;0,0,I7179)</f>
        <v>3711.3</v>
      </c>
      <c r="K7179" s="189">
        <f t="shared" ref="K7179:K7242" si="450">J7179/(1000*$K$8)</f>
        <v>0.148452</v>
      </c>
      <c r="L7179" s="200">
        <v>3836.6</v>
      </c>
      <c r="N7179" s="184">
        <v>407.5</v>
      </c>
      <c r="O7179" s="190">
        <f t="shared" ref="O7179:O7242" si="451">N7179/$O$8</f>
        <v>6.7916666666666667E-2</v>
      </c>
      <c r="Q7179" s="1">
        <v>264.39999999999998</v>
      </c>
    </row>
    <row r="7180" spans="2:17" x14ac:dyDescent="0.3">
      <c r="B7180" s="187">
        <v>41938.75</v>
      </c>
      <c r="D7180" s="202">
        <v>14</v>
      </c>
      <c r="E7180" s="178">
        <v>0</v>
      </c>
      <c r="F7180" s="188">
        <f t="shared" si="448"/>
        <v>0</v>
      </c>
      <c r="G7180" s="200"/>
      <c r="H7180" s="202">
        <v>3</v>
      </c>
      <c r="I7180" s="178">
        <v>-56.506999999999998</v>
      </c>
      <c r="J7180">
        <f t="shared" si="449"/>
        <v>0</v>
      </c>
      <c r="K7180" s="189">
        <f t="shared" si="450"/>
        <v>0</v>
      </c>
      <c r="L7180" s="200">
        <v>0</v>
      </c>
      <c r="N7180" s="184">
        <v>978.8</v>
      </c>
      <c r="O7180" s="190">
        <f t="shared" si="451"/>
        <v>0.16313333333333332</v>
      </c>
      <c r="Q7180" s="1">
        <v>264.10000000000002</v>
      </c>
    </row>
    <row r="7181" spans="2:17" x14ac:dyDescent="0.3">
      <c r="B7181" s="187">
        <v>41938.791666666664</v>
      </c>
      <c r="D7181" s="202">
        <v>0</v>
      </c>
      <c r="E7181" s="178">
        <v>0</v>
      </c>
      <c r="F7181" s="188">
        <f t="shared" si="448"/>
        <v>0</v>
      </c>
      <c r="G7181" s="200"/>
      <c r="H7181" s="202">
        <v>0</v>
      </c>
      <c r="I7181" s="178">
        <v>-56.506999999999998</v>
      </c>
      <c r="J7181">
        <f t="shared" si="449"/>
        <v>0</v>
      </c>
      <c r="K7181" s="189">
        <f t="shared" si="450"/>
        <v>0</v>
      </c>
      <c r="L7181" s="200">
        <v>0</v>
      </c>
      <c r="N7181" s="184">
        <v>2366.1</v>
      </c>
      <c r="O7181" s="190">
        <f t="shared" si="451"/>
        <v>0.39434999999999998</v>
      </c>
      <c r="Q7181" s="1">
        <v>264</v>
      </c>
    </row>
    <row r="7182" spans="2:17" x14ac:dyDescent="0.3">
      <c r="B7182" s="187">
        <v>41938.833333333336</v>
      </c>
      <c r="D7182" s="202">
        <v>0</v>
      </c>
      <c r="E7182" s="178">
        <v>0</v>
      </c>
      <c r="F7182" s="188">
        <f t="shared" si="448"/>
        <v>0</v>
      </c>
      <c r="G7182" s="200"/>
      <c r="H7182" s="202">
        <v>0</v>
      </c>
      <c r="I7182" s="178">
        <v>-56.506999999999998</v>
      </c>
      <c r="J7182">
        <f t="shared" si="449"/>
        <v>0</v>
      </c>
      <c r="K7182" s="189">
        <f t="shared" si="450"/>
        <v>0</v>
      </c>
      <c r="L7182" s="200">
        <v>0</v>
      </c>
      <c r="N7182" s="184">
        <v>4412.8</v>
      </c>
      <c r="O7182" s="190">
        <f t="shared" si="451"/>
        <v>0.73546666666666671</v>
      </c>
      <c r="Q7182" s="1">
        <v>263.89999999999998</v>
      </c>
    </row>
    <row r="7183" spans="2:17" x14ac:dyDescent="0.3">
      <c r="B7183" s="187">
        <v>41938.875</v>
      </c>
      <c r="D7183" s="202">
        <v>0</v>
      </c>
      <c r="E7183" s="178">
        <v>0</v>
      </c>
      <c r="F7183" s="188">
        <f t="shared" si="448"/>
        <v>0</v>
      </c>
      <c r="G7183" s="200"/>
      <c r="H7183" s="202">
        <v>0</v>
      </c>
      <c r="I7183" s="178">
        <v>-56.506999999999998</v>
      </c>
      <c r="J7183">
        <f t="shared" si="449"/>
        <v>0</v>
      </c>
      <c r="K7183" s="189">
        <f t="shared" si="450"/>
        <v>0</v>
      </c>
      <c r="L7183" s="200">
        <v>0</v>
      </c>
      <c r="N7183" s="184">
        <v>5601.8</v>
      </c>
      <c r="O7183" s="190">
        <f t="shared" si="451"/>
        <v>0.93363333333333332</v>
      </c>
      <c r="Q7183" s="1">
        <v>263.89999999999998</v>
      </c>
    </row>
    <row r="7184" spans="2:17" x14ac:dyDescent="0.3">
      <c r="B7184" s="187">
        <v>41938.916666666664</v>
      </c>
      <c r="D7184" s="202">
        <v>0</v>
      </c>
      <c r="E7184" s="178">
        <v>0</v>
      </c>
      <c r="F7184" s="188">
        <f t="shared" si="448"/>
        <v>0</v>
      </c>
      <c r="G7184" s="200"/>
      <c r="H7184" s="202">
        <v>0</v>
      </c>
      <c r="I7184" s="178">
        <v>-56.506999999999998</v>
      </c>
      <c r="J7184">
        <f t="shared" si="449"/>
        <v>0</v>
      </c>
      <c r="K7184" s="189">
        <f t="shared" si="450"/>
        <v>0</v>
      </c>
      <c r="L7184" s="200">
        <v>0</v>
      </c>
      <c r="N7184" s="184">
        <v>5842.4</v>
      </c>
      <c r="O7184" s="190">
        <f t="shared" si="451"/>
        <v>0.97373333333333323</v>
      </c>
      <c r="Q7184" s="1">
        <v>263.5</v>
      </c>
    </row>
    <row r="7185" spans="2:17" x14ac:dyDescent="0.3">
      <c r="B7185" s="187">
        <v>41938.958333333336</v>
      </c>
      <c r="D7185" s="202">
        <v>0</v>
      </c>
      <c r="E7185" s="178">
        <v>0</v>
      </c>
      <c r="F7185" s="188">
        <f t="shared" si="448"/>
        <v>0</v>
      </c>
      <c r="G7185" s="200"/>
      <c r="H7185" s="202">
        <v>0</v>
      </c>
      <c r="I7185" s="178">
        <v>-56.506999999999998</v>
      </c>
      <c r="J7185">
        <f t="shared" si="449"/>
        <v>0</v>
      </c>
      <c r="K7185" s="189">
        <f t="shared" si="450"/>
        <v>0</v>
      </c>
      <c r="L7185" s="200">
        <v>0</v>
      </c>
      <c r="N7185" s="184">
        <v>5885.4</v>
      </c>
      <c r="O7185" s="190">
        <f t="shared" si="451"/>
        <v>0.98089999999999999</v>
      </c>
      <c r="Q7185" s="1">
        <v>262.39999999999998</v>
      </c>
    </row>
    <row r="7186" spans="2:17" x14ac:dyDescent="0.3">
      <c r="B7186" s="187">
        <v>41939</v>
      </c>
      <c r="D7186" s="202">
        <v>0</v>
      </c>
      <c r="E7186" s="178">
        <v>0</v>
      </c>
      <c r="F7186" s="188">
        <f t="shared" si="448"/>
        <v>0</v>
      </c>
      <c r="G7186" s="200"/>
      <c r="H7186" s="202">
        <v>0</v>
      </c>
      <c r="I7186" s="178">
        <v>-56.506999999999998</v>
      </c>
      <c r="J7186">
        <f t="shared" si="449"/>
        <v>0</v>
      </c>
      <c r="K7186" s="189">
        <f t="shared" si="450"/>
        <v>0</v>
      </c>
      <c r="L7186" s="200">
        <v>0</v>
      </c>
      <c r="N7186" s="184">
        <v>5897.5</v>
      </c>
      <c r="O7186" s="190">
        <f t="shared" si="451"/>
        <v>0.98291666666666666</v>
      </c>
      <c r="Q7186" s="1">
        <v>262.3</v>
      </c>
    </row>
    <row r="7187" spans="2:17" x14ac:dyDescent="0.3">
      <c r="B7187" s="187">
        <v>41939.041666666664</v>
      </c>
      <c r="D7187" s="202">
        <v>0</v>
      </c>
      <c r="E7187" s="178">
        <v>0</v>
      </c>
      <c r="F7187" s="188">
        <f t="shared" si="448"/>
        <v>0</v>
      </c>
      <c r="G7187" s="200"/>
      <c r="H7187" s="202">
        <v>0</v>
      </c>
      <c r="I7187" s="178">
        <v>-56.506999999999998</v>
      </c>
      <c r="J7187">
        <f t="shared" si="449"/>
        <v>0</v>
      </c>
      <c r="K7187" s="189">
        <f t="shared" si="450"/>
        <v>0</v>
      </c>
      <c r="L7187" s="200">
        <v>0</v>
      </c>
      <c r="N7187" s="184">
        <v>5859.4</v>
      </c>
      <c r="O7187" s="190">
        <f t="shared" si="451"/>
        <v>0.97656666666666658</v>
      </c>
      <c r="Q7187" s="1">
        <v>262.3</v>
      </c>
    </row>
    <row r="7188" spans="2:17" x14ac:dyDescent="0.3">
      <c r="B7188" s="187">
        <v>41939.083333333336</v>
      </c>
      <c r="D7188" s="202">
        <v>0</v>
      </c>
      <c r="E7188" s="178">
        <v>0</v>
      </c>
      <c r="F7188" s="188">
        <f t="shared" si="448"/>
        <v>0</v>
      </c>
      <c r="G7188" s="200"/>
      <c r="H7188" s="202">
        <v>0</v>
      </c>
      <c r="I7188" s="178">
        <v>-56.506999999999998</v>
      </c>
      <c r="J7188">
        <f t="shared" si="449"/>
        <v>0</v>
      </c>
      <c r="K7188" s="189">
        <f t="shared" si="450"/>
        <v>0</v>
      </c>
      <c r="L7188" s="200">
        <v>0</v>
      </c>
      <c r="N7188" s="184">
        <v>5855.1</v>
      </c>
      <c r="O7188" s="190">
        <f t="shared" si="451"/>
        <v>0.97585000000000011</v>
      </c>
      <c r="Q7188" s="1">
        <v>262.3</v>
      </c>
    </row>
    <row r="7189" spans="2:17" x14ac:dyDescent="0.3">
      <c r="B7189" s="187">
        <v>41939.125</v>
      </c>
      <c r="D7189" s="202">
        <v>0</v>
      </c>
      <c r="E7189" s="178">
        <v>0</v>
      </c>
      <c r="F7189" s="188">
        <f t="shared" si="448"/>
        <v>0</v>
      </c>
      <c r="G7189" s="200"/>
      <c r="H7189" s="202">
        <v>0</v>
      </c>
      <c r="I7189" s="178">
        <v>-56.506999999999998</v>
      </c>
      <c r="J7189">
        <f t="shared" si="449"/>
        <v>0</v>
      </c>
      <c r="K7189" s="189">
        <f t="shared" si="450"/>
        <v>0</v>
      </c>
      <c r="L7189" s="200">
        <v>0</v>
      </c>
      <c r="N7189" s="184">
        <v>5868.4</v>
      </c>
      <c r="O7189" s="190">
        <f t="shared" si="451"/>
        <v>0.97806666666666664</v>
      </c>
      <c r="Q7189" s="1">
        <v>259.7</v>
      </c>
    </row>
    <row r="7190" spans="2:17" x14ac:dyDescent="0.3">
      <c r="B7190" s="187">
        <v>41939.166666666664</v>
      </c>
      <c r="D7190" s="202">
        <v>0</v>
      </c>
      <c r="E7190" s="178">
        <v>0</v>
      </c>
      <c r="F7190" s="188">
        <f t="shared" si="448"/>
        <v>0</v>
      </c>
      <c r="G7190" s="200"/>
      <c r="H7190" s="202">
        <v>0</v>
      </c>
      <c r="I7190" s="178">
        <v>-56.506999999999998</v>
      </c>
      <c r="J7190">
        <f t="shared" si="449"/>
        <v>0</v>
      </c>
      <c r="K7190" s="189">
        <f t="shared" si="450"/>
        <v>0</v>
      </c>
      <c r="L7190" s="200">
        <v>0</v>
      </c>
      <c r="N7190" s="184">
        <v>5912.4</v>
      </c>
      <c r="O7190" s="190">
        <f t="shared" si="451"/>
        <v>0.98539999999999994</v>
      </c>
      <c r="Q7190" s="1">
        <v>259.39999999999998</v>
      </c>
    </row>
    <row r="7191" spans="2:17" x14ac:dyDescent="0.3">
      <c r="B7191" s="187">
        <v>41939.208333333336</v>
      </c>
      <c r="D7191" s="202">
        <v>172</v>
      </c>
      <c r="E7191" s="178">
        <v>0</v>
      </c>
      <c r="F7191" s="188">
        <f t="shared" si="448"/>
        <v>0</v>
      </c>
      <c r="G7191" s="200"/>
      <c r="H7191" s="202">
        <v>36</v>
      </c>
      <c r="I7191" s="178">
        <v>1006.8</v>
      </c>
      <c r="J7191">
        <f t="shared" si="449"/>
        <v>1006.8</v>
      </c>
      <c r="K7191" s="189">
        <f t="shared" si="450"/>
        <v>4.0271999999999995E-2</v>
      </c>
      <c r="L7191" s="200">
        <v>1105.5999999999999</v>
      </c>
      <c r="N7191" s="184">
        <v>5907.3</v>
      </c>
      <c r="O7191" s="190">
        <f t="shared" si="451"/>
        <v>0.98455000000000004</v>
      </c>
      <c r="Q7191" s="1">
        <v>259.10000000000002</v>
      </c>
    </row>
    <row r="7192" spans="2:17" x14ac:dyDescent="0.3">
      <c r="B7192" s="187">
        <v>41939.25</v>
      </c>
      <c r="D7192" s="202">
        <v>549</v>
      </c>
      <c r="E7192" s="178">
        <v>70.839699999999993</v>
      </c>
      <c r="F7192" s="188">
        <f t="shared" si="448"/>
        <v>9.5868592888317491E-2</v>
      </c>
      <c r="G7192" s="200"/>
      <c r="H7192" s="202">
        <v>220</v>
      </c>
      <c r="I7192" s="178">
        <v>9478.7000000000007</v>
      </c>
      <c r="J7192">
        <f t="shared" si="449"/>
        <v>9478.7000000000007</v>
      </c>
      <c r="K7192" s="189">
        <f t="shared" si="450"/>
        <v>0.37914800000000004</v>
      </c>
      <c r="L7192" s="200">
        <v>9721.9</v>
      </c>
      <c r="N7192" s="184">
        <v>5459.5</v>
      </c>
      <c r="O7192" s="190">
        <f t="shared" si="451"/>
        <v>0.90991666666666671</v>
      </c>
      <c r="Q7192" s="1">
        <v>258.7</v>
      </c>
    </row>
    <row r="7193" spans="2:17" x14ac:dyDescent="0.3">
      <c r="B7193" s="187">
        <v>41939.291666666664</v>
      </c>
      <c r="D7193" s="202">
        <v>726</v>
      </c>
      <c r="E7193" s="178">
        <v>470.31900000000002</v>
      </c>
      <c r="F7193" s="188">
        <f t="shared" si="448"/>
        <v>0.63649084819162982</v>
      </c>
      <c r="G7193" s="200"/>
      <c r="H7193" s="202">
        <v>462</v>
      </c>
      <c r="I7193" s="178">
        <v>20134</v>
      </c>
      <c r="J7193">
        <f t="shared" si="449"/>
        <v>20134</v>
      </c>
      <c r="K7193" s="189">
        <f t="shared" si="450"/>
        <v>0.80535999999999996</v>
      </c>
      <c r="L7193" s="200">
        <v>20815</v>
      </c>
      <c r="N7193" s="184">
        <v>4787.1000000000004</v>
      </c>
      <c r="O7193" s="190">
        <f t="shared" si="451"/>
        <v>0.79785000000000006</v>
      </c>
      <c r="Q7193" s="1">
        <v>258.7</v>
      </c>
    </row>
    <row r="7194" spans="2:17" x14ac:dyDescent="0.3">
      <c r="B7194" s="187">
        <v>41939.333333333336</v>
      </c>
      <c r="D7194" s="202">
        <v>769</v>
      </c>
      <c r="E7194" s="178">
        <v>547.101</v>
      </c>
      <c r="F7194" s="188">
        <f t="shared" si="448"/>
        <v>0.74040125858510675</v>
      </c>
      <c r="G7194" s="200"/>
      <c r="H7194" s="202">
        <v>691</v>
      </c>
      <c r="I7194" s="178">
        <v>23157</v>
      </c>
      <c r="J7194">
        <f t="shared" si="449"/>
        <v>23157</v>
      </c>
      <c r="K7194" s="189">
        <f t="shared" si="450"/>
        <v>0.92627999999999999</v>
      </c>
      <c r="L7194" s="200">
        <v>24013</v>
      </c>
      <c r="N7194" s="184">
        <v>4860.5</v>
      </c>
      <c r="O7194" s="190">
        <f t="shared" si="451"/>
        <v>0.81008333333333338</v>
      </c>
      <c r="Q7194" s="1">
        <v>258.60000000000002</v>
      </c>
    </row>
    <row r="7195" spans="2:17" x14ac:dyDescent="0.3">
      <c r="B7195" s="187">
        <v>41939.375</v>
      </c>
      <c r="D7195" s="202">
        <v>835</v>
      </c>
      <c r="E7195" s="178">
        <v>612.27800000000002</v>
      </c>
      <c r="F7195" s="188">
        <f t="shared" si="448"/>
        <v>0.82860642149067909</v>
      </c>
      <c r="G7195" s="200"/>
      <c r="H7195" s="202">
        <v>877</v>
      </c>
      <c r="I7195" s="178">
        <v>24078</v>
      </c>
      <c r="J7195">
        <f t="shared" si="449"/>
        <v>24078</v>
      </c>
      <c r="K7195" s="189">
        <f t="shared" si="450"/>
        <v>0.96311999999999998</v>
      </c>
      <c r="L7195" s="200">
        <v>24991</v>
      </c>
      <c r="N7195" s="184">
        <v>4353.7</v>
      </c>
      <c r="O7195" s="190">
        <f t="shared" si="451"/>
        <v>0.72561666666666669</v>
      </c>
      <c r="Q7195" s="1">
        <v>258.39999999999998</v>
      </c>
    </row>
    <row r="7196" spans="2:17" x14ac:dyDescent="0.3">
      <c r="B7196" s="187">
        <v>41939.416666666664</v>
      </c>
      <c r="D7196" s="202">
        <v>875</v>
      </c>
      <c r="E7196" s="178">
        <v>653.12900000000002</v>
      </c>
      <c r="F7196" s="188">
        <f t="shared" si="448"/>
        <v>0.88389078729235049</v>
      </c>
      <c r="G7196" s="200"/>
      <c r="H7196" s="202">
        <v>1008</v>
      </c>
      <c r="I7196" s="178">
        <v>24359</v>
      </c>
      <c r="J7196">
        <f t="shared" si="449"/>
        <v>24359</v>
      </c>
      <c r="K7196" s="189">
        <f t="shared" si="450"/>
        <v>0.97436</v>
      </c>
      <c r="L7196" s="200">
        <v>25289</v>
      </c>
      <c r="N7196" s="184">
        <v>3431.2</v>
      </c>
      <c r="O7196" s="190">
        <f t="shared" si="451"/>
        <v>0.57186666666666663</v>
      </c>
      <c r="Q7196" s="1">
        <v>257.89999999999998</v>
      </c>
    </row>
    <row r="7197" spans="2:17" x14ac:dyDescent="0.3">
      <c r="B7197" s="187">
        <v>41939.458333333336</v>
      </c>
      <c r="D7197" s="202">
        <v>890</v>
      </c>
      <c r="E7197" s="178">
        <v>675.97199999999998</v>
      </c>
      <c r="F7197" s="188">
        <f t="shared" si="448"/>
        <v>0.9148046148120581</v>
      </c>
      <c r="G7197" s="200"/>
      <c r="H7197" s="202">
        <v>1065</v>
      </c>
      <c r="I7197" s="178">
        <v>24359</v>
      </c>
      <c r="J7197">
        <f t="shared" si="449"/>
        <v>24359</v>
      </c>
      <c r="K7197" s="189">
        <f t="shared" si="450"/>
        <v>0.97436</v>
      </c>
      <c r="L7197" s="200">
        <v>25289</v>
      </c>
      <c r="N7197" s="184">
        <v>2088.8000000000002</v>
      </c>
      <c r="O7197" s="190">
        <f t="shared" si="451"/>
        <v>0.34813333333333335</v>
      </c>
      <c r="Q7197" s="1">
        <v>256.39999999999998</v>
      </c>
    </row>
    <row r="7198" spans="2:17" x14ac:dyDescent="0.3">
      <c r="B7198" s="187">
        <v>41939.5</v>
      </c>
      <c r="D7198" s="202">
        <v>885</v>
      </c>
      <c r="E7198" s="178">
        <v>682.72699999999998</v>
      </c>
      <c r="F7198" s="188">
        <f t="shared" si="448"/>
        <v>0.92394627330243262</v>
      </c>
      <c r="G7198" s="200"/>
      <c r="H7198" s="202">
        <v>1046</v>
      </c>
      <c r="I7198" s="178">
        <v>24328</v>
      </c>
      <c r="J7198">
        <f t="shared" si="449"/>
        <v>24328</v>
      </c>
      <c r="K7198" s="189">
        <f t="shared" si="450"/>
        <v>0.97311999999999999</v>
      </c>
      <c r="L7198" s="200">
        <v>25256</v>
      </c>
      <c r="N7198" s="184">
        <v>1070.4000000000001</v>
      </c>
      <c r="O7198" s="190">
        <f t="shared" si="451"/>
        <v>0.1784</v>
      </c>
      <c r="Q7198" s="1">
        <v>256.10000000000002</v>
      </c>
    </row>
    <row r="7199" spans="2:17" x14ac:dyDescent="0.3">
      <c r="B7199" s="187">
        <v>41939.541666666664</v>
      </c>
      <c r="D7199" s="202">
        <v>853</v>
      </c>
      <c r="E7199" s="178">
        <v>637.03899999999999</v>
      </c>
      <c r="F7199" s="188">
        <f t="shared" si="448"/>
        <v>0.86211591162837908</v>
      </c>
      <c r="G7199" s="200"/>
      <c r="H7199" s="202">
        <v>948</v>
      </c>
      <c r="I7199" s="178">
        <v>23879</v>
      </c>
      <c r="J7199">
        <f t="shared" si="449"/>
        <v>23879</v>
      </c>
      <c r="K7199" s="189">
        <f t="shared" si="450"/>
        <v>0.95516000000000001</v>
      </c>
      <c r="L7199" s="200">
        <v>24779</v>
      </c>
      <c r="N7199" s="184">
        <v>371.6</v>
      </c>
      <c r="O7199" s="190">
        <f t="shared" si="451"/>
        <v>6.193333333333334E-2</v>
      </c>
      <c r="Q7199" s="1">
        <v>255.3</v>
      </c>
    </row>
    <row r="7200" spans="2:17" x14ac:dyDescent="0.3">
      <c r="B7200" s="187">
        <v>41939.583333333336</v>
      </c>
      <c r="D7200" s="202">
        <v>639</v>
      </c>
      <c r="E7200" s="178">
        <v>461.25599999999997</v>
      </c>
      <c r="F7200" s="188">
        <f t="shared" si="448"/>
        <v>0.62422573332882225</v>
      </c>
      <c r="G7200" s="200"/>
      <c r="H7200" s="202">
        <v>744</v>
      </c>
      <c r="I7200" s="178">
        <v>21512</v>
      </c>
      <c r="J7200">
        <f t="shared" si="449"/>
        <v>21512</v>
      </c>
      <c r="K7200" s="189">
        <f t="shared" si="450"/>
        <v>0.86048000000000002</v>
      </c>
      <c r="L7200" s="200">
        <v>22270</v>
      </c>
      <c r="N7200" s="184">
        <v>64.900000000000006</v>
      </c>
      <c r="O7200" s="190">
        <f t="shared" si="451"/>
        <v>1.0816666666666667E-2</v>
      </c>
      <c r="Q7200" s="1">
        <v>254.8</v>
      </c>
    </row>
    <row r="7201" spans="2:17" x14ac:dyDescent="0.3">
      <c r="B7201" s="187">
        <v>41939.625</v>
      </c>
      <c r="D7201" s="202">
        <v>193</v>
      </c>
      <c r="E7201" s="178">
        <v>0</v>
      </c>
      <c r="F7201" s="188">
        <f t="shared" si="448"/>
        <v>0</v>
      </c>
      <c r="G7201" s="200"/>
      <c r="H7201" s="202">
        <v>395</v>
      </c>
      <c r="I7201" s="178">
        <v>11575</v>
      </c>
      <c r="J7201">
        <f t="shared" si="449"/>
        <v>11575</v>
      </c>
      <c r="K7201" s="189">
        <f t="shared" si="450"/>
        <v>0.46300000000000002</v>
      </c>
      <c r="L7201" s="200">
        <v>11881</v>
      </c>
      <c r="N7201" s="184">
        <v>0</v>
      </c>
      <c r="O7201" s="190">
        <f t="shared" si="451"/>
        <v>0</v>
      </c>
      <c r="Q7201" s="1">
        <v>254.8</v>
      </c>
    </row>
    <row r="7202" spans="2:17" x14ac:dyDescent="0.3">
      <c r="B7202" s="187">
        <v>41939.666666666664</v>
      </c>
      <c r="D7202" s="202">
        <v>287</v>
      </c>
      <c r="E7202" s="178">
        <v>0</v>
      </c>
      <c r="F7202" s="188">
        <f t="shared" si="448"/>
        <v>0</v>
      </c>
      <c r="G7202" s="200"/>
      <c r="H7202" s="202">
        <v>273</v>
      </c>
      <c r="I7202" s="178">
        <v>9687.6</v>
      </c>
      <c r="J7202">
        <f t="shared" si="449"/>
        <v>9687.6</v>
      </c>
      <c r="K7202" s="189">
        <f t="shared" si="450"/>
        <v>0.38750400000000002</v>
      </c>
      <c r="L7202" s="200">
        <v>9936.7000000000007</v>
      </c>
      <c r="N7202" s="184">
        <v>0</v>
      </c>
      <c r="O7202" s="190">
        <f t="shared" si="451"/>
        <v>0</v>
      </c>
      <c r="Q7202" s="1">
        <v>254.6</v>
      </c>
    </row>
    <row r="7203" spans="2:17" x14ac:dyDescent="0.3">
      <c r="B7203" s="187">
        <v>41939.708333333336</v>
      </c>
      <c r="D7203" s="202">
        <v>158</v>
      </c>
      <c r="E7203" s="178">
        <v>0</v>
      </c>
      <c r="F7203" s="188">
        <f t="shared" si="448"/>
        <v>0</v>
      </c>
      <c r="G7203" s="200"/>
      <c r="H7203" s="202">
        <v>89</v>
      </c>
      <c r="I7203" s="178">
        <v>2789.1</v>
      </c>
      <c r="J7203">
        <f t="shared" si="449"/>
        <v>2789.1</v>
      </c>
      <c r="K7203" s="189">
        <f t="shared" si="450"/>
        <v>0.111564</v>
      </c>
      <c r="L7203" s="200">
        <v>2903.3</v>
      </c>
      <c r="N7203" s="184">
        <v>0</v>
      </c>
      <c r="O7203" s="190">
        <f t="shared" si="451"/>
        <v>0</v>
      </c>
      <c r="Q7203" s="1">
        <v>254.6</v>
      </c>
    </row>
    <row r="7204" spans="2:17" x14ac:dyDescent="0.3">
      <c r="B7204" s="187">
        <v>41939.75</v>
      </c>
      <c r="D7204" s="202">
        <v>4</v>
      </c>
      <c r="E7204" s="178">
        <v>0</v>
      </c>
      <c r="F7204" s="188">
        <f t="shared" si="448"/>
        <v>0</v>
      </c>
      <c r="G7204" s="200"/>
      <c r="H7204" s="202">
        <v>2</v>
      </c>
      <c r="I7204" s="178">
        <v>-56.506999999999998</v>
      </c>
      <c r="J7204">
        <f t="shared" si="449"/>
        <v>0</v>
      </c>
      <c r="K7204" s="189">
        <f t="shared" si="450"/>
        <v>0</v>
      </c>
      <c r="L7204" s="200">
        <v>0</v>
      </c>
      <c r="N7204" s="184">
        <v>387.9</v>
      </c>
      <c r="O7204" s="190">
        <f t="shared" si="451"/>
        <v>6.4649999999999999E-2</v>
      </c>
      <c r="Q7204" s="1">
        <v>254.4</v>
      </c>
    </row>
    <row r="7205" spans="2:17" x14ac:dyDescent="0.3">
      <c r="B7205" s="187">
        <v>41939.791666666664</v>
      </c>
      <c r="D7205" s="202">
        <v>0</v>
      </c>
      <c r="E7205" s="178">
        <v>0</v>
      </c>
      <c r="F7205" s="188">
        <f t="shared" si="448"/>
        <v>0</v>
      </c>
      <c r="G7205" s="200"/>
      <c r="H7205" s="202">
        <v>0</v>
      </c>
      <c r="I7205" s="178">
        <v>-56.506999999999998</v>
      </c>
      <c r="J7205">
        <f t="shared" si="449"/>
        <v>0</v>
      </c>
      <c r="K7205" s="189">
        <f t="shared" si="450"/>
        <v>0</v>
      </c>
      <c r="L7205" s="200">
        <v>0</v>
      </c>
      <c r="N7205" s="184">
        <v>1123.4000000000001</v>
      </c>
      <c r="O7205" s="190">
        <f t="shared" si="451"/>
        <v>0.18723333333333333</v>
      </c>
      <c r="Q7205" s="1">
        <v>253.9</v>
      </c>
    </row>
    <row r="7206" spans="2:17" x14ac:dyDescent="0.3">
      <c r="B7206" s="187">
        <v>41939.833333333336</v>
      </c>
      <c r="D7206" s="202">
        <v>0</v>
      </c>
      <c r="E7206" s="178">
        <v>0</v>
      </c>
      <c r="F7206" s="188">
        <f t="shared" si="448"/>
        <v>0</v>
      </c>
      <c r="G7206" s="200"/>
      <c r="H7206" s="202">
        <v>0</v>
      </c>
      <c r="I7206" s="178">
        <v>-56.506999999999998</v>
      </c>
      <c r="J7206">
        <f t="shared" si="449"/>
        <v>0</v>
      </c>
      <c r="K7206" s="189">
        <f t="shared" si="450"/>
        <v>0</v>
      </c>
      <c r="L7206" s="200">
        <v>0</v>
      </c>
      <c r="N7206" s="184">
        <v>2723.7</v>
      </c>
      <c r="O7206" s="190">
        <f t="shared" si="451"/>
        <v>0.45394999999999996</v>
      </c>
      <c r="Q7206" s="1">
        <v>253.6</v>
      </c>
    </row>
    <row r="7207" spans="2:17" x14ac:dyDescent="0.3">
      <c r="B7207" s="187">
        <v>41939.875</v>
      </c>
      <c r="D7207" s="202">
        <v>0</v>
      </c>
      <c r="E7207" s="178">
        <v>0</v>
      </c>
      <c r="F7207" s="188">
        <f t="shared" si="448"/>
        <v>0</v>
      </c>
      <c r="G7207" s="200"/>
      <c r="H7207" s="202">
        <v>0</v>
      </c>
      <c r="I7207" s="178">
        <v>-56.506999999999998</v>
      </c>
      <c r="J7207">
        <f t="shared" si="449"/>
        <v>0</v>
      </c>
      <c r="K7207" s="189">
        <f t="shared" si="450"/>
        <v>0</v>
      </c>
      <c r="L7207" s="200">
        <v>0</v>
      </c>
      <c r="N7207" s="184">
        <v>4935.7</v>
      </c>
      <c r="O7207" s="190">
        <f t="shared" si="451"/>
        <v>0.82261666666666666</v>
      </c>
      <c r="Q7207" s="1">
        <v>253</v>
      </c>
    </row>
    <row r="7208" spans="2:17" x14ac:dyDescent="0.3">
      <c r="B7208" s="187">
        <v>41939.916666666664</v>
      </c>
      <c r="D7208" s="202">
        <v>0</v>
      </c>
      <c r="E7208" s="178">
        <v>0</v>
      </c>
      <c r="F7208" s="188">
        <f t="shared" si="448"/>
        <v>0</v>
      </c>
      <c r="G7208" s="200"/>
      <c r="H7208" s="202">
        <v>0</v>
      </c>
      <c r="I7208" s="178">
        <v>-56.506999999999998</v>
      </c>
      <c r="J7208">
        <f t="shared" si="449"/>
        <v>0</v>
      </c>
      <c r="K7208" s="189">
        <f t="shared" si="450"/>
        <v>0</v>
      </c>
      <c r="L7208" s="200">
        <v>0</v>
      </c>
      <c r="N7208" s="184">
        <v>5624.4</v>
      </c>
      <c r="O7208" s="190">
        <f t="shared" si="451"/>
        <v>0.9373999999999999</v>
      </c>
      <c r="Q7208" s="1">
        <v>253</v>
      </c>
    </row>
    <row r="7209" spans="2:17" x14ac:dyDescent="0.3">
      <c r="B7209" s="187">
        <v>41939.958333333336</v>
      </c>
      <c r="D7209" s="202">
        <v>0</v>
      </c>
      <c r="E7209" s="178">
        <v>0</v>
      </c>
      <c r="F7209" s="188">
        <f t="shared" si="448"/>
        <v>0</v>
      </c>
      <c r="G7209" s="200"/>
      <c r="H7209" s="202">
        <v>0</v>
      </c>
      <c r="I7209" s="178">
        <v>-56.506999999999998</v>
      </c>
      <c r="J7209">
        <f t="shared" si="449"/>
        <v>0</v>
      </c>
      <c r="K7209" s="189">
        <f t="shared" si="450"/>
        <v>0</v>
      </c>
      <c r="L7209" s="200">
        <v>0</v>
      </c>
      <c r="N7209" s="184">
        <v>5777.9</v>
      </c>
      <c r="O7209" s="190">
        <f t="shared" si="451"/>
        <v>0.9629833333333333</v>
      </c>
      <c r="Q7209" s="1">
        <v>252.8</v>
      </c>
    </row>
    <row r="7210" spans="2:17" x14ac:dyDescent="0.3">
      <c r="B7210" s="187">
        <v>41940</v>
      </c>
      <c r="D7210" s="202">
        <v>0</v>
      </c>
      <c r="E7210" s="178">
        <v>0</v>
      </c>
      <c r="F7210" s="188">
        <f t="shared" si="448"/>
        <v>0</v>
      </c>
      <c r="G7210" s="200"/>
      <c r="H7210" s="202">
        <v>0</v>
      </c>
      <c r="I7210" s="178">
        <v>-56.506999999999998</v>
      </c>
      <c r="J7210">
        <f t="shared" si="449"/>
        <v>0</v>
      </c>
      <c r="K7210" s="189">
        <f t="shared" si="450"/>
        <v>0</v>
      </c>
      <c r="L7210" s="200">
        <v>0</v>
      </c>
      <c r="N7210" s="184">
        <v>5908.7</v>
      </c>
      <c r="O7210" s="190">
        <f t="shared" si="451"/>
        <v>0.98478333333333334</v>
      </c>
      <c r="Q7210" s="1">
        <v>251.9</v>
      </c>
    </row>
    <row r="7211" spans="2:17" x14ac:dyDescent="0.3">
      <c r="B7211" s="187">
        <v>41940.041666666664</v>
      </c>
      <c r="D7211" s="202">
        <v>0</v>
      </c>
      <c r="E7211" s="178">
        <v>0</v>
      </c>
      <c r="F7211" s="188">
        <f t="shared" si="448"/>
        <v>0</v>
      </c>
      <c r="G7211" s="200"/>
      <c r="H7211" s="202">
        <v>0</v>
      </c>
      <c r="I7211" s="178">
        <v>-56.506999999999998</v>
      </c>
      <c r="J7211">
        <f t="shared" si="449"/>
        <v>0</v>
      </c>
      <c r="K7211" s="189">
        <f t="shared" si="450"/>
        <v>0</v>
      </c>
      <c r="L7211" s="200">
        <v>0</v>
      </c>
      <c r="N7211" s="184">
        <v>5824.8</v>
      </c>
      <c r="O7211" s="190">
        <f t="shared" si="451"/>
        <v>0.9708</v>
      </c>
      <c r="Q7211" s="1">
        <v>251.2</v>
      </c>
    </row>
    <row r="7212" spans="2:17" x14ac:dyDescent="0.3">
      <c r="B7212" s="187">
        <v>41940.083333333336</v>
      </c>
      <c r="D7212" s="202">
        <v>0</v>
      </c>
      <c r="E7212" s="178">
        <v>0</v>
      </c>
      <c r="F7212" s="188">
        <f t="shared" si="448"/>
        <v>0</v>
      </c>
      <c r="G7212" s="200"/>
      <c r="H7212" s="202">
        <v>0</v>
      </c>
      <c r="I7212" s="178">
        <v>-56.506999999999998</v>
      </c>
      <c r="J7212">
        <f t="shared" si="449"/>
        <v>0</v>
      </c>
      <c r="K7212" s="189">
        <f t="shared" si="450"/>
        <v>0</v>
      </c>
      <c r="L7212" s="200">
        <v>0</v>
      </c>
      <c r="N7212" s="184">
        <v>5236.1000000000004</v>
      </c>
      <c r="O7212" s="190">
        <f t="shared" si="451"/>
        <v>0.87268333333333337</v>
      </c>
      <c r="Q7212" s="1">
        <v>250.7</v>
      </c>
    </row>
    <row r="7213" spans="2:17" x14ac:dyDescent="0.3">
      <c r="B7213" s="187">
        <v>41940.125</v>
      </c>
      <c r="D7213" s="202">
        <v>0</v>
      </c>
      <c r="E7213" s="178">
        <v>0</v>
      </c>
      <c r="F7213" s="188">
        <f t="shared" si="448"/>
        <v>0</v>
      </c>
      <c r="G7213" s="200"/>
      <c r="H7213" s="202">
        <v>0</v>
      </c>
      <c r="I7213" s="178">
        <v>-56.506999999999998</v>
      </c>
      <c r="J7213">
        <f t="shared" si="449"/>
        <v>0</v>
      </c>
      <c r="K7213" s="189">
        <f t="shared" si="450"/>
        <v>0</v>
      </c>
      <c r="L7213" s="200">
        <v>0</v>
      </c>
      <c r="N7213" s="184">
        <v>4383.8999999999996</v>
      </c>
      <c r="O7213" s="190">
        <f t="shared" si="451"/>
        <v>0.73064999999999991</v>
      </c>
      <c r="Q7213" s="1">
        <v>249.9</v>
      </c>
    </row>
    <row r="7214" spans="2:17" x14ac:dyDescent="0.3">
      <c r="B7214" s="187">
        <v>41940.166666666664</v>
      </c>
      <c r="D7214" s="202">
        <v>0</v>
      </c>
      <c r="E7214" s="178">
        <v>0</v>
      </c>
      <c r="F7214" s="188">
        <f t="shared" si="448"/>
        <v>0</v>
      </c>
      <c r="G7214" s="200"/>
      <c r="H7214" s="202">
        <v>0</v>
      </c>
      <c r="I7214" s="178">
        <v>-56.506999999999998</v>
      </c>
      <c r="J7214">
        <f t="shared" si="449"/>
        <v>0</v>
      </c>
      <c r="K7214" s="189">
        <f t="shared" si="450"/>
        <v>0</v>
      </c>
      <c r="L7214" s="200">
        <v>0</v>
      </c>
      <c r="N7214" s="184">
        <v>3492.1</v>
      </c>
      <c r="O7214" s="190">
        <f t="shared" si="451"/>
        <v>0.58201666666666663</v>
      </c>
      <c r="Q7214" s="1">
        <v>249.8</v>
      </c>
    </row>
    <row r="7215" spans="2:17" x14ac:dyDescent="0.3">
      <c r="B7215" s="187">
        <v>41940.208333333336</v>
      </c>
      <c r="D7215" s="202">
        <v>76</v>
      </c>
      <c r="E7215" s="178">
        <v>0</v>
      </c>
      <c r="F7215" s="188">
        <f t="shared" si="448"/>
        <v>0</v>
      </c>
      <c r="G7215" s="200"/>
      <c r="H7215" s="202">
        <v>30</v>
      </c>
      <c r="I7215" s="178">
        <v>772.78</v>
      </c>
      <c r="J7215">
        <f t="shared" si="449"/>
        <v>772.78</v>
      </c>
      <c r="K7215" s="189">
        <f t="shared" si="450"/>
        <v>3.09112E-2</v>
      </c>
      <c r="L7215" s="200">
        <v>870.08</v>
      </c>
      <c r="N7215" s="184">
        <v>2712.6</v>
      </c>
      <c r="O7215" s="190">
        <f t="shared" si="451"/>
        <v>0.4521</v>
      </c>
      <c r="Q7215" s="1">
        <v>249.7</v>
      </c>
    </row>
    <row r="7216" spans="2:17" x14ac:dyDescent="0.3">
      <c r="B7216" s="187">
        <v>41940.25</v>
      </c>
      <c r="D7216" s="202">
        <v>339</v>
      </c>
      <c r="E7216" s="178">
        <v>0</v>
      </c>
      <c r="F7216" s="188">
        <f t="shared" si="448"/>
        <v>0</v>
      </c>
      <c r="G7216" s="200"/>
      <c r="H7216" s="202">
        <v>198</v>
      </c>
      <c r="I7216" s="178">
        <v>7717.9</v>
      </c>
      <c r="J7216">
        <f t="shared" si="449"/>
        <v>7717.9</v>
      </c>
      <c r="K7216" s="189">
        <f t="shared" si="450"/>
        <v>0.30871599999999999</v>
      </c>
      <c r="L7216" s="200">
        <v>7915.1</v>
      </c>
      <c r="N7216" s="184">
        <v>1548.7</v>
      </c>
      <c r="O7216" s="190">
        <f t="shared" si="451"/>
        <v>0.25811666666666666</v>
      </c>
      <c r="Q7216" s="1">
        <v>248.4</v>
      </c>
    </row>
    <row r="7217" spans="2:17" x14ac:dyDescent="0.3">
      <c r="B7217" s="187">
        <v>41940.291666666664</v>
      </c>
      <c r="D7217" s="202">
        <v>547</v>
      </c>
      <c r="E7217" s="178">
        <v>321.26400000000001</v>
      </c>
      <c r="F7217" s="188">
        <f t="shared" si="448"/>
        <v>0.43477213519640023</v>
      </c>
      <c r="G7217" s="200"/>
      <c r="H7217" s="202">
        <v>439</v>
      </c>
      <c r="I7217" s="178">
        <v>17801</v>
      </c>
      <c r="J7217">
        <f t="shared" si="449"/>
        <v>17801</v>
      </c>
      <c r="K7217" s="189">
        <f t="shared" si="450"/>
        <v>0.71204000000000001</v>
      </c>
      <c r="L7217" s="200">
        <v>18361</v>
      </c>
      <c r="N7217" s="184">
        <v>790.6</v>
      </c>
      <c r="O7217" s="190">
        <f t="shared" si="451"/>
        <v>0.13176666666666667</v>
      </c>
      <c r="Q7217" s="1">
        <v>248.1</v>
      </c>
    </row>
    <row r="7218" spans="2:17" x14ac:dyDescent="0.3">
      <c r="B7218" s="187">
        <v>41940.333333333336</v>
      </c>
      <c r="D7218" s="202">
        <v>392</v>
      </c>
      <c r="E7218" s="178">
        <v>266.86200000000002</v>
      </c>
      <c r="F7218" s="188">
        <f t="shared" si="448"/>
        <v>0.3611489664038976</v>
      </c>
      <c r="G7218" s="200"/>
      <c r="H7218" s="202">
        <v>583</v>
      </c>
      <c r="I7218" s="178">
        <v>17545</v>
      </c>
      <c r="J7218">
        <f t="shared" si="449"/>
        <v>17545</v>
      </c>
      <c r="K7218" s="189">
        <f t="shared" si="450"/>
        <v>0.70179999999999998</v>
      </c>
      <c r="L7218" s="200">
        <v>18092</v>
      </c>
      <c r="N7218" s="184">
        <v>1524.9</v>
      </c>
      <c r="O7218" s="190">
        <f t="shared" si="451"/>
        <v>0.25415000000000004</v>
      </c>
      <c r="Q7218" s="1">
        <v>247.8</v>
      </c>
    </row>
    <row r="7219" spans="2:17" x14ac:dyDescent="0.3">
      <c r="B7219" s="187">
        <v>41940.375</v>
      </c>
      <c r="D7219" s="202">
        <v>378</v>
      </c>
      <c r="E7219" s="178">
        <v>261.27800000000002</v>
      </c>
      <c r="F7219" s="188">
        <f t="shared" si="448"/>
        <v>0.35359204249416387</v>
      </c>
      <c r="G7219" s="200"/>
      <c r="H7219" s="202">
        <v>705</v>
      </c>
      <c r="I7219" s="178">
        <v>18564</v>
      </c>
      <c r="J7219">
        <f t="shared" si="449"/>
        <v>18564</v>
      </c>
      <c r="K7219" s="189">
        <f t="shared" si="450"/>
        <v>0.74256</v>
      </c>
      <c r="L7219" s="200">
        <v>19162</v>
      </c>
      <c r="N7219" s="184">
        <v>2774.7</v>
      </c>
      <c r="O7219" s="190">
        <f t="shared" si="451"/>
        <v>0.46244999999999997</v>
      </c>
      <c r="Q7219" s="1">
        <v>246.8</v>
      </c>
    </row>
    <row r="7220" spans="2:17" x14ac:dyDescent="0.3">
      <c r="B7220" s="187">
        <v>41940.416666666664</v>
      </c>
      <c r="D7220" s="202">
        <v>336</v>
      </c>
      <c r="E7220" s="178">
        <v>232.03200000000001</v>
      </c>
      <c r="F7220" s="188">
        <f t="shared" si="448"/>
        <v>0.31401292418039722</v>
      </c>
      <c r="G7220" s="200"/>
      <c r="H7220" s="202">
        <v>747</v>
      </c>
      <c r="I7220" s="178">
        <v>18312</v>
      </c>
      <c r="J7220">
        <f t="shared" si="449"/>
        <v>18312</v>
      </c>
      <c r="K7220" s="189">
        <f t="shared" si="450"/>
        <v>0.73248000000000002</v>
      </c>
      <c r="L7220" s="200">
        <v>18897</v>
      </c>
      <c r="N7220" s="184">
        <v>3599.8</v>
      </c>
      <c r="O7220" s="190">
        <f t="shared" si="451"/>
        <v>0.59996666666666665</v>
      </c>
      <c r="Q7220" s="1">
        <v>246.3</v>
      </c>
    </row>
    <row r="7221" spans="2:17" x14ac:dyDescent="0.3">
      <c r="B7221" s="187">
        <v>41940.458333333336</v>
      </c>
      <c r="D7221" s="202">
        <v>474</v>
      </c>
      <c r="E7221" s="178">
        <v>346.53699999999998</v>
      </c>
      <c r="F7221" s="188">
        <f t="shared" si="448"/>
        <v>0.46897452380146837</v>
      </c>
      <c r="G7221" s="200"/>
      <c r="H7221" s="202">
        <v>899</v>
      </c>
      <c r="I7221" s="178">
        <v>21026</v>
      </c>
      <c r="J7221">
        <f t="shared" si="449"/>
        <v>21026</v>
      </c>
      <c r="K7221" s="189">
        <f t="shared" si="450"/>
        <v>0.84104000000000001</v>
      </c>
      <c r="L7221" s="200">
        <v>21756</v>
      </c>
      <c r="N7221" s="184">
        <v>2350.3000000000002</v>
      </c>
      <c r="O7221" s="190">
        <f t="shared" si="451"/>
        <v>0.39171666666666671</v>
      </c>
      <c r="Q7221" s="1">
        <v>245.8</v>
      </c>
    </row>
    <row r="7222" spans="2:17" x14ac:dyDescent="0.3">
      <c r="B7222" s="187">
        <v>41940.5</v>
      </c>
      <c r="D7222" s="202">
        <v>645</v>
      </c>
      <c r="E7222" s="178">
        <v>490.27800000000002</v>
      </c>
      <c r="F7222" s="188">
        <f t="shared" si="448"/>
        <v>0.66350170856311541</v>
      </c>
      <c r="G7222" s="200"/>
      <c r="H7222" s="202">
        <v>962</v>
      </c>
      <c r="I7222" s="178">
        <v>22505</v>
      </c>
      <c r="J7222">
        <f t="shared" si="449"/>
        <v>22505</v>
      </c>
      <c r="K7222" s="189">
        <f t="shared" si="450"/>
        <v>0.9002</v>
      </c>
      <c r="L7222" s="200">
        <v>23322</v>
      </c>
      <c r="N7222" s="184">
        <v>1423</v>
      </c>
      <c r="O7222" s="190">
        <f t="shared" si="451"/>
        <v>0.23716666666666666</v>
      </c>
      <c r="Q7222" s="1">
        <v>245.4</v>
      </c>
    </row>
    <row r="7223" spans="2:17" x14ac:dyDescent="0.3">
      <c r="B7223" s="187">
        <v>41940.541666666664</v>
      </c>
      <c r="D7223" s="202">
        <v>613</v>
      </c>
      <c r="E7223" s="178">
        <v>450.15899999999999</v>
      </c>
      <c r="F7223" s="188">
        <f t="shared" si="448"/>
        <v>0.60920797103900937</v>
      </c>
      <c r="G7223" s="200"/>
      <c r="H7223" s="202">
        <v>888</v>
      </c>
      <c r="I7223" s="178">
        <v>22250</v>
      </c>
      <c r="J7223">
        <f t="shared" si="449"/>
        <v>22250</v>
      </c>
      <c r="K7223" s="189">
        <f t="shared" si="450"/>
        <v>0.89</v>
      </c>
      <c r="L7223" s="200">
        <v>23051</v>
      </c>
      <c r="N7223" s="184">
        <v>594</v>
      </c>
      <c r="O7223" s="190">
        <f t="shared" si="451"/>
        <v>9.9000000000000005E-2</v>
      </c>
      <c r="Q7223" s="1">
        <v>245</v>
      </c>
    </row>
    <row r="7224" spans="2:17" x14ac:dyDescent="0.3">
      <c r="B7224" s="187">
        <v>41940.583333333336</v>
      </c>
      <c r="D7224" s="202">
        <v>272</v>
      </c>
      <c r="E7224" s="178">
        <v>181.77099999999999</v>
      </c>
      <c r="F7224" s="188">
        <f t="shared" si="448"/>
        <v>0.24599384240619818</v>
      </c>
      <c r="G7224" s="200"/>
      <c r="H7224" s="202">
        <v>555</v>
      </c>
      <c r="I7224" s="178">
        <v>15084</v>
      </c>
      <c r="J7224">
        <f t="shared" si="449"/>
        <v>15084</v>
      </c>
      <c r="K7224" s="189">
        <f t="shared" si="450"/>
        <v>0.60336000000000001</v>
      </c>
      <c r="L7224" s="200">
        <v>15517</v>
      </c>
      <c r="N7224" s="184">
        <v>336.7</v>
      </c>
      <c r="O7224" s="190">
        <f t="shared" si="451"/>
        <v>5.6116666666666662E-2</v>
      </c>
      <c r="Q7224" s="1">
        <v>244.7</v>
      </c>
    </row>
    <row r="7225" spans="2:17" x14ac:dyDescent="0.3">
      <c r="B7225" s="187">
        <v>41940.625</v>
      </c>
      <c r="D7225" s="202">
        <v>150</v>
      </c>
      <c r="E7225" s="178">
        <v>0</v>
      </c>
      <c r="F7225" s="188">
        <f t="shared" si="448"/>
        <v>0</v>
      </c>
      <c r="G7225" s="200"/>
      <c r="H7225" s="202">
        <v>372</v>
      </c>
      <c r="I7225" s="178">
        <v>10639</v>
      </c>
      <c r="J7225">
        <f t="shared" si="449"/>
        <v>10639</v>
      </c>
      <c r="K7225" s="189">
        <f t="shared" si="450"/>
        <v>0.42555999999999999</v>
      </c>
      <c r="L7225" s="200">
        <v>10916</v>
      </c>
      <c r="N7225" s="184">
        <v>244.7</v>
      </c>
      <c r="O7225" s="190">
        <f t="shared" si="451"/>
        <v>4.0783333333333331E-2</v>
      </c>
      <c r="Q7225" s="1">
        <v>244.5</v>
      </c>
    </row>
    <row r="7226" spans="2:17" x14ac:dyDescent="0.3">
      <c r="B7226" s="187">
        <v>41940.666666666664</v>
      </c>
      <c r="D7226" s="202">
        <v>5</v>
      </c>
      <c r="E7226" s="178">
        <v>0</v>
      </c>
      <c r="F7226" s="188">
        <f t="shared" si="448"/>
        <v>0</v>
      </c>
      <c r="G7226" s="200"/>
      <c r="H7226" s="202">
        <v>78</v>
      </c>
      <c r="I7226" s="178">
        <v>1645.5</v>
      </c>
      <c r="J7226">
        <f t="shared" si="449"/>
        <v>1645.5</v>
      </c>
      <c r="K7226" s="189">
        <f t="shared" si="450"/>
        <v>6.5820000000000004E-2</v>
      </c>
      <c r="L7226" s="200">
        <v>1748.9</v>
      </c>
      <c r="N7226" s="184">
        <v>159.69999999999999</v>
      </c>
      <c r="O7226" s="190">
        <f t="shared" si="451"/>
        <v>2.6616666666666663E-2</v>
      </c>
      <c r="Q7226" s="1">
        <v>244.3</v>
      </c>
    </row>
    <row r="7227" spans="2:17" x14ac:dyDescent="0.3">
      <c r="B7227" s="187">
        <v>41940.708333333336</v>
      </c>
      <c r="D7227" s="202">
        <v>0</v>
      </c>
      <c r="E7227" s="178">
        <v>0</v>
      </c>
      <c r="F7227" s="188">
        <f t="shared" si="448"/>
        <v>0</v>
      </c>
      <c r="G7227" s="200"/>
      <c r="H7227" s="202">
        <v>6</v>
      </c>
      <c r="I7227" s="178">
        <v>-56.506999999999998</v>
      </c>
      <c r="J7227">
        <f t="shared" si="449"/>
        <v>0</v>
      </c>
      <c r="K7227" s="189">
        <f t="shared" si="450"/>
        <v>0</v>
      </c>
      <c r="L7227" s="200">
        <v>0</v>
      </c>
      <c r="N7227" s="184">
        <v>199.5</v>
      </c>
      <c r="O7227" s="190">
        <f t="shared" si="451"/>
        <v>3.3250000000000002E-2</v>
      </c>
      <c r="Q7227" s="1">
        <v>244</v>
      </c>
    </row>
    <row r="7228" spans="2:17" x14ac:dyDescent="0.3">
      <c r="B7228" s="187">
        <v>41940.75</v>
      </c>
      <c r="D7228" s="202">
        <v>0</v>
      </c>
      <c r="E7228" s="178">
        <v>0</v>
      </c>
      <c r="F7228" s="188">
        <f t="shared" si="448"/>
        <v>0</v>
      </c>
      <c r="G7228" s="200"/>
      <c r="H7228" s="202">
        <v>0</v>
      </c>
      <c r="I7228" s="178">
        <v>-56.506999999999998</v>
      </c>
      <c r="J7228">
        <f t="shared" si="449"/>
        <v>0</v>
      </c>
      <c r="K7228" s="189">
        <f t="shared" si="450"/>
        <v>0</v>
      </c>
      <c r="L7228" s="200">
        <v>0</v>
      </c>
      <c r="N7228" s="184">
        <v>1903.2</v>
      </c>
      <c r="O7228" s="190">
        <f t="shared" si="451"/>
        <v>0.31719999999999998</v>
      </c>
      <c r="Q7228" s="1">
        <v>243.5</v>
      </c>
    </row>
    <row r="7229" spans="2:17" x14ac:dyDescent="0.3">
      <c r="B7229" s="187">
        <v>41940.791666666664</v>
      </c>
      <c r="D7229" s="202">
        <v>0</v>
      </c>
      <c r="E7229" s="178">
        <v>0</v>
      </c>
      <c r="F7229" s="188">
        <f t="shared" si="448"/>
        <v>0</v>
      </c>
      <c r="G7229" s="200"/>
      <c r="H7229" s="202">
        <v>0</v>
      </c>
      <c r="I7229" s="178">
        <v>-56.506999999999998</v>
      </c>
      <c r="J7229">
        <f t="shared" si="449"/>
        <v>0</v>
      </c>
      <c r="K7229" s="189">
        <f t="shared" si="450"/>
        <v>0</v>
      </c>
      <c r="L7229" s="200">
        <v>0</v>
      </c>
      <c r="N7229" s="184">
        <v>5328.3</v>
      </c>
      <c r="O7229" s="190">
        <f t="shared" si="451"/>
        <v>0.88805000000000001</v>
      </c>
      <c r="Q7229" s="1">
        <v>242.3</v>
      </c>
    </row>
    <row r="7230" spans="2:17" x14ac:dyDescent="0.3">
      <c r="B7230" s="187">
        <v>41940.833333333336</v>
      </c>
      <c r="D7230" s="202">
        <v>0</v>
      </c>
      <c r="E7230" s="178">
        <v>0</v>
      </c>
      <c r="F7230" s="188">
        <f t="shared" si="448"/>
        <v>0</v>
      </c>
      <c r="G7230" s="200"/>
      <c r="H7230" s="202">
        <v>0</v>
      </c>
      <c r="I7230" s="178">
        <v>-56.506999999999998</v>
      </c>
      <c r="J7230">
        <f t="shared" si="449"/>
        <v>0</v>
      </c>
      <c r="K7230" s="189">
        <f t="shared" si="450"/>
        <v>0</v>
      </c>
      <c r="L7230" s="200">
        <v>0</v>
      </c>
      <c r="N7230" s="184">
        <v>5550.2</v>
      </c>
      <c r="O7230" s="190">
        <f t="shared" si="451"/>
        <v>0.92503333333333326</v>
      </c>
      <c r="Q7230" s="1">
        <v>241.9</v>
      </c>
    </row>
    <row r="7231" spans="2:17" x14ac:dyDescent="0.3">
      <c r="B7231" s="187">
        <v>41940.875</v>
      </c>
      <c r="D7231" s="202">
        <v>0</v>
      </c>
      <c r="E7231" s="178">
        <v>0</v>
      </c>
      <c r="F7231" s="188">
        <f t="shared" si="448"/>
        <v>0</v>
      </c>
      <c r="G7231" s="200"/>
      <c r="H7231" s="202">
        <v>0</v>
      </c>
      <c r="I7231" s="178">
        <v>-56.506999999999998</v>
      </c>
      <c r="J7231">
        <f t="shared" si="449"/>
        <v>0</v>
      </c>
      <c r="K7231" s="189">
        <f t="shared" si="450"/>
        <v>0</v>
      </c>
      <c r="L7231" s="200">
        <v>0</v>
      </c>
      <c r="N7231" s="184">
        <v>3106.7</v>
      </c>
      <c r="O7231" s="190">
        <f t="shared" si="451"/>
        <v>0.51778333333333326</v>
      </c>
      <c r="Q7231" s="1">
        <v>241.6</v>
      </c>
    </row>
    <row r="7232" spans="2:17" x14ac:dyDescent="0.3">
      <c r="B7232" s="187">
        <v>41940.916666666664</v>
      </c>
      <c r="D7232" s="202">
        <v>0</v>
      </c>
      <c r="E7232" s="178">
        <v>0</v>
      </c>
      <c r="F7232" s="188">
        <f t="shared" si="448"/>
        <v>0</v>
      </c>
      <c r="G7232" s="200"/>
      <c r="H7232" s="202">
        <v>0</v>
      </c>
      <c r="I7232" s="178">
        <v>-56.506999999999998</v>
      </c>
      <c r="J7232">
        <f t="shared" si="449"/>
        <v>0</v>
      </c>
      <c r="K7232" s="189">
        <f t="shared" si="450"/>
        <v>0</v>
      </c>
      <c r="L7232" s="200">
        <v>0</v>
      </c>
      <c r="N7232" s="184">
        <v>1136.4000000000001</v>
      </c>
      <c r="O7232" s="190">
        <f t="shared" si="451"/>
        <v>0.18940000000000001</v>
      </c>
      <c r="Q7232" s="1">
        <v>241.5</v>
      </c>
    </row>
    <row r="7233" spans="2:17" x14ac:dyDescent="0.3">
      <c r="B7233" s="187">
        <v>41940.958333333336</v>
      </c>
      <c r="D7233" s="202">
        <v>0</v>
      </c>
      <c r="E7233" s="178">
        <v>0</v>
      </c>
      <c r="F7233" s="188">
        <f t="shared" si="448"/>
        <v>0</v>
      </c>
      <c r="G7233" s="200"/>
      <c r="H7233" s="202">
        <v>0</v>
      </c>
      <c r="I7233" s="178">
        <v>-56.506999999999998</v>
      </c>
      <c r="J7233">
        <f t="shared" si="449"/>
        <v>0</v>
      </c>
      <c r="K7233" s="189">
        <f t="shared" si="450"/>
        <v>0</v>
      </c>
      <c r="L7233" s="200">
        <v>0</v>
      </c>
      <c r="N7233" s="184">
        <v>497.4</v>
      </c>
      <c r="O7233" s="190">
        <f t="shared" si="451"/>
        <v>8.2900000000000001E-2</v>
      </c>
      <c r="Q7233" s="1">
        <v>240.8</v>
      </c>
    </row>
    <row r="7234" spans="2:17" x14ac:dyDescent="0.3">
      <c r="B7234" s="187">
        <v>41941</v>
      </c>
      <c r="D7234" s="202">
        <v>0</v>
      </c>
      <c r="E7234" s="178">
        <v>0</v>
      </c>
      <c r="F7234" s="188">
        <f t="shared" si="448"/>
        <v>0</v>
      </c>
      <c r="G7234" s="200"/>
      <c r="H7234" s="202">
        <v>0</v>
      </c>
      <c r="I7234" s="178">
        <v>-56.506999999999998</v>
      </c>
      <c r="J7234">
        <f t="shared" si="449"/>
        <v>0</v>
      </c>
      <c r="K7234" s="189">
        <f t="shared" si="450"/>
        <v>0</v>
      </c>
      <c r="L7234" s="200">
        <v>0</v>
      </c>
      <c r="N7234" s="184">
        <v>435.7</v>
      </c>
      <c r="O7234" s="190">
        <f t="shared" si="451"/>
        <v>7.2616666666666663E-2</v>
      </c>
      <c r="Q7234" s="1">
        <v>239.9</v>
      </c>
    </row>
    <row r="7235" spans="2:17" x14ac:dyDescent="0.3">
      <c r="B7235" s="187">
        <v>41941.041666666664</v>
      </c>
      <c r="D7235" s="202">
        <v>0</v>
      </c>
      <c r="E7235" s="178">
        <v>0</v>
      </c>
      <c r="F7235" s="188">
        <f t="shared" si="448"/>
        <v>0</v>
      </c>
      <c r="G7235" s="200"/>
      <c r="H7235" s="202">
        <v>0</v>
      </c>
      <c r="I7235" s="178">
        <v>-56.506999999999998</v>
      </c>
      <c r="J7235">
        <f t="shared" si="449"/>
        <v>0</v>
      </c>
      <c r="K7235" s="189">
        <f t="shared" si="450"/>
        <v>0</v>
      </c>
      <c r="L7235" s="200">
        <v>0</v>
      </c>
      <c r="N7235" s="184">
        <v>625.79999999999995</v>
      </c>
      <c r="O7235" s="190">
        <f t="shared" si="451"/>
        <v>0.10429999999999999</v>
      </c>
      <c r="Q7235" s="1">
        <v>239.8</v>
      </c>
    </row>
    <row r="7236" spans="2:17" x14ac:dyDescent="0.3">
      <c r="B7236" s="187">
        <v>41941.083333333336</v>
      </c>
      <c r="D7236" s="202">
        <v>0</v>
      </c>
      <c r="E7236" s="178">
        <v>0</v>
      </c>
      <c r="F7236" s="188">
        <f t="shared" si="448"/>
        <v>0</v>
      </c>
      <c r="G7236" s="200"/>
      <c r="H7236" s="202">
        <v>0</v>
      </c>
      <c r="I7236" s="178">
        <v>-56.506999999999998</v>
      </c>
      <c r="J7236">
        <f t="shared" si="449"/>
        <v>0</v>
      </c>
      <c r="K7236" s="189">
        <f t="shared" si="450"/>
        <v>0</v>
      </c>
      <c r="L7236" s="200">
        <v>0</v>
      </c>
      <c r="N7236" s="184">
        <v>720.4</v>
      </c>
      <c r="O7236" s="190">
        <f t="shared" si="451"/>
        <v>0.12006666666666667</v>
      </c>
      <c r="Q7236" s="1">
        <v>239.4</v>
      </c>
    </row>
    <row r="7237" spans="2:17" x14ac:dyDescent="0.3">
      <c r="B7237" s="187">
        <v>41941.125</v>
      </c>
      <c r="D7237" s="202">
        <v>0</v>
      </c>
      <c r="E7237" s="178">
        <v>0</v>
      </c>
      <c r="F7237" s="188">
        <f t="shared" si="448"/>
        <v>0</v>
      </c>
      <c r="G7237" s="200"/>
      <c r="H7237" s="202">
        <v>0</v>
      </c>
      <c r="I7237" s="178">
        <v>-56.506999999999998</v>
      </c>
      <c r="J7237">
        <f t="shared" si="449"/>
        <v>0</v>
      </c>
      <c r="K7237" s="189">
        <f t="shared" si="450"/>
        <v>0</v>
      </c>
      <c r="L7237" s="200">
        <v>0</v>
      </c>
      <c r="N7237" s="184">
        <v>780.9</v>
      </c>
      <c r="O7237" s="190">
        <f t="shared" si="451"/>
        <v>0.13014999999999999</v>
      </c>
      <c r="Q7237" s="1">
        <v>238.9</v>
      </c>
    </row>
    <row r="7238" spans="2:17" x14ac:dyDescent="0.3">
      <c r="B7238" s="187">
        <v>41941.166666666664</v>
      </c>
      <c r="D7238" s="202">
        <v>0</v>
      </c>
      <c r="E7238" s="178">
        <v>0</v>
      </c>
      <c r="F7238" s="188">
        <f t="shared" si="448"/>
        <v>0</v>
      </c>
      <c r="G7238" s="200"/>
      <c r="H7238" s="202">
        <v>0</v>
      </c>
      <c r="I7238" s="178">
        <v>-56.506999999999998</v>
      </c>
      <c r="J7238">
        <f t="shared" si="449"/>
        <v>0</v>
      </c>
      <c r="K7238" s="189">
        <f t="shared" si="450"/>
        <v>0</v>
      </c>
      <c r="L7238" s="200">
        <v>0</v>
      </c>
      <c r="N7238" s="184">
        <v>788.1</v>
      </c>
      <c r="O7238" s="190">
        <f t="shared" si="451"/>
        <v>0.13134999999999999</v>
      </c>
      <c r="Q7238" s="1">
        <v>238.6</v>
      </c>
    </row>
    <row r="7239" spans="2:17" x14ac:dyDescent="0.3">
      <c r="B7239" s="187">
        <v>41941.208333333336</v>
      </c>
      <c r="D7239" s="202">
        <v>8</v>
      </c>
      <c r="E7239" s="178">
        <v>0</v>
      </c>
      <c r="F7239" s="188">
        <f t="shared" si="448"/>
        <v>0</v>
      </c>
      <c r="G7239" s="200"/>
      <c r="H7239" s="202">
        <v>21</v>
      </c>
      <c r="I7239" s="178">
        <v>342.25</v>
      </c>
      <c r="J7239">
        <f t="shared" si="449"/>
        <v>342.25</v>
      </c>
      <c r="K7239" s="189">
        <f t="shared" si="450"/>
        <v>1.3690000000000001E-2</v>
      </c>
      <c r="L7239" s="200">
        <v>475.03</v>
      </c>
      <c r="N7239" s="184">
        <v>352.3</v>
      </c>
      <c r="O7239" s="190">
        <f t="shared" si="451"/>
        <v>5.8716666666666667E-2</v>
      </c>
      <c r="Q7239" s="1">
        <v>238.4</v>
      </c>
    </row>
    <row r="7240" spans="2:17" x14ac:dyDescent="0.3">
      <c r="B7240" s="187">
        <v>41941.25</v>
      </c>
      <c r="D7240" s="202">
        <v>143</v>
      </c>
      <c r="E7240" s="178">
        <v>0</v>
      </c>
      <c r="F7240" s="188">
        <f t="shared" si="448"/>
        <v>0</v>
      </c>
      <c r="G7240" s="200"/>
      <c r="H7240" s="202">
        <v>170</v>
      </c>
      <c r="I7240" s="178">
        <v>5592.9</v>
      </c>
      <c r="J7240">
        <f t="shared" si="449"/>
        <v>5592.9</v>
      </c>
      <c r="K7240" s="189">
        <f t="shared" si="450"/>
        <v>0.223716</v>
      </c>
      <c r="L7240" s="200">
        <v>5746.8</v>
      </c>
      <c r="N7240" s="184">
        <v>700.8</v>
      </c>
      <c r="O7240" s="190">
        <f t="shared" si="451"/>
        <v>0.11679999999999999</v>
      </c>
      <c r="Q7240" s="1">
        <v>238.4</v>
      </c>
    </row>
    <row r="7241" spans="2:17" x14ac:dyDescent="0.3">
      <c r="B7241" s="187">
        <v>41941.291666666664</v>
      </c>
      <c r="D7241" s="202">
        <v>56</v>
      </c>
      <c r="E7241" s="178">
        <v>0</v>
      </c>
      <c r="F7241" s="188">
        <f t="shared" si="448"/>
        <v>0</v>
      </c>
      <c r="G7241" s="200"/>
      <c r="H7241" s="202">
        <v>168</v>
      </c>
      <c r="I7241" s="178">
        <v>4427.6000000000004</v>
      </c>
      <c r="J7241">
        <f t="shared" si="449"/>
        <v>4427.6000000000004</v>
      </c>
      <c r="K7241" s="189">
        <f t="shared" si="450"/>
        <v>0.17710400000000001</v>
      </c>
      <c r="L7241" s="200">
        <v>4562.7</v>
      </c>
      <c r="N7241" s="184">
        <v>386.9</v>
      </c>
      <c r="O7241" s="190">
        <f t="shared" si="451"/>
        <v>6.4483333333333323E-2</v>
      </c>
      <c r="Q7241" s="1">
        <v>238.2</v>
      </c>
    </row>
    <row r="7242" spans="2:17" x14ac:dyDescent="0.3">
      <c r="B7242" s="187">
        <v>41941.333333333336</v>
      </c>
      <c r="D7242" s="202">
        <v>442</v>
      </c>
      <c r="E7242" s="178">
        <v>125.70399999999999</v>
      </c>
      <c r="F7242" s="188">
        <f t="shared" si="448"/>
        <v>0.17011740027743005</v>
      </c>
      <c r="G7242" s="200"/>
      <c r="H7242" s="202">
        <v>572</v>
      </c>
      <c r="I7242" s="178">
        <v>18266</v>
      </c>
      <c r="J7242">
        <f t="shared" si="449"/>
        <v>18266</v>
      </c>
      <c r="K7242" s="189">
        <f t="shared" si="450"/>
        <v>0.73063999999999996</v>
      </c>
      <c r="L7242" s="200">
        <v>18850</v>
      </c>
      <c r="N7242" s="184">
        <v>787.6</v>
      </c>
      <c r="O7242" s="190">
        <f t="shared" si="451"/>
        <v>0.13126666666666667</v>
      </c>
      <c r="Q7242" s="1">
        <v>237.5</v>
      </c>
    </row>
    <row r="7243" spans="2:17" x14ac:dyDescent="0.3">
      <c r="B7243" s="187">
        <v>41941.375</v>
      </c>
      <c r="D7243" s="202">
        <v>643</v>
      </c>
      <c r="E7243" s="178">
        <v>468.97399999999999</v>
      </c>
      <c r="F7243" s="188">
        <f t="shared" ref="F7243:F7306" si="452">E7243/$F$8</f>
        <v>0.63467063639746935</v>
      </c>
      <c r="G7243" s="200"/>
      <c r="H7243" s="202">
        <v>803</v>
      </c>
      <c r="I7243" s="178">
        <v>21920</v>
      </c>
      <c r="J7243">
        <f t="shared" ref="J7243:J7306" si="453">IF(I7243&lt;0,0,I7243)</f>
        <v>21920</v>
      </c>
      <c r="K7243" s="189">
        <f t="shared" ref="K7243:K7306" si="454">J7243/(1000*$K$8)</f>
        <v>0.87680000000000002</v>
      </c>
      <c r="L7243" s="200">
        <v>22702</v>
      </c>
      <c r="N7243" s="184">
        <v>1076</v>
      </c>
      <c r="O7243" s="190">
        <f t="shared" ref="O7243:O7306" si="455">N7243/$O$8</f>
        <v>0.17933333333333334</v>
      </c>
      <c r="Q7243" s="1">
        <v>236.1</v>
      </c>
    </row>
    <row r="7244" spans="2:17" x14ac:dyDescent="0.3">
      <c r="B7244" s="187">
        <v>41941.416666666664</v>
      </c>
      <c r="D7244" s="202">
        <v>748</v>
      </c>
      <c r="E7244" s="178">
        <v>557.87900000000002</v>
      </c>
      <c r="F7244" s="188">
        <f t="shared" si="452"/>
        <v>0.75498731265013375</v>
      </c>
      <c r="G7244" s="200"/>
      <c r="H7244" s="202">
        <v>951</v>
      </c>
      <c r="I7244" s="178">
        <v>23139</v>
      </c>
      <c r="J7244">
        <f t="shared" si="453"/>
        <v>23139</v>
      </c>
      <c r="K7244" s="189">
        <f t="shared" si="454"/>
        <v>0.92556000000000005</v>
      </c>
      <c r="L7244" s="200">
        <v>23994</v>
      </c>
      <c r="N7244" s="184">
        <v>1132</v>
      </c>
      <c r="O7244" s="190">
        <f t="shared" si="455"/>
        <v>0.18866666666666668</v>
      </c>
      <c r="Q7244" s="1">
        <v>235.3</v>
      </c>
    </row>
    <row r="7245" spans="2:17" x14ac:dyDescent="0.3">
      <c r="B7245" s="187">
        <v>41941.458333333336</v>
      </c>
      <c r="D7245" s="202">
        <v>735</v>
      </c>
      <c r="E7245" s="178">
        <v>556.202</v>
      </c>
      <c r="F7245" s="188">
        <f t="shared" si="452"/>
        <v>0.75271779950603923</v>
      </c>
      <c r="G7245" s="200"/>
      <c r="H7245" s="202">
        <v>1001</v>
      </c>
      <c r="I7245" s="178">
        <v>23079</v>
      </c>
      <c r="J7245">
        <f t="shared" si="453"/>
        <v>23079</v>
      </c>
      <c r="K7245" s="189">
        <f t="shared" si="454"/>
        <v>0.92315999999999998</v>
      </c>
      <c r="L7245" s="200">
        <v>23930</v>
      </c>
      <c r="N7245" s="184">
        <v>1001.1</v>
      </c>
      <c r="O7245" s="190">
        <f t="shared" si="455"/>
        <v>0.16685</v>
      </c>
      <c r="Q7245" s="1">
        <v>234.9</v>
      </c>
    </row>
    <row r="7246" spans="2:17" x14ac:dyDescent="0.3">
      <c r="B7246" s="187">
        <v>41941.5</v>
      </c>
      <c r="D7246" s="202">
        <v>432</v>
      </c>
      <c r="E7246" s="178">
        <v>320.89100000000002</v>
      </c>
      <c r="F7246" s="188">
        <f t="shared" si="452"/>
        <v>0.43426734783638399</v>
      </c>
      <c r="G7246" s="200"/>
      <c r="H7246" s="202">
        <v>815</v>
      </c>
      <c r="I7246" s="178">
        <v>19361</v>
      </c>
      <c r="J7246">
        <f t="shared" si="453"/>
        <v>19361</v>
      </c>
      <c r="K7246" s="189">
        <f t="shared" si="454"/>
        <v>0.77444000000000002</v>
      </c>
      <c r="L7246" s="200">
        <v>20001</v>
      </c>
      <c r="N7246" s="184">
        <v>765.5</v>
      </c>
      <c r="O7246" s="190">
        <f t="shared" si="455"/>
        <v>0.12758333333333333</v>
      </c>
      <c r="Q7246" s="1">
        <v>234.4</v>
      </c>
    </row>
    <row r="7247" spans="2:17" x14ac:dyDescent="0.3">
      <c r="B7247" s="187">
        <v>41941.541666666664</v>
      </c>
      <c r="D7247" s="202">
        <v>261</v>
      </c>
      <c r="E7247" s="178">
        <v>176.62</v>
      </c>
      <c r="F7247" s="188">
        <f t="shared" si="452"/>
        <v>0.23902290489562542</v>
      </c>
      <c r="G7247" s="200"/>
      <c r="H7247" s="202">
        <v>584</v>
      </c>
      <c r="I7247" s="178">
        <v>14708</v>
      </c>
      <c r="J7247">
        <f t="shared" si="453"/>
        <v>14708</v>
      </c>
      <c r="K7247" s="189">
        <f t="shared" si="454"/>
        <v>0.58831999999999995</v>
      </c>
      <c r="L7247" s="200">
        <v>15125</v>
      </c>
      <c r="N7247" s="184">
        <v>849</v>
      </c>
      <c r="O7247" s="190">
        <f t="shared" si="455"/>
        <v>0.14149999999999999</v>
      </c>
      <c r="Q7247" s="1">
        <v>233.6</v>
      </c>
    </row>
    <row r="7248" spans="2:17" x14ac:dyDescent="0.3">
      <c r="B7248" s="187">
        <v>41941.583333333336</v>
      </c>
      <c r="D7248" s="202">
        <v>91</v>
      </c>
      <c r="E7248" s="178">
        <v>0</v>
      </c>
      <c r="F7248" s="188">
        <f t="shared" si="452"/>
        <v>0</v>
      </c>
      <c r="G7248" s="200"/>
      <c r="H7248" s="202">
        <v>368</v>
      </c>
      <c r="I7248" s="178">
        <v>9255.1</v>
      </c>
      <c r="J7248">
        <f t="shared" si="453"/>
        <v>9255.1</v>
      </c>
      <c r="K7248" s="189">
        <f t="shared" si="454"/>
        <v>0.37020400000000003</v>
      </c>
      <c r="L7248" s="200">
        <v>9492.1</v>
      </c>
      <c r="N7248" s="184">
        <v>861.3</v>
      </c>
      <c r="O7248" s="190">
        <f t="shared" si="455"/>
        <v>0.14354999999999998</v>
      </c>
      <c r="Q7248" s="1">
        <v>233.3</v>
      </c>
    </row>
    <row r="7249" spans="2:17" x14ac:dyDescent="0.3">
      <c r="B7249" s="187">
        <v>41941.625</v>
      </c>
      <c r="D7249" s="202">
        <v>3</v>
      </c>
      <c r="E7249" s="178">
        <v>0</v>
      </c>
      <c r="F7249" s="188">
        <f t="shared" si="452"/>
        <v>0</v>
      </c>
      <c r="G7249" s="200"/>
      <c r="H7249" s="202">
        <v>121</v>
      </c>
      <c r="I7249" s="178">
        <v>2056.9</v>
      </c>
      <c r="J7249">
        <f t="shared" si="453"/>
        <v>2056.9</v>
      </c>
      <c r="K7249" s="189">
        <f t="shared" si="454"/>
        <v>8.2276000000000002E-2</v>
      </c>
      <c r="L7249" s="200">
        <v>2163.8000000000002</v>
      </c>
      <c r="N7249" s="184">
        <v>742.8</v>
      </c>
      <c r="O7249" s="190">
        <f t="shared" si="455"/>
        <v>0.12379999999999999</v>
      </c>
      <c r="Q7249" s="1">
        <v>232.3</v>
      </c>
    </row>
    <row r="7250" spans="2:17" x14ac:dyDescent="0.3">
      <c r="B7250" s="187">
        <v>41941.666666666664</v>
      </c>
      <c r="D7250" s="202">
        <v>158</v>
      </c>
      <c r="E7250" s="178">
        <v>0</v>
      </c>
      <c r="F7250" s="188">
        <f t="shared" si="452"/>
        <v>0</v>
      </c>
      <c r="G7250" s="200"/>
      <c r="H7250" s="202">
        <v>197</v>
      </c>
      <c r="I7250" s="178">
        <v>6249.9</v>
      </c>
      <c r="J7250">
        <f t="shared" si="453"/>
        <v>6249.9</v>
      </c>
      <c r="K7250" s="189">
        <f t="shared" si="454"/>
        <v>0.249996</v>
      </c>
      <c r="L7250" s="200">
        <v>6415.9</v>
      </c>
      <c r="N7250" s="184">
        <v>1435.8</v>
      </c>
      <c r="O7250" s="190">
        <f t="shared" si="455"/>
        <v>0.23929999999999998</v>
      </c>
      <c r="Q7250" s="1">
        <v>232.2</v>
      </c>
    </row>
    <row r="7251" spans="2:17" x14ac:dyDescent="0.3">
      <c r="B7251" s="187">
        <v>41941.708333333336</v>
      </c>
      <c r="D7251" s="202">
        <v>52</v>
      </c>
      <c r="E7251" s="178">
        <v>0</v>
      </c>
      <c r="F7251" s="188">
        <f t="shared" si="452"/>
        <v>0</v>
      </c>
      <c r="G7251" s="200"/>
      <c r="H7251" s="202">
        <v>67</v>
      </c>
      <c r="I7251" s="178">
        <v>1829</v>
      </c>
      <c r="J7251">
        <f t="shared" si="453"/>
        <v>1829</v>
      </c>
      <c r="K7251" s="189">
        <f t="shared" si="454"/>
        <v>7.3160000000000003E-2</v>
      </c>
      <c r="L7251" s="200">
        <v>1933.9</v>
      </c>
      <c r="N7251" s="184">
        <v>2665.9</v>
      </c>
      <c r="O7251" s="190">
        <f t="shared" si="455"/>
        <v>0.44431666666666669</v>
      </c>
      <c r="Q7251" s="1">
        <v>231.3</v>
      </c>
    </row>
    <row r="7252" spans="2:17" x14ac:dyDescent="0.3">
      <c r="B7252" s="187">
        <v>41941.75</v>
      </c>
      <c r="D7252" s="202">
        <v>0</v>
      </c>
      <c r="E7252" s="178">
        <v>0</v>
      </c>
      <c r="F7252" s="188">
        <f t="shared" si="452"/>
        <v>0</v>
      </c>
      <c r="G7252" s="200"/>
      <c r="H7252" s="202">
        <v>1</v>
      </c>
      <c r="I7252" s="178">
        <v>-56.506999999999998</v>
      </c>
      <c r="J7252">
        <f t="shared" si="453"/>
        <v>0</v>
      </c>
      <c r="K7252" s="189">
        <f t="shared" si="454"/>
        <v>0</v>
      </c>
      <c r="L7252" s="200">
        <v>0</v>
      </c>
      <c r="N7252" s="184">
        <v>1941.2</v>
      </c>
      <c r="O7252" s="190">
        <f t="shared" si="455"/>
        <v>0.32353333333333334</v>
      </c>
      <c r="Q7252" s="1">
        <v>231.3</v>
      </c>
    </row>
    <row r="7253" spans="2:17" x14ac:dyDescent="0.3">
      <c r="B7253" s="187">
        <v>41941.791666666664</v>
      </c>
      <c r="D7253" s="202">
        <v>0</v>
      </c>
      <c r="E7253" s="178">
        <v>0</v>
      </c>
      <c r="F7253" s="188">
        <f t="shared" si="452"/>
        <v>0</v>
      </c>
      <c r="G7253" s="200"/>
      <c r="H7253" s="202">
        <v>0</v>
      </c>
      <c r="I7253" s="178">
        <v>-56.506999999999998</v>
      </c>
      <c r="J7253">
        <f t="shared" si="453"/>
        <v>0</v>
      </c>
      <c r="K7253" s="189">
        <f t="shared" si="454"/>
        <v>0</v>
      </c>
      <c r="L7253" s="200">
        <v>0</v>
      </c>
      <c r="N7253" s="184">
        <v>2015.7</v>
      </c>
      <c r="O7253" s="190">
        <f t="shared" si="455"/>
        <v>0.33595000000000003</v>
      </c>
      <c r="Q7253" s="1">
        <v>231</v>
      </c>
    </row>
    <row r="7254" spans="2:17" x14ac:dyDescent="0.3">
      <c r="B7254" s="187">
        <v>41941.833333333336</v>
      </c>
      <c r="D7254" s="202">
        <v>0</v>
      </c>
      <c r="E7254" s="178">
        <v>0</v>
      </c>
      <c r="F7254" s="188">
        <f t="shared" si="452"/>
        <v>0</v>
      </c>
      <c r="G7254" s="200"/>
      <c r="H7254" s="202">
        <v>0</v>
      </c>
      <c r="I7254" s="178">
        <v>-56.506999999999998</v>
      </c>
      <c r="J7254">
        <f t="shared" si="453"/>
        <v>0</v>
      </c>
      <c r="K7254" s="189">
        <f t="shared" si="454"/>
        <v>0</v>
      </c>
      <c r="L7254" s="200">
        <v>0</v>
      </c>
      <c r="N7254" s="184">
        <v>2155.6999999999998</v>
      </c>
      <c r="O7254" s="190">
        <f t="shared" si="455"/>
        <v>0.35928333333333329</v>
      </c>
      <c r="Q7254" s="1">
        <v>230.4</v>
      </c>
    </row>
    <row r="7255" spans="2:17" x14ac:dyDescent="0.3">
      <c r="B7255" s="187">
        <v>41941.875</v>
      </c>
      <c r="D7255" s="202">
        <v>0</v>
      </c>
      <c r="E7255" s="178">
        <v>0</v>
      </c>
      <c r="F7255" s="188">
        <f t="shared" si="452"/>
        <v>0</v>
      </c>
      <c r="G7255" s="200"/>
      <c r="H7255" s="202">
        <v>0</v>
      </c>
      <c r="I7255" s="178">
        <v>-56.506999999999998</v>
      </c>
      <c r="J7255">
        <f t="shared" si="453"/>
        <v>0</v>
      </c>
      <c r="K7255" s="189">
        <f t="shared" si="454"/>
        <v>0</v>
      </c>
      <c r="L7255" s="200">
        <v>0</v>
      </c>
      <c r="N7255" s="184">
        <v>2374.5</v>
      </c>
      <c r="O7255" s="190">
        <f t="shared" si="455"/>
        <v>0.39574999999999999</v>
      </c>
      <c r="Q7255" s="1">
        <v>230.4</v>
      </c>
    </row>
    <row r="7256" spans="2:17" x14ac:dyDescent="0.3">
      <c r="B7256" s="187">
        <v>41941.916666666664</v>
      </c>
      <c r="D7256" s="202">
        <v>0</v>
      </c>
      <c r="E7256" s="178">
        <v>0</v>
      </c>
      <c r="F7256" s="188">
        <f t="shared" si="452"/>
        <v>0</v>
      </c>
      <c r="G7256" s="200"/>
      <c r="H7256" s="202">
        <v>0</v>
      </c>
      <c r="I7256" s="178">
        <v>-56.506999999999998</v>
      </c>
      <c r="J7256">
        <f t="shared" si="453"/>
        <v>0</v>
      </c>
      <c r="K7256" s="189">
        <f t="shared" si="454"/>
        <v>0</v>
      </c>
      <c r="L7256" s="200">
        <v>0</v>
      </c>
      <c r="N7256" s="184">
        <v>1868.3</v>
      </c>
      <c r="O7256" s="190">
        <f t="shared" si="455"/>
        <v>0.31138333333333335</v>
      </c>
      <c r="Q7256" s="1">
        <v>230.4</v>
      </c>
    </row>
    <row r="7257" spans="2:17" x14ac:dyDescent="0.3">
      <c r="B7257" s="187">
        <v>41941.958333333336</v>
      </c>
      <c r="D7257" s="202">
        <v>0</v>
      </c>
      <c r="E7257" s="178">
        <v>0</v>
      </c>
      <c r="F7257" s="188">
        <f t="shared" si="452"/>
        <v>0</v>
      </c>
      <c r="G7257" s="200"/>
      <c r="H7257" s="202">
        <v>0</v>
      </c>
      <c r="I7257" s="178">
        <v>-56.506999999999998</v>
      </c>
      <c r="J7257">
        <f t="shared" si="453"/>
        <v>0</v>
      </c>
      <c r="K7257" s="189">
        <f t="shared" si="454"/>
        <v>0</v>
      </c>
      <c r="L7257" s="200">
        <v>0</v>
      </c>
      <c r="N7257" s="184">
        <v>1765.4</v>
      </c>
      <c r="O7257" s="190">
        <f t="shared" si="455"/>
        <v>0.29423333333333335</v>
      </c>
      <c r="Q7257" s="1">
        <v>230.2</v>
      </c>
    </row>
    <row r="7258" spans="2:17" x14ac:dyDescent="0.3">
      <c r="B7258" s="187">
        <v>41942</v>
      </c>
      <c r="D7258" s="202">
        <v>0</v>
      </c>
      <c r="E7258" s="178">
        <v>0</v>
      </c>
      <c r="F7258" s="188">
        <f t="shared" si="452"/>
        <v>0</v>
      </c>
      <c r="G7258" s="200"/>
      <c r="H7258" s="202">
        <v>0</v>
      </c>
      <c r="I7258" s="178">
        <v>-56.506999999999998</v>
      </c>
      <c r="J7258">
        <f t="shared" si="453"/>
        <v>0</v>
      </c>
      <c r="K7258" s="189">
        <f t="shared" si="454"/>
        <v>0</v>
      </c>
      <c r="L7258" s="200">
        <v>0</v>
      </c>
      <c r="N7258" s="184">
        <v>3761.9</v>
      </c>
      <c r="O7258" s="190">
        <f t="shared" si="455"/>
        <v>0.62698333333333334</v>
      </c>
      <c r="Q7258" s="1">
        <v>229.6</v>
      </c>
    </row>
    <row r="7259" spans="2:17" x14ac:dyDescent="0.3">
      <c r="B7259" s="187">
        <v>41942.041666666664</v>
      </c>
      <c r="D7259" s="202">
        <v>0</v>
      </c>
      <c r="E7259" s="178">
        <v>0</v>
      </c>
      <c r="F7259" s="188">
        <f t="shared" si="452"/>
        <v>0</v>
      </c>
      <c r="G7259" s="200"/>
      <c r="H7259" s="202">
        <v>0</v>
      </c>
      <c r="I7259" s="178">
        <v>-56.506999999999998</v>
      </c>
      <c r="J7259">
        <f t="shared" si="453"/>
        <v>0</v>
      </c>
      <c r="K7259" s="189">
        <f t="shared" si="454"/>
        <v>0</v>
      </c>
      <c r="L7259" s="200">
        <v>0</v>
      </c>
      <c r="N7259" s="184">
        <v>5849.9</v>
      </c>
      <c r="O7259" s="190">
        <f t="shared" si="455"/>
        <v>0.97498333333333331</v>
      </c>
      <c r="Q7259" s="1">
        <v>229.5</v>
      </c>
    </row>
    <row r="7260" spans="2:17" x14ac:dyDescent="0.3">
      <c r="B7260" s="187">
        <v>41942.083333333336</v>
      </c>
      <c r="D7260" s="202">
        <v>0</v>
      </c>
      <c r="E7260" s="178">
        <v>0</v>
      </c>
      <c r="F7260" s="188">
        <f t="shared" si="452"/>
        <v>0</v>
      </c>
      <c r="G7260" s="200"/>
      <c r="H7260" s="202">
        <v>0</v>
      </c>
      <c r="I7260" s="178">
        <v>-56.506999999999998</v>
      </c>
      <c r="J7260">
        <f t="shared" si="453"/>
        <v>0</v>
      </c>
      <c r="K7260" s="189">
        <f t="shared" si="454"/>
        <v>0</v>
      </c>
      <c r="L7260" s="200">
        <v>0</v>
      </c>
      <c r="N7260" s="184">
        <v>5937.5</v>
      </c>
      <c r="O7260" s="190">
        <f t="shared" si="455"/>
        <v>0.98958333333333337</v>
      </c>
      <c r="Q7260" s="1">
        <v>229.2</v>
      </c>
    </row>
    <row r="7261" spans="2:17" x14ac:dyDescent="0.3">
      <c r="B7261" s="187">
        <v>41942.125</v>
      </c>
      <c r="D7261" s="202">
        <v>0</v>
      </c>
      <c r="E7261" s="178">
        <v>0</v>
      </c>
      <c r="F7261" s="188">
        <f t="shared" si="452"/>
        <v>0</v>
      </c>
      <c r="G7261" s="200"/>
      <c r="H7261" s="202">
        <v>0</v>
      </c>
      <c r="I7261" s="178">
        <v>-56.506999999999998</v>
      </c>
      <c r="J7261">
        <f t="shared" si="453"/>
        <v>0</v>
      </c>
      <c r="K7261" s="189">
        <f t="shared" si="454"/>
        <v>0</v>
      </c>
      <c r="L7261" s="200">
        <v>0</v>
      </c>
      <c r="N7261" s="184">
        <v>5792.6</v>
      </c>
      <c r="O7261" s="190">
        <f t="shared" si="455"/>
        <v>0.96543333333333337</v>
      </c>
      <c r="Q7261" s="1">
        <v>228.5</v>
      </c>
    </row>
    <row r="7262" spans="2:17" x14ac:dyDescent="0.3">
      <c r="B7262" s="187">
        <v>41942.166666666664</v>
      </c>
      <c r="D7262" s="202">
        <v>0</v>
      </c>
      <c r="E7262" s="178">
        <v>0</v>
      </c>
      <c r="F7262" s="188">
        <f t="shared" si="452"/>
        <v>0</v>
      </c>
      <c r="G7262" s="200"/>
      <c r="H7262" s="202">
        <v>0</v>
      </c>
      <c r="I7262" s="178">
        <v>-56.506999999999998</v>
      </c>
      <c r="J7262">
        <f t="shared" si="453"/>
        <v>0</v>
      </c>
      <c r="K7262" s="189">
        <f t="shared" si="454"/>
        <v>0</v>
      </c>
      <c r="L7262" s="200">
        <v>0</v>
      </c>
      <c r="N7262" s="184">
        <v>5573.2</v>
      </c>
      <c r="O7262" s="190">
        <f t="shared" si="455"/>
        <v>0.92886666666666662</v>
      </c>
      <c r="Q7262" s="1">
        <v>228.4</v>
      </c>
    </row>
    <row r="7263" spans="2:17" x14ac:dyDescent="0.3">
      <c r="B7263" s="187">
        <v>41942.208333333336</v>
      </c>
      <c r="D7263" s="202">
        <v>135</v>
      </c>
      <c r="E7263" s="178">
        <v>0</v>
      </c>
      <c r="F7263" s="188">
        <f t="shared" si="452"/>
        <v>0</v>
      </c>
      <c r="G7263" s="200"/>
      <c r="H7263" s="202">
        <v>36</v>
      </c>
      <c r="I7263" s="178">
        <v>1024</v>
      </c>
      <c r="J7263">
        <f t="shared" si="453"/>
        <v>1024</v>
      </c>
      <c r="K7263" s="189">
        <f t="shared" si="454"/>
        <v>4.0960000000000003E-2</v>
      </c>
      <c r="L7263" s="200">
        <v>1122.9000000000001</v>
      </c>
      <c r="N7263" s="184">
        <v>5083.7</v>
      </c>
      <c r="O7263" s="190">
        <f t="shared" si="455"/>
        <v>0.84728333333333328</v>
      </c>
      <c r="Q7263" s="1">
        <v>228.3</v>
      </c>
    </row>
    <row r="7264" spans="2:17" x14ac:dyDescent="0.3">
      <c r="B7264" s="187">
        <v>41942.25</v>
      </c>
      <c r="D7264" s="202">
        <v>498</v>
      </c>
      <c r="E7264" s="178">
        <v>50.324399999999997</v>
      </c>
      <c r="F7264" s="188">
        <f t="shared" si="452"/>
        <v>6.8104882092228577E-2</v>
      </c>
      <c r="G7264" s="200"/>
      <c r="H7264" s="202">
        <v>225</v>
      </c>
      <c r="I7264" s="178">
        <v>9427.4</v>
      </c>
      <c r="J7264">
        <f t="shared" si="453"/>
        <v>9427.4</v>
      </c>
      <c r="K7264" s="189">
        <f t="shared" si="454"/>
        <v>0.37709599999999999</v>
      </c>
      <c r="L7264" s="200">
        <v>9669.1</v>
      </c>
      <c r="N7264" s="184">
        <v>3093.9</v>
      </c>
      <c r="O7264" s="190">
        <f t="shared" si="455"/>
        <v>0.51565000000000005</v>
      </c>
      <c r="Q7264" s="1">
        <v>227.9</v>
      </c>
    </row>
    <row r="7265" spans="2:17" x14ac:dyDescent="0.3">
      <c r="B7265" s="187">
        <v>41942.291666666664</v>
      </c>
      <c r="D7265" s="202">
        <v>685</v>
      </c>
      <c r="E7265" s="178">
        <v>448.03100000000001</v>
      </c>
      <c r="F7265" s="188">
        <f t="shared" si="452"/>
        <v>0.60632811178401058</v>
      </c>
      <c r="G7265" s="200"/>
      <c r="H7265" s="202">
        <v>465</v>
      </c>
      <c r="I7265" s="178">
        <v>19859</v>
      </c>
      <c r="J7265">
        <f t="shared" si="453"/>
        <v>19859</v>
      </c>
      <c r="K7265" s="189">
        <f t="shared" si="454"/>
        <v>0.79435999999999996</v>
      </c>
      <c r="L7265" s="200">
        <v>20526</v>
      </c>
      <c r="N7265" s="184">
        <v>1449.7</v>
      </c>
      <c r="O7265" s="190">
        <f t="shared" si="455"/>
        <v>0.24161666666666667</v>
      </c>
      <c r="Q7265" s="1">
        <v>227.6</v>
      </c>
    </row>
    <row r="7266" spans="2:17" x14ac:dyDescent="0.3">
      <c r="B7266" s="187">
        <v>41942.333333333336</v>
      </c>
      <c r="D7266" s="202">
        <v>881</v>
      </c>
      <c r="E7266" s="178">
        <v>637.89400000000001</v>
      </c>
      <c r="F7266" s="188">
        <f t="shared" si="452"/>
        <v>0.86327299793619117</v>
      </c>
      <c r="G7266" s="200"/>
      <c r="H7266" s="202">
        <v>707</v>
      </c>
      <c r="I7266" s="178">
        <v>23448</v>
      </c>
      <c r="J7266">
        <f t="shared" si="453"/>
        <v>23448</v>
      </c>
      <c r="K7266" s="189">
        <f t="shared" si="454"/>
        <v>0.93791999999999998</v>
      </c>
      <c r="L7266" s="200">
        <v>24322</v>
      </c>
      <c r="N7266" s="184">
        <v>756.6</v>
      </c>
      <c r="O7266" s="190">
        <f t="shared" si="455"/>
        <v>0.12610000000000002</v>
      </c>
      <c r="Q7266" s="1">
        <v>227.4</v>
      </c>
    </row>
    <row r="7267" spans="2:17" x14ac:dyDescent="0.3">
      <c r="B7267" s="187">
        <v>41942.375</v>
      </c>
      <c r="D7267" s="202">
        <v>941</v>
      </c>
      <c r="E7267" s="178">
        <v>700.39599999999996</v>
      </c>
      <c r="F7267" s="188">
        <f t="shared" si="452"/>
        <v>0.94785803701322868</v>
      </c>
      <c r="G7267" s="200"/>
      <c r="H7267" s="202">
        <v>890</v>
      </c>
      <c r="I7267" s="178">
        <v>24166</v>
      </c>
      <c r="J7267">
        <f t="shared" si="453"/>
        <v>24166</v>
      </c>
      <c r="K7267" s="189">
        <f t="shared" si="454"/>
        <v>0.96664000000000005</v>
      </c>
      <c r="L7267" s="200">
        <v>25084</v>
      </c>
      <c r="N7267" s="184">
        <v>493.9</v>
      </c>
      <c r="O7267" s="190">
        <f t="shared" si="455"/>
        <v>8.2316666666666663E-2</v>
      </c>
      <c r="Q7267" s="1">
        <v>227.1</v>
      </c>
    </row>
    <row r="7268" spans="2:17" x14ac:dyDescent="0.3">
      <c r="B7268" s="187">
        <v>41942.416666666664</v>
      </c>
      <c r="D7268" s="202">
        <v>972</v>
      </c>
      <c r="E7268" s="178">
        <v>733.47199999999998</v>
      </c>
      <c r="F7268" s="188">
        <f t="shared" si="452"/>
        <v>0.99262036065906556</v>
      </c>
      <c r="G7268" s="200"/>
      <c r="H7268" s="202">
        <v>1018</v>
      </c>
      <c r="I7268" s="178">
        <v>24359</v>
      </c>
      <c r="J7268">
        <f t="shared" si="453"/>
        <v>24359</v>
      </c>
      <c r="K7268" s="189">
        <f t="shared" si="454"/>
        <v>0.97436</v>
      </c>
      <c r="L7268" s="200">
        <v>25289</v>
      </c>
      <c r="N7268" s="184">
        <v>459.8</v>
      </c>
      <c r="O7268" s="190">
        <f t="shared" si="455"/>
        <v>7.6633333333333331E-2</v>
      </c>
      <c r="Q7268" s="1">
        <v>227</v>
      </c>
    </row>
    <row r="7269" spans="2:17" x14ac:dyDescent="0.3">
      <c r="B7269" s="187">
        <v>41942.458333333336</v>
      </c>
      <c r="D7269" s="202">
        <v>980</v>
      </c>
      <c r="E7269" s="178">
        <v>733.65499999999997</v>
      </c>
      <c r="F7269" s="188">
        <f t="shared" si="452"/>
        <v>0.9928680177284569</v>
      </c>
      <c r="G7269" s="200"/>
      <c r="H7269" s="202">
        <v>1072</v>
      </c>
      <c r="I7269" s="178">
        <v>24359</v>
      </c>
      <c r="J7269">
        <f t="shared" si="453"/>
        <v>24359</v>
      </c>
      <c r="K7269" s="189">
        <f t="shared" si="454"/>
        <v>0.97436</v>
      </c>
      <c r="L7269" s="200">
        <v>25289</v>
      </c>
      <c r="N7269" s="184">
        <v>797.5</v>
      </c>
      <c r="O7269" s="190">
        <f t="shared" si="455"/>
        <v>0.13291666666666666</v>
      </c>
      <c r="Q7269" s="1">
        <v>226.8</v>
      </c>
    </row>
    <row r="7270" spans="2:17" x14ac:dyDescent="0.3">
      <c r="B7270" s="187">
        <v>41942.5</v>
      </c>
      <c r="D7270" s="202">
        <v>921</v>
      </c>
      <c r="E7270" s="178">
        <v>709.995</v>
      </c>
      <c r="F7270" s="188">
        <f t="shared" si="452"/>
        <v>0.96084852995906223</v>
      </c>
      <c r="G7270" s="200"/>
      <c r="H7270" s="202">
        <v>1035</v>
      </c>
      <c r="I7270" s="178">
        <v>23976</v>
      </c>
      <c r="J7270">
        <f t="shared" si="453"/>
        <v>23976</v>
      </c>
      <c r="K7270" s="189">
        <f t="shared" si="454"/>
        <v>0.95904</v>
      </c>
      <c r="L7270" s="200">
        <v>24882</v>
      </c>
      <c r="N7270" s="184">
        <v>1279.5999999999999</v>
      </c>
      <c r="O7270" s="190">
        <f t="shared" si="455"/>
        <v>0.21326666666666666</v>
      </c>
      <c r="Q7270" s="1">
        <v>226.3</v>
      </c>
    </row>
    <row r="7271" spans="2:17" x14ac:dyDescent="0.3">
      <c r="B7271" s="187">
        <v>41942.541666666664</v>
      </c>
      <c r="D7271" s="202">
        <v>935</v>
      </c>
      <c r="E7271" s="178">
        <v>696.51099999999997</v>
      </c>
      <c r="F7271" s="188">
        <f t="shared" si="452"/>
        <v>0.94260039922860916</v>
      </c>
      <c r="G7271" s="200"/>
      <c r="H7271" s="202">
        <v>952</v>
      </c>
      <c r="I7271" s="178">
        <v>23828</v>
      </c>
      <c r="J7271">
        <f t="shared" si="453"/>
        <v>23828</v>
      </c>
      <c r="K7271" s="189">
        <f t="shared" si="454"/>
        <v>0.95311999999999997</v>
      </c>
      <c r="L7271" s="200">
        <v>24725</v>
      </c>
      <c r="N7271" s="184">
        <v>1577.6</v>
      </c>
      <c r="O7271" s="190">
        <f t="shared" si="455"/>
        <v>0.2629333333333333</v>
      </c>
      <c r="Q7271" s="1">
        <v>226.3</v>
      </c>
    </row>
    <row r="7272" spans="2:17" x14ac:dyDescent="0.3">
      <c r="B7272" s="187">
        <v>41942.583333333336</v>
      </c>
      <c r="D7272" s="202">
        <v>871</v>
      </c>
      <c r="E7272" s="178">
        <v>631.84500000000003</v>
      </c>
      <c r="F7272" s="188">
        <f t="shared" si="452"/>
        <v>0.85508678147308603</v>
      </c>
      <c r="G7272" s="200"/>
      <c r="H7272" s="202">
        <v>793</v>
      </c>
      <c r="I7272" s="178">
        <v>23206</v>
      </c>
      <c r="J7272">
        <f t="shared" si="453"/>
        <v>23206</v>
      </c>
      <c r="K7272" s="189">
        <f t="shared" si="454"/>
        <v>0.92823999999999995</v>
      </c>
      <c r="L7272" s="200">
        <v>24064</v>
      </c>
      <c r="N7272" s="184">
        <v>1810.2</v>
      </c>
      <c r="O7272" s="190">
        <f t="shared" si="455"/>
        <v>0.30170000000000002</v>
      </c>
      <c r="Q7272" s="1">
        <v>226.2</v>
      </c>
    </row>
    <row r="7273" spans="2:17" x14ac:dyDescent="0.3">
      <c r="B7273" s="187">
        <v>41942.625</v>
      </c>
      <c r="D7273" s="202">
        <v>629</v>
      </c>
      <c r="E7273" s="178">
        <v>427.01</v>
      </c>
      <c r="F7273" s="188">
        <f t="shared" si="452"/>
        <v>0.57788002841966368</v>
      </c>
      <c r="G7273" s="200"/>
      <c r="H7273" s="202">
        <v>537</v>
      </c>
      <c r="I7273" s="178">
        <v>19633</v>
      </c>
      <c r="J7273">
        <f t="shared" si="453"/>
        <v>19633</v>
      </c>
      <c r="K7273" s="189">
        <f t="shared" si="454"/>
        <v>0.78532000000000002</v>
      </c>
      <c r="L7273" s="200">
        <v>20287</v>
      </c>
      <c r="N7273" s="184">
        <v>2092</v>
      </c>
      <c r="O7273" s="190">
        <f t="shared" si="455"/>
        <v>0.34866666666666668</v>
      </c>
      <c r="Q7273" s="1">
        <v>226.1</v>
      </c>
    </row>
    <row r="7274" spans="2:17" x14ac:dyDescent="0.3">
      <c r="B7274" s="187">
        <v>41942.666666666664</v>
      </c>
      <c r="D7274" s="202">
        <v>609</v>
      </c>
      <c r="E7274" s="178">
        <v>341.29</v>
      </c>
      <c r="F7274" s="188">
        <f t="shared" si="452"/>
        <v>0.46187366782826411</v>
      </c>
      <c r="G7274" s="200"/>
      <c r="H7274" s="202">
        <v>328</v>
      </c>
      <c r="I7274" s="178">
        <v>13832</v>
      </c>
      <c r="J7274">
        <f t="shared" si="453"/>
        <v>13832</v>
      </c>
      <c r="K7274" s="189">
        <f t="shared" si="454"/>
        <v>0.55327999999999999</v>
      </c>
      <c r="L7274" s="200">
        <v>14216</v>
      </c>
      <c r="N7274" s="184">
        <v>2875.9</v>
      </c>
      <c r="O7274" s="190">
        <f t="shared" si="455"/>
        <v>0.47931666666666667</v>
      </c>
      <c r="Q7274" s="1">
        <v>225.9</v>
      </c>
    </row>
    <row r="7275" spans="2:17" x14ac:dyDescent="0.3">
      <c r="B7275" s="187">
        <v>41942.708333333336</v>
      </c>
      <c r="D7275" s="202">
        <v>375</v>
      </c>
      <c r="E7275" s="178">
        <v>0</v>
      </c>
      <c r="F7275" s="188">
        <f t="shared" si="452"/>
        <v>0</v>
      </c>
      <c r="G7275" s="200"/>
      <c r="H7275" s="202">
        <v>110</v>
      </c>
      <c r="I7275" s="178">
        <v>4075.3</v>
      </c>
      <c r="J7275">
        <f t="shared" si="453"/>
        <v>4075.3</v>
      </c>
      <c r="K7275" s="189">
        <f t="shared" si="454"/>
        <v>0.16301200000000002</v>
      </c>
      <c r="L7275" s="200">
        <v>4205.5</v>
      </c>
      <c r="N7275" s="184">
        <v>5478.4</v>
      </c>
      <c r="O7275" s="190">
        <f t="shared" si="455"/>
        <v>0.91306666666666658</v>
      </c>
      <c r="Q7275" s="1">
        <v>225.6</v>
      </c>
    </row>
    <row r="7276" spans="2:17" x14ac:dyDescent="0.3">
      <c r="B7276" s="187">
        <v>41942.75</v>
      </c>
      <c r="D7276" s="202">
        <v>17</v>
      </c>
      <c r="E7276" s="178">
        <v>0</v>
      </c>
      <c r="F7276" s="188">
        <f t="shared" si="452"/>
        <v>0</v>
      </c>
      <c r="G7276" s="200"/>
      <c r="H7276" s="202">
        <v>3</v>
      </c>
      <c r="I7276" s="178">
        <v>-56.506999999999998</v>
      </c>
      <c r="J7276">
        <f t="shared" si="453"/>
        <v>0</v>
      </c>
      <c r="K7276" s="189">
        <f t="shared" si="454"/>
        <v>0</v>
      </c>
      <c r="L7276" s="200">
        <v>0</v>
      </c>
      <c r="N7276" s="184">
        <v>4650.6000000000004</v>
      </c>
      <c r="O7276" s="190">
        <f t="shared" si="455"/>
        <v>0.77510000000000001</v>
      </c>
      <c r="Q7276" s="1">
        <v>225.6</v>
      </c>
    </row>
    <row r="7277" spans="2:17" x14ac:dyDescent="0.3">
      <c r="B7277" s="187">
        <v>41942.791666666664</v>
      </c>
      <c r="D7277" s="202">
        <v>0</v>
      </c>
      <c r="E7277" s="178">
        <v>0</v>
      </c>
      <c r="F7277" s="188">
        <f t="shared" si="452"/>
        <v>0</v>
      </c>
      <c r="G7277" s="200"/>
      <c r="H7277" s="202">
        <v>0</v>
      </c>
      <c r="I7277" s="178">
        <v>-56.506999999999998</v>
      </c>
      <c r="J7277">
        <f t="shared" si="453"/>
        <v>0</v>
      </c>
      <c r="K7277" s="189">
        <f t="shared" si="454"/>
        <v>0</v>
      </c>
      <c r="L7277" s="200">
        <v>0</v>
      </c>
      <c r="N7277" s="184">
        <v>2847.7</v>
      </c>
      <c r="O7277" s="190">
        <f t="shared" si="455"/>
        <v>0.47461666666666663</v>
      </c>
      <c r="Q7277" s="1">
        <v>224.9</v>
      </c>
    </row>
    <row r="7278" spans="2:17" x14ac:dyDescent="0.3">
      <c r="B7278" s="187">
        <v>41942.833333333336</v>
      </c>
      <c r="D7278" s="202">
        <v>0</v>
      </c>
      <c r="E7278" s="178">
        <v>0</v>
      </c>
      <c r="F7278" s="188">
        <f t="shared" si="452"/>
        <v>0</v>
      </c>
      <c r="G7278" s="200"/>
      <c r="H7278" s="202">
        <v>0</v>
      </c>
      <c r="I7278" s="178">
        <v>-56.506999999999998</v>
      </c>
      <c r="J7278">
        <f t="shared" si="453"/>
        <v>0</v>
      </c>
      <c r="K7278" s="189">
        <f t="shared" si="454"/>
        <v>0</v>
      </c>
      <c r="L7278" s="200">
        <v>0</v>
      </c>
      <c r="N7278" s="184">
        <v>1672.9</v>
      </c>
      <c r="O7278" s="190">
        <f t="shared" si="455"/>
        <v>0.27881666666666666</v>
      </c>
      <c r="Q7278" s="1">
        <v>224.8</v>
      </c>
    </row>
    <row r="7279" spans="2:17" x14ac:dyDescent="0.3">
      <c r="B7279" s="187">
        <v>41942.875</v>
      </c>
      <c r="D7279" s="202">
        <v>0</v>
      </c>
      <c r="E7279" s="178">
        <v>0</v>
      </c>
      <c r="F7279" s="188">
        <f t="shared" si="452"/>
        <v>0</v>
      </c>
      <c r="G7279" s="200"/>
      <c r="H7279" s="202">
        <v>0</v>
      </c>
      <c r="I7279" s="178">
        <v>-56.506999999999998</v>
      </c>
      <c r="J7279">
        <f t="shared" si="453"/>
        <v>0</v>
      </c>
      <c r="K7279" s="189">
        <f t="shared" si="454"/>
        <v>0</v>
      </c>
      <c r="L7279" s="200">
        <v>0</v>
      </c>
      <c r="N7279" s="184">
        <v>1788.3</v>
      </c>
      <c r="O7279" s="190">
        <f t="shared" si="455"/>
        <v>0.29804999999999998</v>
      </c>
      <c r="Q7279" s="1">
        <v>224.6</v>
      </c>
    </row>
    <row r="7280" spans="2:17" x14ac:dyDescent="0.3">
      <c r="B7280" s="187">
        <v>41942.916666666664</v>
      </c>
      <c r="D7280" s="202">
        <v>0</v>
      </c>
      <c r="E7280" s="178">
        <v>0</v>
      </c>
      <c r="F7280" s="188">
        <f t="shared" si="452"/>
        <v>0</v>
      </c>
      <c r="G7280" s="200"/>
      <c r="H7280" s="202">
        <v>0</v>
      </c>
      <c r="I7280" s="178">
        <v>-56.506999999999998</v>
      </c>
      <c r="J7280">
        <f t="shared" si="453"/>
        <v>0</v>
      </c>
      <c r="K7280" s="189">
        <f t="shared" si="454"/>
        <v>0</v>
      </c>
      <c r="L7280" s="200">
        <v>0</v>
      </c>
      <c r="N7280" s="184">
        <v>3588.7</v>
      </c>
      <c r="O7280" s="190">
        <f t="shared" si="455"/>
        <v>0.59811666666666663</v>
      </c>
      <c r="Q7280" s="1">
        <v>224.5</v>
      </c>
    </row>
    <row r="7281" spans="2:17" x14ac:dyDescent="0.3">
      <c r="B7281" s="187">
        <v>41942.958333333336</v>
      </c>
      <c r="D7281" s="202">
        <v>0</v>
      </c>
      <c r="E7281" s="178">
        <v>0</v>
      </c>
      <c r="F7281" s="188">
        <f t="shared" si="452"/>
        <v>0</v>
      </c>
      <c r="G7281" s="200"/>
      <c r="H7281" s="202">
        <v>0</v>
      </c>
      <c r="I7281" s="178">
        <v>-56.506999999999998</v>
      </c>
      <c r="J7281">
        <f t="shared" si="453"/>
        <v>0</v>
      </c>
      <c r="K7281" s="189">
        <f t="shared" si="454"/>
        <v>0</v>
      </c>
      <c r="L7281" s="200">
        <v>0</v>
      </c>
      <c r="N7281" s="184">
        <v>5463.9</v>
      </c>
      <c r="O7281" s="190">
        <f t="shared" si="455"/>
        <v>0.91064999999999996</v>
      </c>
      <c r="Q7281" s="1">
        <v>224.3</v>
      </c>
    </row>
    <row r="7282" spans="2:17" x14ac:dyDescent="0.3">
      <c r="B7282" s="187">
        <v>41943</v>
      </c>
      <c r="D7282" s="202">
        <v>0</v>
      </c>
      <c r="E7282" s="178">
        <v>0</v>
      </c>
      <c r="F7282" s="188">
        <f t="shared" si="452"/>
        <v>0</v>
      </c>
      <c r="G7282" s="200"/>
      <c r="H7282" s="202">
        <v>0</v>
      </c>
      <c r="I7282" s="178">
        <v>-56.506999999999998</v>
      </c>
      <c r="J7282">
        <f t="shared" si="453"/>
        <v>0</v>
      </c>
      <c r="K7282" s="189">
        <f t="shared" si="454"/>
        <v>0</v>
      </c>
      <c r="L7282" s="200">
        <v>0</v>
      </c>
      <c r="N7282" s="184">
        <v>5801.9</v>
      </c>
      <c r="O7282" s="190">
        <f t="shared" si="455"/>
        <v>0.96698333333333331</v>
      </c>
      <c r="Q7282" s="1">
        <v>223.5</v>
      </c>
    </row>
    <row r="7283" spans="2:17" x14ac:dyDescent="0.3">
      <c r="B7283" s="187">
        <v>41943.041666666664</v>
      </c>
      <c r="D7283" s="202">
        <v>0</v>
      </c>
      <c r="E7283" s="178">
        <v>0</v>
      </c>
      <c r="F7283" s="188">
        <f t="shared" si="452"/>
        <v>0</v>
      </c>
      <c r="G7283" s="200"/>
      <c r="H7283" s="202">
        <v>0</v>
      </c>
      <c r="I7283" s="178">
        <v>-56.506999999999998</v>
      </c>
      <c r="J7283">
        <f t="shared" si="453"/>
        <v>0</v>
      </c>
      <c r="K7283" s="189">
        <f t="shared" si="454"/>
        <v>0</v>
      </c>
      <c r="L7283" s="200">
        <v>0</v>
      </c>
      <c r="N7283" s="184">
        <v>5745.5</v>
      </c>
      <c r="O7283" s="190">
        <f t="shared" si="455"/>
        <v>0.95758333333333334</v>
      </c>
      <c r="Q7283" s="1">
        <v>223.4</v>
      </c>
    </row>
    <row r="7284" spans="2:17" x14ac:dyDescent="0.3">
      <c r="B7284" s="187">
        <v>41943.083333333336</v>
      </c>
      <c r="D7284" s="202">
        <v>0</v>
      </c>
      <c r="E7284" s="178">
        <v>0</v>
      </c>
      <c r="F7284" s="188">
        <f t="shared" si="452"/>
        <v>0</v>
      </c>
      <c r="G7284" s="200"/>
      <c r="H7284" s="202">
        <v>0</v>
      </c>
      <c r="I7284" s="178">
        <v>-56.506999999999998</v>
      </c>
      <c r="J7284">
        <f t="shared" si="453"/>
        <v>0</v>
      </c>
      <c r="K7284" s="189">
        <f t="shared" si="454"/>
        <v>0</v>
      </c>
      <c r="L7284" s="200">
        <v>0</v>
      </c>
      <c r="N7284" s="184">
        <v>5468.3</v>
      </c>
      <c r="O7284" s="190">
        <f t="shared" si="455"/>
        <v>0.91138333333333332</v>
      </c>
      <c r="Q7284" s="1">
        <v>223.2</v>
      </c>
    </row>
    <row r="7285" spans="2:17" x14ac:dyDescent="0.3">
      <c r="B7285" s="187">
        <v>41943.125</v>
      </c>
      <c r="D7285" s="202">
        <v>0</v>
      </c>
      <c r="E7285" s="178">
        <v>0</v>
      </c>
      <c r="F7285" s="188">
        <f t="shared" si="452"/>
        <v>0</v>
      </c>
      <c r="G7285" s="200"/>
      <c r="H7285" s="202">
        <v>0</v>
      </c>
      <c r="I7285" s="178">
        <v>-56.506999999999998</v>
      </c>
      <c r="J7285">
        <f t="shared" si="453"/>
        <v>0</v>
      </c>
      <c r="K7285" s="189">
        <f t="shared" si="454"/>
        <v>0</v>
      </c>
      <c r="L7285" s="200">
        <v>0</v>
      </c>
      <c r="N7285" s="184">
        <v>5052.6000000000004</v>
      </c>
      <c r="O7285" s="190">
        <f t="shared" si="455"/>
        <v>0.84210000000000007</v>
      </c>
      <c r="Q7285" s="1">
        <v>223</v>
      </c>
    </row>
    <row r="7286" spans="2:17" x14ac:dyDescent="0.3">
      <c r="B7286" s="187">
        <v>41943.166666666664</v>
      </c>
      <c r="D7286" s="202">
        <v>0</v>
      </c>
      <c r="E7286" s="178">
        <v>0</v>
      </c>
      <c r="F7286" s="188">
        <f t="shared" si="452"/>
        <v>0</v>
      </c>
      <c r="G7286" s="200"/>
      <c r="H7286" s="202">
        <v>0</v>
      </c>
      <c r="I7286" s="178">
        <v>-56.506999999999998</v>
      </c>
      <c r="J7286">
        <f t="shared" si="453"/>
        <v>0</v>
      </c>
      <c r="K7286" s="189">
        <f t="shared" si="454"/>
        <v>0</v>
      </c>
      <c r="L7286" s="200">
        <v>0</v>
      </c>
      <c r="N7286" s="184">
        <v>4345.7</v>
      </c>
      <c r="O7286" s="190">
        <f t="shared" si="455"/>
        <v>0.72428333333333328</v>
      </c>
      <c r="Q7286" s="1">
        <v>221.7</v>
      </c>
    </row>
    <row r="7287" spans="2:17" x14ac:dyDescent="0.3">
      <c r="B7287" s="187">
        <v>41943.208333333336</v>
      </c>
      <c r="D7287" s="202">
        <v>158</v>
      </c>
      <c r="E7287" s="178">
        <v>0</v>
      </c>
      <c r="F7287" s="188">
        <f t="shared" si="452"/>
        <v>0</v>
      </c>
      <c r="G7287" s="200"/>
      <c r="H7287" s="202">
        <v>36</v>
      </c>
      <c r="I7287" s="178">
        <v>1051.3</v>
      </c>
      <c r="J7287">
        <f t="shared" si="453"/>
        <v>1051.3</v>
      </c>
      <c r="K7287" s="189">
        <f t="shared" si="454"/>
        <v>4.2051999999999999E-2</v>
      </c>
      <c r="L7287" s="200">
        <v>1150.3</v>
      </c>
      <c r="N7287" s="184">
        <v>3194.2</v>
      </c>
      <c r="O7287" s="190">
        <f t="shared" si="455"/>
        <v>0.53236666666666665</v>
      </c>
      <c r="Q7287" s="1">
        <v>221.7</v>
      </c>
    </row>
    <row r="7288" spans="2:17" x14ac:dyDescent="0.3">
      <c r="B7288" s="187">
        <v>41943.25</v>
      </c>
      <c r="D7288" s="202">
        <v>584</v>
      </c>
      <c r="E7288" s="178">
        <v>96.159300000000002</v>
      </c>
      <c r="F7288" s="188">
        <f t="shared" si="452"/>
        <v>0.13013404608045473</v>
      </c>
      <c r="G7288" s="200"/>
      <c r="H7288" s="202">
        <v>233</v>
      </c>
      <c r="I7288" s="178">
        <v>10152</v>
      </c>
      <c r="J7288">
        <f t="shared" si="453"/>
        <v>10152</v>
      </c>
      <c r="K7288" s="189">
        <f t="shared" si="454"/>
        <v>0.40608</v>
      </c>
      <c r="L7288" s="200">
        <v>10414</v>
      </c>
      <c r="N7288" s="184">
        <v>1944.9</v>
      </c>
      <c r="O7288" s="190">
        <f t="shared" si="455"/>
        <v>0.32414999999999999</v>
      </c>
      <c r="Q7288" s="1">
        <v>221.6</v>
      </c>
    </row>
    <row r="7289" spans="2:17" x14ac:dyDescent="0.3">
      <c r="B7289" s="187">
        <v>41943.291666666664</v>
      </c>
      <c r="D7289" s="202">
        <v>795</v>
      </c>
      <c r="E7289" s="178">
        <v>524.35199999999998</v>
      </c>
      <c r="F7289" s="188">
        <f t="shared" si="452"/>
        <v>0.70961464289339249</v>
      </c>
      <c r="G7289" s="200"/>
      <c r="H7289" s="202">
        <v>480</v>
      </c>
      <c r="I7289" s="178">
        <v>20993</v>
      </c>
      <c r="J7289">
        <f t="shared" si="453"/>
        <v>20993</v>
      </c>
      <c r="K7289" s="189">
        <f t="shared" si="454"/>
        <v>0.83972000000000002</v>
      </c>
      <c r="L7289" s="200">
        <v>21721</v>
      </c>
      <c r="N7289" s="184">
        <v>1028.4000000000001</v>
      </c>
      <c r="O7289" s="190">
        <f t="shared" si="455"/>
        <v>0.17140000000000002</v>
      </c>
      <c r="Q7289" s="1">
        <v>221.3</v>
      </c>
    </row>
    <row r="7290" spans="2:17" x14ac:dyDescent="0.3">
      <c r="B7290" s="187">
        <v>41943.333333333336</v>
      </c>
      <c r="D7290" s="202">
        <v>885</v>
      </c>
      <c r="E7290" s="178">
        <v>640.46</v>
      </c>
      <c r="F7290" s="188">
        <f t="shared" si="452"/>
        <v>0.86674561017694629</v>
      </c>
      <c r="G7290" s="200"/>
      <c r="H7290" s="202">
        <v>711</v>
      </c>
      <c r="I7290" s="178">
        <v>23646</v>
      </c>
      <c r="J7290">
        <f t="shared" si="453"/>
        <v>23646</v>
      </c>
      <c r="K7290" s="189">
        <f t="shared" si="454"/>
        <v>0.94584000000000001</v>
      </c>
      <c r="L7290" s="200">
        <v>24532</v>
      </c>
      <c r="N7290" s="184">
        <v>893.2</v>
      </c>
      <c r="O7290" s="190">
        <f t="shared" si="455"/>
        <v>0.14886666666666667</v>
      </c>
      <c r="Q7290" s="1">
        <v>220.9</v>
      </c>
    </row>
    <row r="7291" spans="2:17" x14ac:dyDescent="0.3">
      <c r="B7291" s="187">
        <v>41943.375</v>
      </c>
      <c r="D7291" s="202">
        <v>943</v>
      </c>
      <c r="E7291" s="178">
        <v>701.59299999999996</v>
      </c>
      <c r="F7291" s="188">
        <f t="shared" si="452"/>
        <v>0.94947795784416555</v>
      </c>
      <c r="G7291" s="200"/>
      <c r="H7291" s="202">
        <v>897</v>
      </c>
      <c r="I7291" s="178">
        <v>24359</v>
      </c>
      <c r="J7291">
        <f t="shared" si="453"/>
        <v>24359</v>
      </c>
      <c r="K7291" s="189">
        <f t="shared" si="454"/>
        <v>0.97436</v>
      </c>
      <c r="L7291" s="200">
        <v>25289</v>
      </c>
      <c r="N7291" s="184">
        <v>531.70000000000005</v>
      </c>
      <c r="O7291" s="190">
        <f t="shared" si="455"/>
        <v>8.8616666666666677E-2</v>
      </c>
      <c r="Q7291" s="1">
        <v>220.5</v>
      </c>
    </row>
    <row r="7292" spans="2:17" x14ac:dyDescent="0.3">
      <c r="B7292" s="187">
        <v>41943.416666666664</v>
      </c>
      <c r="D7292" s="202">
        <v>974</v>
      </c>
      <c r="E7292" s="178">
        <v>733.47</v>
      </c>
      <c r="F7292" s="188">
        <f t="shared" si="452"/>
        <v>0.99261765402442748</v>
      </c>
      <c r="G7292" s="200"/>
      <c r="H7292" s="202">
        <v>1026</v>
      </c>
      <c r="I7292" s="178">
        <v>24359</v>
      </c>
      <c r="J7292">
        <f t="shared" si="453"/>
        <v>24359</v>
      </c>
      <c r="K7292" s="189">
        <f t="shared" si="454"/>
        <v>0.97436</v>
      </c>
      <c r="L7292" s="200">
        <v>25289</v>
      </c>
      <c r="N7292" s="184">
        <v>488.2</v>
      </c>
      <c r="O7292" s="190">
        <f t="shared" si="455"/>
        <v>8.136666666666667E-2</v>
      </c>
      <c r="Q7292" s="1">
        <v>220.2</v>
      </c>
    </row>
    <row r="7293" spans="2:17" x14ac:dyDescent="0.3">
      <c r="B7293" s="187">
        <v>41943.458333333336</v>
      </c>
      <c r="D7293" s="202">
        <v>985</v>
      </c>
      <c r="E7293" s="178">
        <v>733.72199999999998</v>
      </c>
      <c r="F7293" s="188">
        <f t="shared" si="452"/>
        <v>0.99295868998883519</v>
      </c>
      <c r="G7293" s="200"/>
      <c r="H7293" s="202">
        <v>1084</v>
      </c>
      <c r="I7293" s="178">
        <v>24359</v>
      </c>
      <c r="J7293">
        <f t="shared" si="453"/>
        <v>24359</v>
      </c>
      <c r="K7293" s="189">
        <f t="shared" si="454"/>
        <v>0.97436</v>
      </c>
      <c r="L7293" s="200">
        <v>25289</v>
      </c>
      <c r="N7293" s="184">
        <v>828.8</v>
      </c>
      <c r="O7293" s="190">
        <f t="shared" si="455"/>
        <v>0.13813333333333333</v>
      </c>
      <c r="Q7293" s="1">
        <v>220.1</v>
      </c>
    </row>
    <row r="7294" spans="2:17" x14ac:dyDescent="0.3">
      <c r="B7294" s="187">
        <v>41943.5</v>
      </c>
      <c r="D7294" s="202">
        <v>981</v>
      </c>
      <c r="E7294" s="178">
        <v>733.88400000000001</v>
      </c>
      <c r="F7294" s="188">
        <f t="shared" si="452"/>
        <v>0.99317792739452593</v>
      </c>
      <c r="G7294" s="200"/>
      <c r="H7294" s="202">
        <v>1062</v>
      </c>
      <c r="I7294" s="178">
        <v>24359</v>
      </c>
      <c r="J7294">
        <f t="shared" si="453"/>
        <v>24359</v>
      </c>
      <c r="K7294" s="189">
        <f t="shared" si="454"/>
        <v>0.97436</v>
      </c>
      <c r="L7294" s="200">
        <v>25289</v>
      </c>
      <c r="N7294" s="184">
        <v>1420</v>
      </c>
      <c r="O7294" s="190">
        <f t="shared" si="455"/>
        <v>0.23666666666666666</v>
      </c>
      <c r="Q7294" s="1">
        <v>219.5</v>
      </c>
    </row>
    <row r="7295" spans="2:17" x14ac:dyDescent="0.3">
      <c r="B7295" s="187">
        <v>41943.541666666664</v>
      </c>
      <c r="D7295" s="202">
        <v>961</v>
      </c>
      <c r="E7295" s="178">
        <v>715.01</v>
      </c>
      <c r="F7295" s="188">
        <f t="shared" si="452"/>
        <v>0.96763541631424033</v>
      </c>
      <c r="G7295" s="200"/>
      <c r="H7295" s="202">
        <v>967</v>
      </c>
      <c r="I7295" s="178">
        <v>24310</v>
      </c>
      <c r="J7295">
        <f t="shared" si="453"/>
        <v>24310</v>
      </c>
      <c r="K7295" s="189">
        <f t="shared" si="454"/>
        <v>0.97240000000000004</v>
      </c>
      <c r="L7295" s="200">
        <v>25237</v>
      </c>
      <c r="N7295" s="184">
        <v>2119</v>
      </c>
      <c r="O7295" s="190">
        <f t="shared" si="455"/>
        <v>0.35316666666666668</v>
      </c>
      <c r="Q7295" s="1">
        <v>219.1</v>
      </c>
    </row>
    <row r="7296" spans="2:17" x14ac:dyDescent="0.3">
      <c r="B7296" s="187">
        <v>41943.583333333336</v>
      </c>
      <c r="D7296" s="202">
        <v>917</v>
      </c>
      <c r="E7296" s="178">
        <v>664.27700000000004</v>
      </c>
      <c r="F7296" s="188">
        <f t="shared" si="452"/>
        <v>0.89897756876543644</v>
      </c>
      <c r="G7296" s="200"/>
      <c r="H7296" s="202">
        <v>807</v>
      </c>
      <c r="I7296" s="178">
        <v>23542</v>
      </c>
      <c r="J7296">
        <f t="shared" si="453"/>
        <v>23542</v>
      </c>
      <c r="K7296" s="189">
        <f t="shared" si="454"/>
        <v>0.94167999999999996</v>
      </c>
      <c r="L7296" s="200">
        <v>24422</v>
      </c>
      <c r="N7296" s="184">
        <v>2993.9</v>
      </c>
      <c r="O7296" s="190">
        <f t="shared" si="455"/>
        <v>0.49898333333333333</v>
      </c>
      <c r="Q7296" s="1">
        <v>218.7</v>
      </c>
    </row>
    <row r="7297" spans="2:17" x14ac:dyDescent="0.3">
      <c r="B7297" s="187">
        <v>41943.625</v>
      </c>
      <c r="D7297" s="202">
        <v>846</v>
      </c>
      <c r="E7297" s="178">
        <v>582.30600000000004</v>
      </c>
      <c r="F7297" s="188">
        <f t="shared" si="452"/>
        <v>0.78804479480326162</v>
      </c>
      <c r="G7297" s="200"/>
      <c r="H7297" s="202">
        <v>596</v>
      </c>
      <c r="I7297" s="178">
        <v>22356</v>
      </c>
      <c r="J7297">
        <f t="shared" si="453"/>
        <v>22356</v>
      </c>
      <c r="K7297" s="189">
        <f t="shared" si="454"/>
        <v>0.89424000000000003</v>
      </c>
      <c r="L7297" s="200">
        <v>23164</v>
      </c>
      <c r="N7297" s="184">
        <v>3894.7</v>
      </c>
      <c r="O7297" s="190">
        <f t="shared" si="455"/>
        <v>0.64911666666666668</v>
      </c>
      <c r="Q7297" s="1">
        <v>218.5</v>
      </c>
    </row>
    <row r="7298" spans="2:17" x14ac:dyDescent="0.3">
      <c r="B7298" s="187">
        <v>41943.666666666664</v>
      </c>
      <c r="D7298" s="202">
        <v>728</v>
      </c>
      <c r="E7298" s="178">
        <v>413.68799999999999</v>
      </c>
      <c r="F7298" s="188">
        <f t="shared" si="452"/>
        <v>0.55985113509490136</v>
      </c>
      <c r="G7298" s="200"/>
      <c r="H7298" s="202">
        <v>357</v>
      </c>
      <c r="I7298" s="178">
        <v>15398</v>
      </c>
      <c r="J7298">
        <f t="shared" si="453"/>
        <v>15398</v>
      </c>
      <c r="K7298" s="189">
        <f t="shared" si="454"/>
        <v>0.61592000000000002</v>
      </c>
      <c r="L7298" s="200">
        <v>15845</v>
      </c>
      <c r="N7298" s="184">
        <v>4569.5</v>
      </c>
      <c r="O7298" s="190">
        <f t="shared" si="455"/>
        <v>0.76158333333333328</v>
      </c>
      <c r="Q7298" s="1">
        <v>218</v>
      </c>
    </row>
    <row r="7299" spans="2:17" x14ac:dyDescent="0.3">
      <c r="B7299" s="187">
        <v>41943.708333333336</v>
      </c>
      <c r="D7299" s="202">
        <v>409</v>
      </c>
      <c r="E7299" s="178">
        <v>0</v>
      </c>
      <c r="F7299" s="188">
        <f t="shared" si="452"/>
        <v>0</v>
      </c>
      <c r="G7299" s="200"/>
      <c r="H7299" s="202">
        <v>117</v>
      </c>
      <c r="I7299" s="178">
        <v>4392.2</v>
      </c>
      <c r="J7299">
        <f t="shared" si="453"/>
        <v>4392.2</v>
      </c>
      <c r="K7299" s="189">
        <f t="shared" si="454"/>
        <v>0.17568799999999998</v>
      </c>
      <c r="L7299" s="200">
        <v>4526.7</v>
      </c>
      <c r="N7299" s="184">
        <v>4709.7</v>
      </c>
      <c r="O7299" s="190">
        <f t="shared" si="455"/>
        <v>0.78494999999999993</v>
      </c>
      <c r="Q7299" s="1">
        <v>217.2</v>
      </c>
    </row>
    <row r="7300" spans="2:17" x14ac:dyDescent="0.3">
      <c r="B7300" s="187">
        <v>41943.75</v>
      </c>
      <c r="D7300" s="202">
        <v>18</v>
      </c>
      <c r="E7300" s="178">
        <v>0</v>
      </c>
      <c r="F7300" s="188">
        <f t="shared" si="452"/>
        <v>0</v>
      </c>
      <c r="G7300" s="200"/>
      <c r="H7300" s="202">
        <v>4</v>
      </c>
      <c r="I7300" s="178">
        <v>-56.506999999999998</v>
      </c>
      <c r="J7300">
        <f t="shared" si="453"/>
        <v>0</v>
      </c>
      <c r="K7300" s="189">
        <f t="shared" si="454"/>
        <v>0</v>
      </c>
      <c r="L7300" s="200">
        <v>0</v>
      </c>
      <c r="N7300" s="184">
        <v>4641.3</v>
      </c>
      <c r="O7300" s="190">
        <f t="shared" si="455"/>
        <v>0.77355000000000007</v>
      </c>
      <c r="Q7300" s="1">
        <v>217</v>
      </c>
    </row>
    <row r="7301" spans="2:17" x14ac:dyDescent="0.3">
      <c r="B7301" s="187">
        <v>41943.791666666664</v>
      </c>
      <c r="D7301" s="202">
        <v>0</v>
      </c>
      <c r="E7301" s="178">
        <v>0</v>
      </c>
      <c r="F7301" s="188">
        <f t="shared" si="452"/>
        <v>0</v>
      </c>
      <c r="G7301" s="200"/>
      <c r="H7301" s="202">
        <v>0</v>
      </c>
      <c r="I7301" s="178">
        <v>-56.506999999999998</v>
      </c>
      <c r="J7301">
        <f t="shared" si="453"/>
        <v>0</v>
      </c>
      <c r="K7301" s="189">
        <f t="shared" si="454"/>
        <v>0</v>
      </c>
      <c r="L7301" s="200">
        <v>0</v>
      </c>
      <c r="N7301" s="184">
        <v>4352.5</v>
      </c>
      <c r="O7301" s="190">
        <f t="shared" si="455"/>
        <v>0.72541666666666671</v>
      </c>
      <c r="Q7301" s="1">
        <v>216.9</v>
      </c>
    </row>
    <row r="7302" spans="2:17" x14ac:dyDescent="0.3">
      <c r="B7302" s="187">
        <v>41943.833333333336</v>
      </c>
      <c r="D7302" s="202">
        <v>0</v>
      </c>
      <c r="E7302" s="178">
        <v>0</v>
      </c>
      <c r="F7302" s="188">
        <f t="shared" si="452"/>
        <v>0</v>
      </c>
      <c r="G7302" s="200"/>
      <c r="H7302" s="202">
        <v>0</v>
      </c>
      <c r="I7302" s="178">
        <v>-56.506999999999998</v>
      </c>
      <c r="J7302">
        <f t="shared" si="453"/>
        <v>0</v>
      </c>
      <c r="K7302" s="189">
        <f t="shared" si="454"/>
        <v>0</v>
      </c>
      <c r="L7302" s="200">
        <v>0</v>
      </c>
      <c r="N7302" s="184">
        <v>3928.4</v>
      </c>
      <c r="O7302" s="190">
        <f t="shared" si="455"/>
        <v>0.65473333333333339</v>
      </c>
      <c r="Q7302" s="1">
        <v>216.7</v>
      </c>
    </row>
    <row r="7303" spans="2:17" x14ac:dyDescent="0.3">
      <c r="B7303" s="187">
        <v>41943.875</v>
      </c>
      <c r="D7303" s="202">
        <v>0</v>
      </c>
      <c r="E7303" s="178">
        <v>0</v>
      </c>
      <c r="F7303" s="188">
        <f t="shared" si="452"/>
        <v>0</v>
      </c>
      <c r="G7303" s="200"/>
      <c r="H7303" s="202">
        <v>0</v>
      </c>
      <c r="I7303" s="178">
        <v>-56.506999999999998</v>
      </c>
      <c r="J7303">
        <f t="shared" si="453"/>
        <v>0</v>
      </c>
      <c r="K7303" s="189">
        <f t="shared" si="454"/>
        <v>0</v>
      </c>
      <c r="L7303" s="200">
        <v>0</v>
      </c>
      <c r="N7303" s="184">
        <v>3361.6</v>
      </c>
      <c r="O7303" s="190">
        <f t="shared" si="455"/>
        <v>0.56026666666666669</v>
      </c>
      <c r="Q7303" s="1">
        <v>215.8</v>
      </c>
    </row>
    <row r="7304" spans="2:17" x14ac:dyDescent="0.3">
      <c r="B7304" s="187">
        <v>41943.916666666664</v>
      </c>
      <c r="D7304" s="202">
        <v>0</v>
      </c>
      <c r="E7304" s="178">
        <v>0</v>
      </c>
      <c r="F7304" s="188">
        <f t="shared" si="452"/>
        <v>0</v>
      </c>
      <c r="G7304" s="200"/>
      <c r="H7304" s="202">
        <v>0</v>
      </c>
      <c r="I7304" s="178">
        <v>-56.506999999999998</v>
      </c>
      <c r="J7304">
        <f t="shared" si="453"/>
        <v>0</v>
      </c>
      <c r="K7304" s="189">
        <f t="shared" si="454"/>
        <v>0</v>
      </c>
      <c r="L7304" s="200">
        <v>0</v>
      </c>
      <c r="N7304" s="184">
        <v>3426.2</v>
      </c>
      <c r="O7304" s="190">
        <f t="shared" si="455"/>
        <v>0.57103333333333328</v>
      </c>
      <c r="Q7304" s="1">
        <v>215.7</v>
      </c>
    </row>
    <row r="7305" spans="2:17" x14ac:dyDescent="0.3">
      <c r="B7305" s="187">
        <v>41943.958333333336</v>
      </c>
      <c r="D7305" s="202">
        <v>0</v>
      </c>
      <c r="E7305" s="178">
        <v>0</v>
      </c>
      <c r="F7305" s="188">
        <f t="shared" si="452"/>
        <v>0</v>
      </c>
      <c r="G7305" s="200"/>
      <c r="H7305" s="202">
        <v>0</v>
      </c>
      <c r="I7305" s="178">
        <v>-56.506999999999998</v>
      </c>
      <c r="J7305">
        <f t="shared" si="453"/>
        <v>0</v>
      </c>
      <c r="K7305" s="189">
        <f t="shared" si="454"/>
        <v>0</v>
      </c>
      <c r="L7305" s="200">
        <v>0</v>
      </c>
      <c r="N7305" s="184">
        <v>4349.1000000000004</v>
      </c>
      <c r="O7305" s="190">
        <f t="shared" si="455"/>
        <v>0.72485000000000011</v>
      </c>
      <c r="Q7305" s="1">
        <v>215.3</v>
      </c>
    </row>
    <row r="7306" spans="2:17" x14ac:dyDescent="0.3">
      <c r="B7306" s="187">
        <v>43405</v>
      </c>
      <c r="D7306" s="202">
        <v>0</v>
      </c>
      <c r="E7306" s="178">
        <v>0</v>
      </c>
      <c r="F7306" s="188">
        <f t="shared" si="452"/>
        <v>0</v>
      </c>
      <c r="G7306" s="200"/>
      <c r="H7306" s="202">
        <v>0</v>
      </c>
      <c r="I7306" s="178">
        <v>-56.506999999999998</v>
      </c>
      <c r="J7306">
        <f t="shared" si="453"/>
        <v>0</v>
      </c>
      <c r="K7306" s="189">
        <f t="shared" si="454"/>
        <v>0</v>
      </c>
      <c r="L7306" s="200">
        <v>0</v>
      </c>
      <c r="N7306" s="184">
        <v>1983</v>
      </c>
      <c r="O7306" s="190">
        <f t="shared" si="455"/>
        <v>0.33050000000000002</v>
      </c>
      <c r="Q7306" s="1">
        <v>215.2</v>
      </c>
    </row>
    <row r="7307" spans="2:17" x14ac:dyDescent="0.3">
      <c r="B7307" s="187">
        <v>43405.041666666664</v>
      </c>
      <c r="D7307" s="202">
        <v>0</v>
      </c>
      <c r="E7307" s="178">
        <v>0</v>
      </c>
      <c r="F7307" s="188">
        <f t="shared" ref="F7307:F7370" si="456">E7307/$F$8</f>
        <v>0</v>
      </c>
      <c r="G7307" s="200"/>
      <c r="H7307" s="202">
        <v>0</v>
      </c>
      <c r="I7307" s="178">
        <v>-56.506999999999998</v>
      </c>
      <c r="J7307">
        <f t="shared" ref="J7307:J7370" si="457">IF(I7307&lt;0,0,I7307)</f>
        <v>0</v>
      </c>
      <c r="K7307" s="189">
        <f t="shared" ref="K7307:K7370" si="458">J7307/(1000*$K$8)</f>
        <v>0</v>
      </c>
      <c r="L7307" s="200">
        <v>0</v>
      </c>
      <c r="N7307" s="184">
        <v>2661.6</v>
      </c>
      <c r="O7307" s="190">
        <f t="shared" ref="O7307:O7370" si="459">N7307/$O$8</f>
        <v>0.44359999999999999</v>
      </c>
      <c r="Q7307" s="1">
        <v>215.2</v>
      </c>
    </row>
    <row r="7308" spans="2:17" x14ac:dyDescent="0.3">
      <c r="B7308" s="187">
        <v>43405.083333333336</v>
      </c>
      <c r="D7308" s="202">
        <v>0</v>
      </c>
      <c r="E7308" s="178">
        <v>0</v>
      </c>
      <c r="F7308" s="188">
        <f t="shared" si="456"/>
        <v>0</v>
      </c>
      <c r="G7308" s="200"/>
      <c r="H7308" s="202">
        <v>0</v>
      </c>
      <c r="I7308" s="178">
        <v>-56.506999999999998</v>
      </c>
      <c r="J7308">
        <f t="shared" si="457"/>
        <v>0</v>
      </c>
      <c r="K7308" s="189">
        <f t="shared" si="458"/>
        <v>0</v>
      </c>
      <c r="L7308" s="200">
        <v>0</v>
      </c>
      <c r="N7308" s="184">
        <v>3838.2</v>
      </c>
      <c r="O7308" s="190">
        <f t="shared" si="459"/>
        <v>0.63969999999999994</v>
      </c>
      <c r="Q7308" s="1">
        <v>214</v>
      </c>
    </row>
    <row r="7309" spans="2:17" x14ac:dyDescent="0.3">
      <c r="B7309" s="187">
        <v>43405.125</v>
      </c>
      <c r="D7309" s="202">
        <v>0</v>
      </c>
      <c r="E7309" s="178">
        <v>0</v>
      </c>
      <c r="F7309" s="188">
        <f t="shared" si="456"/>
        <v>0</v>
      </c>
      <c r="G7309" s="200"/>
      <c r="H7309" s="202">
        <v>0</v>
      </c>
      <c r="I7309" s="178">
        <v>-56.506999999999998</v>
      </c>
      <c r="J7309">
        <f t="shared" si="457"/>
        <v>0</v>
      </c>
      <c r="K7309" s="189">
        <f t="shared" si="458"/>
        <v>0</v>
      </c>
      <c r="L7309" s="200">
        <v>0</v>
      </c>
      <c r="N7309" s="184">
        <v>4373.8</v>
      </c>
      <c r="O7309" s="190">
        <f t="shared" si="459"/>
        <v>0.72896666666666665</v>
      </c>
      <c r="Q7309" s="1">
        <v>212.9</v>
      </c>
    </row>
    <row r="7310" spans="2:17" x14ac:dyDescent="0.3">
      <c r="B7310" s="187">
        <v>43405.166666666664</v>
      </c>
      <c r="D7310" s="202">
        <v>0</v>
      </c>
      <c r="E7310" s="178">
        <v>0</v>
      </c>
      <c r="F7310" s="188">
        <f t="shared" si="456"/>
        <v>0</v>
      </c>
      <c r="G7310" s="200"/>
      <c r="H7310" s="202">
        <v>0</v>
      </c>
      <c r="I7310" s="178">
        <v>-56.506999999999998</v>
      </c>
      <c r="J7310">
        <f t="shared" si="457"/>
        <v>0</v>
      </c>
      <c r="K7310" s="189">
        <f t="shared" si="458"/>
        <v>0</v>
      </c>
      <c r="L7310" s="200">
        <v>0</v>
      </c>
      <c r="N7310" s="184">
        <v>3737.6</v>
      </c>
      <c r="O7310" s="190">
        <f t="shared" si="459"/>
        <v>0.62293333333333334</v>
      </c>
      <c r="Q7310" s="1">
        <v>212.7</v>
      </c>
    </row>
    <row r="7311" spans="2:17" x14ac:dyDescent="0.3">
      <c r="B7311" s="187">
        <v>43405.208333333336</v>
      </c>
      <c r="D7311" s="202">
        <v>60</v>
      </c>
      <c r="E7311" s="178">
        <v>0</v>
      </c>
      <c r="F7311" s="188">
        <f t="shared" si="456"/>
        <v>0</v>
      </c>
      <c r="G7311" s="200"/>
      <c r="H7311" s="202">
        <v>26</v>
      </c>
      <c r="I7311" s="178">
        <v>683.32</v>
      </c>
      <c r="J7311">
        <f t="shared" si="457"/>
        <v>683.32</v>
      </c>
      <c r="K7311" s="189">
        <f t="shared" si="458"/>
        <v>2.7332800000000001E-2</v>
      </c>
      <c r="L7311" s="200">
        <v>780.09</v>
      </c>
      <c r="N7311" s="184">
        <v>3033.4</v>
      </c>
      <c r="O7311" s="190">
        <f t="shared" si="459"/>
        <v>0.50556666666666672</v>
      </c>
      <c r="Q7311" s="1">
        <v>211.9</v>
      </c>
    </row>
    <row r="7312" spans="2:17" x14ac:dyDescent="0.3">
      <c r="B7312" s="187">
        <v>43405.25</v>
      </c>
      <c r="D7312" s="202">
        <v>523</v>
      </c>
      <c r="E7312" s="178">
        <v>66.545900000000003</v>
      </c>
      <c r="F7312" s="188">
        <f t="shared" si="456"/>
        <v>9.0057718983658705E-2</v>
      </c>
      <c r="G7312" s="200"/>
      <c r="H7312" s="202">
        <v>221</v>
      </c>
      <c r="I7312" s="178">
        <v>9364.7999999999993</v>
      </c>
      <c r="J7312">
        <f t="shared" si="457"/>
        <v>9364.7999999999993</v>
      </c>
      <c r="K7312" s="189">
        <f t="shared" si="458"/>
        <v>0.37459199999999998</v>
      </c>
      <c r="L7312" s="200">
        <v>9604.9</v>
      </c>
      <c r="N7312" s="184">
        <v>1596.8</v>
      </c>
      <c r="O7312" s="190">
        <f t="shared" si="459"/>
        <v>0.26613333333333333</v>
      </c>
      <c r="Q7312" s="1">
        <v>211.5</v>
      </c>
    </row>
    <row r="7313" spans="2:17" x14ac:dyDescent="0.3">
      <c r="B7313" s="187">
        <v>43405.291666666664</v>
      </c>
      <c r="D7313" s="202">
        <v>456</v>
      </c>
      <c r="E7313" s="178">
        <v>290.90899999999999</v>
      </c>
      <c r="F7313" s="188">
        <f t="shared" si="456"/>
        <v>0.39369218797577565</v>
      </c>
      <c r="G7313" s="200"/>
      <c r="H7313" s="202">
        <v>405</v>
      </c>
      <c r="I7313" s="178">
        <v>16194</v>
      </c>
      <c r="J7313">
        <f t="shared" si="457"/>
        <v>16194</v>
      </c>
      <c r="K7313" s="189">
        <f t="shared" si="458"/>
        <v>0.64776</v>
      </c>
      <c r="L7313" s="200">
        <v>16678</v>
      </c>
      <c r="N7313" s="184">
        <v>916</v>
      </c>
      <c r="O7313" s="190">
        <f t="shared" si="459"/>
        <v>0.15266666666666667</v>
      </c>
      <c r="Q7313" s="1">
        <v>211.1</v>
      </c>
    </row>
    <row r="7314" spans="2:17" x14ac:dyDescent="0.3">
      <c r="B7314" s="187">
        <v>43405.333333333336</v>
      </c>
      <c r="D7314" s="202">
        <v>783</v>
      </c>
      <c r="E7314" s="178">
        <v>564.02700000000004</v>
      </c>
      <c r="F7314" s="188">
        <f t="shared" si="456"/>
        <v>0.76330750752782772</v>
      </c>
      <c r="G7314" s="200"/>
      <c r="H7314" s="202">
        <v>689</v>
      </c>
      <c r="I7314" s="178">
        <v>22873</v>
      </c>
      <c r="J7314">
        <f t="shared" si="457"/>
        <v>22873</v>
      </c>
      <c r="K7314" s="189">
        <f t="shared" si="458"/>
        <v>0.91491999999999996</v>
      </c>
      <c r="L7314" s="200">
        <v>23711</v>
      </c>
      <c r="N7314" s="184">
        <v>974.7</v>
      </c>
      <c r="O7314" s="190">
        <f t="shared" si="459"/>
        <v>0.16245000000000001</v>
      </c>
      <c r="Q7314" s="1">
        <v>211.1</v>
      </c>
    </row>
    <row r="7315" spans="2:17" x14ac:dyDescent="0.3">
      <c r="B7315" s="187">
        <v>43405.375</v>
      </c>
      <c r="D7315" s="202">
        <v>848</v>
      </c>
      <c r="E7315" s="178">
        <v>629.423</v>
      </c>
      <c r="F7315" s="188">
        <f t="shared" si="456"/>
        <v>0.85180904692627812</v>
      </c>
      <c r="G7315" s="200"/>
      <c r="H7315" s="202">
        <v>867</v>
      </c>
      <c r="I7315" s="178">
        <v>23669</v>
      </c>
      <c r="J7315">
        <f t="shared" si="457"/>
        <v>23669</v>
      </c>
      <c r="K7315" s="189">
        <f t="shared" si="458"/>
        <v>0.94676000000000005</v>
      </c>
      <c r="L7315" s="200">
        <v>24556</v>
      </c>
      <c r="N7315" s="184">
        <v>587.5</v>
      </c>
      <c r="O7315" s="190">
        <f t="shared" si="459"/>
        <v>9.7916666666666666E-2</v>
      </c>
      <c r="Q7315" s="1">
        <v>211</v>
      </c>
    </row>
    <row r="7316" spans="2:17" x14ac:dyDescent="0.3">
      <c r="B7316" s="187">
        <v>43405.416666666664</v>
      </c>
      <c r="D7316" s="202">
        <v>889</v>
      </c>
      <c r="E7316" s="178">
        <v>671.75</v>
      </c>
      <c r="F7316" s="188">
        <f t="shared" si="456"/>
        <v>0.90909090909090917</v>
      </c>
      <c r="G7316" s="200"/>
      <c r="H7316" s="202">
        <v>994</v>
      </c>
      <c r="I7316" s="178">
        <v>24131</v>
      </c>
      <c r="J7316">
        <f t="shared" si="457"/>
        <v>24131</v>
      </c>
      <c r="K7316" s="189">
        <f t="shared" si="458"/>
        <v>0.96523999999999999</v>
      </c>
      <c r="L7316" s="200">
        <v>25047</v>
      </c>
      <c r="N7316" s="184">
        <v>0</v>
      </c>
      <c r="O7316" s="190">
        <f t="shared" si="459"/>
        <v>0</v>
      </c>
      <c r="Q7316" s="1">
        <v>210.9</v>
      </c>
    </row>
    <row r="7317" spans="2:17" x14ac:dyDescent="0.3">
      <c r="B7317" s="187">
        <v>43405.458333333336</v>
      </c>
      <c r="D7317" s="202">
        <v>883</v>
      </c>
      <c r="E7317" s="178">
        <v>674.11500000000001</v>
      </c>
      <c r="F7317" s="188">
        <f t="shared" si="456"/>
        <v>0.91229150455052954</v>
      </c>
      <c r="G7317" s="200"/>
      <c r="H7317" s="202">
        <v>1046</v>
      </c>
      <c r="I7317" s="178">
        <v>24095</v>
      </c>
      <c r="J7317">
        <f t="shared" si="457"/>
        <v>24095</v>
      </c>
      <c r="K7317" s="189">
        <f t="shared" si="458"/>
        <v>0.96379999999999999</v>
      </c>
      <c r="L7317" s="200">
        <v>25009</v>
      </c>
      <c r="N7317" s="184">
        <v>6</v>
      </c>
      <c r="O7317" s="190">
        <f t="shared" si="459"/>
        <v>1E-3</v>
      </c>
      <c r="Q7317" s="1">
        <v>209.8</v>
      </c>
    </row>
    <row r="7318" spans="2:17" x14ac:dyDescent="0.3">
      <c r="B7318" s="187">
        <v>43405.5</v>
      </c>
      <c r="D7318" s="202">
        <v>470</v>
      </c>
      <c r="E7318" s="178">
        <v>346.22300000000001</v>
      </c>
      <c r="F7318" s="188">
        <f t="shared" si="456"/>
        <v>0.4685495821632778</v>
      </c>
      <c r="G7318" s="200"/>
      <c r="H7318" s="202">
        <v>806</v>
      </c>
      <c r="I7318" s="178">
        <v>19246</v>
      </c>
      <c r="J7318">
        <f t="shared" si="457"/>
        <v>19246</v>
      </c>
      <c r="K7318" s="189">
        <f t="shared" si="458"/>
        <v>0.76983999999999997</v>
      </c>
      <c r="L7318" s="200">
        <v>19880</v>
      </c>
      <c r="N7318" s="184">
        <v>2200.6</v>
      </c>
      <c r="O7318" s="190">
        <f t="shared" si="459"/>
        <v>0.36676666666666663</v>
      </c>
      <c r="Q7318" s="1">
        <v>209.5</v>
      </c>
    </row>
    <row r="7319" spans="2:17" x14ac:dyDescent="0.3">
      <c r="B7319" s="187">
        <v>43405.541666666664</v>
      </c>
      <c r="D7319" s="202">
        <v>508</v>
      </c>
      <c r="E7319" s="178">
        <v>360.26299999999998</v>
      </c>
      <c r="F7319" s="188">
        <f t="shared" si="456"/>
        <v>0.48755015732313833</v>
      </c>
      <c r="G7319" s="200"/>
      <c r="H7319" s="202">
        <v>816</v>
      </c>
      <c r="I7319" s="178">
        <v>20525</v>
      </c>
      <c r="J7319">
        <f t="shared" si="457"/>
        <v>20525</v>
      </c>
      <c r="K7319" s="189">
        <f t="shared" si="458"/>
        <v>0.82099999999999995</v>
      </c>
      <c r="L7319" s="200">
        <v>21227</v>
      </c>
      <c r="N7319" s="184">
        <v>5114.3999999999996</v>
      </c>
      <c r="O7319" s="190">
        <f t="shared" si="459"/>
        <v>0.85239999999999994</v>
      </c>
      <c r="Q7319" s="1">
        <v>209.2</v>
      </c>
    </row>
    <row r="7320" spans="2:17" x14ac:dyDescent="0.3">
      <c r="B7320" s="187">
        <v>43405.583333333336</v>
      </c>
      <c r="D7320" s="202">
        <v>208</v>
      </c>
      <c r="E7320" s="178">
        <v>0</v>
      </c>
      <c r="F7320" s="188">
        <f t="shared" si="456"/>
        <v>0</v>
      </c>
      <c r="G7320" s="200"/>
      <c r="H7320" s="202">
        <v>499</v>
      </c>
      <c r="I7320" s="178">
        <v>13032</v>
      </c>
      <c r="J7320">
        <f t="shared" si="457"/>
        <v>13032</v>
      </c>
      <c r="K7320" s="189">
        <f t="shared" si="458"/>
        <v>0.52127999999999997</v>
      </c>
      <c r="L7320" s="200">
        <v>13387</v>
      </c>
      <c r="N7320" s="184">
        <v>5383.1</v>
      </c>
      <c r="O7320" s="190">
        <f t="shared" si="459"/>
        <v>0.89718333333333344</v>
      </c>
      <c r="Q7320" s="1">
        <v>208.4</v>
      </c>
    </row>
    <row r="7321" spans="2:17" x14ac:dyDescent="0.3">
      <c r="B7321" s="187">
        <v>43405.625</v>
      </c>
      <c r="D7321" s="202">
        <v>62</v>
      </c>
      <c r="E7321" s="178">
        <v>0</v>
      </c>
      <c r="F7321" s="188">
        <f t="shared" si="456"/>
        <v>0</v>
      </c>
      <c r="G7321" s="200"/>
      <c r="H7321" s="202">
        <v>247</v>
      </c>
      <c r="I7321" s="178">
        <v>5939.2</v>
      </c>
      <c r="J7321">
        <f t="shared" si="457"/>
        <v>5939.2</v>
      </c>
      <c r="K7321" s="189">
        <f t="shared" si="458"/>
        <v>0.237568</v>
      </c>
      <c r="L7321" s="200">
        <v>6099.4</v>
      </c>
      <c r="N7321" s="184">
        <v>5737.7</v>
      </c>
      <c r="O7321" s="190">
        <f t="shared" si="459"/>
        <v>0.95628333333333326</v>
      </c>
      <c r="Q7321" s="1">
        <v>208.1</v>
      </c>
    </row>
    <row r="7322" spans="2:17" x14ac:dyDescent="0.3">
      <c r="B7322" s="187">
        <v>43405.666666666664</v>
      </c>
      <c r="D7322" s="202">
        <v>262</v>
      </c>
      <c r="E7322" s="178">
        <v>0</v>
      </c>
      <c r="F7322" s="188">
        <f t="shared" si="456"/>
        <v>0</v>
      </c>
      <c r="G7322" s="200"/>
      <c r="H7322" s="202">
        <v>250</v>
      </c>
      <c r="I7322" s="178">
        <v>9052.7999999999993</v>
      </c>
      <c r="J7322">
        <f t="shared" si="457"/>
        <v>9052.7999999999993</v>
      </c>
      <c r="K7322" s="189">
        <f t="shared" si="458"/>
        <v>0.36211199999999999</v>
      </c>
      <c r="L7322" s="200">
        <v>9284.2999999999993</v>
      </c>
      <c r="N7322" s="184">
        <v>6000</v>
      </c>
      <c r="O7322" s="190">
        <f t="shared" si="459"/>
        <v>1</v>
      </c>
      <c r="Q7322" s="1">
        <v>207.9</v>
      </c>
    </row>
    <row r="7323" spans="2:17" x14ac:dyDescent="0.3">
      <c r="B7323" s="187">
        <v>43405.708333333336</v>
      </c>
      <c r="D7323" s="202">
        <v>5</v>
      </c>
      <c r="E7323" s="178">
        <v>0</v>
      </c>
      <c r="F7323" s="188">
        <f t="shared" si="456"/>
        <v>0</v>
      </c>
      <c r="G7323" s="200"/>
      <c r="H7323" s="202">
        <v>25</v>
      </c>
      <c r="I7323" s="178">
        <v>423.42</v>
      </c>
      <c r="J7323">
        <f t="shared" si="457"/>
        <v>423.42</v>
      </c>
      <c r="K7323" s="189">
        <f t="shared" si="458"/>
        <v>1.6936800000000002E-2</v>
      </c>
      <c r="L7323" s="200">
        <v>546.74</v>
      </c>
      <c r="N7323" s="184">
        <v>5997</v>
      </c>
      <c r="O7323" s="190">
        <f t="shared" si="459"/>
        <v>0.99950000000000006</v>
      </c>
      <c r="Q7323" s="1">
        <v>207.2</v>
      </c>
    </row>
    <row r="7324" spans="2:17" x14ac:dyDescent="0.3">
      <c r="B7324" s="187">
        <v>43405.75</v>
      </c>
      <c r="D7324" s="202">
        <v>0</v>
      </c>
      <c r="E7324" s="178">
        <v>0</v>
      </c>
      <c r="F7324" s="188">
        <f t="shared" si="456"/>
        <v>0</v>
      </c>
      <c r="G7324" s="200"/>
      <c r="H7324" s="202">
        <v>1</v>
      </c>
      <c r="I7324" s="178">
        <v>-56.506999999999998</v>
      </c>
      <c r="J7324">
        <f t="shared" si="457"/>
        <v>0</v>
      </c>
      <c r="K7324" s="189">
        <f t="shared" si="458"/>
        <v>0</v>
      </c>
      <c r="L7324" s="200">
        <v>0</v>
      </c>
      <c r="N7324" s="184">
        <v>4903.3999999999996</v>
      </c>
      <c r="O7324" s="190">
        <f t="shared" si="459"/>
        <v>0.81723333333333326</v>
      </c>
      <c r="Q7324" s="1">
        <v>206.4</v>
      </c>
    </row>
    <row r="7325" spans="2:17" x14ac:dyDescent="0.3">
      <c r="B7325" s="187">
        <v>43405.791666666664</v>
      </c>
      <c r="D7325" s="202">
        <v>0</v>
      </c>
      <c r="E7325" s="178">
        <v>0</v>
      </c>
      <c r="F7325" s="188">
        <f t="shared" si="456"/>
        <v>0</v>
      </c>
      <c r="G7325" s="200"/>
      <c r="H7325" s="202">
        <v>0</v>
      </c>
      <c r="I7325" s="178">
        <v>-56.506999999999998</v>
      </c>
      <c r="J7325">
        <f t="shared" si="457"/>
        <v>0</v>
      </c>
      <c r="K7325" s="189">
        <f t="shared" si="458"/>
        <v>0</v>
      </c>
      <c r="L7325" s="200">
        <v>0</v>
      </c>
      <c r="N7325" s="184">
        <v>3725.9</v>
      </c>
      <c r="O7325" s="190">
        <f t="shared" si="459"/>
        <v>0.62098333333333333</v>
      </c>
      <c r="Q7325" s="1">
        <v>205.7</v>
      </c>
    </row>
    <row r="7326" spans="2:17" x14ac:dyDescent="0.3">
      <c r="B7326" s="187">
        <v>43405.833333333336</v>
      </c>
      <c r="D7326" s="202">
        <v>0</v>
      </c>
      <c r="E7326" s="178">
        <v>0</v>
      </c>
      <c r="F7326" s="188">
        <f t="shared" si="456"/>
        <v>0</v>
      </c>
      <c r="G7326" s="200"/>
      <c r="H7326" s="202">
        <v>0</v>
      </c>
      <c r="I7326" s="178">
        <v>-56.506999999999998</v>
      </c>
      <c r="J7326">
        <f t="shared" si="457"/>
        <v>0</v>
      </c>
      <c r="K7326" s="189">
        <f t="shared" si="458"/>
        <v>0</v>
      </c>
      <c r="L7326" s="200">
        <v>0</v>
      </c>
      <c r="N7326" s="184">
        <v>3939.1</v>
      </c>
      <c r="O7326" s="190">
        <f t="shared" si="459"/>
        <v>0.65651666666666664</v>
      </c>
      <c r="Q7326" s="1">
        <v>205.4</v>
      </c>
    </row>
    <row r="7327" spans="2:17" x14ac:dyDescent="0.3">
      <c r="B7327" s="187">
        <v>43405.875</v>
      </c>
      <c r="D7327" s="202">
        <v>0</v>
      </c>
      <c r="E7327" s="178">
        <v>0</v>
      </c>
      <c r="F7327" s="188">
        <f t="shared" si="456"/>
        <v>0</v>
      </c>
      <c r="G7327" s="200"/>
      <c r="H7327" s="202">
        <v>0</v>
      </c>
      <c r="I7327" s="178">
        <v>-56.506999999999998</v>
      </c>
      <c r="J7327">
        <f t="shared" si="457"/>
        <v>0</v>
      </c>
      <c r="K7327" s="189">
        <f t="shared" si="458"/>
        <v>0</v>
      </c>
      <c r="L7327" s="200">
        <v>0</v>
      </c>
      <c r="N7327" s="184">
        <v>4857.1000000000004</v>
      </c>
      <c r="O7327" s="190">
        <f t="shared" si="459"/>
        <v>0.80951666666666677</v>
      </c>
      <c r="Q7327" s="1">
        <v>205.3</v>
      </c>
    </row>
    <row r="7328" spans="2:17" x14ac:dyDescent="0.3">
      <c r="B7328" s="187">
        <v>43405.916666666664</v>
      </c>
      <c r="D7328" s="202">
        <v>0</v>
      </c>
      <c r="E7328" s="178">
        <v>0</v>
      </c>
      <c r="F7328" s="188">
        <f t="shared" si="456"/>
        <v>0</v>
      </c>
      <c r="G7328" s="200"/>
      <c r="H7328" s="202">
        <v>0</v>
      </c>
      <c r="I7328" s="178">
        <v>-56.506999999999998</v>
      </c>
      <c r="J7328">
        <f t="shared" si="457"/>
        <v>0</v>
      </c>
      <c r="K7328" s="189">
        <f t="shared" si="458"/>
        <v>0</v>
      </c>
      <c r="L7328" s="200">
        <v>0</v>
      </c>
      <c r="N7328" s="184">
        <v>5623.9</v>
      </c>
      <c r="O7328" s="190">
        <f t="shared" si="459"/>
        <v>0.93731666666666658</v>
      </c>
      <c r="Q7328" s="1">
        <v>205</v>
      </c>
    </row>
    <row r="7329" spans="2:17" x14ac:dyDescent="0.3">
      <c r="B7329" s="187">
        <v>43405.958333333336</v>
      </c>
      <c r="D7329" s="202">
        <v>0</v>
      </c>
      <c r="E7329" s="178">
        <v>0</v>
      </c>
      <c r="F7329" s="188">
        <f t="shared" si="456"/>
        <v>0</v>
      </c>
      <c r="G7329" s="200"/>
      <c r="H7329" s="202">
        <v>0</v>
      </c>
      <c r="I7329" s="178">
        <v>-56.506999999999998</v>
      </c>
      <c r="J7329">
        <f t="shared" si="457"/>
        <v>0</v>
      </c>
      <c r="K7329" s="189">
        <f t="shared" si="458"/>
        <v>0</v>
      </c>
      <c r="L7329" s="200">
        <v>0</v>
      </c>
      <c r="N7329" s="184">
        <v>5693.5</v>
      </c>
      <c r="O7329" s="190">
        <f t="shared" si="459"/>
        <v>0.94891666666666663</v>
      </c>
      <c r="Q7329" s="1">
        <v>204.1</v>
      </c>
    </row>
    <row r="7330" spans="2:17" x14ac:dyDescent="0.3">
      <c r="B7330" s="187">
        <v>43406</v>
      </c>
      <c r="D7330" s="202">
        <v>0</v>
      </c>
      <c r="E7330" s="178">
        <v>0</v>
      </c>
      <c r="F7330" s="188">
        <f t="shared" si="456"/>
        <v>0</v>
      </c>
      <c r="G7330" s="200"/>
      <c r="H7330" s="202">
        <v>0</v>
      </c>
      <c r="I7330" s="178">
        <v>-56.506999999999998</v>
      </c>
      <c r="J7330">
        <f t="shared" si="457"/>
        <v>0</v>
      </c>
      <c r="K7330" s="189">
        <f t="shared" si="458"/>
        <v>0</v>
      </c>
      <c r="L7330" s="200">
        <v>0</v>
      </c>
      <c r="N7330" s="184">
        <v>4753.6000000000004</v>
      </c>
      <c r="O7330" s="190">
        <f t="shared" si="459"/>
        <v>0.79226666666666667</v>
      </c>
      <c r="Q7330" s="1">
        <v>204.1</v>
      </c>
    </row>
    <row r="7331" spans="2:17" x14ac:dyDescent="0.3">
      <c r="B7331" s="187">
        <v>43406.041666666664</v>
      </c>
      <c r="D7331" s="202">
        <v>0</v>
      </c>
      <c r="E7331" s="178">
        <v>0</v>
      </c>
      <c r="F7331" s="188">
        <f t="shared" si="456"/>
        <v>0</v>
      </c>
      <c r="G7331" s="200"/>
      <c r="H7331" s="202">
        <v>0</v>
      </c>
      <c r="I7331" s="178">
        <v>-56.506999999999998</v>
      </c>
      <c r="J7331">
        <f t="shared" si="457"/>
        <v>0</v>
      </c>
      <c r="K7331" s="189">
        <f t="shared" si="458"/>
        <v>0</v>
      </c>
      <c r="L7331" s="200">
        <v>0</v>
      </c>
      <c r="N7331" s="184">
        <v>3677.2</v>
      </c>
      <c r="O7331" s="190">
        <f t="shared" si="459"/>
        <v>0.61286666666666667</v>
      </c>
      <c r="Q7331" s="1">
        <v>203.9</v>
      </c>
    </row>
    <row r="7332" spans="2:17" x14ac:dyDescent="0.3">
      <c r="B7332" s="187">
        <v>43406.083333333336</v>
      </c>
      <c r="D7332" s="202">
        <v>0</v>
      </c>
      <c r="E7332" s="178">
        <v>0</v>
      </c>
      <c r="F7332" s="188">
        <f t="shared" si="456"/>
        <v>0</v>
      </c>
      <c r="G7332" s="200"/>
      <c r="H7332" s="202">
        <v>0</v>
      </c>
      <c r="I7332" s="178">
        <v>-56.506999999999998</v>
      </c>
      <c r="J7332">
        <f t="shared" si="457"/>
        <v>0</v>
      </c>
      <c r="K7332" s="189">
        <f t="shared" si="458"/>
        <v>0</v>
      </c>
      <c r="L7332" s="200">
        <v>0</v>
      </c>
      <c r="N7332" s="184">
        <v>2648.9</v>
      </c>
      <c r="O7332" s="190">
        <f t="shared" si="459"/>
        <v>0.44148333333333334</v>
      </c>
      <c r="Q7332" s="1">
        <v>203.9</v>
      </c>
    </row>
    <row r="7333" spans="2:17" x14ac:dyDescent="0.3">
      <c r="B7333" s="187">
        <v>43406.125</v>
      </c>
      <c r="D7333" s="202">
        <v>0</v>
      </c>
      <c r="E7333" s="178">
        <v>0</v>
      </c>
      <c r="F7333" s="188">
        <f t="shared" si="456"/>
        <v>0</v>
      </c>
      <c r="G7333" s="200"/>
      <c r="H7333" s="202">
        <v>0</v>
      </c>
      <c r="I7333" s="178">
        <v>-56.506999999999998</v>
      </c>
      <c r="J7333">
        <f t="shared" si="457"/>
        <v>0</v>
      </c>
      <c r="K7333" s="189">
        <f t="shared" si="458"/>
        <v>0</v>
      </c>
      <c r="L7333" s="200">
        <v>0</v>
      </c>
      <c r="N7333" s="184">
        <v>2093.6999999999998</v>
      </c>
      <c r="O7333" s="190">
        <f t="shared" si="459"/>
        <v>0.34894999999999998</v>
      </c>
      <c r="Q7333" s="1">
        <v>203.1</v>
      </c>
    </row>
    <row r="7334" spans="2:17" x14ac:dyDescent="0.3">
      <c r="B7334" s="187">
        <v>43406.166666666664</v>
      </c>
      <c r="D7334" s="202">
        <v>0</v>
      </c>
      <c r="E7334" s="178">
        <v>0</v>
      </c>
      <c r="F7334" s="188">
        <f t="shared" si="456"/>
        <v>0</v>
      </c>
      <c r="G7334" s="200"/>
      <c r="H7334" s="202">
        <v>0</v>
      </c>
      <c r="I7334" s="178">
        <v>-56.506999999999998</v>
      </c>
      <c r="J7334">
        <f t="shared" si="457"/>
        <v>0</v>
      </c>
      <c r="K7334" s="189">
        <f t="shared" si="458"/>
        <v>0</v>
      </c>
      <c r="L7334" s="200">
        <v>0</v>
      </c>
      <c r="N7334" s="184">
        <v>1498.5</v>
      </c>
      <c r="O7334" s="190">
        <f t="shared" si="459"/>
        <v>0.24975</v>
      </c>
      <c r="Q7334" s="1">
        <v>203</v>
      </c>
    </row>
    <row r="7335" spans="2:17" x14ac:dyDescent="0.3">
      <c r="B7335" s="187">
        <v>43406.208333333336</v>
      </c>
      <c r="D7335" s="202">
        <v>145</v>
      </c>
      <c r="E7335" s="178">
        <v>0</v>
      </c>
      <c r="F7335" s="188">
        <f t="shared" si="456"/>
        <v>0</v>
      </c>
      <c r="G7335" s="200"/>
      <c r="H7335" s="202">
        <v>32</v>
      </c>
      <c r="I7335" s="178">
        <v>925.78</v>
      </c>
      <c r="J7335">
        <f t="shared" si="457"/>
        <v>925.78</v>
      </c>
      <c r="K7335" s="189">
        <f t="shared" si="458"/>
        <v>3.70312E-2</v>
      </c>
      <c r="L7335" s="200">
        <v>1024</v>
      </c>
      <c r="N7335" s="184">
        <v>887</v>
      </c>
      <c r="O7335" s="190">
        <f t="shared" si="459"/>
        <v>0.14783333333333334</v>
      </c>
      <c r="Q7335" s="1">
        <v>202.3</v>
      </c>
    </row>
    <row r="7336" spans="2:17" x14ac:dyDescent="0.3">
      <c r="B7336" s="187">
        <v>43406.25</v>
      </c>
      <c r="D7336" s="202">
        <v>421</v>
      </c>
      <c r="E7336" s="178">
        <v>16.0108</v>
      </c>
      <c r="F7336" s="188">
        <f t="shared" si="456"/>
        <v>2.1667692932300302E-2</v>
      </c>
      <c r="G7336" s="200"/>
      <c r="H7336" s="202">
        <v>203</v>
      </c>
      <c r="I7336" s="178">
        <v>8192.1</v>
      </c>
      <c r="J7336">
        <f t="shared" si="457"/>
        <v>8192.1</v>
      </c>
      <c r="K7336" s="189">
        <f t="shared" si="458"/>
        <v>0.32768400000000003</v>
      </c>
      <c r="L7336" s="200">
        <v>8401.1</v>
      </c>
      <c r="N7336" s="184">
        <v>31.4</v>
      </c>
      <c r="O7336" s="190">
        <f t="shared" si="459"/>
        <v>5.2333333333333329E-3</v>
      </c>
      <c r="Q7336" s="1">
        <v>202</v>
      </c>
    </row>
    <row r="7337" spans="2:17" x14ac:dyDescent="0.3">
      <c r="B7337" s="187">
        <v>43406.291666666664</v>
      </c>
      <c r="D7337" s="202">
        <v>554</v>
      </c>
      <c r="E7337" s="178">
        <v>361.74299999999999</v>
      </c>
      <c r="F7337" s="188">
        <f t="shared" si="456"/>
        <v>0.48955306695537437</v>
      </c>
      <c r="G7337" s="200"/>
      <c r="H7337" s="202">
        <v>433</v>
      </c>
      <c r="I7337" s="178">
        <v>17555</v>
      </c>
      <c r="J7337">
        <f t="shared" si="457"/>
        <v>17555</v>
      </c>
      <c r="K7337" s="189">
        <f t="shared" si="458"/>
        <v>0.70220000000000005</v>
      </c>
      <c r="L7337" s="200">
        <v>18103</v>
      </c>
      <c r="N7337" s="184">
        <v>0</v>
      </c>
      <c r="O7337" s="190">
        <f t="shared" si="459"/>
        <v>0</v>
      </c>
      <c r="Q7337" s="1">
        <v>201.6</v>
      </c>
    </row>
    <row r="7338" spans="2:17" x14ac:dyDescent="0.3">
      <c r="B7338" s="187">
        <v>43406.333333333336</v>
      </c>
      <c r="D7338" s="202">
        <v>560</v>
      </c>
      <c r="E7338" s="178">
        <v>399.38900000000001</v>
      </c>
      <c r="F7338" s="188">
        <f t="shared" si="456"/>
        <v>0.54050005074939955</v>
      </c>
      <c r="G7338" s="200"/>
      <c r="H7338" s="202">
        <v>600</v>
      </c>
      <c r="I7338" s="178">
        <v>19692</v>
      </c>
      <c r="J7338">
        <f t="shared" si="457"/>
        <v>19692</v>
      </c>
      <c r="K7338" s="189">
        <f t="shared" si="458"/>
        <v>0.78768000000000005</v>
      </c>
      <c r="L7338" s="200">
        <v>20350</v>
      </c>
      <c r="N7338" s="184">
        <v>0</v>
      </c>
      <c r="O7338" s="190">
        <f t="shared" si="459"/>
        <v>0</v>
      </c>
      <c r="Q7338" s="1">
        <v>201.6</v>
      </c>
    </row>
    <row r="7339" spans="2:17" x14ac:dyDescent="0.3">
      <c r="B7339" s="187">
        <v>43406.375</v>
      </c>
      <c r="D7339" s="202">
        <v>602</v>
      </c>
      <c r="E7339" s="178">
        <v>438.72899999999998</v>
      </c>
      <c r="F7339" s="188">
        <f t="shared" si="456"/>
        <v>0.59373955408194334</v>
      </c>
      <c r="G7339" s="200"/>
      <c r="H7339" s="202">
        <v>776</v>
      </c>
      <c r="I7339" s="178">
        <v>21180</v>
      </c>
      <c r="J7339">
        <f t="shared" si="457"/>
        <v>21180</v>
      </c>
      <c r="K7339" s="189">
        <f t="shared" si="458"/>
        <v>0.84719999999999995</v>
      </c>
      <c r="L7339" s="200">
        <v>21919</v>
      </c>
      <c r="N7339" s="184">
        <v>114.9</v>
      </c>
      <c r="O7339" s="190">
        <f t="shared" si="459"/>
        <v>1.915E-2</v>
      </c>
      <c r="Q7339" s="1">
        <v>201.5</v>
      </c>
    </row>
    <row r="7340" spans="2:17" x14ac:dyDescent="0.3">
      <c r="B7340" s="187">
        <v>43406.416666666664</v>
      </c>
      <c r="D7340" s="202">
        <v>517</v>
      </c>
      <c r="E7340" s="178">
        <v>374.38</v>
      </c>
      <c r="F7340" s="188">
        <f t="shared" si="456"/>
        <v>0.50665493791656802</v>
      </c>
      <c r="G7340" s="200"/>
      <c r="H7340" s="202">
        <v>741</v>
      </c>
      <c r="I7340" s="178">
        <v>18650</v>
      </c>
      <c r="J7340">
        <f t="shared" si="457"/>
        <v>18650</v>
      </c>
      <c r="K7340" s="189">
        <f t="shared" si="458"/>
        <v>0.746</v>
      </c>
      <c r="L7340" s="200">
        <v>19253</v>
      </c>
      <c r="N7340" s="184">
        <v>1115.0999999999999</v>
      </c>
      <c r="O7340" s="190">
        <f t="shared" si="459"/>
        <v>0.18584999999999999</v>
      </c>
      <c r="Q7340" s="1">
        <v>201</v>
      </c>
    </row>
    <row r="7341" spans="2:17" x14ac:dyDescent="0.3">
      <c r="B7341" s="187">
        <v>43406.458333333336</v>
      </c>
      <c r="D7341" s="202">
        <v>652</v>
      </c>
      <c r="E7341" s="178">
        <v>485.12099999999998</v>
      </c>
      <c r="F7341" s="188">
        <f t="shared" si="456"/>
        <v>0.65652265114862807</v>
      </c>
      <c r="G7341" s="200"/>
      <c r="H7341" s="202">
        <v>865</v>
      </c>
      <c r="I7341" s="178">
        <v>20478</v>
      </c>
      <c r="J7341">
        <f t="shared" si="457"/>
        <v>20478</v>
      </c>
      <c r="K7341" s="189">
        <f t="shared" si="458"/>
        <v>0.81911999999999996</v>
      </c>
      <c r="L7341" s="200">
        <v>21178</v>
      </c>
      <c r="N7341" s="184">
        <v>3062.7</v>
      </c>
      <c r="O7341" s="190">
        <f t="shared" si="459"/>
        <v>0.51044999999999996</v>
      </c>
      <c r="Q7341" s="1">
        <v>200.8</v>
      </c>
    </row>
    <row r="7342" spans="2:17" x14ac:dyDescent="0.3">
      <c r="B7342" s="187">
        <v>43406.5</v>
      </c>
      <c r="D7342" s="202">
        <v>829</v>
      </c>
      <c r="E7342" s="178">
        <v>632.58600000000001</v>
      </c>
      <c r="F7342" s="188">
        <f t="shared" si="456"/>
        <v>0.85608958960652304</v>
      </c>
      <c r="G7342" s="200"/>
      <c r="H7342" s="202">
        <v>1005</v>
      </c>
      <c r="I7342" s="178">
        <v>23442</v>
      </c>
      <c r="J7342">
        <f t="shared" si="457"/>
        <v>23442</v>
      </c>
      <c r="K7342" s="189">
        <f t="shared" si="458"/>
        <v>0.93767999999999996</v>
      </c>
      <c r="L7342" s="200">
        <v>24315</v>
      </c>
      <c r="N7342" s="184">
        <v>3204.5</v>
      </c>
      <c r="O7342" s="190">
        <f t="shared" si="459"/>
        <v>0.53408333333333335</v>
      </c>
      <c r="Q7342" s="1">
        <v>200.6</v>
      </c>
    </row>
    <row r="7343" spans="2:17" x14ac:dyDescent="0.3">
      <c r="B7343" s="187">
        <v>43406.541666666664</v>
      </c>
      <c r="D7343" s="202">
        <v>739</v>
      </c>
      <c r="E7343" s="178">
        <v>540.61599999999999</v>
      </c>
      <c r="F7343" s="188">
        <f t="shared" si="456"/>
        <v>0.73162499577088336</v>
      </c>
      <c r="G7343" s="200"/>
      <c r="H7343" s="202">
        <v>894</v>
      </c>
      <c r="I7343" s="178">
        <v>22667</v>
      </c>
      <c r="J7343">
        <f t="shared" si="457"/>
        <v>22667</v>
      </c>
      <c r="K7343" s="189">
        <f t="shared" si="458"/>
        <v>0.90668000000000004</v>
      </c>
      <c r="L7343" s="200">
        <v>23493</v>
      </c>
      <c r="N7343" s="184">
        <v>3854.4</v>
      </c>
      <c r="O7343" s="190">
        <f t="shared" si="459"/>
        <v>0.64239999999999997</v>
      </c>
      <c r="Q7343" s="1">
        <v>200.6</v>
      </c>
    </row>
    <row r="7344" spans="2:17" x14ac:dyDescent="0.3">
      <c r="B7344" s="187">
        <v>43406.583333333336</v>
      </c>
      <c r="D7344" s="202">
        <v>552</v>
      </c>
      <c r="E7344" s="178">
        <v>386.87</v>
      </c>
      <c r="F7344" s="188">
        <f t="shared" si="456"/>
        <v>0.52355787123185715</v>
      </c>
      <c r="G7344" s="200"/>
      <c r="H7344" s="202">
        <v>691</v>
      </c>
      <c r="I7344" s="178">
        <v>19803</v>
      </c>
      <c r="J7344">
        <f t="shared" si="457"/>
        <v>19803</v>
      </c>
      <c r="K7344" s="189">
        <f t="shared" si="458"/>
        <v>0.79212000000000005</v>
      </c>
      <c r="L7344" s="200">
        <v>20466</v>
      </c>
      <c r="N7344" s="184">
        <v>3951.1</v>
      </c>
      <c r="O7344" s="190">
        <f t="shared" si="459"/>
        <v>0.65851666666666664</v>
      </c>
      <c r="Q7344" s="1">
        <v>200.5</v>
      </c>
    </row>
    <row r="7345" spans="2:17" x14ac:dyDescent="0.3">
      <c r="B7345" s="187">
        <v>43406.625</v>
      </c>
      <c r="D7345" s="202">
        <v>262</v>
      </c>
      <c r="E7345" s="178">
        <v>0</v>
      </c>
      <c r="F7345" s="188">
        <f t="shared" si="456"/>
        <v>0</v>
      </c>
      <c r="G7345" s="200"/>
      <c r="H7345" s="202">
        <v>398</v>
      </c>
      <c r="I7345" s="178">
        <v>12703</v>
      </c>
      <c r="J7345">
        <f t="shared" si="457"/>
        <v>12703</v>
      </c>
      <c r="K7345" s="189">
        <f t="shared" si="458"/>
        <v>0.50812000000000002</v>
      </c>
      <c r="L7345" s="200">
        <v>13047</v>
      </c>
      <c r="N7345" s="184">
        <v>3673.9</v>
      </c>
      <c r="O7345" s="190">
        <f t="shared" si="459"/>
        <v>0.61231666666666673</v>
      </c>
      <c r="Q7345" s="1">
        <v>200.3</v>
      </c>
    </row>
    <row r="7346" spans="2:17" x14ac:dyDescent="0.3">
      <c r="B7346" s="187">
        <v>43406.666666666664</v>
      </c>
      <c r="D7346" s="202">
        <v>467</v>
      </c>
      <c r="E7346" s="178">
        <v>75.495500000000007</v>
      </c>
      <c r="F7346" s="188">
        <f t="shared" si="456"/>
        <v>0.10216936766248268</v>
      </c>
      <c r="G7346" s="200"/>
      <c r="H7346" s="202">
        <v>308</v>
      </c>
      <c r="I7346" s="178">
        <v>12236</v>
      </c>
      <c r="J7346">
        <f t="shared" si="457"/>
        <v>12236</v>
      </c>
      <c r="K7346" s="189">
        <f t="shared" si="458"/>
        <v>0.48943999999999999</v>
      </c>
      <c r="L7346" s="200">
        <v>12564</v>
      </c>
      <c r="N7346" s="184">
        <v>3309.6</v>
      </c>
      <c r="O7346" s="190">
        <f t="shared" si="459"/>
        <v>0.55159999999999998</v>
      </c>
      <c r="Q7346" s="1">
        <v>200.3</v>
      </c>
    </row>
    <row r="7347" spans="2:17" x14ac:dyDescent="0.3">
      <c r="B7347" s="187">
        <v>43406.708333333336</v>
      </c>
      <c r="D7347" s="202">
        <v>292</v>
      </c>
      <c r="E7347" s="178">
        <v>0</v>
      </c>
      <c r="F7347" s="188">
        <f t="shared" si="456"/>
        <v>0</v>
      </c>
      <c r="G7347" s="200"/>
      <c r="H7347" s="202">
        <v>111</v>
      </c>
      <c r="I7347" s="178">
        <v>3853.5</v>
      </c>
      <c r="J7347">
        <f t="shared" si="457"/>
        <v>3853.5</v>
      </c>
      <c r="K7347" s="189">
        <f t="shared" si="458"/>
        <v>0.15414</v>
      </c>
      <c r="L7347" s="200">
        <v>3980.7</v>
      </c>
      <c r="N7347" s="184">
        <v>2640.5</v>
      </c>
      <c r="O7347" s="190">
        <f t="shared" si="459"/>
        <v>0.44008333333333333</v>
      </c>
      <c r="Q7347" s="1">
        <v>200.2</v>
      </c>
    </row>
    <row r="7348" spans="2:17" x14ac:dyDescent="0.3">
      <c r="B7348" s="187">
        <v>43406.75</v>
      </c>
      <c r="D7348" s="202">
        <v>6</v>
      </c>
      <c r="E7348" s="178">
        <v>0</v>
      </c>
      <c r="F7348" s="188">
        <f t="shared" si="456"/>
        <v>0</v>
      </c>
      <c r="G7348" s="200"/>
      <c r="H7348" s="202">
        <v>2</v>
      </c>
      <c r="I7348" s="178">
        <v>-56.506999999999998</v>
      </c>
      <c r="J7348">
        <f t="shared" si="457"/>
        <v>0</v>
      </c>
      <c r="K7348" s="189">
        <f t="shared" si="458"/>
        <v>0</v>
      </c>
      <c r="L7348" s="200">
        <v>0</v>
      </c>
      <c r="N7348" s="184">
        <v>2373.6</v>
      </c>
      <c r="O7348" s="190">
        <f t="shared" si="459"/>
        <v>0.39560000000000001</v>
      </c>
      <c r="Q7348" s="1">
        <v>199.9</v>
      </c>
    </row>
    <row r="7349" spans="2:17" x14ac:dyDescent="0.3">
      <c r="B7349" s="187">
        <v>43406.791666666664</v>
      </c>
      <c r="D7349" s="202">
        <v>0</v>
      </c>
      <c r="E7349" s="178">
        <v>0</v>
      </c>
      <c r="F7349" s="188">
        <f t="shared" si="456"/>
        <v>0</v>
      </c>
      <c r="G7349" s="200"/>
      <c r="H7349" s="202">
        <v>0</v>
      </c>
      <c r="I7349" s="178">
        <v>-56.506999999999998</v>
      </c>
      <c r="J7349">
        <f t="shared" si="457"/>
        <v>0</v>
      </c>
      <c r="K7349" s="189">
        <f t="shared" si="458"/>
        <v>0</v>
      </c>
      <c r="L7349" s="200">
        <v>0</v>
      </c>
      <c r="N7349" s="184">
        <v>2824.4</v>
      </c>
      <c r="O7349" s="190">
        <f t="shared" si="459"/>
        <v>0.47073333333333334</v>
      </c>
      <c r="Q7349" s="1">
        <v>199.5</v>
      </c>
    </row>
    <row r="7350" spans="2:17" x14ac:dyDescent="0.3">
      <c r="B7350" s="187">
        <v>43406.833333333336</v>
      </c>
      <c r="D7350" s="202">
        <v>0</v>
      </c>
      <c r="E7350" s="178">
        <v>0</v>
      </c>
      <c r="F7350" s="188">
        <f t="shared" si="456"/>
        <v>0</v>
      </c>
      <c r="G7350" s="200"/>
      <c r="H7350" s="202">
        <v>0</v>
      </c>
      <c r="I7350" s="178">
        <v>-56.506999999999998</v>
      </c>
      <c r="J7350">
        <f t="shared" si="457"/>
        <v>0</v>
      </c>
      <c r="K7350" s="189">
        <f t="shared" si="458"/>
        <v>0</v>
      </c>
      <c r="L7350" s="200">
        <v>0</v>
      </c>
      <c r="N7350" s="184">
        <v>2754.5</v>
      </c>
      <c r="O7350" s="190">
        <f t="shared" si="459"/>
        <v>0.45908333333333334</v>
      </c>
      <c r="Q7350" s="1">
        <v>199.4</v>
      </c>
    </row>
    <row r="7351" spans="2:17" x14ac:dyDescent="0.3">
      <c r="B7351" s="187">
        <v>43406.875</v>
      </c>
      <c r="D7351" s="202">
        <v>0</v>
      </c>
      <c r="E7351" s="178">
        <v>0</v>
      </c>
      <c r="F7351" s="188">
        <f t="shared" si="456"/>
        <v>0</v>
      </c>
      <c r="G7351" s="200"/>
      <c r="H7351" s="202">
        <v>0</v>
      </c>
      <c r="I7351" s="178">
        <v>-56.506999999999998</v>
      </c>
      <c r="J7351">
        <f t="shared" si="457"/>
        <v>0</v>
      </c>
      <c r="K7351" s="189">
        <f t="shared" si="458"/>
        <v>0</v>
      </c>
      <c r="L7351" s="200">
        <v>0</v>
      </c>
      <c r="N7351" s="184">
        <v>2198.5</v>
      </c>
      <c r="O7351" s="190">
        <f t="shared" si="459"/>
        <v>0.36641666666666667</v>
      </c>
      <c r="Q7351" s="1">
        <v>198.8</v>
      </c>
    </row>
    <row r="7352" spans="2:17" x14ac:dyDescent="0.3">
      <c r="B7352" s="187">
        <v>43406.916666666664</v>
      </c>
      <c r="D7352" s="202">
        <v>0</v>
      </c>
      <c r="E7352" s="178">
        <v>0</v>
      </c>
      <c r="F7352" s="188">
        <f t="shared" si="456"/>
        <v>0</v>
      </c>
      <c r="G7352" s="200"/>
      <c r="H7352" s="202">
        <v>0</v>
      </c>
      <c r="I7352" s="178">
        <v>-56.506999999999998</v>
      </c>
      <c r="J7352">
        <f t="shared" si="457"/>
        <v>0</v>
      </c>
      <c r="K7352" s="189">
        <f t="shared" si="458"/>
        <v>0</v>
      </c>
      <c r="L7352" s="200">
        <v>0</v>
      </c>
      <c r="N7352" s="184">
        <v>1699.9</v>
      </c>
      <c r="O7352" s="190">
        <f t="shared" si="459"/>
        <v>0.28331666666666666</v>
      </c>
      <c r="Q7352" s="1">
        <v>198.6</v>
      </c>
    </row>
    <row r="7353" spans="2:17" x14ac:dyDescent="0.3">
      <c r="B7353" s="187">
        <v>43406.958333333336</v>
      </c>
      <c r="D7353" s="202">
        <v>0</v>
      </c>
      <c r="E7353" s="178">
        <v>0</v>
      </c>
      <c r="F7353" s="188">
        <f t="shared" si="456"/>
        <v>0</v>
      </c>
      <c r="G7353" s="200"/>
      <c r="H7353" s="202">
        <v>0</v>
      </c>
      <c r="I7353" s="178">
        <v>-56.506999999999998</v>
      </c>
      <c r="J7353">
        <f t="shared" si="457"/>
        <v>0</v>
      </c>
      <c r="K7353" s="189">
        <f t="shared" si="458"/>
        <v>0</v>
      </c>
      <c r="L7353" s="200">
        <v>0</v>
      </c>
      <c r="N7353" s="184">
        <v>1366.6</v>
      </c>
      <c r="O7353" s="190">
        <f t="shared" si="459"/>
        <v>0.22776666666666665</v>
      </c>
      <c r="Q7353" s="1">
        <v>197.6</v>
      </c>
    </row>
    <row r="7354" spans="2:17" x14ac:dyDescent="0.3">
      <c r="B7354" s="187">
        <v>43407</v>
      </c>
      <c r="D7354" s="202">
        <v>0</v>
      </c>
      <c r="E7354" s="178">
        <v>0</v>
      </c>
      <c r="F7354" s="188">
        <f t="shared" si="456"/>
        <v>0</v>
      </c>
      <c r="G7354" s="200"/>
      <c r="H7354" s="202">
        <v>0</v>
      </c>
      <c r="I7354" s="178">
        <v>-56.506999999999998</v>
      </c>
      <c r="J7354">
        <f t="shared" si="457"/>
        <v>0</v>
      </c>
      <c r="K7354" s="189">
        <f t="shared" si="458"/>
        <v>0</v>
      </c>
      <c r="L7354" s="200">
        <v>0</v>
      </c>
      <c r="N7354" s="184">
        <v>739.7</v>
      </c>
      <c r="O7354" s="190">
        <f t="shared" si="459"/>
        <v>0.12328333333333334</v>
      </c>
      <c r="Q7354" s="1">
        <v>197.3</v>
      </c>
    </row>
    <row r="7355" spans="2:17" x14ac:dyDescent="0.3">
      <c r="B7355" s="187">
        <v>43407.041666666664</v>
      </c>
      <c r="D7355" s="202">
        <v>0</v>
      </c>
      <c r="E7355" s="178">
        <v>0</v>
      </c>
      <c r="F7355" s="188">
        <f t="shared" si="456"/>
        <v>0</v>
      </c>
      <c r="G7355" s="200"/>
      <c r="H7355" s="202">
        <v>0</v>
      </c>
      <c r="I7355" s="178">
        <v>-56.506999999999998</v>
      </c>
      <c r="J7355">
        <f t="shared" si="457"/>
        <v>0</v>
      </c>
      <c r="K7355" s="189">
        <f t="shared" si="458"/>
        <v>0</v>
      </c>
      <c r="L7355" s="200">
        <v>0</v>
      </c>
      <c r="N7355" s="184">
        <v>1239.9000000000001</v>
      </c>
      <c r="O7355" s="190">
        <f t="shared" si="459"/>
        <v>0.20665000000000003</v>
      </c>
      <c r="Q7355" s="1">
        <v>197.3</v>
      </c>
    </row>
    <row r="7356" spans="2:17" x14ac:dyDescent="0.3">
      <c r="B7356" s="187">
        <v>43407.083333333336</v>
      </c>
      <c r="D7356" s="202">
        <v>0</v>
      </c>
      <c r="E7356" s="178">
        <v>0</v>
      </c>
      <c r="F7356" s="188">
        <f t="shared" si="456"/>
        <v>0</v>
      </c>
      <c r="G7356" s="200"/>
      <c r="H7356" s="202">
        <v>0</v>
      </c>
      <c r="I7356" s="178">
        <v>-56.506999999999998</v>
      </c>
      <c r="J7356">
        <f t="shared" si="457"/>
        <v>0</v>
      </c>
      <c r="K7356" s="189">
        <f t="shared" si="458"/>
        <v>0</v>
      </c>
      <c r="L7356" s="200">
        <v>0</v>
      </c>
      <c r="N7356" s="184">
        <v>2402.5</v>
      </c>
      <c r="O7356" s="190">
        <f t="shared" si="459"/>
        <v>0.40041666666666664</v>
      </c>
      <c r="Q7356" s="1">
        <v>196.8</v>
      </c>
    </row>
    <row r="7357" spans="2:17" x14ac:dyDescent="0.3">
      <c r="B7357" s="187">
        <v>43407.125</v>
      </c>
      <c r="D7357" s="202">
        <v>0</v>
      </c>
      <c r="E7357" s="178">
        <v>0</v>
      </c>
      <c r="F7357" s="188">
        <f t="shared" si="456"/>
        <v>0</v>
      </c>
      <c r="G7357" s="200"/>
      <c r="H7357" s="202">
        <v>0</v>
      </c>
      <c r="I7357" s="178">
        <v>-56.506999999999998</v>
      </c>
      <c r="J7357">
        <f t="shared" si="457"/>
        <v>0</v>
      </c>
      <c r="K7357" s="189">
        <f t="shared" si="458"/>
        <v>0</v>
      </c>
      <c r="L7357" s="200">
        <v>0</v>
      </c>
      <c r="N7357" s="184">
        <v>3021.2</v>
      </c>
      <c r="O7357" s="190">
        <f t="shared" si="459"/>
        <v>0.50353333333333328</v>
      </c>
      <c r="Q7357" s="1">
        <v>196.1</v>
      </c>
    </row>
    <row r="7358" spans="2:17" x14ac:dyDescent="0.3">
      <c r="B7358" s="187">
        <v>43407.166666666664</v>
      </c>
      <c r="D7358" s="202">
        <v>0</v>
      </c>
      <c r="E7358" s="178">
        <v>0</v>
      </c>
      <c r="F7358" s="188">
        <f t="shared" si="456"/>
        <v>0</v>
      </c>
      <c r="G7358" s="200"/>
      <c r="H7358" s="202">
        <v>0</v>
      </c>
      <c r="I7358" s="178">
        <v>-56.506999999999998</v>
      </c>
      <c r="J7358">
        <f t="shared" si="457"/>
        <v>0</v>
      </c>
      <c r="K7358" s="189">
        <f t="shared" si="458"/>
        <v>0</v>
      </c>
      <c r="L7358" s="200">
        <v>0</v>
      </c>
      <c r="N7358" s="184">
        <v>3232.7</v>
      </c>
      <c r="O7358" s="190">
        <f t="shared" si="459"/>
        <v>0.53878333333333328</v>
      </c>
      <c r="Q7358" s="1">
        <v>195.8</v>
      </c>
    </row>
    <row r="7359" spans="2:17" x14ac:dyDescent="0.3">
      <c r="B7359" s="187">
        <v>43407.208333333336</v>
      </c>
      <c r="D7359" s="202">
        <v>25</v>
      </c>
      <c r="E7359" s="178">
        <v>0</v>
      </c>
      <c r="F7359" s="188">
        <f t="shared" si="456"/>
        <v>0</v>
      </c>
      <c r="G7359" s="200"/>
      <c r="H7359" s="202">
        <v>13</v>
      </c>
      <c r="I7359" s="178">
        <v>221.18</v>
      </c>
      <c r="J7359">
        <f t="shared" si="457"/>
        <v>221.18</v>
      </c>
      <c r="K7359" s="189">
        <f t="shared" si="458"/>
        <v>8.8471999999999995E-3</v>
      </c>
      <c r="L7359" s="200">
        <v>368.08</v>
      </c>
      <c r="N7359" s="184">
        <v>2517.4</v>
      </c>
      <c r="O7359" s="190">
        <f t="shared" si="459"/>
        <v>0.4195666666666667</v>
      </c>
      <c r="Q7359" s="1">
        <v>195.4</v>
      </c>
    </row>
    <row r="7360" spans="2:17" x14ac:dyDescent="0.3">
      <c r="B7360" s="187">
        <v>43407.25</v>
      </c>
      <c r="D7360" s="202">
        <v>394</v>
      </c>
      <c r="E7360" s="178">
        <v>0</v>
      </c>
      <c r="F7360" s="188">
        <f t="shared" si="456"/>
        <v>0</v>
      </c>
      <c r="G7360" s="200"/>
      <c r="H7360" s="202">
        <v>200</v>
      </c>
      <c r="I7360" s="178">
        <v>7934.6</v>
      </c>
      <c r="J7360">
        <f t="shared" si="457"/>
        <v>7934.6</v>
      </c>
      <c r="K7360" s="189">
        <f t="shared" si="458"/>
        <v>0.317384</v>
      </c>
      <c r="L7360" s="200">
        <v>8137</v>
      </c>
      <c r="N7360" s="184">
        <v>2303.4</v>
      </c>
      <c r="O7360" s="190">
        <f t="shared" si="459"/>
        <v>0.38390000000000002</v>
      </c>
      <c r="Q7360" s="1">
        <v>195.4</v>
      </c>
    </row>
    <row r="7361" spans="2:17" x14ac:dyDescent="0.3">
      <c r="B7361" s="187">
        <v>43407.291666666664</v>
      </c>
      <c r="D7361" s="202">
        <v>227</v>
      </c>
      <c r="E7361" s="178">
        <v>0</v>
      </c>
      <c r="F7361" s="188">
        <f t="shared" si="456"/>
        <v>0</v>
      </c>
      <c r="G7361" s="200"/>
      <c r="H7361" s="202">
        <v>294</v>
      </c>
      <c r="I7361" s="178">
        <v>10751</v>
      </c>
      <c r="J7361">
        <f t="shared" si="457"/>
        <v>10751</v>
      </c>
      <c r="K7361" s="189">
        <f t="shared" si="458"/>
        <v>0.43003999999999998</v>
      </c>
      <c r="L7361" s="200">
        <v>11031</v>
      </c>
      <c r="N7361" s="184">
        <v>1529.7</v>
      </c>
      <c r="O7361" s="190">
        <f t="shared" si="459"/>
        <v>0.25495000000000001</v>
      </c>
      <c r="Q7361" s="1">
        <v>195.1</v>
      </c>
    </row>
    <row r="7362" spans="2:17" x14ac:dyDescent="0.3">
      <c r="B7362" s="187">
        <v>43407.333333333336</v>
      </c>
      <c r="D7362" s="202">
        <v>93</v>
      </c>
      <c r="E7362" s="178">
        <v>0</v>
      </c>
      <c r="F7362" s="188">
        <f t="shared" si="456"/>
        <v>0</v>
      </c>
      <c r="G7362" s="200"/>
      <c r="H7362" s="202">
        <v>245</v>
      </c>
      <c r="I7362" s="178">
        <v>6654.1</v>
      </c>
      <c r="J7362">
        <f t="shared" si="457"/>
        <v>6654.1</v>
      </c>
      <c r="K7362" s="189">
        <f t="shared" si="458"/>
        <v>0.26616400000000001</v>
      </c>
      <c r="L7362" s="200">
        <v>6828</v>
      </c>
      <c r="N7362" s="184">
        <v>1136.3</v>
      </c>
      <c r="O7362" s="190">
        <f t="shared" si="459"/>
        <v>0.18938333333333332</v>
      </c>
      <c r="Q7362" s="1">
        <v>195</v>
      </c>
    </row>
    <row r="7363" spans="2:17" x14ac:dyDescent="0.3">
      <c r="B7363" s="187">
        <v>43407.375</v>
      </c>
      <c r="D7363" s="202">
        <v>349</v>
      </c>
      <c r="E7363" s="178">
        <v>102.855</v>
      </c>
      <c r="F7363" s="188">
        <f t="shared" si="456"/>
        <v>0.13919545285380791</v>
      </c>
      <c r="G7363" s="200"/>
      <c r="H7363" s="202">
        <v>645</v>
      </c>
      <c r="I7363" s="178">
        <v>17243</v>
      </c>
      <c r="J7363">
        <f t="shared" si="457"/>
        <v>17243</v>
      </c>
      <c r="K7363" s="189">
        <f t="shared" si="458"/>
        <v>0.68972</v>
      </c>
      <c r="L7363" s="200">
        <v>17776</v>
      </c>
      <c r="N7363" s="184">
        <v>1063</v>
      </c>
      <c r="O7363" s="190">
        <f t="shared" si="459"/>
        <v>0.17716666666666667</v>
      </c>
      <c r="Q7363" s="1">
        <v>194.5</v>
      </c>
    </row>
    <row r="7364" spans="2:17" x14ac:dyDescent="0.3">
      <c r="B7364" s="187">
        <v>43407.416666666664</v>
      </c>
      <c r="D7364" s="202">
        <v>559</v>
      </c>
      <c r="E7364" s="178">
        <v>410.54199999999997</v>
      </c>
      <c r="F7364" s="188">
        <f t="shared" si="456"/>
        <v>0.55559359880908077</v>
      </c>
      <c r="G7364" s="200"/>
      <c r="H7364" s="202">
        <v>830</v>
      </c>
      <c r="I7364" s="178">
        <v>20607</v>
      </c>
      <c r="J7364">
        <f t="shared" si="457"/>
        <v>20607</v>
      </c>
      <c r="K7364" s="189">
        <f t="shared" si="458"/>
        <v>0.82428000000000001</v>
      </c>
      <c r="L7364" s="200">
        <v>21314</v>
      </c>
      <c r="N7364" s="184">
        <v>659.4</v>
      </c>
      <c r="O7364" s="190">
        <f t="shared" si="459"/>
        <v>0.1099</v>
      </c>
      <c r="Q7364" s="1">
        <v>194.2</v>
      </c>
    </row>
    <row r="7365" spans="2:17" x14ac:dyDescent="0.3">
      <c r="B7365" s="187">
        <v>43407.458333333336</v>
      </c>
      <c r="D7365" s="202">
        <v>866</v>
      </c>
      <c r="E7365" s="178">
        <v>660.798</v>
      </c>
      <c r="F7365" s="188">
        <f t="shared" si="456"/>
        <v>0.8942693778123626</v>
      </c>
      <c r="G7365" s="200"/>
      <c r="H7365" s="202">
        <v>1034</v>
      </c>
      <c r="I7365" s="178">
        <v>23956</v>
      </c>
      <c r="J7365">
        <f t="shared" si="457"/>
        <v>23956</v>
      </c>
      <c r="K7365" s="189">
        <f t="shared" si="458"/>
        <v>0.95823999999999998</v>
      </c>
      <c r="L7365" s="200">
        <v>24860</v>
      </c>
      <c r="N7365" s="184">
        <v>412.1</v>
      </c>
      <c r="O7365" s="190">
        <f t="shared" si="459"/>
        <v>6.8683333333333332E-2</v>
      </c>
      <c r="Q7365" s="1">
        <v>193.1</v>
      </c>
    </row>
    <row r="7366" spans="2:17" x14ac:dyDescent="0.3">
      <c r="B7366" s="187">
        <v>43407.5</v>
      </c>
      <c r="D7366" s="202">
        <v>851</v>
      </c>
      <c r="E7366" s="178">
        <v>657.28599999999994</v>
      </c>
      <c r="F7366" s="188">
        <f t="shared" si="456"/>
        <v>0.88951652738775921</v>
      </c>
      <c r="G7366" s="200"/>
      <c r="H7366" s="202">
        <v>1010</v>
      </c>
      <c r="I7366" s="178">
        <v>23643</v>
      </c>
      <c r="J7366">
        <f t="shared" si="457"/>
        <v>23643</v>
      </c>
      <c r="K7366" s="189">
        <f t="shared" si="458"/>
        <v>0.94572000000000001</v>
      </c>
      <c r="L7366" s="200">
        <v>24528</v>
      </c>
      <c r="N7366" s="184">
        <v>306.10000000000002</v>
      </c>
      <c r="O7366" s="190">
        <f t="shared" si="459"/>
        <v>5.1016666666666668E-2</v>
      </c>
      <c r="Q7366" s="1">
        <v>193.1</v>
      </c>
    </row>
    <row r="7367" spans="2:17" x14ac:dyDescent="0.3">
      <c r="B7367" s="187">
        <v>43407.541666666664</v>
      </c>
      <c r="D7367" s="202">
        <v>567</v>
      </c>
      <c r="E7367" s="178">
        <v>414.58199999999999</v>
      </c>
      <c r="F7367" s="188">
        <f t="shared" si="456"/>
        <v>0.56106100077815746</v>
      </c>
      <c r="G7367" s="200"/>
      <c r="H7367" s="202">
        <v>793</v>
      </c>
      <c r="I7367" s="178">
        <v>20187</v>
      </c>
      <c r="J7367">
        <f t="shared" si="457"/>
        <v>20187</v>
      </c>
      <c r="K7367" s="189">
        <f t="shared" si="458"/>
        <v>0.80747999999999998</v>
      </c>
      <c r="L7367" s="200">
        <v>20871</v>
      </c>
      <c r="N7367" s="184">
        <v>277</v>
      </c>
      <c r="O7367" s="190">
        <f t="shared" si="459"/>
        <v>4.6166666666666668E-2</v>
      </c>
      <c r="Q7367" s="1">
        <v>192.7</v>
      </c>
    </row>
    <row r="7368" spans="2:17" x14ac:dyDescent="0.3">
      <c r="B7368" s="187">
        <v>43407.583333333336</v>
      </c>
      <c r="D7368" s="202">
        <v>294</v>
      </c>
      <c r="E7368" s="178">
        <v>197.63900000000001</v>
      </c>
      <c r="F7368" s="188">
        <f t="shared" si="456"/>
        <v>0.26746828162533415</v>
      </c>
      <c r="G7368" s="200"/>
      <c r="H7368" s="202">
        <v>570</v>
      </c>
      <c r="I7368" s="178">
        <v>15496</v>
      </c>
      <c r="J7368">
        <f t="shared" si="457"/>
        <v>15496</v>
      </c>
      <c r="K7368" s="189">
        <f t="shared" si="458"/>
        <v>0.61983999999999995</v>
      </c>
      <c r="L7368" s="200">
        <v>15948</v>
      </c>
      <c r="N7368" s="184">
        <v>344</v>
      </c>
      <c r="O7368" s="190">
        <f t="shared" si="459"/>
        <v>5.7333333333333333E-2</v>
      </c>
      <c r="Q7368" s="1">
        <v>192</v>
      </c>
    </row>
    <row r="7369" spans="2:17" x14ac:dyDescent="0.3">
      <c r="B7369" s="187">
        <v>43407.625</v>
      </c>
      <c r="D7369" s="202">
        <v>453</v>
      </c>
      <c r="E7369" s="178">
        <v>303.36099999999999</v>
      </c>
      <c r="F7369" s="188">
        <f t="shared" si="456"/>
        <v>0.41054369523293976</v>
      </c>
      <c r="G7369" s="200"/>
      <c r="H7369" s="202">
        <v>489</v>
      </c>
      <c r="I7369" s="178">
        <v>16799</v>
      </c>
      <c r="J7369">
        <f t="shared" si="457"/>
        <v>16799</v>
      </c>
      <c r="K7369" s="189">
        <f t="shared" si="458"/>
        <v>0.67196</v>
      </c>
      <c r="L7369" s="200">
        <v>17310</v>
      </c>
      <c r="N7369" s="184">
        <v>518.29999999999995</v>
      </c>
      <c r="O7369" s="190">
        <f t="shared" si="459"/>
        <v>8.6383333333333326E-2</v>
      </c>
      <c r="Q7369" s="1">
        <v>191.7</v>
      </c>
    </row>
    <row r="7370" spans="2:17" x14ac:dyDescent="0.3">
      <c r="B7370" s="187">
        <v>43407.666666666664</v>
      </c>
      <c r="D7370" s="202">
        <v>585</v>
      </c>
      <c r="E7370" s="178">
        <v>333.53399999999999</v>
      </c>
      <c r="F7370" s="188">
        <f t="shared" si="456"/>
        <v>0.45137733870149205</v>
      </c>
      <c r="G7370" s="200"/>
      <c r="H7370" s="202">
        <v>344</v>
      </c>
      <c r="I7370" s="178">
        <v>14359</v>
      </c>
      <c r="J7370">
        <f t="shared" si="457"/>
        <v>14359</v>
      </c>
      <c r="K7370" s="189">
        <f t="shared" si="458"/>
        <v>0.57435999999999998</v>
      </c>
      <c r="L7370" s="200">
        <v>14762</v>
      </c>
      <c r="N7370" s="184">
        <v>595.29999999999995</v>
      </c>
      <c r="O7370" s="190">
        <f t="shared" si="459"/>
        <v>9.9216666666666661E-2</v>
      </c>
      <c r="Q7370" s="1">
        <v>190.1</v>
      </c>
    </row>
    <row r="7371" spans="2:17" x14ac:dyDescent="0.3">
      <c r="B7371" s="187">
        <v>43407.708333333336</v>
      </c>
      <c r="D7371" s="202">
        <v>381</v>
      </c>
      <c r="E7371" s="178">
        <v>0</v>
      </c>
      <c r="F7371" s="188">
        <f t="shared" ref="F7371:F7434" si="460">E7371/$F$8</f>
        <v>0</v>
      </c>
      <c r="G7371" s="200"/>
      <c r="H7371" s="202">
        <v>122</v>
      </c>
      <c r="I7371" s="178">
        <v>4484.6000000000004</v>
      </c>
      <c r="J7371">
        <f t="shared" ref="J7371:J7434" si="461">IF(I7371&lt;0,0,I7371)</f>
        <v>4484.6000000000004</v>
      </c>
      <c r="K7371" s="189">
        <f t="shared" ref="K7371:K7434" si="462">J7371/(1000*$K$8)</f>
        <v>0.17938400000000002</v>
      </c>
      <c r="L7371" s="200">
        <v>4620.5</v>
      </c>
      <c r="N7371" s="184">
        <v>628.79999999999995</v>
      </c>
      <c r="O7371" s="190">
        <f t="shared" ref="O7371:O7434" si="463">N7371/$O$8</f>
        <v>0.10479999999999999</v>
      </c>
      <c r="Q7371" s="1">
        <v>189.7</v>
      </c>
    </row>
    <row r="7372" spans="2:17" x14ac:dyDescent="0.3">
      <c r="B7372" s="187">
        <v>43407.75</v>
      </c>
      <c r="D7372" s="202">
        <v>7</v>
      </c>
      <c r="E7372" s="178">
        <v>0</v>
      </c>
      <c r="F7372" s="188">
        <f t="shared" si="460"/>
        <v>0</v>
      </c>
      <c r="G7372" s="200"/>
      <c r="H7372" s="202">
        <v>3</v>
      </c>
      <c r="I7372" s="178">
        <v>-56.506999999999998</v>
      </c>
      <c r="J7372">
        <f t="shared" si="461"/>
        <v>0</v>
      </c>
      <c r="K7372" s="189">
        <f t="shared" si="462"/>
        <v>0</v>
      </c>
      <c r="L7372" s="200">
        <v>0</v>
      </c>
      <c r="N7372" s="184">
        <v>1004.6</v>
      </c>
      <c r="O7372" s="190">
        <f t="shared" si="463"/>
        <v>0.16743333333333335</v>
      </c>
      <c r="Q7372" s="1">
        <v>189.3</v>
      </c>
    </row>
    <row r="7373" spans="2:17" x14ac:dyDescent="0.3">
      <c r="B7373" s="187">
        <v>43407.791666666664</v>
      </c>
      <c r="D7373" s="202">
        <v>0</v>
      </c>
      <c r="E7373" s="178">
        <v>0</v>
      </c>
      <c r="F7373" s="188">
        <f t="shared" si="460"/>
        <v>0</v>
      </c>
      <c r="G7373" s="200"/>
      <c r="H7373" s="202">
        <v>0</v>
      </c>
      <c r="I7373" s="178">
        <v>-56.506999999999998</v>
      </c>
      <c r="J7373">
        <f t="shared" si="461"/>
        <v>0</v>
      </c>
      <c r="K7373" s="189">
        <f t="shared" si="462"/>
        <v>0</v>
      </c>
      <c r="L7373" s="200">
        <v>0</v>
      </c>
      <c r="N7373" s="184">
        <v>1203.2</v>
      </c>
      <c r="O7373" s="190">
        <f t="shared" si="463"/>
        <v>0.20053333333333334</v>
      </c>
      <c r="Q7373" s="1">
        <v>189.1</v>
      </c>
    </row>
    <row r="7374" spans="2:17" x14ac:dyDescent="0.3">
      <c r="B7374" s="187">
        <v>43407.833333333336</v>
      </c>
      <c r="D7374" s="202">
        <v>0</v>
      </c>
      <c r="E7374" s="178">
        <v>0</v>
      </c>
      <c r="F7374" s="188">
        <f t="shared" si="460"/>
        <v>0</v>
      </c>
      <c r="G7374" s="200"/>
      <c r="H7374" s="202">
        <v>0</v>
      </c>
      <c r="I7374" s="178">
        <v>-56.506999999999998</v>
      </c>
      <c r="J7374">
        <f t="shared" si="461"/>
        <v>0</v>
      </c>
      <c r="K7374" s="189">
        <f t="shared" si="462"/>
        <v>0</v>
      </c>
      <c r="L7374" s="200">
        <v>0</v>
      </c>
      <c r="N7374" s="184">
        <v>854.7</v>
      </c>
      <c r="O7374" s="190">
        <f t="shared" si="463"/>
        <v>0.14245000000000002</v>
      </c>
      <c r="Q7374" s="1">
        <v>188.7</v>
      </c>
    </row>
    <row r="7375" spans="2:17" x14ac:dyDescent="0.3">
      <c r="B7375" s="187">
        <v>43407.875</v>
      </c>
      <c r="D7375" s="202">
        <v>0</v>
      </c>
      <c r="E7375" s="178">
        <v>0</v>
      </c>
      <c r="F7375" s="188">
        <f t="shared" si="460"/>
        <v>0</v>
      </c>
      <c r="G7375" s="200"/>
      <c r="H7375" s="202">
        <v>0</v>
      </c>
      <c r="I7375" s="178">
        <v>-56.506999999999998</v>
      </c>
      <c r="J7375">
        <f t="shared" si="461"/>
        <v>0</v>
      </c>
      <c r="K7375" s="189">
        <f t="shared" si="462"/>
        <v>0</v>
      </c>
      <c r="L7375" s="200">
        <v>0</v>
      </c>
      <c r="N7375" s="184">
        <v>502</v>
      </c>
      <c r="O7375" s="190">
        <f t="shared" si="463"/>
        <v>8.3666666666666667E-2</v>
      </c>
      <c r="Q7375" s="1">
        <v>188</v>
      </c>
    </row>
    <row r="7376" spans="2:17" x14ac:dyDescent="0.3">
      <c r="B7376" s="187">
        <v>43407.916666666664</v>
      </c>
      <c r="D7376" s="202">
        <v>0</v>
      </c>
      <c r="E7376" s="178">
        <v>0</v>
      </c>
      <c r="F7376" s="188">
        <f t="shared" si="460"/>
        <v>0</v>
      </c>
      <c r="G7376" s="200"/>
      <c r="H7376" s="202">
        <v>0</v>
      </c>
      <c r="I7376" s="178">
        <v>-56.506999999999998</v>
      </c>
      <c r="J7376">
        <f t="shared" si="461"/>
        <v>0</v>
      </c>
      <c r="K7376" s="189">
        <f t="shared" si="462"/>
        <v>0</v>
      </c>
      <c r="L7376" s="200">
        <v>0</v>
      </c>
      <c r="N7376" s="184">
        <v>853.2</v>
      </c>
      <c r="O7376" s="190">
        <f t="shared" si="463"/>
        <v>0.14220000000000002</v>
      </c>
      <c r="Q7376" s="1">
        <v>187.8</v>
      </c>
    </row>
    <row r="7377" spans="2:17" x14ac:dyDescent="0.3">
      <c r="B7377" s="187">
        <v>43407.958333333336</v>
      </c>
      <c r="D7377" s="202">
        <v>0</v>
      </c>
      <c r="E7377" s="178">
        <v>0</v>
      </c>
      <c r="F7377" s="188">
        <f t="shared" si="460"/>
        <v>0</v>
      </c>
      <c r="G7377" s="200"/>
      <c r="H7377" s="202">
        <v>0</v>
      </c>
      <c r="I7377" s="178">
        <v>-56.506999999999998</v>
      </c>
      <c r="J7377">
        <f t="shared" si="461"/>
        <v>0</v>
      </c>
      <c r="K7377" s="189">
        <f t="shared" si="462"/>
        <v>0</v>
      </c>
      <c r="L7377" s="200">
        <v>0</v>
      </c>
      <c r="N7377" s="184">
        <v>1311.5</v>
      </c>
      <c r="O7377" s="190">
        <f t="shared" si="463"/>
        <v>0.21858333333333332</v>
      </c>
      <c r="Q7377" s="1">
        <v>186.1</v>
      </c>
    </row>
    <row r="7378" spans="2:17" x14ac:dyDescent="0.3">
      <c r="B7378" s="187">
        <v>43408</v>
      </c>
      <c r="D7378" s="202">
        <v>0</v>
      </c>
      <c r="E7378" s="178">
        <v>0</v>
      </c>
      <c r="F7378" s="188">
        <f t="shared" si="460"/>
        <v>0</v>
      </c>
      <c r="G7378" s="200"/>
      <c r="H7378" s="202">
        <v>0</v>
      </c>
      <c r="I7378" s="178">
        <v>-56.506999999999998</v>
      </c>
      <c r="J7378">
        <f t="shared" si="461"/>
        <v>0</v>
      </c>
      <c r="K7378" s="189">
        <f t="shared" si="462"/>
        <v>0</v>
      </c>
      <c r="L7378" s="200">
        <v>0</v>
      </c>
      <c r="N7378" s="184">
        <v>1941.1</v>
      </c>
      <c r="O7378" s="190">
        <f t="shared" si="463"/>
        <v>0.32351666666666667</v>
      </c>
      <c r="Q7378" s="1">
        <v>185.8</v>
      </c>
    </row>
    <row r="7379" spans="2:17" x14ac:dyDescent="0.3">
      <c r="B7379" s="187">
        <v>43408.041666666664</v>
      </c>
      <c r="D7379" s="202">
        <v>0</v>
      </c>
      <c r="E7379" s="178">
        <v>0</v>
      </c>
      <c r="F7379" s="188">
        <f t="shared" si="460"/>
        <v>0</v>
      </c>
      <c r="G7379" s="200"/>
      <c r="H7379" s="202">
        <v>0</v>
      </c>
      <c r="I7379" s="178">
        <v>-56.506999999999998</v>
      </c>
      <c r="J7379">
        <f t="shared" si="461"/>
        <v>0</v>
      </c>
      <c r="K7379" s="189">
        <f t="shared" si="462"/>
        <v>0</v>
      </c>
      <c r="L7379" s="200">
        <v>0</v>
      </c>
      <c r="N7379" s="184">
        <v>4448.2</v>
      </c>
      <c r="O7379" s="190">
        <f t="shared" si="463"/>
        <v>0.74136666666666662</v>
      </c>
      <c r="Q7379" s="1">
        <v>185.7</v>
      </c>
    </row>
    <row r="7380" spans="2:17" x14ac:dyDescent="0.3">
      <c r="B7380" s="187">
        <v>43408.083333333336</v>
      </c>
      <c r="D7380" s="202">
        <v>0</v>
      </c>
      <c r="E7380" s="178">
        <v>0</v>
      </c>
      <c r="F7380" s="188">
        <f t="shared" si="460"/>
        <v>0</v>
      </c>
      <c r="G7380" s="200"/>
      <c r="H7380" s="202">
        <v>0</v>
      </c>
      <c r="I7380" s="178">
        <v>-56.506999999999998</v>
      </c>
      <c r="J7380">
        <f t="shared" si="461"/>
        <v>0</v>
      </c>
      <c r="K7380" s="189">
        <f t="shared" si="462"/>
        <v>0</v>
      </c>
      <c r="L7380" s="200">
        <v>0</v>
      </c>
      <c r="N7380" s="184">
        <v>5814.4</v>
      </c>
      <c r="O7380" s="190">
        <f t="shared" si="463"/>
        <v>0.96906666666666663</v>
      </c>
      <c r="Q7380" s="1">
        <v>185</v>
      </c>
    </row>
    <row r="7381" spans="2:17" x14ac:dyDescent="0.3">
      <c r="B7381" s="187">
        <v>43408.125</v>
      </c>
      <c r="D7381" s="202">
        <v>0</v>
      </c>
      <c r="E7381" s="178">
        <v>0</v>
      </c>
      <c r="F7381" s="188">
        <f t="shared" si="460"/>
        <v>0</v>
      </c>
      <c r="G7381" s="200"/>
      <c r="H7381" s="202">
        <v>0</v>
      </c>
      <c r="I7381" s="178">
        <v>-56.506999999999998</v>
      </c>
      <c r="J7381">
        <f t="shared" si="461"/>
        <v>0</v>
      </c>
      <c r="K7381" s="189">
        <f t="shared" si="462"/>
        <v>0</v>
      </c>
      <c r="L7381" s="200">
        <v>0</v>
      </c>
      <c r="N7381" s="184">
        <v>5761.7</v>
      </c>
      <c r="O7381" s="190">
        <f t="shared" si="463"/>
        <v>0.96028333333333327</v>
      </c>
      <c r="Q7381" s="1">
        <v>184.8</v>
      </c>
    </row>
    <row r="7382" spans="2:17" x14ac:dyDescent="0.3">
      <c r="B7382" s="187">
        <v>43408.166666666664</v>
      </c>
      <c r="D7382" s="202">
        <v>0</v>
      </c>
      <c r="E7382" s="178">
        <v>0</v>
      </c>
      <c r="F7382" s="188">
        <f t="shared" si="460"/>
        <v>0</v>
      </c>
      <c r="G7382" s="200"/>
      <c r="H7382" s="202">
        <v>0</v>
      </c>
      <c r="I7382" s="178">
        <v>-56.506999999999998</v>
      </c>
      <c r="J7382">
        <f t="shared" si="461"/>
        <v>0</v>
      </c>
      <c r="K7382" s="189">
        <f t="shared" si="462"/>
        <v>0</v>
      </c>
      <c r="L7382" s="200">
        <v>0</v>
      </c>
      <c r="N7382" s="184">
        <v>5612.1</v>
      </c>
      <c r="O7382" s="190">
        <f t="shared" si="463"/>
        <v>0.93535000000000001</v>
      </c>
      <c r="Q7382" s="1">
        <v>184.7</v>
      </c>
    </row>
    <row r="7383" spans="2:17" x14ac:dyDescent="0.3">
      <c r="B7383" s="187">
        <v>43408.208333333336</v>
      </c>
      <c r="D7383" s="202">
        <v>190</v>
      </c>
      <c r="E7383" s="178">
        <v>0</v>
      </c>
      <c r="F7383" s="188">
        <f t="shared" si="460"/>
        <v>0</v>
      </c>
      <c r="G7383" s="200"/>
      <c r="H7383" s="202">
        <v>38</v>
      </c>
      <c r="I7383" s="178">
        <v>1175.7</v>
      </c>
      <c r="J7383">
        <f t="shared" si="461"/>
        <v>1175.7</v>
      </c>
      <c r="K7383" s="189">
        <f t="shared" si="462"/>
        <v>4.7028E-2</v>
      </c>
      <c r="L7383" s="200">
        <v>1275.5</v>
      </c>
      <c r="N7383" s="184">
        <v>5399.6</v>
      </c>
      <c r="O7383" s="190">
        <f t="shared" si="463"/>
        <v>0.89993333333333336</v>
      </c>
      <c r="Q7383" s="1">
        <v>184.5</v>
      </c>
    </row>
    <row r="7384" spans="2:17" x14ac:dyDescent="0.3">
      <c r="B7384" s="187">
        <v>43408.25</v>
      </c>
      <c r="D7384" s="202">
        <v>669</v>
      </c>
      <c r="E7384" s="178">
        <v>140.922</v>
      </c>
      <c r="F7384" s="188">
        <f t="shared" si="460"/>
        <v>0.190712183239165</v>
      </c>
      <c r="G7384" s="200"/>
      <c r="H7384" s="202">
        <v>240</v>
      </c>
      <c r="I7384" s="178">
        <v>10650</v>
      </c>
      <c r="J7384">
        <f t="shared" si="461"/>
        <v>10650</v>
      </c>
      <c r="K7384" s="189">
        <f t="shared" si="462"/>
        <v>0.42599999999999999</v>
      </c>
      <c r="L7384" s="200">
        <v>10927</v>
      </c>
      <c r="N7384" s="184">
        <v>4066.7</v>
      </c>
      <c r="O7384" s="190">
        <f t="shared" si="463"/>
        <v>0.67778333333333329</v>
      </c>
      <c r="Q7384" s="1">
        <v>184.1</v>
      </c>
    </row>
    <row r="7385" spans="2:17" x14ac:dyDescent="0.3">
      <c r="B7385" s="187">
        <v>43408.291666666664</v>
      </c>
      <c r="D7385" s="202">
        <v>820</v>
      </c>
      <c r="E7385" s="178">
        <v>539.09500000000003</v>
      </c>
      <c r="F7385" s="188">
        <f t="shared" si="460"/>
        <v>0.72956660012856522</v>
      </c>
      <c r="G7385" s="200"/>
      <c r="H7385" s="202">
        <v>483</v>
      </c>
      <c r="I7385" s="178">
        <v>21340</v>
      </c>
      <c r="J7385">
        <f t="shared" si="461"/>
        <v>21340</v>
      </c>
      <c r="K7385" s="189">
        <f t="shared" si="462"/>
        <v>0.85360000000000003</v>
      </c>
      <c r="L7385" s="200">
        <v>22088</v>
      </c>
      <c r="N7385" s="184">
        <v>3632.8</v>
      </c>
      <c r="O7385" s="190">
        <f t="shared" si="463"/>
        <v>0.60546666666666671</v>
      </c>
      <c r="Q7385" s="1">
        <v>183.6</v>
      </c>
    </row>
    <row r="7386" spans="2:17" x14ac:dyDescent="0.3">
      <c r="B7386" s="187">
        <v>43408.333333333336</v>
      </c>
      <c r="D7386" s="202">
        <v>904</v>
      </c>
      <c r="E7386" s="178">
        <v>651.43600000000004</v>
      </c>
      <c r="F7386" s="188">
        <f t="shared" si="460"/>
        <v>0.88159962107115075</v>
      </c>
      <c r="G7386" s="200"/>
      <c r="H7386" s="202">
        <v>719</v>
      </c>
      <c r="I7386" s="178">
        <v>23951</v>
      </c>
      <c r="J7386">
        <f t="shared" si="461"/>
        <v>23951</v>
      </c>
      <c r="K7386" s="189">
        <f t="shared" si="462"/>
        <v>0.95804</v>
      </c>
      <c r="L7386" s="200">
        <v>24856</v>
      </c>
      <c r="N7386" s="184">
        <v>2977.4</v>
      </c>
      <c r="O7386" s="190">
        <f t="shared" si="463"/>
        <v>0.49623333333333336</v>
      </c>
      <c r="Q7386" s="1">
        <v>183.5</v>
      </c>
    </row>
    <row r="7387" spans="2:17" x14ac:dyDescent="0.3">
      <c r="B7387" s="187">
        <v>43408.375</v>
      </c>
      <c r="D7387" s="202">
        <v>956</v>
      </c>
      <c r="E7387" s="178">
        <v>708.58900000000006</v>
      </c>
      <c r="F7387" s="188">
        <f t="shared" si="460"/>
        <v>0.95894576580843804</v>
      </c>
      <c r="G7387" s="200"/>
      <c r="H7387" s="202">
        <v>899</v>
      </c>
      <c r="I7387" s="178">
        <v>24359</v>
      </c>
      <c r="J7387">
        <f t="shared" si="461"/>
        <v>24359</v>
      </c>
      <c r="K7387" s="189">
        <f t="shared" si="462"/>
        <v>0.97436</v>
      </c>
      <c r="L7387" s="200">
        <v>25289</v>
      </c>
      <c r="N7387" s="184">
        <v>2136.5</v>
      </c>
      <c r="O7387" s="190">
        <f t="shared" si="463"/>
        <v>0.35608333333333331</v>
      </c>
      <c r="Q7387" s="1">
        <v>182.6</v>
      </c>
    </row>
    <row r="7388" spans="2:17" x14ac:dyDescent="0.3">
      <c r="B7388" s="187">
        <v>43408.416666666664</v>
      </c>
      <c r="D7388" s="202">
        <v>985</v>
      </c>
      <c r="E7388" s="178">
        <v>733.52800000000002</v>
      </c>
      <c r="F7388" s="188">
        <f t="shared" si="460"/>
        <v>0.992696146428934</v>
      </c>
      <c r="G7388" s="200"/>
      <c r="H7388" s="202">
        <v>1026</v>
      </c>
      <c r="I7388" s="178">
        <v>24359</v>
      </c>
      <c r="J7388">
        <f t="shared" si="461"/>
        <v>24359</v>
      </c>
      <c r="K7388" s="189">
        <f t="shared" si="462"/>
        <v>0.97436</v>
      </c>
      <c r="L7388" s="200">
        <v>25289</v>
      </c>
      <c r="N7388" s="184">
        <v>1097.9000000000001</v>
      </c>
      <c r="O7388" s="190">
        <f t="shared" si="463"/>
        <v>0.18298333333333336</v>
      </c>
      <c r="Q7388" s="1">
        <v>181.7</v>
      </c>
    </row>
    <row r="7389" spans="2:17" x14ac:dyDescent="0.3">
      <c r="B7389" s="187">
        <v>43408.458333333336</v>
      </c>
      <c r="D7389" s="202">
        <v>996</v>
      </c>
      <c r="E7389" s="178">
        <v>733.60699999999997</v>
      </c>
      <c r="F7389" s="188">
        <f t="shared" si="460"/>
        <v>0.99280305849714112</v>
      </c>
      <c r="G7389" s="200"/>
      <c r="H7389" s="202">
        <v>1084</v>
      </c>
      <c r="I7389" s="178">
        <v>24359</v>
      </c>
      <c r="J7389">
        <f t="shared" si="461"/>
        <v>24359</v>
      </c>
      <c r="K7389" s="189">
        <f t="shared" si="462"/>
        <v>0.97436</v>
      </c>
      <c r="L7389" s="200">
        <v>25289</v>
      </c>
      <c r="N7389" s="184">
        <v>526.79999999999995</v>
      </c>
      <c r="O7389" s="190">
        <f t="shared" si="463"/>
        <v>8.7799999999999989E-2</v>
      </c>
      <c r="Q7389" s="1">
        <v>181.5</v>
      </c>
    </row>
    <row r="7390" spans="2:17" x14ac:dyDescent="0.3">
      <c r="B7390" s="187">
        <v>43408.5</v>
      </c>
      <c r="D7390" s="202">
        <v>993</v>
      </c>
      <c r="E7390" s="178">
        <v>733.7</v>
      </c>
      <c r="F7390" s="188">
        <f t="shared" si="460"/>
        <v>0.99292891700781549</v>
      </c>
      <c r="G7390" s="200"/>
      <c r="H7390" s="202">
        <v>1068</v>
      </c>
      <c r="I7390" s="178">
        <v>24359</v>
      </c>
      <c r="J7390">
        <f t="shared" si="461"/>
        <v>24359</v>
      </c>
      <c r="K7390" s="189">
        <f t="shared" si="462"/>
        <v>0.97436</v>
      </c>
      <c r="L7390" s="200">
        <v>25289</v>
      </c>
      <c r="N7390" s="184">
        <v>428.6</v>
      </c>
      <c r="O7390" s="190">
        <f t="shared" si="463"/>
        <v>7.1433333333333335E-2</v>
      </c>
      <c r="Q7390" s="1">
        <v>181.2</v>
      </c>
    </row>
    <row r="7391" spans="2:17" x14ac:dyDescent="0.3">
      <c r="B7391" s="187">
        <v>43408.541666666664</v>
      </c>
      <c r="D7391" s="202">
        <v>973</v>
      </c>
      <c r="E7391" s="178">
        <v>727.56500000000005</v>
      </c>
      <c r="F7391" s="188">
        <f t="shared" si="460"/>
        <v>0.98462631525526967</v>
      </c>
      <c r="G7391" s="200"/>
      <c r="H7391" s="202">
        <v>977</v>
      </c>
      <c r="I7391" s="178">
        <v>24359</v>
      </c>
      <c r="J7391">
        <f t="shared" si="461"/>
        <v>24359</v>
      </c>
      <c r="K7391" s="189">
        <f t="shared" si="462"/>
        <v>0.97436</v>
      </c>
      <c r="L7391" s="200">
        <v>25289</v>
      </c>
      <c r="N7391" s="184">
        <v>763.6</v>
      </c>
      <c r="O7391" s="190">
        <f t="shared" si="463"/>
        <v>0.12726666666666667</v>
      </c>
      <c r="Q7391" s="1">
        <v>180.3</v>
      </c>
    </row>
    <row r="7392" spans="2:17" x14ac:dyDescent="0.3">
      <c r="B7392" s="187">
        <v>43408.583333333336</v>
      </c>
      <c r="D7392" s="202">
        <v>932</v>
      </c>
      <c r="E7392" s="178">
        <v>679.09699999999998</v>
      </c>
      <c r="F7392" s="188">
        <f t="shared" si="460"/>
        <v>0.9190337314341781</v>
      </c>
      <c r="G7392" s="200"/>
      <c r="H7392" s="202">
        <v>821</v>
      </c>
      <c r="I7392" s="178">
        <v>23819</v>
      </c>
      <c r="J7392">
        <f t="shared" si="461"/>
        <v>23819</v>
      </c>
      <c r="K7392" s="189">
        <f t="shared" si="462"/>
        <v>0.95276000000000005</v>
      </c>
      <c r="L7392" s="200">
        <v>24716</v>
      </c>
      <c r="N7392" s="184">
        <v>1456.9</v>
      </c>
      <c r="O7392" s="190">
        <f t="shared" si="463"/>
        <v>0.24281666666666668</v>
      </c>
      <c r="Q7392" s="1">
        <v>180.2</v>
      </c>
    </row>
    <row r="7393" spans="2:17" x14ac:dyDescent="0.3">
      <c r="B7393" s="187">
        <v>43408.625</v>
      </c>
      <c r="D7393" s="202">
        <v>868</v>
      </c>
      <c r="E7393" s="178">
        <v>601.99199999999996</v>
      </c>
      <c r="F7393" s="188">
        <f t="shared" si="460"/>
        <v>0.81468619954663868</v>
      </c>
      <c r="G7393" s="200"/>
      <c r="H7393" s="202">
        <v>611</v>
      </c>
      <c r="I7393" s="178">
        <v>22498</v>
      </c>
      <c r="J7393">
        <f t="shared" si="461"/>
        <v>22498</v>
      </c>
      <c r="K7393" s="189">
        <f t="shared" si="462"/>
        <v>0.89992000000000005</v>
      </c>
      <c r="L7393" s="200">
        <v>23313</v>
      </c>
      <c r="N7393" s="184">
        <v>2086.4</v>
      </c>
      <c r="O7393" s="190">
        <f t="shared" si="463"/>
        <v>0.34773333333333334</v>
      </c>
      <c r="Q7393" s="1">
        <v>179.5</v>
      </c>
    </row>
    <row r="7394" spans="2:17" x14ac:dyDescent="0.3">
      <c r="B7394" s="187">
        <v>43408.666666666664</v>
      </c>
      <c r="D7394" s="202">
        <v>768</v>
      </c>
      <c r="E7394" s="178">
        <v>442.94400000000002</v>
      </c>
      <c r="F7394" s="188">
        <f t="shared" si="460"/>
        <v>0.59944378658185882</v>
      </c>
      <c r="G7394" s="200"/>
      <c r="H7394" s="202">
        <v>377</v>
      </c>
      <c r="I7394" s="178">
        <v>16333</v>
      </c>
      <c r="J7394">
        <f t="shared" si="461"/>
        <v>16333</v>
      </c>
      <c r="K7394" s="189">
        <f t="shared" si="462"/>
        <v>0.65332000000000001</v>
      </c>
      <c r="L7394" s="200">
        <v>16823</v>
      </c>
      <c r="N7394" s="184">
        <v>2766.9</v>
      </c>
      <c r="O7394" s="190">
        <f t="shared" si="463"/>
        <v>0.46115</v>
      </c>
      <c r="Q7394" s="1">
        <v>178.9</v>
      </c>
    </row>
    <row r="7395" spans="2:17" x14ac:dyDescent="0.3">
      <c r="B7395" s="187">
        <v>43408.708333333336</v>
      </c>
      <c r="D7395" s="202">
        <v>524</v>
      </c>
      <c r="E7395" s="178">
        <v>181.50700000000001</v>
      </c>
      <c r="F7395" s="188">
        <f t="shared" si="460"/>
        <v>0.24563656663396152</v>
      </c>
      <c r="G7395" s="200"/>
      <c r="H7395" s="202">
        <v>138</v>
      </c>
      <c r="I7395" s="178">
        <v>5311.3</v>
      </c>
      <c r="J7395">
        <f t="shared" si="461"/>
        <v>5311.3</v>
      </c>
      <c r="K7395" s="189">
        <f t="shared" si="462"/>
        <v>0.212452</v>
      </c>
      <c r="L7395" s="200">
        <v>5460.3</v>
      </c>
      <c r="N7395" s="184">
        <v>3355.6</v>
      </c>
      <c r="O7395" s="190">
        <f t="shared" si="463"/>
        <v>0.55926666666666669</v>
      </c>
      <c r="Q7395" s="1">
        <v>178.8</v>
      </c>
    </row>
    <row r="7396" spans="2:17" x14ac:dyDescent="0.3">
      <c r="B7396" s="187">
        <v>43408.75</v>
      </c>
      <c r="D7396" s="202">
        <v>12</v>
      </c>
      <c r="E7396" s="178">
        <v>0</v>
      </c>
      <c r="F7396" s="188">
        <f t="shared" si="460"/>
        <v>0</v>
      </c>
      <c r="G7396" s="200"/>
      <c r="H7396" s="202">
        <v>4</v>
      </c>
      <c r="I7396" s="178">
        <v>-56.506999999999998</v>
      </c>
      <c r="J7396">
        <f t="shared" si="461"/>
        <v>0</v>
      </c>
      <c r="K7396" s="189">
        <f t="shared" si="462"/>
        <v>0</v>
      </c>
      <c r="L7396" s="200">
        <v>0</v>
      </c>
      <c r="N7396" s="184">
        <v>4534.1000000000004</v>
      </c>
      <c r="O7396" s="190">
        <f t="shared" si="463"/>
        <v>0.75568333333333337</v>
      </c>
      <c r="Q7396" s="1">
        <v>178.8</v>
      </c>
    </row>
    <row r="7397" spans="2:17" x14ac:dyDescent="0.3">
      <c r="B7397" s="187">
        <v>43408.791666666664</v>
      </c>
      <c r="D7397" s="202">
        <v>0</v>
      </c>
      <c r="E7397" s="178">
        <v>0</v>
      </c>
      <c r="F7397" s="188">
        <f t="shared" si="460"/>
        <v>0</v>
      </c>
      <c r="G7397" s="200"/>
      <c r="H7397" s="202">
        <v>0</v>
      </c>
      <c r="I7397" s="178">
        <v>-56.506999999999998</v>
      </c>
      <c r="J7397">
        <f t="shared" si="461"/>
        <v>0</v>
      </c>
      <c r="K7397" s="189">
        <f t="shared" si="462"/>
        <v>0</v>
      </c>
      <c r="L7397" s="200">
        <v>0</v>
      </c>
      <c r="N7397" s="184">
        <v>4687.8</v>
      </c>
      <c r="O7397" s="190">
        <f t="shared" si="463"/>
        <v>0.78129999999999999</v>
      </c>
      <c r="Q7397" s="1">
        <v>178.2</v>
      </c>
    </row>
    <row r="7398" spans="2:17" x14ac:dyDescent="0.3">
      <c r="B7398" s="187">
        <v>43408.833333333336</v>
      </c>
      <c r="D7398" s="202">
        <v>0</v>
      </c>
      <c r="E7398" s="178">
        <v>0</v>
      </c>
      <c r="F7398" s="188">
        <f t="shared" si="460"/>
        <v>0</v>
      </c>
      <c r="G7398" s="200"/>
      <c r="H7398" s="202">
        <v>0</v>
      </c>
      <c r="I7398" s="178">
        <v>-56.506999999999998</v>
      </c>
      <c r="J7398">
        <f t="shared" si="461"/>
        <v>0</v>
      </c>
      <c r="K7398" s="189">
        <f t="shared" si="462"/>
        <v>0</v>
      </c>
      <c r="L7398" s="200">
        <v>0</v>
      </c>
      <c r="N7398" s="184">
        <v>4760.8999999999996</v>
      </c>
      <c r="O7398" s="190">
        <f t="shared" si="463"/>
        <v>0.79348333333333332</v>
      </c>
      <c r="Q7398" s="1">
        <v>177.9</v>
      </c>
    </row>
    <row r="7399" spans="2:17" x14ac:dyDescent="0.3">
      <c r="B7399" s="187">
        <v>43408.875</v>
      </c>
      <c r="D7399" s="202">
        <v>0</v>
      </c>
      <c r="E7399" s="178">
        <v>0</v>
      </c>
      <c r="F7399" s="188">
        <f t="shared" si="460"/>
        <v>0</v>
      </c>
      <c r="G7399" s="200"/>
      <c r="H7399" s="202">
        <v>0</v>
      </c>
      <c r="I7399" s="178">
        <v>-56.506999999999998</v>
      </c>
      <c r="J7399">
        <f t="shared" si="461"/>
        <v>0</v>
      </c>
      <c r="K7399" s="189">
        <f t="shared" si="462"/>
        <v>0</v>
      </c>
      <c r="L7399" s="200">
        <v>0</v>
      </c>
      <c r="N7399" s="184">
        <v>5059.2</v>
      </c>
      <c r="O7399" s="190">
        <f t="shared" si="463"/>
        <v>0.84319999999999995</v>
      </c>
      <c r="Q7399" s="1">
        <v>177.8</v>
      </c>
    </row>
    <row r="7400" spans="2:17" x14ac:dyDescent="0.3">
      <c r="B7400" s="187">
        <v>43408.916666666664</v>
      </c>
      <c r="D7400" s="202">
        <v>0</v>
      </c>
      <c r="E7400" s="178">
        <v>0</v>
      </c>
      <c r="F7400" s="188">
        <f t="shared" si="460"/>
        <v>0</v>
      </c>
      <c r="G7400" s="200"/>
      <c r="H7400" s="202">
        <v>0</v>
      </c>
      <c r="I7400" s="178">
        <v>-56.506999999999998</v>
      </c>
      <c r="J7400">
        <f t="shared" si="461"/>
        <v>0</v>
      </c>
      <c r="K7400" s="189">
        <f t="shared" si="462"/>
        <v>0</v>
      </c>
      <c r="L7400" s="200">
        <v>0</v>
      </c>
      <c r="N7400" s="184">
        <v>5494.4</v>
      </c>
      <c r="O7400" s="190">
        <f t="shared" si="463"/>
        <v>0.91573333333333329</v>
      </c>
      <c r="Q7400" s="1">
        <v>177.4</v>
      </c>
    </row>
    <row r="7401" spans="2:17" x14ac:dyDescent="0.3">
      <c r="B7401" s="187">
        <v>43408.958333333336</v>
      </c>
      <c r="D7401" s="202">
        <v>0</v>
      </c>
      <c r="E7401" s="178">
        <v>0</v>
      </c>
      <c r="F7401" s="188">
        <f t="shared" si="460"/>
        <v>0</v>
      </c>
      <c r="G7401" s="200"/>
      <c r="H7401" s="202">
        <v>0</v>
      </c>
      <c r="I7401" s="178">
        <v>-56.506999999999998</v>
      </c>
      <c r="J7401">
        <f t="shared" si="461"/>
        <v>0</v>
      </c>
      <c r="K7401" s="189">
        <f t="shared" si="462"/>
        <v>0</v>
      </c>
      <c r="L7401" s="200">
        <v>0</v>
      </c>
      <c r="N7401" s="184">
        <v>5418.4</v>
      </c>
      <c r="O7401" s="190">
        <f t="shared" si="463"/>
        <v>0.90306666666666657</v>
      </c>
      <c r="Q7401" s="1">
        <v>177.4</v>
      </c>
    </row>
    <row r="7402" spans="2:17" x14ac:dyDescent="0.3">
      <c r="B7402" s="187">
        <v>43409</v>
      </c>
      <c r="D7402" s="202">
        <v>0</v>
      </c>
      <c r="E7402" s="178">
        <v>0</v>
      </c>
      <c r="F7402" s="188">
        <f t="shared" si="460"/>
        <v>0</v>
      </c>
      <c r="G7402" s="200"/>
      <c r="H7402" s="202">
        <v>0</v>
      </c>
      <c r="I7402" s="178">
        <v>-56.506999999999998</v>
      </c>
      <c r="J7402">
        <f t="shared" si="461"/>
        <v>0</v>
      </c>
      <c r="K7402" s="189">
        <f t="shared" si="462"/>
        <v>0</v>
      </c>
      <c r="L7402" s="200">
        <v>0</v>
      </c>
      <c r="N7402" s="184">
        <v>5009.8999999999996</v>
      </c>
      <c r="O7402" s="190">
        <f t="shared" si="463"/>
        <v>0.8349833333333333</v>
      </c>
      <c r="Q7402" s="1">
        <v>177.3</v>
      </c>
    </row>
    <row r="7403" spans="2:17" x14ac:dyDescent="0.3">
      <c r="B7403" s="187">
        <v>43409.041666666664</v>
      </c>
      <c r="D7403" s="202">
        <v>0</v>
      </c>
      <c r="E7403" s="178">
        <v>0</v>
      </c>
      <c r="F7403" s="188">
        <f t="shared" si="460"/>
        <v>0</v>
      </c>
      <c r="G7403" s="200"/>
      <c r="H7403" s="202">
        <v>0</v>
      </c>
      <c r="I7403" s="178">
        <v>-56.506999999999998</v>
      </c>
      <c r="J7403">
        <f t="shared" si="461"/>
        <v>0</v>
      </c>
      <c r="K7403" s="189">
        <f t="shared" si="462"/>
        <v>0</v>
      </c>
      <c r="L7403" s="200">
        <v>0</v>
      </c>
      <c r="N7403" s="184">
        <v>4336.1000000000004</v>
      </c>
      <c r="O7403" s="190">
        <f t="shared" si="463"/>
        <v>0.72268333333333334</v>
      </c>
      <c r="Q7403" s="1">
        <v>176.8</v>
      </c>
    </row>
    <row r="7404" spans="2:17" x14ac:dyDescent="0.3">
      <c r="B7404" s="187">
        <v>43409.083333333336</v>
      </c>
      <c r="D7404" s="202">
        <v>0</v>
      </c>
      <c r="E7404" s="178">
        <v>0</v>
      </c>
      <c r="F7404" s="188">
        <f t="shared" si="460"/>
        <v>0</v>
      </c>
      <c r="G7404" s="200"/>
      <c r="H7404" s="202">
        <v>0</v>
      </c>
      <c r="I7404" s="178">
        <v>-56.506999999999998</v>
      </c>
      <c r="J7404">
        <f t="shared" si="461"/>
        <v>0</v>
      </c>
      <c r="K7404" s="189">
        <f t="shared" si="462"/>
        <v>0</v>
      </c>
      <c r="L7404" s="200">
        <v>0</v>
      </c>
      <c r="N7404" s="184">
        <v>3704.3</v>
      </c>
      <c r="O7404" s="190">
        <f t="shared" si="463"/>
        <v>0.6173833333333334</v>
      </c>
      <c r="Q7404" s="1">
        <v>176.4</v>
      </c>
    </row>
    <row r="7405" spans="2:17" x14ac:dyDescent="0.3">
      <c r="B7405" s="187">
        <v>43409.125</v>
      </c>
      <c r="D7405" s="202">
        <v>0</v>
      </c>
      <c r="E7405" s="178">
        <v>0</v>
      </c>
      <c r="F7405" s="188">
        <f t="shared" si="460"/>
        <v>0</v>
      </c>
      <c r="G7405" s="200"/>
      <c r="H7405" s="202">
        <v>0</v>
      </c>
      <c r="I7405" s="178">
        <v>-56.506999999999998</v>
      </c>
      <c r="J7405">
        <f t="shared" si="461"/>
        <v>0</v>
      </c>
      <c r="K7405" s="189">
        <f t="shared" si="462"/>
        <v>0</v>
      </c>
      <c r="L7405" s="200">
        <v>0</v>
      </c>
      <c r="N7405" s="184">
        <v>3629.8</v>
      </c>
      <c r="O7405" s="190">
        <f t="shared" si="463"/>
        <v>0.60496666666666665</v>
      </c>
      <c r="Q7405" s="1">
        <v>176.1</v>
      </c>
    </row>
    <row r="7406" spans="2:17" x14ac:dyDescent="0.3">
      <c r="B7406" s="187">
        <v>43409.166666666664</v>
      </c>
      <c r="D7406" s="202">
        <v>0</v>
      </c>
      <c r="E7406" s="178">
        <v>0</v>
      </c>
      <c r="F7406" s="188">
        <f t="shared" si="460"/>
        <v>0</v>
      </c>
      <c r="G7406" s="200"/>
      <c r="H7406" s="202">
        <v>0</v>
      </c>
      <c r="I7406" s="178">
        <v>-56.506999999999998</v>
      </c>
      <c r="J7406">
        <f t="shared" si="461"/>
        <v>0</v>
      </c>
      <c r="K7406" s="189">
        <f t="shared" si="462"/>
        <v>0</v>
      </c>
      <c r="L7406" s="200">
        <v>0</v>
      </c>
      <c r="N7406" s="184">
        <v>3554.9</v>
      </c>
      <c r="O7406" s="190">
        <f t="shared" si="463"/>
        <v>0.59248333333333336</v>
      </c>
      <c r="Q7406" s="1">
        <v>175.5</v>
      </c>
    </row>
    <row r="7407" spans="2:17" x14ac:dyDescent="0.3">
      <c r="B7407" s="187">
        <v>43409.208333333336</v>
      </c>
      <c r="D7407" s="202">
        <v>221</v>
      </c>
      <c r="E7407" s="178">
        <v>0</v>
      </c>
      <c r="F7407" s="188">
        <f t="shared" si="460"/>
        <v>0</v>
      </c>
      <c r="G7407" s="200"/>
      <c r="H7407" s="202">
        <v>41</v>
      </c>
      <c r="I7407" s="178">
        <v>1307.8</v>
      </c>
      <c r="J7407">
        <f t="shared" si="461"/>
        <v>1307.8</v>
      </c>
      <c r="K7407" s="189">
        <f t="shared" si="462"/>
        <v>5.2311999999999997E-2</v>
      </c>
      <c r="L7407" s="200">
        <v>1408.6</v>
      </c>
      <c r="N7407" s="184">
        <v>3307.9</v>
      </c>
      <c r="O7407" s="190">
        <f t="shared" si="463"/>
        <v>0.55131666666666668</v>
      </c>
      <c r="Q7407" s="1">
        <v>175.2</v>
      </c>
    </row>
    <row r="7408" spans="2:17" x14ac:dyDescent="0.3">
      <c r="B7408" s="187">
        <v>43409.25</v>
      </c>
      <c r="D7408" s="202">
        <v>738</v>
      </c>
      <c r="E7408" s="178">
        <v>179.89599999999999</v>
      </c>
      <c r="F7408" s="188">
        <f t="shared" si="460"/>
        <v>0.2434563724329262</v>
      </c>
      <c r="G7408" s="200"/>
      <c r="H7408" s="202">
        <v>250</v>
      </c>
      <c r="I7408" s="178">
        <v>11333</v>
      </c>
      <c r="J7408">
        <f t="shared" si="461"/>
        <v>11333</v>
      </c>
      <c r="K7408" s="189">
        <f t="shared" si="462"/>
        <v>0.45332</v>
      </c>
      <c r="L7408" s="200">
        <v>11632</v>
      </c>
      <c r="N7408" s="184">
        <v>2605.4</v>
      </c>
      <c r="O7408" s="190">
        <f t="shared" si="463"/>
        <v>0.43423333333333336</v>
      </c>
      <c r="Q7408" s="1">
        <v>174.3</v>
      </c>
    </row>
    <row r="7409" spans="2:17" x14ac:dyDescent="0.3">
      <c r="B7409" s="187">
        <v>43409.291666666664</v>
      </c>
      <c r="D7409" s="202">
        <v>877</v>
      </c>
      <c r="E7409" s="178">
        <v>581.10799999999995</v>
      </c>
      <c r="F7409" s="188">
        <f t="shared" si="460"/>
        <v>0.78642352065500554</v>
      </c>
      <c r="G7409" s="200"/>
      <c r="H7409" s="202">
        <v>496</v>
      </c>
      <c r="I7409" s="178">
        <v>21927</v>
      </c>
      <c r="J7409">
        <f t="shared" si="461"/>
        <v>21927</v>
      </c>
      <c r="K7409" s="189">
        <f t="shared" si="462"/>
        <v>0.87707999999999997</v>
      </c>
      <c r="L7409" s="200">
        <v>22710</v>
      </c>
      <c r="N7409" s="184">
        <v>1987.2</v>
      </c>
      <c r="O7409" s="190">
        <f t="shared" si="463"/>
        <v>0.33119999999999999</v>
      </c>
      <c r="Q7409" s="1">
        <v>174</v>
      </c>
    </row>
    <row r="7410" spans="2:17" x14ac:dyDescent="0.3">
      <c r="B7410" s="187">
        <v>43409.333333333336</v>
      </c>
      <c r="D7410" s="202">
        <v>952</v>
      </c>
      <c r="E7410" s="178">
        <v>689.44</v>
      </c>
      <c r="F7410" s="188">
        <f t="shared" si="460"/>
        <v>0.93303109246540594</v>
      </c>
      <c r="G7410" s="200"/>
      <c r="H7410" s="202">
        <v>734</v>
      </c>
      <c r="I7410" s="178">
        <v>24359</v>
      </c>
      <c r="J7410">
        <f t="shared" si="461"/>
        <v>24359</v>
      </c>
      <c r="K7410" s="189">
        <f t="shared" si="462"/>
        <v>0.97436</v>
      </c>
      <c r="L7410" s="200">
        <v>25289</v>
      </c>
      <c r="N7410" s="184">
        <v>1855.3</v>
      </c>
      <c r="O7410" s="190">
        <f t="shared" si="463"/>
        <v>0.30921666666666664</v>
      </c>
      <c r="Q7410" s="1">
        <v>173.8</v>
      </c>
    </row>
    <row r="7411" spans="2:17" x14ac:dyDescent="0.3">
      <c r="B7411" s="187">
        <v>43409.375</v>
      </c>
      <c r="D7411" s="202">
        <v>994</v>
      </c>
      <c r="E7411" s="178">
        <v>733.55499999999995</v>
      </c>
      <c r="F7411" s="188">
        <f t="shared" si="460"/>
        <v>0.99273268599654907</v>
      </c>
      <c r="G7411" s="200"/>
      <c r="H7411" s="202">
        <v>915</v>
      </c>
      <c r="I7411" s="178">
        <v>24359</v>
      </c>
      <c r="J7411">
        <f t="shared" si="461"/>
        <v>24359</v>
      </c>
      <c r="K7411" s="189">
        <f t="shared" si="462"/>
        <v>0.97436</v>
      </c>
      <c r="L7411" s="200">
        <v>25289</v>
      </c>
      <c r="N7411" s="184">
        <v>1162.5</v>
      </c>
      <c r="O7411" s="190">
        <f t="shared" si="463"/>
        <v>0.19375000000000001</v>
      </c>
      <c r="Q7411" s="1">
        <v>173.8</v>
      </c>
    </row>
    <row r="7412" spans="2:17" x14ac:dyDescent="0.3">
      <c r="B7412" s="187">
        <v>43409.416666666664</v>
      </c>
      <c r="D7412" s="202">
        <v>1021</v>
      </c>
      <c r="E7412" s="178">
        <v>733.68200000000002</v>
      </c>
      <c r="F7412" s="188">
        <f t="shared" si="460"/>
        <v>0.99290455729607208</v>
      </c>
      <c r="G7412" s="200"/>
      <c r="H7412" s="202">
        <v>1044</v>
      </c>
      <c r="I7412" s="178">
        <v>24359</v>
      </c>
      <c r="J7412">
        <f t="shared" si="461"/>
        <v>24359</v>
      </c>
      <c r="K7412" s="189">
        <f t="shared" si="462"/>
        <v>0.97436</v>
      </c>
      <c r="L7412" s="200">
        <v>25289</v>
      </c>
      <c r="N7412" s="184">
        <v>505.8</v>
      </c>
      <c r="O7412" s="190">
        <f t="shared" si="463"/>
        <v>8.43E-2</v>
      </c>
      <c r="Q7412" s="1">
        <v>171.9</v>
      </c>
    </row>
    <row r="7413" spans="2:17" x14ac:dyDescent="0.3">
      <c r="B7413" s="187">
        <v>43409.458333333336</v>
      </c>
      <c r="D7413" s="202">
        <v>1030</v>
      </c>
      <c r="E7413" s="178">
        <v>733.8</v>
      </c>
      <c r="F7413" s="188">
        <f t="shared" si="460"/>
        <v>0.99306424873972321</v>
      </c>
      <c r="G7413" s="200"/>
      <c r="H7413" s="202">
        <v>1102</v>
      </c>
      <c r="I7413" s="178">
        <v>24359</v>
      </c>
      <c r="J7413">
        <f t="shared" si="461"/>
        <v>24359</v>
      </c>
      <c r="K7413" s="189">
        <f t="shared" si="462"/>
        <v>0.97436</v>
      </c>
      <c r="L7413" s="200">
        <v>25289</v>
      </c>
      <c r="N7413" s="184">
        <v>290.60000000000002</v>
      </c>
      <c r="O7413" s="190">
        <f t="shared" si="463"/>
        <v>4.8433333333333335E-2</v>
      </c>
      <c r="Q7413" s="1">
        <v>171.6</v>
      </c>
    </row>
    <row r="7414" spans="2:17" x14ac:dyDescent="0.3">
      <c r="B7414" s="187">
        <v>43409.5</v>
      </c>
      <c r="D7414" s="202">
        <v>1028</v>
      </c>
      <c r="E7414" s="178">
        <v>733.90200000000004</v>
      </c>
      <c r="F7414" s="188">
        <f t="shared" si="460"/>
        <v>0.99320228710626934</v>
      </c>
      <c r="G7414" s="200"/>
      <c r="H7414" s="202">
        <v>1086</v>
      </c>
      <c r="I7414" s="178">
        <v>24359</v>
      </c>
      <c r="J7414">
        <f t="shared" si="461"/>
        <v>24359</v>
      </c>
      <c r="K7414" s="189">
        <f t="shared" si="462"/>
        <v>0.97436</v>
      </c>
      <c r="L7414" s="200">
        <v>25289</v>
      </c>
      <c r="N7414" s="184">
        <v>281.2</v>
      </c>
      <c r="O7414" s="190">
        <f t="shared" si="463"/>
        <v>4.6866666666666668E-2</v>
      </c>
      <c r="Q7414" s="1">
        <v>171.5</v>
      </c>
    </row>
    <row r="7415" spans="2:17" x14ac:dyDescent="0.3">
      <c r="B7415" s="187">
        <v>43409.541666666664</v>
      </c>
      <c r="D7415" s="202">
        <v>1011</v>
      </c>
      <c r="E7415" s="178">
        <v>734.12800000000004</v>
      </c>
      <c r="F7415" s="188">
        <f t="shared" si="460"/>
        <v>0.99350813682038108</v>
      </c>
      <c r="G7415" s="200"/>
      <c r="H7415" s="202">
        <v>995</v>
      </c>
      <c r="I7415" s="178">
        <v>24359</v>
      </c>
      <c r="J7415">
        <f t="shared" si="461"/>
        <v>24359</v>
      </c>
      <c r="K7415" s="189">
        <f t="shared" si="462"/>
        <v>0.97436</v>
      </c>
      <c r="L7415" s="200">
        <v>25289</v>
      </c>
      <c r="N7415" s="184">
        <v>440.8</v>
      </c>
      <c r="O7415" s="190">
        <f t="shared" si="463"/>
        <v>7.3466666666666666E-2</v>
      </c>
      <c r="Q7415" s="1">
        <v>170.5</v>
      </c>
    </row>
    <row r="7416" spans="2:17" x14ac:dyDescent="0.3">
      <c r="B7416" s="187">
        <v>43409.583333333336</v>
      </c>
      <c r="D7416" s="202">
        <v>976</v>
      </c>
      <c r="E7416" s="178">
        <v>714.14700000000005</v>
      </c>
      <c r="F7416" s="188">
        <f t="shared" si="460"/>
        <v>0.9664675034678758</v>
      </c>
      <c r="G7416" s="200"/>
      <c r="H7416" s="202">
        <v>838</v>
      </c>
      <c r="I7416" s="178">
        <v>24359</v>
      </c>
      <c r="J7416">
        <f t="shared" si="461"/>
        <v>24359</v>
      </c>
      <c r="K7416" s="189">
        <f t="shared" si="462"/>
        <v>0.97436</v>
      </c>
      <c r="L7416" s="200">
        <v>25289</v>
      </c>
      <c r="N7416" s="184">
        <v>714.2</v>
      </c>
      <c r="O7416" s="190">
        <f t="shared" si="463"/>
        <v>0.11903333333333334</v>
      </c>
      <c r="Q7416" s="1">
        <v>170.3</v>
      </c>
    </row>
    <row r="7417" spans="2:17" x14ac:dyDescent="0.3">
      <c r="B7417" s="187">
        <v>43409.625</v>
      </c>
      <c r="D7417" s="202">
        <v>921</v>
      </c>
      <c r="E7417" s="178">
        <v>642.33100000000002</v>
      </c>
      <c r="F7417" s="188">
        <f t="shared" si="460"/>
        <v>0.86927766688094199</v>
      </c>
      <c r="G7417" s="200"/>
      <c r="H7417" s="202">
        <v>626</v>
      </c>
      <c r="I7417" s="178">
        <v>23273</v>
      </c>
      <c r="J7417">
        <f t="shared" si="461"/>
        <v>23273</v>
      </c>
      <c r="K7417" s="189">
        <f t="shared" si="462"/>
        <v>0.93091999999999997</v>
      </c>
      <c r="L7417" s="200">
        <v>24135</v>
      </c>
      <c r="N7417" s="184">
        <v>1125.5</v>
      </c>
      <c r="O7417" s="190">
        <f t="shared" si="463"/>
        <v>0.18758333333333332</v>
      </c>
      <c r="Q7417" s="1">
        <v>168.9</v>
      </c>
    </row>
    <row r="7418" spans="2:17" x14ac:dyDescent="0.3">
      <c r="B7418" s="187">
        <v>43409.666666666664</v>
      </c>
      <c r="D7418" s="202">
        <v>831</v>
      </c>
      <c r="E7418" s="178">
        <v>483.82799999999997</v>
      </c>
      <c r="F7418" s="188">
        <f t="shared" si="460"/>
        <v>0.65477281185505976</v>
      </c>
      <c r="G7418" s="200"/>
      <c r="H7418" s="202">
        <v>389</v>
      </c>
      <c r="I7418" s="178">
        <v>16981</v>
      </c>
      <c r="J7418">
        <f t="shared" si="461"/>
        <v>16981</v>
      </c>
      <c r="K7418" s="189">
        <f t="shared" si="462"/>
        <v>0.67923999999999995</v>
      </c>
      <c r="L7418" s="200">
        <v>17501</v>
      </c>
      <c r="N7418" s="184">
        <v>1647.8</v>
      </c>
      <c r="O7418" s="190">
        <f t="shared" si="463"/>
        <v>0.27463333333333334</v>
      </c>
      <c r="Q7418" s="1">
        <v>168.6</v>
      </c>
    </row>
    <row r="7419" spans="2:17" x14ac:dyDescent="0.3">
      <c r="B7419" s="187">
        <v>43409.708333333336</v>
      </c>
      <c r="D7419" s="202">
        <v>601</v>
      </c>
      <c r="E7419" s="178">
        <v>214.55500000000001</v>
      </c>
      <c r="F7419" s="188">
        <f t="shared" si="460"/>
        <v>0.29036099739486421</v>
      </c>
      <c r="G7419" s="200"/>
      <c r="H7419" s="202">
        <v>146</v>
      </c>
      <c r="I7419" s="178">
        <v>5748.6</v>
      </c>
      <c r="J7419">
        <f t="shared" si="461"/>
        <v>5748.6</v>
      </c>
      <c r="K7419" s="189">
        <f t="shared" si="462"/>
        <v>0.22994400000000001</v>
      </c>
      <c r="L7419" s="200">
        <v>5905.3</v>
      </c>
      <c r="N7419" s="184">
        <v>2171.6999999999998</v>
      </c>
      <c r="O7419" s="190">
        <f t="shared" si="463"/>
        <v>0.36194999999999999</v>
      </c>
      <c r="Q7419" s="1">
        <v>168.5</v>
      </c>
    </row>
    <row r="7420" spans="2:17" x14ac:dyDescent="0.3">
      <c r="B7420" s="187">
        <v>43409.75</v>
      </c>
      <c r="D7420" s="202">
        <v>16</v>
      </c>
      <c r="E7420" s="178">
        <v>0</v>
      </c>
      <c r="F7420" s="188">
        <f t="shared" si="460"/>
        <v>0</v>
      </c>
      <c r="G7420" s="200"/>
      <c r="H7420" s="202">
        <v>4</v>
      </c>
      <c r="I7420" s="178">
        <v>-56.506999999999998</v>
      </c>
      <c r="J7420">
        <f t="shared" si="461"/>
        <v>0</v>
      </c>
      <c r="K7420" s="189">
        <f t="shared" si="462"/>
        <v>0</v>
      </c>
      <c r="L7420" s="200">
        <v>0</v>
      </c>
      <c r="N7420" s="184">
        <v>3211.9</v>
      </c>
      <c r="O7420" s="190">
        <f t="shared" si="463"/>
        <v>0.53531666666666666</v>
      </c>
      <c r="Q7420" s="1">
        <v>168.4</v>
      </c>
    </row>
    <row r="7421" spans="2:17" x14ac:dyDescent="0.3">
      <c r="B7421" s="187">
        <v>43409.791666666664</v>
      </c>
      <c r="D7421" s="202">
        <v>0</v>
      </c>
      <c r="E7421" s="178">
        <v>0</v>
      </c>
      <c r="F7421" s="188">
        <f t="shared" si="460"/>
        <v>0</v>
      </c>
      <c r="G7421" s="200"/>
      <c r="H7421" s="202">
        <v>0</v>
      </c>
      <c r="I7421" s="178">
        <v>-56.506999999999998</v>
      </c>
      <c r="J7421">
        <f t="shared" si="461"/>
        <v>0</v>
      </c>
      <c r="K7421" s="189">
        <f t="shared" si="462"/>
        <v>0</v>
      </c>
      <c r="L7421" s="200">
        <v>0</v>
      </c>
      <c r="N7421" s="184">
        <v>4179.8999999999996</v>
      </c>
      <c r="O7421" s="190">
        <f t="shared" si="463"/>
        <v>0.69664999999999999</v>
      </c>
      <c r="Q7421" s="1">
        <v>168.1</v>
      </c>
    </row>
    <row r="7422" spans="2:17" x14ac:dyDescent="0.3">
      <c r="B7422" s="187">
        <v>43409.833333333336</v>
      </c>
      <c r="D7422" s="202">
        <v>0</v>
      </c>
      <c r="E7422" s="178">
        <v>0</v>
      </c>
      <c r="F7422" s="188">
        <f t="shared" si="460"/>
        <v>0</v>
      </c>
      <c r="G7422" s="200"/>
      <c r="H7422" s="202">
        <v>0</v>
      </c>
      <c r="I7422" s="178">
        <v>-56.506999999999998</v>
      </c>
      <c r="J7422">
        <f t="shared" si="461"/>
        <v>0</v>
      </c>
      <c r="K7422" s="189">
        <f t="shared" si="462"/>
        <v>0</v>
      </c>
      <c r="L7422" s="200">
        <v>0</v>
      </c>
      <c r="N7422" s="184">
        <v>4513</v>
      </c>
      <c r="O7422" s="190">
        <f t="shared" si="463"/>
        <v>0.75216666666666665</v>
      </c>
      <c r="Q7422" s="1">
        <v>167.8</v>
      </c>
    </row>
    <row r="7423" spans="2:17" x14ac:dyDescent="0.3">
      <c r="B7423" s="187">
        <v>43409.875</v>
      </c>
      <c r="D7423" s="202">
        <v>0</v>
      </c>
      <c r="E7423" s="178">
        <v>0</v>
      </c>
      <c r="F7423" s="188">
        <f t="shared" si="460"/>
        <v>0</v>
      </c>
      <c r="G7423" s="200"/>
      <c r="H7423" s="202">
        <v>0</v>
      </c>
      <c r="I7423" s="178">
        <v>-56.506999999999998</v>
      </c>
      <c r="J7423">
        <f t="shared" si="461"/>
        <v>0</v>
      </c>
      <c r="K7423" s="189">
        <f t="shared" si="462"/>
        <v>0</v>
      </c>
      <c r="L7423" s="200">
        <v>0</v>
      </c>
      <c r="N7423" s="184">
        <v>4980.8</v>
      </c>
      <c r="O7423" s="190">
        <f t="shared" si="463"/>
        <v>0.83013333333333339</v>
      </c>
      <c r="Q7423" s="1">
        <v>166.8</v>
      </c>
    </row>
    <row r="7424" spans="2:17" x14ac:dyDescent="0.3">
      <c r="B7424" s="187">
        <v>43409.916666666664</v>
      </c>
      <c r="D7424" s="202">
        <v>0</v>
      </c>
      <c r="E7424" s="178">
        <v>0</v>
      </c>
      <c r="F7424" s="188">
        <f t="shared" si="460"/>
        <v>0</v>
      </c>
      <c r="G7424" s="200"/>
      <c r="H7424" s="202">
        <v>0</v>
      </c>
      <c r="I7424" s="178">
        <v>-56.506999999999998</v>
      </c>
      <c r="J7424">
        <f t="shared" si="461"/>
        <v>0</v>
      </c>
      <c r="K7424" s="189">
        <f t="shared" si="462"/>
        <v>0</v>
      </c>
      <c r="L7424" s="200">
        <v>0</v>
      </c>
      <c r="N7424" s="184">
        <v>5528</v>
      </c>
      <c r="O7424" s="190">
        <f t="shared" si="463"/>
        <v>0.92133333333333334</v>
      </c>
      <c r="Q7424" s="1">
        <v>166.6</v>
      </c>
    </row>
    <row r="7425" spans="2:17" x14ac:dyDescent="0.3">
      <c r="B7425" s="187">
        <v>43409.958333333336</v>
      </c>
      <c r="D7425" s="202">
        <v>0</v>
      </c>
      <c r="E7425" s="178">
        <v>0</v>
      </c>
      <c r="F7425" s="188">
        <f t="shared" si="460"/>
        <v>0</v>
      </c>
      <c r="G7425" s="200"/>
      <c r="H7425" s="202">
        <v>0</v>
      </c>
      <c r="I7425" s="178">
        <v>-56.506999999999998</v>
      </c>
      <c r="J7425">
        <f t="shared" si="461"/>
        <v>0</v>
      </c>
      <c r="K7425" s="189">
        <f t="shared" si="462"/>
        <v>0</v>
      </c>
      <c r="L7425" s="200">
        <v>0</v>
      </c>
      <c r="N7425" s="184">
        <v>5788</v>
      </c>
      <c r="O7425" s="190">
        <f t="shared" si="463"/>
        <v>0.96466666666666667</v>
      </c>
      <c r="Q7425" s="1">
        <v>166.5</v>
      </c>
    </row>
    <row r="7426" spans="2:17" x14ac:dyDescent="0.3">
      <c r="B7426" s="187">
        <v>43410</v>
      </c>
      <c r="D7426" s="202">
        <v>0</v>
      </c>
      <c r="E7426" s="178">
        <v>0</v>
      </c>
      <c r="F7426" s="188">
        <f t="shared" si="460"/>
        <v>0</v>
      </c>
      <c r="G7426" s="200"/>
      <c r="H7426" s="202">
        <v>0</v>
      </c>
      <c r="I7426" s="178">
        <v>-56.506999999999998</v>
      </c>
      <c r="J7426">
        <f t="shared" si="461"/>
        <v>0</v>
      </c>
      <c r="K7426" s="189">
        <f t="shared" si="462"/>
        <v>0</v>
      </c>
      <c r="L7426" s="200">
        <v>0</v>
      </c>
      <c r="N7426" s="184">
        <v>5794.5</v>
      </c>
      <c r="O7426" s="190">
        <f t="shared" si="463"/>
        <v>0.96575</v>
      </c>
      <c r="Q7426" s="1">
        <v>166.4</v>
      </c>
    </row>
    <row r="7427" spans="2:17" x14ac:dyDescent="0.3">
      <c r="B7427" s="187">
        <v>43410.041666666664</v>
      </c>
      <c r="D7427" s="202">
        <v>0</v>
      </c>
      <c r="E7427" s="178">
        <v>0</v>
      </c>
      <c r="F7427" s="188">
        <f t="shared" si="460"/>
        <v>0</v>
      </c>
      <c r="G7427" s="200"/>
      <c r="H7427" s="202">
        <v>0</v>
      </c>
      <c r="I7427" s="178">
        <v>-56.506999999999998</v>
      </c>
      <c r="J7427">
        <f t="shared" si="461"/>
        <v>0</v>
      </c>
      <c r="K7427" s="189">
        <f t="shared" si="462"/>
        <v>0</v>
      </c>
      <c r="L7427" s="200">
        <v>0</v>
      </c>
      <c r="N7427" s="184">
        <v>5667.1</v>
      </c>
      <c r="O7427" s="190">
        <f t="shared" si="463"/>
        <v>0.94451666666666678</v>
      </c>
      <c r="Q7427" s="1">
        <v>166.2</v>
      </c>
    </row>
    <row r="7428" spans="2:17" x14ac:dyDescent="0.3">
      <c r="B7428" s="187">
        <v>43410.083333333336</v>
      </c>
      <c r="D7428" s="202">
        <v>0</v>
      </c>
      <c r="E7428" s="178">
        <v>0</v>
      </c>
      <c r="F7428" s="188">
        <f t="shared" si="460"/>
        <v>0</v>
      </c>
      <c r="G7428" s="200"/>
      <c r="H7428" s="202">
        <v>0</v>
      </c>
      <c r="I7428" s="178">
        <v>-56.506999999999998</v>
      </c>
      <c r="J7428">
        <f t="shared" si="461"/>
        <v>0</v>
      </c>
      <c r="K7428" s="189">
        <f t="shared" si="462"/>
        <v>0</v>
      </c>
      <c r="L7428" s="200">
        <v>0</v>
      </c>
      <c r="N7428" s="184">
        <v>5507</v>
      </c>
      <c r="O7428" s="190">
        <f t="shared" si="463"/>
        <v>0.91783333333333328</v>
      </c>
      <c r="Q7428" s="1">
        <v>166</v>
      </c>
    </row>
    <row r="7429" spans="2:17" x14ac:dyDescent="0.3">
      <c r="B7429" s="187">
        <v>43410.125</v>
      </c>
      <c r="D7429" s="202">
        <v>0</v>
      </c>
      <c r="E7429" s="178">
        <v>0</v>
      </c>
      <c r="F7429" s="188">
        <f t="shared" si="460"/>
        <v>0</v>
      </c>
      <c r="G7429" s="200"/>
      <c r="H7429" s="202">
        <v>0</v>
      </c>
      <c r="I7429" s="178">
        <v>-56.506999999999998</v>
      </c>
      <c r="J7429">
        <f t="shared" si="461"/>
        <v>0</v>
      </c>
      <c r="K7429" s="189">
        <f t="shared" si="462"/>
        <v>0</v>
      </c>
      <c r="L7429" s="200">
        <v>0</v>
      </c>
      <c r="N7429" s="184">
        <v>5387.7</v>
      </c>
      <c r="O7429" s="190">
        <f t="shared" si="463"/>
        <v>0.89794999999999991</v>
      </c>
      <c r="Q7429" s="1">
        <v>165.9</v>
      </c>
    </row>
    <row r="7430" spans="2:17" x14ac:dyDescent="0.3">
      <c r="B7430" s="187">
        <v>43410.166666666664</v>
      </c>
      <c r="D7430" s="202">
        <v>0</v>
      </c>
      <c r="E7430" s="178">
        <v>0</v>
      </c>
      <c r="F7430" s="188">
        <f t="shared" si="460"/>
        <v>0</v>
      </c>
      <c r="G7430" s="200"/>
      <c r="H7430" s="202">
        <v>0</v>
      </c>
      <c r="I7430" s="178">
        <v>-56.506999999999998</v>
      </c>
      <c r="J7430">
        <f t="shared" si="461"/>
        <v>0</v>
      </c>
      <c r="K7430" s="189">
        <f t="shared" si="462"/>
        <v>0</v>
      </c>
      <c r="L7430" s="200">
        <v>0</v>
      </c>
      <c r="N7430" s="184">
        <v>5333.8</v>
      </c>
      <c r="O7430" s="190">
        <f t="shared" si="463"/>
        <v>0.88896666666666668</v>
      </c>
      <c r="Q7430" s="1">
        <v>165.9</v>
      </c>
    </row>
    <row r="7431" spans="2:17" x14ac:dyDescent="0.3">
      <c r="B7431" s="187">
        <v>43410.208333333336</v>
      </c>
      <c r="D7431" s="202">
        <v>204</v>
      </c>
      <c r="E7431" s="178">
        <v>0</v>
      </c>
      <c r="F7431" s="188">
        <f t="shared" si="460"/>
        <v>0</v>
      </c>
      <c r="G7431" s="200"/>
      <c r="H7431" s="202">
        <v>41</v>
      </c>
      <c r="I7431" s="178">
        <v>1296.3</v>
      </c>
      <c r="J7431">
        <f t="shared" si="461"/>
        <v>1296.3</v>
      </c>
      <c r="K7431" s="189">
        <f t="shared" si="462"/>
        <v>5.1851999999999995E-2</v>
      </c>
      <c r="L7431" s="200">
        <v>1397</v>
      </c>
      <c r="N7431" s="184">
        <v>5320.5</v>
      </c>
      <c r="O7431" s="190">
        <f t="shared" si="463"/>
        <v>0.88675000000000004</v>
      </c>
      <c r="Q7431" s="1">
        <v>165.4</v>
      </c>
    </row>
    <row r="7432" spans="2:17" x14ac:dyDescent="0.3">
      <c r="B7432" s="187">
        <v>43410.25</v>
      </c>
      <c r="D7432" s="202">
        <v>703</v>
      </c>
      <c r="E7432" s="178">
        <v>160.13</v>
      </c>
      <c r="F7432" s="188">
        <f t="shared" si="460"/>
        <v>0.21670670230402275</v>
      </c>
      <c r="G7432" s="200"/>
      <c r="H7432" s="202">
        <v>250</v>
      </c>
      <c r="I7432" s="178">
        <v>11291</v>
      </c>
      <c r="J7432">
        <f t="shared" si="461"/>
        <v>11291</v>
      </c>
      <c r="K7432" s="189">
        <f t="shared" si="462"/>
        <v>0.45163999999999999</v>
      </c>
      <c r="L7432" s="200">
        <v>11588</v>
      </c>
      <c r="N7432" s="184">
        <v>4562.3999999999996</v>
      </c>
      <c r="O7432" s="190">
        <f t="shared" si="463"/>
        <v>0.76039999999999996</v>
      </c>
      <c r="Q7432" s="1">
        <v>164</v>
      </c>
    </row>
    <row r="7433" spans="2:17" x14ac:dyDescent="0.3">
      <c r="B7433" s="187">
        <v>43410.291666666664</v>
      </c>
      <c r="D7433" s="202">
        <v>851</v>
      </c>
      <c r="E7433" s="178">
        <v>560.54499999999996</v>
      </c>
      <c r="F7433" s="188">
        <f t="shared" si="460"/>
        <v>0.75859525662279659</v>
      </c>
      <c r="G7433" s="200"/>
      <c r="H7433" s="202">
        <v>497</v>
      </c>
      <c r="I7433" s="178">
        <v>22249</v>
      </c>
      <c r="J7433">
        <f t="shared" si="461"/>
        <v>22249</v>
      </c>
      <c r="K7433" s="189">
        <f t="shared" si="462"/>
        <v>0.88995999999999997</v>
      </c>
      <c r="L7433" s="200">
        <v>23050</v>
      </c>
      <c r="N7433" s="184">
        <v>4407.8</v>
      </c>
      <c r="O7433" s="190">
        <f t="shared" si="463"/>
        <v>0.73463333333333336</v>
      </c>
      <c r="Q7433" s="1">
        <v>163.30000000000001</v>
      </c>
    </row>
    <row r="7434" spans="2:17" x14ac:dyDescent="0.3">
      <c r="B7434" s="187">
        <v>43410.333333333336</v>
      </c>
      <c r="D7434" s="202">
        <v>932</v>
      </c>
      <c r="E7434" s="178">
        <v>672.29499999999996</v>
      </c>
      <c r="F7434" s="188">
        <f t="shared" si="460"/>
        <v>0.9098284670298068</v>
      </c>
      <c r="G7434" s="200"/>
      <c r="H7434" s="202">
        <v>736</v>
      </c>
      <c r="I7434" s="178">
        <v>24359</v>
      </c>
      <c r="J7434">
        <f t="shared" si="461"/>
        <v>24359</v>
      </c>
      <c r="K7434" s="189">
        <f t="shared" si="462"/>
        <v>0.97436</v>
      </c>
      <c r="L7434" s="200">
        <v>25289</v>
      </c>
      <c r="N7434" s="184">
        <v>3699.9</v>
      </c>
      <c r="O7434" s="190">
        <f t="shared" si="463"/>
        <v>0.61665000000000003</v>
      </c>
      <c r="Q7434" s="1">
        <v>163.30000000000001</v>
      </c>
    </row>
    <row r="7435" spans="2:17" x14ac:dyDescent="0.3">
      <c r="B7435" s="187">
        <v>43410.375</v>
      </c>
      <c r="D7435" s="202">
        <v>978</v>
      </c>
      <c r="E7435" s="178">
        <v>725.64599999999996</v>
      </c>
      <c r="F7435" s="188">
        <f t="shared" ref="F7435:F7498" si="464">E7435/$F$8</f>
        <v>0.98202929931995808</v>
      </c>
      <c r="G7435" s="200"/>
      <c r="H7435" s="202">
        <v>918</v>
      </c>
      <c r="I7435" s="178">
        <v>24359</v>
      </c>
      <c r="J7435">
        <f t="shared" ref="J7435:J7498" si="465">IF(I7435&lt;0,0,I7435)</f>
        <v>24359</v>
      </c>
      <c r="K7435" s="189">
        <f t="shared" ref="K7435:K7498" si="466">J7435/(1000*$K$8)</f>
        <v>0.97436</v>
      </c>
      <c r="L7435" s="200">
        <v>25289</v>
      </c>
      <c r="N7435" s="184">
        <v>2354</v>
      </c>
      <c r="O7435" s="190">
        <f t="shared" ref="O7435:O7498" si="467">N7435/$O$8</f>
        <v>0.39233333333333331</v>
      </c>
      <c r="Q7435" s="1">
        <v>163.30000000000001</v>
      </c>
    </row>
    <row r="7436" spans="2:17" x14ac:dyDescent="0.3">
      <c r="B7436" s="187">
        <v>43410.416666666664</v>
      </c>
      <c r="D7436" s="202">
        <v>1005</v>
      </c>
      <c r="E7436" s="178">
        <v>734.08</v>
      </c>
      <c r="F7436" s="188">
        <f t="shared" si="464"/>
        <v>0.99344317758906531</v>
      </c>
      <c r="G7436" s="200"/>
      <c r="H7436" s="202">
        <v>1047</v>
      </c>
      <c r="I7436" s="178">
        <v>24359</v>
      </c>
      <c r="J7436">
        <f t="shared" si="465"/>
        <v>24359</v>
      </c>
      <c r="K7436" s="189">
        <f t="shared" si="466"/>
        <v>0.97436</v>
      </c>
      <c r="L7436" s="200">
        <v>25289</v>
      </c>
      <c r="N7436" s="184">
        <v>1085.9000000000001</v>
      </c>
      <c r="O7436" s="190">
        <f t="shared" si="467"/>
        <v>0.18098333333333336</v>
      </c>
      <c r="Q7436" s="1">
        <v>161.80000000000001</v>
      </c>
    </row>
    <row r="7437" spans="2:17" x14ac:dyDescent="0.3">
      <c r="B7437" s="187">
        <v>43410.458333333336</v>
      </c>
      <c r="D7437" s="202">
        <v>1016</v>
      </c>
      <c r="E7437" s="178">
        <v>733.99800000000005</v>
      </c>
      <c r="F7437" s="188">
        <f t="shared" si="464"/>
        <v>0.99333220556890089</v>
      </c>
      <c r="G7437" s="200"/>
      <c r="H7437" s="202">
        <v>1106</v>
      </c>
      <c r="I7437" s="178">
        <v>24359</v>
      </c>
      <c r="J7437">
        <f t="shared" si="465"/>
        <v>24359</v>
      </c>
      <c r="K7437" s="189">
        <f t="shared" si="466"/>
        <v>0.97436</v>
      </c>
      <c r="L7437" s="200">
        <v>25289</v>
      </c>
      <c r="N7437" s="184">
        <v>404.7</v>
      </c>
      <c r="O7437" s="190">
        <f t="shared" si="467"/>
        <v>6.7449999999999996E-2</v>
      </c>
      <c r="Q7437" s="1">
        <v>161.80000000000001</v>
      </c>
    </row>
    <row r="7438" spans="2:17" x14ac:dyDescent="0.3">
      <c r="B7438" s="187">
        <v>43410.5</v>
      </c>
      <c r="D7438" s="202">
        <v>1013</v>
      </c>
      <c r="E7438" s="178">
        <v>734.10799999999995</v>
      </c>
      <c r="F7438" s="188">
        <f t="shared" si="464"/>
        <v>0.99348107047399936</v>
      </c>
      <c r="G7438" s="200"/>
      <c r="H7438" s="202">
        <v>1089</v>
      </c>
      <c r="I7438" s="178">
        <v>24359</v>
      </c>
      <c r="J7438">
        <f t="shared" si="465"/>
        <v>24359</v>
      </c>
      <c r="K7438" s="189">
        <f t="shared" si="466"/>
        <v>0.97436</v>
      </c>
      <c r="L7438" s="200">
        <v>25289</v>
      </c>
      <c r="N7438" s="184">
        <v>147.9</v>
      </c>
      <c r="O7438" s="190">
        <f t="shared" si="467"/>
        <v>2.4650000000000002E-2</v>
      </c>
      <c r="Q7438" s="1">
        <v>161.19999999999999</v>
      </c>
    </row>
    <row r="7439" spans="2:17" x14ac:dyDescent="0.3">
      <c r="B7439" s="187">
        <v>43410.541666666664</v>
      </c>
      <c r="D7439" s="202">
        <v>995</v>
      </c>
      <c r="E7439" s="178">
        <v>734.21199999999999</v>
      </c>
      <c r="F7439" s="188">
        <f t="shared" si="464"/>
        <v>0.99362181547518358</v>
      </c>
      <c r="G7439" s="200"/>
      <c r="H7439" s="202">
        <v>998</v>
      </c>
      <c r="I7439" s="178">
        <v>24359</v>
      </c>
      <c r="J7439">
        <f t="shared" si="465"/>
        <v>24359</v>
      </c>
      <c r="K7439" s="189">
        <f t="shared" si="466"/>
        <v>0.97436</v>
      </c>
      <c r="L7439" s="200">
        <v>25289</v>
      </c>
      <c r="N7439" s="184">
        <v>90.8</v>
      </c>
      <c r="O7439" s="190">
        <f t="shared" si="467"/>
        <v>1.5133333333333334E-2</v>
      </c>
      <c r="Q7439" s="1">
        <v>159.69999999999999</v>
      </c>
    </row>
    <row r="7440" spans="2:17" x14ac:dyDescent="0.3">
      <c r="B7440" s="187">
        <v>43410.583333333336</v>
      </c>
      <c r="D7440" s="202">
        <v>959</v>
      </c>
      <c r="E7440" s="178">
        <v>703.24300000000005</v>
      </c>
      <c r="F7440" s="188">
        <f t="shared" si="464"/>
        <v>0.951710931420645</v>
      </c>
      <c r="G7440" s="200"/>
      <c r="H7440" s="202">
        <v>840</v>
      </c>
      <c r="I7440" s="178">
        <v>24359</v>
      </c>
      <c r="J7440">
        <f t="shared" si="465"/>
        <v>24359</v>
      </c>
      <c r="K7440" s="189">
        <f t="shared" si="466"/>
        <v>0.97436</v>
      </c>
      <c r="L7440" s="200">
        <v>25289</v>
      </c>
      <c r="N7440" s="184">
        <v>200.2</v>
      </c>
      <c r="O7440" s="190">
        <f t="shared" si="467"/>
        <v>3.3366666666666663E-2</v>
      </c>
      <c r="Q7440" s="1">
        <v>158.9</v>
      </c>
    </row>
    <row r="7441" spans="2:17" x14ac:dyDescent="0.3">
      <c r="B7441" s="187">
        <v>43410.625</v>
      </c>
      <c r="D7441" s="202">
        <v>899</v>
      </c>
      <c r="E7441" s="178">
        <v>628.59799999999996</v>
      </c>
      <c r="F7441" s="188">
        <f t="shared" si="464"/>
        <v>0.8506925601380384</v>
      </c>
      <c r="G7441" s="200"/>
      <c r="H7441" s="202">
        <v>628</v>
      </c>
      <c r="I7441" s="178">
        <v>23310</v>
      </c>
      <c r="J7441">
        <f t="shared" si="465"/>
        <v>23310</v>
      </c>
      <c r="K7441" s="189">
        <f t="shared" si="466"/>
        <v>0.93240000000000001</v>
      </c>
      <c r="L7441" s="200">
        <v>24175</v>
      </c>
      <c r="N7441" s="184">
        <v>431.6</v>
      </c>
      <c r="O7441" s="190">
        <f t="shared" si="467"/>
        <v>7.1933333333333335E-2</v>
      </c>
      <c r="Q7441" s="1">
        <v>156.80000000000001</v>
      </c>
    </row>
    <row r="7442" spans="2:17" x14ac:dyDescent="0.3">
      <c r="B7442" s="187">
        <v>43410.666666666664</v>
      </c>
      <c r="D7442" s="202">
        <v>803</v>
      </c>
      <c r="E7442" s="178">
        <v>469.73700000000002</v>
      </c>
      <c r="F7442" s="188">
        <f t="shared" si="464"/>
        <v>0.63570321751192616</v>
      </c>
      <c r="G7442" s="200"/>
      <c r="H7442" s="202">
        <v>390</v>
      </c>
      <c r="I7442" s="178">
        <v>17117</v>
      </c>
      <c r="J7442">
        <f t="shared" si="465"/>
        <v>17117</v>
      </c>
      <c r="K7442" s="189">
        <f t="shared" si="466"/>
        <v>0.68467999999999996</v>
      </c>
      <c r="L7442" s="200">
        <v>17644</v>
      </c>
      <c r="N7442" s="184">
        <v>630.29999999999995</v>
      </c>
      <c r="O7442" s="190">
        <f t="shared" si="467"/>
        <v>0.10504999999999999</v>
      </c>
      <c r="Q7442" s="1">
        <v>156.5</v>
      </c>
    </row>
    <row r="7443" spans="2:17" x14ac:dyDescent="0.3">
      <c r="B7443" s="187">
        <v>43410.708333333336</v>
      </c>
      <c r="D7443" s="202">
        <v>564</v>
      </c>
      <c r="E7443" s="178">
        <v>203</v>
      </c>
      <c r="F7443" s="188">
        <f t="shared" si="464"/>
        <v>0.27472341577291337</v>
      </c>
      <c r="G7443" s="200"/>
      <c r="H7443" s="202">
        <v>146</v>
      </c>
      <c r="I7443" s="178">
        <v>5737.2</v>
      </c>
      <c r="J7443">
        <f t="shared" si="465"/>
        <v>5737.2</v>
      </c>
      <c r="K7443" s="189">
        <f t="shared" si="466"/>
        <v>0.229488</v>
      </c>
      <c r="L7443" s="200">
        <v>5893.7</v>
      </c>
      <c r="N7443" s="184">
        <v>862.8</v>
      </c>
      <c r="O7443" s="190">
        <f t="shared" si="467"/>
        <v>0.14379999999999998</v>
      </c>
      <c r="Q7443" s="1">
        <v>156.19999999999999</v>
      </c>
    </row>
    <row r="7444" spans="2:17" x14ac:dyDescent="0.3">
      <c r="B7444" s="187">
        <v>43410.75</v>
      </c>
      <c r="D7444" s="202">
        <v>14</v>
      </c>
      <c r="E7444" s="178">
        <v>0</v>
      </c>
      <c r="F7444" s="188">
        <f t="shared" si="464"/>
        <v>0</v>
      </c>
      <c r="G7444" s="200"/>
      <c r="H7444" s="202">
        <v>5</v>
      </c>
      <c r="I7444" s="178">
        <v>-56.506999999999998</v>
      </c>
      <c r="J7444">
        <f t="shared" si="465"/>
        <v>0</v>
      </c>
      <c r="K7444" s="189">
        <f t="shared" si="466"/>
        <v>0</v>
      </c>
      <c r="L7444" s="200">
        <v>0</v>
      </c>
      <c r="N7444" s="184">
        <v>1058.5999999999999</v>
      </c>
      <c r="O7444" s="190">
        <f t="shared" si="467"/>
        <v>0.17643333333333333</v>
      </c>
      <c r="Q7444" s="1">
        <v>154.9</v>
      </c>
    </row>
    <row r="7445" spans="2:17" x14ac:dyDescent="0.3">
      <c r="B7445" s="187">
        <v>43410.791666666664</v>
      </c>
      <c r="D7445" s="202">
        <v>0</v>
      </c>
      <c r="E7445" s="178">
        <v>0</v>
      </c>
      <c r="F7445" s="188">
        <f t="shared" si="464"/>
        <v>0</v>
      </c>
      <c r="G7445" s="200"/>
      <c r="H7445" s="202">
        <v>0</v>
      </c>
      <c r="I7445" s="178">
        <v>-56.506999999999998</v>
      </c>
      <c r="J7445">
        <f t="shared" si="465"/>
        <v>0</v>
      </c>
      <c r="K7445" s="189">
        <f t="shared" si="466"/>
        <v>0</v>
      </c>
      <c r="L7445" s="200">
        <v>0</v>
      </c>
      <c r="N7445" s="184">
        <v>2225.9</v>
      </c>
      <c r="O7445" s="190">
        <f t="shared" si="467"/>
        <v>0.37098333333333333</v>
      </c>
      <c r="Q7445" s="1">
        <v>154.6</v>
      </c>
    </row>
    <row r="7446" spans="2:17" x14ac:dyDescent="0.3">
      <c r="B7446" s="187">
        <v>43410.833333333336</v>
      </c>
      <c r="D7446" s="202">
        <v>0</v>
      </c>
      <c r="E7446" s="178">
        <v>0</v>
      </c>
      <c r="F7446" s="188">
        <f t="shared" si="464"/>
        <v>0</v>
      </c>
      <c r="G7446" s="200"/>
      <c r="H7446" s="202">
        <v>0</v>
      </c>
      <c r="I7446" s="178">
        <v>-56.506999999999998</v>
      </c>
      <c r="J7446">
        <f t="shared" si="465"/>
        <v>0</v>
      </c>
      <c r="K7446" s="189">
        <f t="shared" si="466"/>
        <v>0</v>
      </c>
      <c r="L7446" s="200">
        <v>0</v>
      </c>
      <c r="N7446" s="184">
        <v>3672.2</v>
      </c>
      <c r="O7446" s="190">
        <f t="shared" si="467"/>
        <v>0.61203333333333332</v>
      </c>
      <c r="Q7446" s="1">
        <v>154.4</v>
      </c>
    </row>
    <row r="7447" spans="2:17" x14ac:dyDescent="0.3">
      <c r="B7447" s="187">
        <v>43410.875</v>
      </c>
      <c r="D7447" s="202">
        <v>0</v>
      </c>
      <c r="E7447" s="178">
        <v>0</v>
      </c>
      <c r="F7447" s="188">
        <f t="shared" si="464"/>
        <v>0</v>
      </c>
      <c r="G7447" s="200"/>
      <c r="H7447" s="202">
        <v>0</v>
      </c>
      <c r="I7447" s="178">
        <v>-56.506999999999998</v>
      </c>
      <c r="J7447">
        <f t="shared" si="465"/>
        <v>0</v>
      </c>
      <c r="K7447" s="189">
        <f t="shared" si="466"/>
        <v>0</v>
      </c>
      <c r="L7447" s="200">
        <v>0</v>
      </c>
      <c r="N7447" s="184">
        <v>5394.3</v>
      </c>
      <c r="O7447" s="190">
        <f t="shared" si="467"/>
        <v>0.89905000000000002</v>
      </c>
      <c r="Q7447" s="1">
        <v>152.6</v>
      </c>
    </row>
    <row r="7448" spans="2:17" x14ac:dyDescent="0.3">
      <c r="B7448" s="187">
        <v>43410.916666666664</v>
      </c>
      <c r="D7448" s="202">
        <v>0</v>
      </c>
      <c r="E7448" s="178">
        <v>0</v>
      </c>
      <c r="F7448" s="188">
        <f t="shared" si="464"/>
        <v>0</v>
      </c>
      <c r="G7448" s="200"/>
      <c r="H7448" s="202">
        <v>0</v>
      </c>
      <c r="I7448" s="178">
        <v>-56.506999999999998</v>
      </c>
      <c r="J7448">
        <f t="shared" si="465"/>
        <v>0</v>
      </c>
      <c r="K7448" s="189">
        <f t="shared" si="466"/>
        <v>0</v>
      </c>
      <c r="L7448" s="200">
        <v>0</v>
      </c>
      <c r="N7448" s="184">
        <v>5984.8</v>
      </c>
      <c r="O7448" s="190">
        <f t="shared" si="467"/>
        <v>0.99746666666666672</v>
      </c>
      <c r="Q7448" s="1">
        <v>152.4</v>
      </c>
    </row>
    <row r="7449" spans="2:17" x14ac:dyDescent="0.3">
      <c r="B7449" s="187">
        <v>43410.958333333336</v>
      </c>
      <c r="D7449" s="202">
        <v>0</v>
      </c>
      <c r="E7449" s="178">
        <v>0</v>
      </c>
      <c r="F7449" s="188">
        <f t="shared" si="464"/>
        <v>0</v>
      </c>
      <c r="G7449" s="200"/>
      <c r="H7449" s="202">
        <v>0</v>
      </c>
      <c r="I7449" s="178">
        <v>-56.506999999999998</v>
      </c>
      <c r="J7449">
        <f t="shared" si="465"/>
        <v>0</v>
      </c>
      <c r="K7449" s="189">
        <f t="shared" si="466"/>
        <v>0</v>
      </c>
      <c r="L7449" s="200">
        <v>0</v>
      </c>
      <c r="N7449" s="184">
        <v>5999.7</v>
      </c>
      <c r="O7449" s="190">
        <f t="shared" si="467"/>
        <v>0.99995000000000001</v>
      </c>
      <c r="Q7449" s="1">
        <v>152.1</v>
      </c>
    </row>
    <row r="7450" spans="2:17" x14ac:dyDescent="0.3">
      <c r="B7450" s="187">
        <v>43411</v>
      </c>
      <c r="D7450" s="202">
        <v>0</v>
      </c>
      <c r="E7450" s="178">
        <v>0</v>
      </c>
      <c r="F7450" s="188">
        <f t="shared" si="464"/>
        <v>0</v>
      </c>
      <c r="G7450" s="200"/>
      <c r="H7450" s="202">
        <v>0</v>
      </c>
      <c r="I7450" s="178">
        <v>-56.506999999999998</v>
      </c>
      <c r="J7450">
        <f t="shared" si="465"/>
        <v>0</v>
      </c>
      <c r="K7450" s="189">
        <f t="shared" si="466"/>
        <v>0</v>
      </c>
      <c r="L7450" s="200">
        <v>0</v>
      </c>
      <c r="N7450" s="184">
        <v>6000</v>
      </c>
      <c r="O7450" s="190">
        <f t="shared" si="467"/>
        <v>1</v>
      </c>
      <c r="Q7450" s="1">
        <v>151</v>
      </c>
    </row>
    <row r="7451" spans="2:17" x14ac:dyDescent="0.3">
      <c r="B7451" s="187">
        <v>43411.041666666664</v>
      </c>
      <c r="D7451" s="202">
        <v>0</v>
      </c>
      <c r="E7451" s="178">
        <v>0</v>
      </c>
      <c r="F7451" s="188">
        <f t="shared" si="464"/>
        <v>0</v>
      </c>
      <c r="G7451" s="200"/>
      <c r="H7451" s="202">
        <v>0</v>
      </c>
      <c r="I7451" s="178">
        <v>-56.506999999999998</v>
      </c>
      <c r="J7451">
        <f t="shared" si="465"/>
        <v>0</v>
      </c>
      <c r="K7451" s="189">
        <f t="shared" si="466"/>
        <v>0</v>
      </c>
      <c r="L7451" s="200">
        <v>0</v>
      </c>
      <c r="N7451" s="184">
        <v>6000</v>
      </c>
      <c r="O7451" s="190">
        <f t="shared" si="467"/>
        <v>1</v>
      </c>
      <c r="Q7451" s="1">
        <v>150.9</v>
      </c>
    </row>
    <row r="7452" spans="2:17" x14ac:dyDescent="0.3">
      <c r="B7452" s="187">
        <v>43411.083333333336</v>
      </c>
      <c r="D7452" s="202">
        <v>0</v>
      </c>
      <c r="E7452" s="178">
        <v>0</v>
      </c>
      <c r="F7452" s="188">
        <f t="shared" si="464"/>
        <v>0</v>
      </c>
      <c r="G7452" s="200"/>
      <c r="H7452" s="202">
        <v>0</v>
      </c>
      <c r="I7452" s="178">
        <v>-56.506999999999998</v>
      </c>
      <c r="J7452">
        <f t="shared" si="465"/>
        <v>0</v>
      </c>
      <c r="K7452" s="189">
        <f t="shared" si="466"/>
        <v>0</v>
      </c>
      <c r="L7452" s="200">
        <v>0</v>
      </c>
      <c r="N7452" s="184">
        <v>6000</v>
      </c>
      <c r="O7452" s="190">
        <f t="shared" si="467"/>
        <v>1</v>
      </c>
      <c r="Q7452" s="1">
        <v>150.9</v>
      </c>
    </row>
    <row r="7453" spans="2:17" x14ac:dyDescent="0.3">
      <c r="B7453" s="187">
        <v>43411.125</v>
      </c>
      <c r="D7453" s="202">
        <v>0</v>
      </c>
      <c r="E7453" s="178">
        <v>0</v>
      </c>
      <c r="F7453" s="188">
        <f t="shared" si="464"/>
        <v>0</v>
      </c>
      <c r="G7453" s="200"/>
      <c r="H7453" s="202">
        <v>0</v>
      </c>
      <c r="I7453" s="178">
        <v>-56.506999999999998</v>
      </c>
      <c r="J7453">
        <f t="shared" si="465"/>
        <v>0</v>
      </c>
      <c r="K7453" s="189">
        <f t="shared" si="466"/>
        <v>0</v>
      </c>
      <c r="L7453" s="200">
        <v>0</v>
      </c>
      <c r="N7453" s="184">
        <v>6000</v>
      </c>
      <c r="O7453" s="190">
        <f t="shared" si="467"/>
        <v>1</v>
      </c>
      <c r="Q7453" s="1">
        <v>150.6</v>
      </c>
    </row>
    <row r="7454" spans="2:17" x14ac:dyDescent="0.3">
      <c r="B7454" s="187">
        <v>43411.166666666664</v>
      </c>
      <c r="D7454" s="202">
        <v>0</v>
      </c>
      <c r="E7454" s="178">
        <v>0</v>
      </c>
      <c r="F7454" s="188">
        <f t="shared" si="464"/>
        <v>0</v>
      </c>
      <c r="G7454" s="200"/>
      <c r="H7454" s="202">
        <v>0</v>
      </c>
      <c r="I7454" s="178">
        <v>-56.506999999999998</v>
      </c>
      <c r="J7454">
        <f t="shared" si="465"/>
        <v>0</v>
      </c>
      <c r="K7454" s="189">
        <f t="shared" si="466"/>
        <v>0</v>
      </c>
      <c r="L7454" s="200">
        <v>0</v>
      </c>
      <c r="N7454" s="184">
        <v>6000</v>
      </c>
      <c r="O7454" s="190">
        <f t="shared" si="467"/>
        <v>1</v>
      </c>
      <c r="Q7454" s="1">
        <v>150.4</v>
      </c>
    </row>
    <row r="7455" spans="2:17" x14ac:dyDescent="0.3">
      <c r="B7455" s="187">
        <v>43411.208333333336</v>
      </c>
      <c r="D7455" s="202">
        <v>160</v>
      </c>
      <c r="E7455" s="178">
        <v>0</v>
      </c>
      <c r="F7455" s="188">
        <f t="shared" si="464"/>
        <v>0</v>
      </c>
      <c r="G7455" s="200"/>
      <c r="H7455" s="202">
        <v>39</v>
      </c>
      <c r="I7455" s="178">
        <v>1227.0999999999999</v>
      </c>
      <c r="J7455">
        <f t="shared" si="465"/>
        <v>1227.0999999999999</v>
      </c>
      <c r="K7455" s="189">
        <f t="shared" si="466"/>
        <v>4.9083999999999996E-2</v>
      </c>
      <c r="L7455" s="200">
        <v>1327.3</v>
      </c>
      <c r="N7455" s="184">
        <v>6000</v>
      </c>
      <c r="O7455" s="190">
        <f t="shared" si="467"/>
        <v>1</v>
      </c>
      <c r="Q7455" s="1">
        <v>149.69999999999999</v>
      </c>
    </row>
    <row r="7456" spans="2:17" x14ac:dyDescent="0.3">
      <c r="B7456" s="187">
        <v>43411.25</v>
      </c>
      <c r="D7456" s="202">
        <v>588</v>
      </c>
      <c r="E7456" s="178">
        <v>96.387299999999996</v>
      </c>
      <c r="F7456" s="188">
        <f t="shared" si="464"/>
        <v>0.13044260242920458</v>
      </c>
      <c r="G7456" s="200"/>
      <c r="H7456" s="202">
        <v>238</v>
      </c>
      <c r="I7456" s="178">
        <v>10492</v>
      </c>
      <c r="J7456">
        <f t="shared" si="465"/>
        <v>10492</v>
      </c>
      <c r="K7456" s="189">
        <f t="shared" si="466"/>
        <v>0.41968</v>
      </c>
      <c r="L7456" s="200">
        <v>10764</v>
      </c>
      <c r="N7456" s="184">
        <v>5857.1</v>
      </c>
      <c r="O7456" s="190">
        <f t="shared" si="467"/>
        <v>0.9761833333333334</v>
      </c>
      <c r="Q7456" s="1">
        <v>149.4</v>
      </c>
    </row>
    <row r="7457" spans="2:17" x14ac:dyDescent="0.3">
      <c r="B7457" s="187">
        <v>43411.291666666664</v>
      </c>
      <c r="D7457" s="202">
        <v>748</v>
      </c>
      <c r="E7457" s="178">
        <v>484.065</v>
      </c>
      <c r="F7457" s="188">
        <f t="shared" si="464"/>
        <v>0.65509354805968134</v>
      </c>
      <c r="G7457" s="200"/>
      <c r="H7457" s="202">
        <v>478</v>
      </c>
      <c r="I7457" s="178">
        <v>21222</v>
      </c>
      <c r="J7457">
        <f t="shared" si="465"/>
        <v>21222</v>
      </c>
      <c r="K7457" s="189">
        <f t="shared" si="466"/>
        <v>0.84887999999999997</v>
      </c>
      <c r="L7457" s="200">
        <v>21963</v>
      </c>
      <c r="N7457" s="184">
        <v>5988.6</v>
      </c>
      <c r="O7457" s="190">
        <f t="shared" si="467"/>
        <v>0.9981000000000001</v>
      </c>
      <c r="Q7457" s="1">
        <v>149.30000000000001</v>
      </c>
    </row>
    <row r="7458" spans="2:17" x14ac:dyDescent="0.3">
      <c r="B7458" s="187">
        <v>43411.333333333336</v>
      </c>
      <c r="D7458" s="202">
        <v>844</v>
      </c>
      <c r="E7458" s="178">
        <v>599.39400000000001</v>
      </c>
      <c r="F7458" s="188">
        <f t="shared" si="464"/>
        <v>0.81117028115167311</v>
      </c>
      <c r="G7458" s="200"/>
      <c r="H7458" s="202">
        <v>713</v>
      </c>
      <c r="I7458" s="178">
        <v>24152</v>
      </c>
      <c r="J7458">
        <f t="shared" si="465"/>
        <v>24152</v>
      </c>
      <c r="K7458" s="189">
        <f t="shared" si="466"/>
        <v>0.96608000000000005</v>
      </c>
      <c r="L7458" s="200">
        <v>25069</v>
      </c>
      <c r="N7458" s="184">
        <v>5989.4</v>
      </c>
      <c r="O7458" s="190">
        <f t="shared" si="467"/>
        <v>0.99823333333333331</v>
      </c>
      <c r="Q7458" s="1">
        <v>149.1</v>
      </c>
    </row>
    <row r="7459" spans="2:17" x14ac:dyDescent="0.3">
      <c r="B7459" s="187">
        <v>43411.375</v>
      </c>
      <c r="D7459" s="202">
        <v>905</v>
      </c>
      <c r="E7459" s="178">
        <v>660.80100000000004</v>
      </c>
      <c r="F7459" s="188">
        <f t="shared" si="464"/>
        <v>0.89427343776431989</v>
      </c>
      <c r="G7459" s="200"/>
      <c r="H7459" s="202">
        <v>893</v>
      </c>
      <c r="I7459" s="178">
        <v>24359</v>
      </c>
      <c r="J7459">
        <f t="shared" si="465"/>
        <v>24359</v>
      </c>
      <c r="K7459" s="189">
        <f t="shared" si="466"/>
        <v>0.97436</v>
      </c>
      <c r="L7459" s="200">
        <v>25289</v>
      </c>
      <c r="N7459" s="184">
        <v>5989.3</v>
      </c>
      <c r="O7459" s="190">
        <f t="shared" si="467"/>
        <v>0.99821666666666675</v>
      </c>
      <c r="Q7459" s="1">
        <v>148.69999999999999</v>
      </c>
    </row>
    <row r="7460" spans="2:17" x14ac:dyDescent="0.3">
      <c r="B7460" s="187">
        <v>43411.416666666664</v>
      </c>
      <c r="D7460" s="202">
        <v>940</v>
      </c>
      <c r="E7460" s="178">
        <v>697.18100000000004</v>
      </c>
      <c r="F7460" s="188">
        <f t="shared" si="464"/>
        <v>0.94350712183239172</v>
      </c>
      <c r="G7460" s="200"/>
      <c r="H7460" s="202">
        <v>1021</v>
      </c>
      <c r="I7460" s="178">
        <v>24359</v>
      </c>
      <c r="J7460">
        <f t="shared" si="465"/>
        <v>24359</v>
      </c>
      <c r="K7460" s="189">
        <f t="shared" si="466"/>
        <v>0.97436</v>
      </c>
      <c r="L7460" s="200">
        <v>25289</v>
      </c>
      <c r="N7460" s="184">
        <v>5984.7</v>
      </c>
      <c r="O7460" s="190">
        <f t="shared" si="467"/>
        <v>0.99744999999999995</v>
      </c>
      <c r="Q7460" s="1">
        <v>147.9</v>
      </c>
    </row>
    <row r="7461" spans="2:17" x14ac:dyDescent="0.3">
      <c r="B7461" s="187">
        <v>43411.458333333336</v>
      </c>
      <c r="D7461" s="202">
        <v>954</v>
      </c>
      <c r="E7461" s="178">
        <v>720.35299999999995</v>
      </c>
      <c r="F7461" s="188">
        <f t="shared" si="464"/>
        <v>0.97486619075007608</v>
      </c>
      <c r="G7461" s="200"/>
      <c r="H7461" s="202">
        <v>1079</v>
      </c>
      <c r="I7461" s="178">
        <v>24359</v>
      </c>
      <c r="J7461">
        <f t="shared" si="465"/>
        <v>24359</v>
      </c>
      <c r="K7461" s="189">
        <f t="shared" si="466"/>
        <v>0.97436</v>
      </c>
      <c r="L7461" s="200">
        <v>25289</v>
      </c>
      <c r="N7461" s="184">
        <v>5933</v>
      </c>
      <c r="O7461" s="190">
        <f t="shared" si="467"/>
        <v>0.98883333333333334</v>
      </c>
      <c r="Q7461" s="1">
        <v>147.9</v>
      </c>
    </row>
    <row r="7462" spans="2:17" x14ac:dyDescent="0.3">
      <c r="B7462" s="187">
        <v>43411.5</v>
      </c>
      <c r="D7462" s="202">
        <v>949</v>
      </c>
      <c r="E7462" s="178">
        <v>726.971</v>
      </c>
      <c r="F7462" s="188">
        <f t="shared" si="464"/>
        <v>0.98382244476773695</v>
      </c>
      <c r="G7462" s="200"/>
      <c r="H7462" s="202">
        <v>1062</v>
      </c>
      <c r="I7462" s="178">
        <v>24359</v>
      </c>
      <c r="J7462">
        <f t="shared" si="465"/>
        <v>24359</v>
      </c>
      <c r="K7462" s="189">
        <f t="shared" si="466"/>
        <v>0.97436</v>
      </c>
      <c r="L7462" s="200">
        <v>25289</v>
      </c>
      <c r="N7462" s="184">
        <v>5438.6</v>
      </c>
      <c r="O7462" s="190">
        <f t="shared" si="467"/>
        <v>0.90643333333333342</v>
      </c>
      <c r="Q7462" s="1">
        <v>147.6</v>
      </c>
    </row>
    <row r="7463" spans="2:17" x14ac:dyDescent="0.3">
      <c r="B7463" s="187">
        <v>43411.541666666664</v>
      </c>
      <c r="D7463" s="202">
        <v>926</v>
      </c>
      <c r="E7463" s="178">
        <v>686.322</v>
      </c>
      <c r="F7463" s="188">
        <f t="shared" si="464"/>
        <v>0.92881144906451951</v>
      </c>
      <c r="G7463" s="200"/>
      <c r="H7463" s="202">
        <v>972</v>
      </c>
      <c r="I7463" s="178">
        <v>24359</v>
      </c>
      <c r="J7463">
        <f t="shared" si="465"/>
        <v>24359</v>
      </c>
      <c r="K7463" s="189">
        <f t="shared" si="466"/>
        <v>0.97436</v>
      </c>
      <c r="L7463" s="200">
        <v>25289</v>
      </c>
      <c r="N7463" s="184">
        <v>4270.1000000000004</v>
      </c>
      <c r="O7463" s="190">
        <f t="shared" si="467"/>
        <v>0.71168333333333345</v>
      </c>
      <c r="Q7463" s="1">
        <v>147.6</v>
      </c>
    </row>
    <row r="7464" spans="2:17" x14ac:dyDescent="0.3">
      <c r="B7464" s="187">
        <v>43411.583333333336</v>
      </c>
      <c r="D7464" s="202">
        <v>879</v>
      </c>
      <c r="E7464" s="178">
        <v>636.99099999999999</v>
      </c>
      <c r="F7464" s="188">
        <f t="shared" si="464"/>
        <v>0.86205095239706331</v>
      </c>
      <c r="G7464" s="200"/>
      <c r="H7464" s="202">
        <v>816</v>
      </c>
      <c r="I7464" s="178">
        <v>24148</v>
      </c>
      <c r="J7464">
        <f t="shared" si="465"/>
        <v>24148</v>
      </c>
      <c r="K7464" s="189">
        <f t="shared" si="466"/>
        <v>0.96592</v>
      </c>
      <c r="L7464" s="200">
        <v>25065</v>
      </c>
      <c r="N7464" s="184">
        <v>3024.5</v>
      </c>
      <c r="O7464" s="190">
        <f t="shared" si="467"/>
        <v>0.50408333333333333</v>
      </c>
      <c r="Q7464" s="1">
        <v>147.1</v>
      </c>
    </row>
    <row r="7465" spans="2:17" x14ac:dyDescent="0.3">
      <c r="B7465" s="187">
        <v>43411.625</v>
      </c>
      <c r="D7465" s="202">
        <v>804</v>
      </c>
      <c r="E7465" s="178">
        <v>556.327</v>
      </c>
      <c r="F7465" s="188">
        <f t="shared" si="464"/>
        <v>0.75288696417092404</v>
      </c>
      <c r="G7465" s="200"/>
      <c r="H7465" s="202">
        <v>607</v>
      </c>
      <c r="I7465" s="178">
        <v>22532</v>
      </c>
      <c r="J7465">
        <f t="shared" si="465"/>
        <v>22532</v>
      </c>
      <c r="K7465" s="189">
        <f t="shared" si="466"/>
        <v>0.90127999999999997</v>
      </c>
      <c r="L7465" s="200">
        <v>23349</v>
      </c>
      <c r="N7465" s="184">
        <v>2189.6</v>
      </c>
      <c r="O7465" s="190">
        <f t="shared" si="467"/>
        <v>0.36493333333333333</v>
      </c>
      <c r="Q7465" s="1">
        <v>146.80000000000001</v>
      </c>
    </row>
    <row r="7466" spans="2:17" x14ac:dyDescent="0.3">
      <c r="B7466" s="187">
        <v>43411.666666666664</v>
      </c>
      <c r="D7466" s="202">
        <v>691</v>
      </c>
      <c r="E7466" s="178">
        <v>399.77300000000002</v>
      </c>
      <c r="F7466" s="188">
        <f t="shared" si="464"/>
        <v>0.54101972459992564</v>
      </c>
      <c r="G7466" s="200"/>
      <c r="H7466" s="202">
        <v>374</v>
      </c>
      <c r="I7466" s="178">
        <v>16187</v>
      </c>
      <c r="J7466">
        <f t="shared" si="465"/>
        <v>16187</v>
      </c>
      <c r="K7466" s="189">
        <f t="shared" si="466"/>
        <v>0.64748000000000006</v>
      </c>
      <c r="L7466" s="200">
        <v>16670</v>
      </c>
      <c r="N7466" s="184">
        <v>1623.5</v>
      </c>
      <c r="O7466" s="190">
        <f t="shared" si="467"/>
        <v>0.27058333333333334</v>
      </c>
      <c r="Q7466" s="1">
        <v>146.69999999999999</v>
      </c>
    </row>
    <row r="7467" spans="2:17" x14ac:dyDescent="0.3">
      <c r="B7467" s="187">
        <v>43411.708333333336</v>
      </c>
      <c r="D7467" s="202">
        <v>428</v>
      </c>
      <c r="E7467" s="178">
        <v>0</v>
      </c>
      <c r="F7467" s="188">
        <f t="shared" si="464"/>
        <v>0</v>
      </c>
      <c r="G7467" s="200"/>
      <c r="H7467" s="202">
        <v>136</v>
      </c>
      <c r="I7467" s="178">
        <v>5199.8</v>
      </c>
      <c r="J7467">
        <f t="shared" si="465"/>
        <v>5199.8</v>
      </c>
      <c r="K7467" s="189">
        <f t="shared" si="466"/>
        <v>0.20799200000000001</v>
      </c>
      <c r="L7467" s="200">
        <v>5346.8</v>
      </c>
      <c r="N7467" s="184">
        <v>1220.3</v>
      </c>
      <c r="O7467" s="190">
        <f t="shared" si="467"/>
        <v>0.20338333333333333</v>
      </c>
      <c r="Q7467" s="1">
        <v>146</v>
      </c>
    </row>
    <row r="7468" spans="2:17" x14ac:dyDescent="0.3">
      <c r="B7468" s="187">
        <v>43411.75</v>
      </c>
      <c r="D7468" s="202">
        <v>8</v>
      </c>
      <c r="E7468" s="178">
        <v>0</v>
      </c>
      <c r="F7468" s="188">
        <f t="shared" si="464"/>
        <v>0</v>
      </c>
      <c r="G7468" s="200"/>
      <c r="H7468" s="202">
        <v>4</v>
      </c>
      <c r="I7468" s="178">
        <v>-56.506999999999998</v>
      </c>
      <c r="J7468">
        <f t="shared" si="465"/>
        <v>0</v>
      </c>
      <c r="K7468" s="189">
        <f t="shared" si="466"/>
        <v>0</v>
      </c>
      <c r="L7468" s="200">
        <v>0</v>
      </c>
      <c r="N7468" s="184">
        <v>818.8</v>
      </c>
      <c r="O7468" s="190">
        <f t="shared" si="467"/>
        <v>0.13646666666666665</v>
      </c>
      <c r="Q7468" s="1">
        <v>145.69999999999999</v>
      </c>
    </row>
    <row r="7469" spans="2:17" x14ac:dyDescent="0.3">
      <c r="B7469" s="187">
        <v>43411.791666666664</v>
      </c>
      <c r="D7469" s="202">
        <v>0</v>
      </c>
      <c r="E7469" s="178">
        <v>0</v>
      </c>
      <c r="F7469" s="188">
        <f t="shared" si="464"/>
        <v>0</v>
      </c>
      <c r="G7469" s="200"/>
      <c r="H7469" s="202">
        <v>0</v>
      </c>
      <c r="I7469" s="178">
        <v>-56.506999999999998</v>
      </c>
      <c r="J7469">
        <f t="shared" si="465"/>
        <v>0</v>
      </c>
      <c r="K7469" s="189">
        <f t="shared" si="466"/>
        <v>0</v>
      </c>
      <c r="L7469" s="200">
        <v>0</v>
      </c>
      <c r="N7469" s="184">
        <v>1451.2</v>
      </c>
      <c r="O7469" s="190">
        <f t="shared" si="467"/>
        <v>0.24186666666666667</v>
      </c>
      <c r="Q7469" s="1">
        <v>145.6</v>
      </c>
    </row>
    <row r="7470" spans="2:17" x14ac:dyDescent="0.3">
      <c r="B7470" s="187">
        <v>43411.833333333336</v>
      </c>
      <c r="D7470" s="202">
        <v>0</v>
      </c>
      <c r="E7470" s="178">
        <v>0</v>
      </c>
      <c r="F7470" s="188">
        <f t="shared" si="464"/>
        <v>0</v>
      </c>
      <c r="G7470" s="200"/>
      <c r="H7470" s="202">
        <v>0</v>
      </c>
      <c r="I7470" s="178">
        <v>-56.506999999999998</v>
      </c>
      <c r="J7470">
        <f t="shared" si="465"/>
        <v>0</v>
      </c>
      <c r="K7470" s="189">
        <f t="shared" si="466"/>
        <v>0</v>
      </c>
      <c r="L7470" s="200">
        <v>0</v>
      </c>
      <c r="N7470" s="184">
        <v>2399</v>
      </c>
      <c r="O7470" s="190">
        <f t="shared" si="467"/>
        <v>0.39983333333333332</v>
      </c>
      <c r="Q7470" s="1">
        <v>145.4</v>
      </c>
    </row>
    <row r="7471" spans="2:17" x14ac:dyDescent="0.3">
      <c r="B7471" s="187">
        <v>43411.875</v>
      </c>
      <c r="D7471" s="202">
        <v>0</v>
      </c>
      <c r="E7471" s="178">
        <v>0</v>
      </c>
      <c r="F7471" s="188">
        <f t="shared" si="464"/>
        <v>0</v>
      </c>
      <c r="G7471" s="200"/>
      <c r="H7471" s="202">
        <v>0</v>
      </c>
      <c r="I7471" s="178">
        <v>-56.506999999999998</v>
      </c>
      <c r="J7471">
        <f t="shared" si="465"/>
        <v>0</v>
      </c>
      <c r="K7471" s="189">
        <f t="shared" si="466"/>
        <v>0</v>
      </c>
      <c r="L7471" s="200">
        <v>0</v>
      </c>
      <c r="N7471" s="184">
        <v>3723.5</v>
      </c>
      <c r="O7471" s="190">
        <f t="shared" si="467"/>
        <v>0.62058333333333338</v>
      </c>
      <c r="Q7471" s="1">
        <v>145.1</v>
      </c>
    </row>
    <row r="7472" spans="2:17" x14ac:dyDescent="0.3">
      <c r="B7472" s="187">
        <v>43411.916666666664</v>
      </c>
      <c r="D7472" s="202">
        <v>0</v>
      </c>
      <c r="E7472" s="178">
        <v>0</v>
      </c>
      <c r="F7472" s="188">
        <f t="shared" si="464"/>
        <v>0</v>
      </c>
      <c r="G7472" s="200"/>
      <c r="H7472" s="202">
        <v>0</v>
      </c>
      <c r="I7472" s="178">
        <v>-56.506999999999998</v>
      </c>
      <c r="J7472">
        <f t="shared" si="465"/>
        <v>0</v>
      </c>
      <c r="K7472" s="189">
        <f t="shared" si="466"/>
        <v>0</v>
      </c>
      <c r="L7472" s="200">
        <v>0</v>
      </c>
      <c r="N7472" s="184">
        <v>5118.6000000000004</v>
      </c>
      <c r="O7472" s="190">
        <f t="shared" si="467"/>
        <v>0.85310000000000008</v>
      </c>
      <c r="Q7472" s="1">
        <v>144.80000000000001</v>
      </c>
    </row>
    <row r="7473" spans="2:17" x14ac:dyDescent="0.3">
      <c r="B7473" s="187">
        <v>43411.958333333336</v>
      </c>
      <c r="D7473" s="202">
        <v>0</v>
      </c>
      <c r="E7473" s="178">
        <v>0</v>
      </c>
      <c r="F7473" s="188">
        <f t="shared" si="464"/>
        <v>0</v>
      </c>
      <c r="G7473" s="200"/>
      <c r="H7473" s="202">
        <v>0</v>
      </c>
      <c r="I7473" s="178">
        <v>-56.506999999999998</v>
      </c>
      <c r="J7473">
        <f t="shared" si="465"/>
        <v>0</v>
      </c>
      <c r="K7473" s="189">
        <f t="shared" si="466"/>
        <v>0</v>
      </c>
      <c r="L7473" s="200">
        <v>0</v>
      </c>
      <c r="N7473" s="184">
        <v>5713.4</v>
      </c>
      <c r="O7473" s="190">
        <f t="shared" si="467"/>
        <v>0.95223333333333327</v>
      </c>
      <c r="Q7473" s="1">
        <v>144.30000000000001</v>
      </c>
    </row>
    <row r="7474" spans="2:17" x14ac:dyDescent="0.3">
      <c r="B7474" s="187">
        <v>43412</v>
      </c>
      <c r="D7474" s="202">
        <v>0</v>
      </c>
      <c r="E7474" s="178">
        <v>0</v>
      </c>
      <c r="F7474" s="188">
        <f t="shared" si="464"/>
        <v>0</v>
      </c>
      <c r="G7474" s="200"/>
      <c r="H7474" s="202">
        <v>0</v>
      </c>
      <c r="I7474" s="178">
        <v>-56.506999999999998</v>
      </c>
      <c r="J7474">
        <f t="shared" si="465"/>
        <v>0</v>
      </c>
      <c r="K7474" s="189">
        <f t="shared" si="466"/>
        <v>0</v>
      </c>
      <c r="L7474" s="200">
        <v>0</v>
      </c>
      <c r="N7474" s="184">
        <v>5899.8</v>
      </c>
      <c r="O7474" s="190">
        <f t="shared" si="467"/>
        <v>0.98330000000000006</v>
      </c>
      <c r="Q7474" s="1">
        <v>143.80000000000001</v>
      </c>
    </row>
    <row r="7475" spans="2:17" x14ac:dyDescent="0.3">
      <c r="B7475" s="187">
        <v>43412.041666666664</v>
      </c>
      <c r="D7475" s="202">
        <v>0</v>
      </c>
      <c r="E7475" s="178">
        <v>0</v>
      </c>
      <c r="F7475" s="188">
        <f t="shared" si="464"/>
        <v>0</v>
      </c>
      <c r="G7475" s="200"/>
      <c r="H7475" s="202">
        <v>0</v>
      </c>
      <c r="I7475" s="178">
        <v>-56.506999999999998</v>
      </c>
      <c r="J7475">
        <f t="shared" si="465"/>
        <v>0</v>
      </c>
      <c r="K7475" s="189">
        <f t="shared" si="466"/>
        <v>0</v>
      </c>
      <c r="L7475" s="200">
        <v>0</v>
      </c>
      <c r="N7475" s="184">
        <v>5956.8</v>
      </c>
      <c r="O7475" s="190">
        <f t="shared" si="467"/>
        <v>0.99280000000000002</v>
      </c>
      <c r="Q7475" s="1">
        <v>143.19999999999999</v>
      </c>
    </row>
    <row r="7476" spans="2:17" x14ac:dyDescent="0.3">
      <c r="B7476" s="187">
        <v>43412.083333333336</v>
      </c>
      <c r="D7476" s="202">
        <v>0</v>
      </c>
      <c r="E7476" s="178">
        <v>0</v>
      </c>
      <c r="F7476" s="188">
        <f t="shared" si="464"/>
        <v>0</v>
      </c>
      <c r="G7476" s="200"/>
      <c r="H7476" s="202">
        <v>0</v>
      </c>
      <c r="I7476" s="178">
        <v>-56.506999999999998</v>
      </c>
      <c r="J7476">
        <f t="shared" si="465"/>
        <v>0</v>
      </c>
      <c r="K7476" s="189">
        <f t="shared" si="466"/>
        <v>0</v>
      </c>
      <c r="L7476" s="200">
        <v>0</v>
      </c>
      <c r="N7476" s="184">
        <v>5983.3</v>
      </c>
      <c r="O7476" s="190">
        <f t="shared" si="467"/>
        <v>0.99721666666666675</v>
      </c>
      <c r="Q7476" s="1">
        <v>143.1</v>
      </c>
    </row>
    <row r="7477" spans="2:17" x14ac:dyDescent="0.3">
      <c r="B7477" s="187">
        <v>43412.125</v>
      </c>
      <c r="D7477" s="202">
        <v>0</v>
      </c>
      <c r="E7477" s="178">
        <v>0</v>
      </c>
      <c r="F7477" s="188">
        <f t="shared" si="464"/>
        <v>0</v>
      </c>
      <c r="G7477" s="200"/>
      <c r="H7477" s="202">
        <v>0</v>
      </c>
      <c r="I7477" s="178">
        <v>-56.506999999999998</v>
      </c>
      <c r="J7477">
        <f t="shared" si="465"/>
        <v>0</v>
      </c>
      <c r="K7477" s="189">
        <f t="shared" si="466"/>
        <v>0</v>
      </c>
      <c r="L7477" s="200">
        <v>0</v>
      </c>
      <c r="N7477" s="184">
        <v>5987.3</v>
      </c>
      <c r="O7477" s="190">
        <f t="shared" si="467"/>
        <v>0.99788333333333334</v>
      </c>
      <c r="Q7477" s="1">
        <v>143</v>
      </c>
    </row>
    <row r="7478" spans="2:17" x14ac:dyDescent="0.3">
      <c r="B7478" s="187">
        <v>43412.166666666664</v>
      </c>
      <c r="D7478" s="202">
        <v>0</v>
      </c>
      <c r="E7478" s="178">
        <v>0</v>
      </c>
      <c r="F7478" s="188">
        <f t="shared" si="464"/>
        <v>0</v>
      </c>
      <c r="G7478" s="200"/>
      <c r="H7478" s="202">
        <v>0</v>
      </c>
      <c r="I7478" s="178">
        <v>-56.506999999999998</v>
      </c>
      <c r="J7478">
        <f t="shared" si="465"/>
        <v>0</v>
      </c>
      <c r="K7478" s="189">
        <f t="shared" si="466"/>
        <v>0</v>
      </c>
      <c r="L7478" s="200">
        <v>0</v>
      </c>
      <c r="N7478" s="184">
        <v>5949.9</v>
      </c>
      <c r="O7478" s="190">
        <f t="shared" si="467"/>
        <v>0.99164999999999992</v>
      </c>
      <c r="Q7478" s="1">
        <v>141.5</v>
      </c>
    </row>
    <row r="7479" spans="2:17" x14ac:dyDescent="0.3">
      <c r="B7479" s="187">
        <v>43412.208333333336</v>
      </c>
      <c r="D7479" s="202">
        <v>13</v>
      </c>
      <c r="E7479" s="178">
        <v>0</v>
      </c>
      <c r="F7479" s="188">
        <f t="shared" si="464"/>
        <v>0</v>
      </c>
      <c r="G7479" s="200"/>
      <c r="H7479" s="202">
        <v>22</v>
      </c>
      <c r="I7479" s="178">
        <v>378.39</v>
      </c>
      <c r="J7479">
        <f t="shared" si="465"/>
        <v>378.39</v>
      </c>
      <c r="K7479" s="189">
        <f t="shared" si="466"/>
        <v>1.5135599999999999E-2</v>
      </c>
      <c r="L7479" s="200">
        <v>506.95</v>
      </c>
      <c r="N7479" s="184">
        <v>5722.3</v>
      </c>
      <c r="O7479" s="190">
        <f t="shared" si="467"/>
        <v>0.95371666666666666</v>
      </c>
      <c r="Q7479" s="1">
        <v>141.30000000000001</v>
      </c>
    </row>
    <row r="7480" spans="2:17" x14ac:dyDescent="0.3">
      <c r="B7480" s="187">
        <v>43412.25</v>
      </c>
      <c r="D7480" s="202">
        <v>51</v>
      </c>
      <c r="E7480" s="178">
        <v>0</v>
      </c>
      <c r="F7480" s="188">
        <f t="shared" si="464"/>
        <v>0</v>
      </c>
      <c r="G7480" s="200"/>
      <c r="H7480" s="202">
        <v>107</v>
      </c>
      <c r="I7480" s="178">
        <v>2984.6</v>
      </c>
      <c r="J7480">
        <f t="shared" si="465"/>
        <v>2984.6</v>
      </c>
      <c r="K7480" s="189">
        <f t="shared" si="466"/>
        <v>0.11938399999999999</v>
      </c>
      <c r="L7480" s="200">
        <v>3101.1</v>
      </c>
      <c r="N7480" s="184">
        <v>3971.8</v>
      </c>
      <c r="O7480" s="190">
        <f t="shared" si="467"/>
        <v>0.6619666666666667</v>
      </c>
      <c r="Q7480" s="1">
        <v>141.1</v>
      </c>
    </row>
    <row r="7481" spans="2:17" x14ac:dyDescent="0.3">
      <c r="B7481" s="187">
        <v>43412.291666666664</v>
      </c>
      <c r="D7481" s="202">
        <v>365</v>
      </c>
      <c r="E7481" s="178">
        <v>44.835099999999997</v>
      </c>
      <c r="F7481" s="188">
        <f t="shared" si="464"/>
        <v>6.0676117332611565E-2</v>
      </c>
      <c r="G7481" s="200"/>
      <c r="H7481" s="202">
        <v>396</v>
      </c>
      <c r="I7481" s="178">
        <v>14904</v>
      </c>
      <c r="J7481">
        <f t="shared" si="465"/>
        <v>14904</v>
      </c>
      <c r="K7481" s="189">
        <f t="shared" si="466"/>
        <v>0.59616000000000002</v>
      </c>
      <c r="L7481" s="200">
        <v>15330</v>
      </c>
      <c r="N7481" s="184">
        <v>2455.1999999999998</v>
      </c>
      <c r="O7481" s="190">
        <f t="shared" si="467"/>
        <v>0.40919999999999995</v>
      </c>
      <c r="Q7481" s="1">
        <v>141.1</v>
      </c>
    </row>
    <row r="7482" spans="2:17" x14ac:dyDescent="0.3">
      <c r="B7482" s="187">
        <v>43412.333333333336</v>
      </c>
      <c r="D7482" s="202">
        <v>352</v>
      </c>
      <c r="E7482" s="178">
        <v>235.822</v>
      </c>
      <c r="F7482" s="188">
        <f t="shared" si="464"/>
        <v>0.31914199681970434</v>
      </c>
      <c r="G7482" s="200"/>
      <c r="H7482" s="202">
        <v>548</v>
      </c>
      <c r="I7482" s="178">
        <v>16657</v>
      </c>
      <c r="J7482">
        <f t="shared" si="465"/>
        <v>16657</v>
      </c>
      <c r="K7482" s="189">
        <f t="shared" si="466"/>
        <v>0.66627999999999998</v>
      </c>
      <c r="L7482" s="200">
        <v>17162</v>
      </c>
      <c r="N7482" s="184">
        <v>2742.7</v>
      </c>
      <c r="O7482" s="190">
        <f t="shared" si="467"/>
        <v>0.45711666666666662</v>
      </c>
      <c r="Q7482" s="1">
        <v>141</v>
      </c>
    </row>
    <row r="7483" spans="2:17" x14ac:dyDescent="0.3">
      <c r="B7483" s="187">
        <v>43412.375</v>
      </c>
      <c r="D7483" s="202">
        <v>579</v>
      </c>
      <c r="E7483" s="178">
        <v>416.03899999999999</v>
      </c>
      <c r="F7483" s="188">
        <f t="shared" si="464"/>
        <v>0.56303278411205471</v>
      </c>
      <c r="G7483" s="200"/>
      <c r="H7483" s="202">
        <v>768</v>
      </c>
      <c r="I7483" s="178">
        <v>21094</v>
      </c>
      <c r="J7483">
        <f t="shared" si="465"/>
        <v>21094</v>
      </c>
      <c r="K7483" s="189">
        <f t="shared" si="466"/>
        <v>0.84375999999999995</v>
      </c>
      <c r="L7483" s="200">
        <v>21829</v>
      </c>
      <c r="N7483" s="184">
        <v>2844.4</v>
      </c>
      <c r="O7483" s="190">
        <f t="shared" si="467"/>
        <v>0.47406666666666669</v>
      </c>
      <c r="Q7483" s="1">
        <v>140.9</v>
      </c>
    </row>
    <row r="7484" spans="2:17" x14ac:dyDescent="0.3">
      <c r="B7484" s="187">
        <v>43412.416666666664</v>
      </c>
      <c r="D7484" s="202">
        <v>863</v>
      </c>
      <c r="E7484" s="178">
        <v>643.16899999999998</v>
      </c>
      <c r="F7484" s="188">
        <f t="shared" si="464"/>
        <v>0.87041174679432964</v>
      </c>
      <c r="G7484" s="200"/>
      <c r="H7484" s="202">
        <v>984</v>
      </c>
      <c r="I7484" s="178">
        <v>24136</v>
      </c>
      <c r="J7484">
        <f t="shared" si="465"/>
        <v>24136</v>
      </c>
      <c r="K7484" s="189">
        <f t="shared" si="466"/>
        <v>0.96543999999999996</v>
      </c>
      <c r="L7484" s="200">
        <v>25052</v>
      </c>
      <c r="N7484" s="184">
        <v>3001.4</v>
      </c>
      <c r="O7484" s="190">
        <f t="shared" si="467"/>
        <v>0.50023333333333331</v>
      </c>
      <c r="Q7484" s="1">
        <v>140.9</v>
      </c>
    </row>
    <row r="7485" spans="2:17" x14ac:dyDescent="0.3">
      <c r="B7485" s="187">
        <v>43412.458333333336</v>
      </c>
      <c r="D7485" s="202">
        <v>796</v>
      </c>
      <c r="E7485" s="178">
        <v>601.12300000000005</v>
      </c>
      <c r="F7485" s="188">
        <f t="shared" si="464"/>
        <v>0.81351016679635968</v>
      </c>
      <c r="G7485" s="200"/>
      <c r="H7485" s="202">
        <v>1015</v>
      </c>
      <c r="I7485" s="178">
        <v>23682</v>
      </c>
      <c r="J7485">
        <f t="shared" si="465"/>
        <v>23682</v>
      </c>
      <c r="K7485" s="189">
        <f t="shared" si="466"/>
        <v>0.94728000000000001</v>
      </c>
      <c r="L7485" s="200">
        <v>24570</v>
      </c>
      <c r="N7485" s="184">
        <v>2664.3</v>
      </c>
      <c r="O7485" s="190">
        <f t="shared" si="467"/>
        <v>0.44405000000000006</v>
      </c>
      <c r="Q7485" s="1">
        <v>140.19999999999999</v>
      </c>
    </row>
    <row r="7486" spans="2:17" x14ac:dyDescent="0.3">
      <c r="B7486" s="187">
        <v>43412.5</v>
      </c>
      <c r="D7486" s="202">
        <v>440</v>
      </c>
      <c r="E7486" s="178">
        <v>324.34899999999999</v>
      </c>
      <c r="F7486" s="188">
        <f t="shared" si="464"/>
        <v>0.43894711912575701</v>
      </c>
      <c r="G7486" s="200"/>
      <c r="H7486" s="202">
        <v>832</v>
      </c>
      <c r="I7486" s="178">
        <v>19869</v>
      </c>
      <c r="J7486">
        <f t="shared" si="465"/>
        <v>19869</v>
      </c>
      <c r="K7486" s="189">
        <f t="shared" si="466"/>
        <v>0.79476000000000002</v>
      </c>
      <c r="L7486" s="200">
        <v>20536</v>
      </c>
      <c r="N7486" s="184">
        <v>1977.9</v>
      </c>
      <c r="O7486" s="190">
        <f t="shared" si="467"/>
        <v>0.32965</v>
      </c>
      <c r="Q7486" s="1">
        <v>139.1</v>
      </c>
    </row>
    <row r="7487" spans="2:17" x14ac:dyDescent="0.3">
      <c r="B7487" s="187">
        <v>43412.541666666664</v>
      </c>
      <c r="D7487" s="202">
        <v>211</v>
      </c>
      <c r="E7487" s="178">
        <v>0</v>
      </c>
      <c r="F7487" s="188">
        <f t="shared" si="464"/>
        <v>0</v>
      </c>
      <c r="G7487" s="200"/>
      <c r="H7487" s="202">
        <v>620</v>
      </c>
      <c r="I7487" s="178">
        <v>15253</v>
      </c>
      <c r="J7487">
        <f t="shared" si="465"/>
        <v>15253</v>
      </c>
      <c r="K7487" s="189">
        <f t="shared" si="466"/>
        <v>0.61012</v>
      </c>
      <c r="L7487" s="200">
        <v>15694</v>
      </c>
      <c r="N7487" s="184">
        <v>1160.9000000000001</v>
      </c>
      <c r="O7487" s="190">
        <f t="shared" si="467"/>
        <v>0.19348333333333334</v>
      </c>
      <c r="Q7487" s="1">
        <v>139</v>
      </c>
    </row>
    <row r="7488" spans="2:17" x14ac:dyDescent="0.3">
      <c r="B7488" s="187">
        <v>43412.583333333336</v>
      </c>
      <c r="D7488" s="202">
        <v>412</v>
      </c>
      <c r="E7488" s="178">
        <v>107.50700000000001</v>
      </c>
      <c r="F7488" s="188">
        <f t="shared" si="464"/>
        <v>0.1454910850221606</v>
      </c>
      <c r="G7488" s="200"/>
      <c r="H7488" s="202">
        <v>643</v>
      </c>
      <c r="I7488" s="178">
        <v>18104</v>
      </c>
      <c r="J7488">
        <f t="shared" si="465"/>
        <v>18104</v>
      </c>
      <c r="K7488" s="189">
        <f t="shared" si="466"/>
        <v>0.72416000000000003</v>
      </c>
      <c r="L7488" s="200">
        <v>18679</v>
      </c>
      <c r="N7488" s="184">
        <v>437.5</v>
      </c>
      <c r="O7488" s="190">
        <f t="shared" si="467"/>
        <v>7.2916666666666671E-2</v>
      </c>
      <c r="Q7488" s="1">
        <v>138.5</v>
      </c>
    </row>
    <row r="7489" spans="2:17" x14ac:dyDescent="0.3">
      <c r="B7489" s="187">
        <v>43412.625</v>
      </c>
      <c r="D7489" s="202">
        <v>233</v>
      </c>
      <c r="E7489" s="178">
        <v>0</v>
      </c>
      <c r="F7489" s="188">
        <f t="shared" si="464"/>
        <v>0</v>
      </c>
      <c r="G7489" s="200"/>
      <c r="H7489" s="202">
        <v>425</v>
      </c>
      <c r="I7489" s="178">
        <v>12576</v>
      </c>
      <c r="J7489">
        <f t="shared" si="465"/>
        <v>12576</v>
      </c>
      <c r="K7489" s="189">
        <f t="shared" si="466"/>
        <v>0.50304000000000004</v>
      </c>
      <c r="L7489" s="200">
        <v>12915</v>
      </c>
      <c r="N7489" s="184">
        <v>103.2</v>
      </c>
      <c r="O7489" s="190">
        <f t="shared" si="467"/>
        <v>1.72E-2</v>
      </c>
      <c r="Q7489" s="1">
        <v>138.5</v>
      </c>
    </row>
    <row r="7490" spans="2:17" x14ac:dyDescent="0.3">
      <c r="B7490" s="187">
        <v>43412.666666666664</v>
      </c>
      <c r="D7490" s="202">
        <v>148</v>
      </c>
      <c r="E7490" s="178">
        <v>0</v>
      </c>
      <c r="F7490" s="188">
        <f t="shared" si="464"/>
        <v>0</v>
      </c>
      <c r="G7490" s="200"/>
      <c r="H7490" s="202">
        <v>224</v>
      </c>
      <c r="I7490" s="178">
        <v>7147.8</v>
      </c>
      <c r="J7490">
        <f t="shared" si="465"/>
        <v>7147.8</v>
      </c>
      <c r="K7490" s="189">
        <f t="shared" si="466"/>
        <v>0.285912</v>
      </c>
      <c r="L7490" s="200">
        <v>7331.7</v>
      </c>
      <c r="N7490" s="184">
        <v>0</v>
      </c>
      <c r="O7490" s="190">
        <f t="shared" si="467"/>
        <v>0</v>
      </c>
      <c r="Q7490" s="1">
        <v>138.4</v>
      </c>
    </row>
    <row r="7491" spans="2:17" x14ac:dyDescent="0.3">
      <c r="B7491" s="187">
        <v>43412.708333333336</v>
      </c>
      <c r="D7491" s="202">
        <v>86</v>
      </c>
      <c r="E7491" s="178">
        <v>0</v>
      </c>
      <c r="F7491" s="188">
        <f t="shared" si="464"/>
        <v>0</v>
      </c>
      <c r="G7491" s="200"/>
      <c r="H7491" s="202">
        <v>84</v>
      </c>
      <c r="I7491" s="178">
        <v>2444.6999999999998</v>
      </c>
      <c r="J7491">
        <f t="shared" si="465"/>
        <v>2444.6999999999998</v>
      </c>
      <c r="K7491" s="189">
        <f t="shared" si="466"/>
        <v>9.7787999999999986E-2</v>
      </c>
      <c r="L7491" s="200">
        <v>2555.1999999999998</v>
      </c>
      <c r="N7491" s="184">
        <v>0</v>
      </c>
      <c r="O7491" s="190">
        <f t="shared" si="467"/>
        <v>0</v>
      </c>
      <c r="Q7491" s="1">
        <v>138.30000000000001</v>
      </c>
    </row>
    <row r="7492" spans="2:17" x14ac:dyDescent="0.3">
      <c r="B7492" s="187">
        <v>43412.75</v>
      </c>
      <c r="D7492" s="202">
        <v>0</v>
      </c>
      <c r="E7492" s="178">
        <v>0</v>
      </c>
      <c r="F7492" s="188">
        <f t="shared" si="464"/>
        <v>0</v>
      </c>
      <c r="G7492" s="200"/>
      <c r="H7492" s="202">
        <v>2</v>
      </c>
      <c r="I7492" s="178">
        <v>-56.506999999999998</v>
      </c>
      <c r="J7492">
        <f t="shared" si="465"/>
        <v>0</v>
      </c>
      <c r="K7492" s="189">
        <f t="shared" si="466"/>
        <v>0</v>
      </c>
      <c r="L7492" s="200">
        <v>0</v>
      </c>
      <c r="N7492" s="184">
        <v>0</v>
      </c>
      <c r="O7492" s="190">
        <f t="shared" si="467"/>
        <v>0</v>
      </c>
      <c r="Q7492" s="1">
        <v>138.19999999999999</v>
      </c>
    </row>
    <row r="7493" spans="2:17" x14ac:dyDescent="0.3">
      <c r="B7493" s="187">
        <v>43412.791666666664</v>
      </c>
      <c r="D7493" s="202">
        <v>0</v>
      </c>
      <c r="E7493" s="178">
        <v>0</v>
      </c>
      <c r="F7493" s="188">
        <f t="shared" si="464"/>
        <v>0</v>
      </c>
      <c r="G7493" s="200"/>
      <c r="H7493" s="202">
        <v>0</v>
      </c>
      <c r="I7493" s="178">
        <v>-56.506999999999998</v>
      </c>
      <c r="J7493">
        <f t="shared" si="465"/>
        <v>0</v>
      </c>
      <c r="K7493" s="189">
        <f t="shared" si="466"/>
        <v>0</v>
      </c>
      <c r="L7493" s="200">
        <v>0</v>
      </c>
      <c r="N7493" s="184">
        <v>0</v>
      </c>
      <c r="O7493" s="190">
        <f t="shared" si="467"/>
        <v>0</v>
      </c>
      <c r="Q7493" s="1">
        <v>137.9</v>
      </c>
    </row>
    <row r="7494" spans="2:17" x14ac:dyDescent="0.3">
      <c r="B7494" s="187">
        <v>43412.833333333336</v>
      </c>
      <c r="D7494" s="202">
        <v>0</v>
      </c>
      <c r="E7494" s="178">
        <v>0</v>
      </c>
      <c r="F7494" s="188">
        <f t="shared" si="464"/>
        <v>0</v>
      </c>
      <c r="G7494" s="200"/>
      <c r="H7494" s="202">
        <v>0</v>
      </c>
      <c r="I7494" s="178">
        <v>-56.506999999999998</v>
      </c>
      <c r="J7494">
        <f t="shared" si="465"/>
        <v>0</v>
      </c>
      <c r="K7494" s="189">
        <f t="shared" si="466"/>
        <v>0</v>
      </c>
      <c r="L7494" s="200">
        <v>0</v>
      </c>
      <c r="N7494" s="184">
        <v>229.5</v>
      </c>
      <c r="O7494" s="190">
        <f t="shared" si="467"/>
        <v>3.8249999999999999E-2</v>
      </c>
      <c r="Q7494" s="1">
        <v>137.4</v>
      </c>
    </row>
    <row r="7495" spans="2:17" x14ac:dyDescent="0.3">
      <c r="B7495" s="187">
        <v>43412.875</v>
      </c>
      <c r="D7495" s="202">
        <v>0</v>
      </c>
      <c r="E7495" s="178">
        <v>0</v>
      </c>
      <c r="F7495" s="188">
        <f t="shared" si="464"/>
        <v>0</v>
      </c>
      <c r="G7495" s="200"/>
      <c r="H7495" s="202">
        <v>0</v>
      </c>
      <c r="I7495" s="178">
        <v>-56.506999999999998</v>
      </c>
      <c r="J7495">
        <f t="shared" si="465"/>
        <v>0</v>
      </c>
      <c r="K7495" s="189">
        <f t="shared" si="466"/>
        <v>0</v>
      </c>
      <c r="L7495" s="200">
        <v>0</v>
      </c>
      <c r="N7495" s="184">
        <v>424.1</v>
      </c>
      <c r="O7495" s="190">
        <f t="shared" si="467"/>
        <v>7.0683333333333334E-2</v>
      </c>
      <c r="Q7495" s="1">
        <v>136.6</v>
      </c>
    </row>
    <row r="7496" spans="2:17" x14ac:dyDescent="0.3">
      <c r="B7496" s="187">
        <v>43412.916666666664</v>
      </c>
      <c r="D7496" s="202">
        <v>0</v>
      </c>
      <c r="E7496" s="178">
        <v>0</v>
      </c>
      <c r="F7496" s="188">
        <f t="shared" si="464"/>
        <v>0</v>
      </c>
      <c r="G7496" s="200"/>
      <c r="H7496" s="202">
        <v>0</v>
      </c>
      <c r="I7496" s="178">
        <v>-56.506999999999998</v>
      </c>
      <c r="J7496">
        <f t="shared" si="465"/>
        <v>0</v>
      </c>
      <c r="K7496" s="189">
        <f t="shared" si="466"/>
        <v>0</v>
      </c>
      <c r="L7496" s="200">
        <v>0</v>
      </c>
      <c r="N7496" s="184">
        <v>491.1</v>
      </c>
      <c r="O7496" s="190">
        <f t="shared" si="467"/>
        <v>8.1850000000000006E-2</v>
      </c>
      <c r="Q7496" s="1">
        <v>136.1</v>
      </c>
    </row>
    <row r="7497" spans="2:17" x14ac:dyDescent="0.3">
      <c r="B7497" s="187">
        <v>43412.958333333336</v>
      </c>
      <c r="D7497" s="202">
        <v>0</v>
      </c>
      <c r="E7497" s="178">
        <v>0</v>
      </c>
      <c r="F7497" s="188">
        <f t="shared" si="464"/>
        <v>0</v>
      </c>
      <c r="G7497" s="200"/>
      <c r="H7497" s="202">
        <v>0</v>
      </c>
      <c r="I7497" s="178">
        <v>-56.506999999999998</v>
      </c>
      <c r="J7497">
        <f t="shared" si="465"/>
        <v>0</v>
      </c>
      <c r="K7497" s="189">
        <f t="shared" si="466"/>
        <v>0</v>
      </c>
      <c r="L7497" s="200">
        <v>0</v>
      </c>
      <c r="N7497" s="184">
        <v>863</v>
      </c>
      <c r="O7497" s="190">
        <f t="shared" si="467"/>
        <v>0.14383333333333334</v>
      </c>
      <c r="Q7497" s="1">
        <v>136</v>
      </c>
    </row>
    <row r="7498" spans="2:17" x14ac:dyDescent="0.3">
      <c r="B7498" s="187">
        <v>43413</v>
      </c>
      <c r="D7498" s="202">
        <v>0</v>
      </c>
      <c r="E7498" s="178">
        <v>0</v>
      </c>
      <c r="F7498" s="188">
        <f t="shared" si="464"/>
        <v>0</v>
      </c>
      <c r="G7498" s="200"/>
      <c r="H7498" s="202">
        <v>0</v>
      </c>
      <c r="I7498" s="178">
        <v>-56.506999999999998</v>
      </c>
      <c r="J7498">
        <f t="shared" si="465"/>
        <v>0</v>
      </c>
      <c r="K7498" s="189">
        <f t="shared" si="466"/>
        <v>0</v>
      </c>
      <c r="L7498" s="200">
        <v>0</v>
      </c>
      <c r="N7498" s="184">
        <v>2569.4</v>
      </c>
      <c r="O7498" s="190">
        <f t="shared" si="467"/>
        <v>0.42823333333333335</v>
      </c>
      <c r="Q7498" s="1">
        <v>135.5</v>
      </c>
    </row>
    <row r="7499" spans="2:17" x14ac:dyDescent="0.3">
      <c r="B7499" s="187">
        <v>43413.041666666664</v>
      </c>
      <c r="D7499" s="202">
        <v>0</v>
      </c>
      <c r="E7499" s="178">
        <v>0</v>
      </c>
      <c r="F7499" s="188">
        <f t="shared" ref="F7499:F7562" si="468">E7499/$F$8</f>
        <v>0</v>
      </c>
      <c r="G7499" s="200"/>
      <c r="H7499" s="202">
        <v>0</v>
      </c>
      <c r="I7499" s="178">
        <v>-56.506999999999998</v>
      </c>
      <c r="J7499">
        <f t="shared" ref="J7499:J7562" si="469">IF(I7499&lt;0,0,I7499)</f>
        <v>0</v>
      </c>
      <c r="K7499" s="189">
        <f t="shared" ref="K7499:K7562" si="470">J7499/(1000*$K$8)</f>
        <v>0</v>
      </c>
      <c r="L7499" s="200">
        <v>0</v>
      </c>
      <c r="N7499" s="184">
        <v>2542.1999999999998</v>
      </c>
      <c r="O7499" s="190">
        <f t="shared" ref="O7499:O7562" si="471">N7499/$O$8</f>
        <v>0.42369999999999997</v>
      </c>
      <c r="Q7499" s="1">
        <v>135.30000000000001</v>
      </c>
    </row>
    <row r="7500" spans="2:17" x14ac:dyDescent="0.3">
      <c r="B7500" s="187">
        <v>43413.083333333336</v>
      </c>
      <c r="D7500" s="202">
        <v>0</v>
      </c>
      <c r="E7500" s="178">
        <v>0</v>
      </c>
      <c r="F7500" s="188">
        <f t="shared" si="468"/>
        <v>0</v>
      </c>
      <c r="G7500" s="200"/>
      <c r="H7500" s="202">
        <v>0</v>
      </c>
      <c r="I7500" s="178">
        <v>-56.506999999999998</v>
      </c>
      <c r="J7500">
        <f t="shared" si="469"/>
        <v>0</v>
      </c>
      <c r="K7500" s="189">
        <f t="shared" si="470"/>
        <v>0</v>
      </c>
      <c r="L7500" s="200">
        <v>0</v>
      </c>
      <c r="N7500" s="184">
        <v>1066.8</v>
      </c>
      <c r="O7500" s="190">
        <f t="shared" si="471"/>
        <v>0.17779999999999999</v>
      </c>
      <c r="Q7500" s="1">
        <v>134.80000000000001</v>
      </c>
    </row>
    <row r="7501" spans="2:17" x14ac:dyDescent="0.3">
      <c r="B7501" s="187">
        <v>43413.125</v>
      </c>
      <c r="D7501" s="202">
        <v>0</v>
      </c>
      <c r="E7501" s="178">
        <v>0</v>
      </c>
      <c r="F7501" s="188">
        <f t="shared" si="468"/>
        <v>0</v>
      </c>
      <c r="G7501" s="200"/>
      <c r="H7501" s="202">
        <v>0</v>
      </c>
      <c r="I7501" s="178">
        <v>-56.506999999999998</v>
      </c>
      <c r="J7501">
        <f t="shared" si="469"/>
        <v>0</v>
      </c>
      <c r="K7501" s="189">
        <f t="shared" si="470"/>
        <v>0</v>
      </c>
      <c r="L7501" s="200">
        <v>0</v>
      </c>
      <c r="N7501" s="184">
        <v>603.9</v>
      </c>
      <c r="O7501" s="190">
        <f t="shared" si="471"/>
        <v>0.10064999999999999</v>
      </c>
      <c r="Q7501" s="1">
        <v>134.4</v>
      </c>
    </row>
    <row r="7502" spans="2:17" x14ac:dyDescent="0.3">
      <c r="B7502" s="187">
        <v>43413.166666666664</v>
      </c>
      <c r="D7502" s="202">
        <v>0</v>
      </c>
      <c r="E7502" s="178">
        <v>0</v>
      </c>
      <c r="F7502" s="188">
        <f t="shared" si="468"/>
        <v>0</v>
      </c>
      <c r="G7502" s="200"/>
      <c r="H7502" s="202">
        <v>0</v>
      </c>
      <c r="I7502" s="178">
        <v>-56.506999999999998</v>
      </c>
      <c r="J7502">
        <f t="shared" si="469"/>
        <v>0</v>
      </c>
      <c r="K7502" s="189">
        <f t="shared" si="470"/>
        <v>0</v>
      </c>
      <c r="L7502" s="200">
        <v>0</v>
      </c>
      <c r="N7502" s="184">
        <v>962.9</v>
      </c>
      <c r="O7502" s="190">
        <f t="shared" si="471"/>
        <v>0.16048333333333334</v>
      </c>
      <c r="Q7502" s="1">
        <v>133.4</v>
      </c>
    </row>
    <row r="7503" spans="2:17" x14ac:dyDescent="0.3">
      <c r="B7503" s="187">
        <v>43413.208333333336</v>
      </c>
      <c r="D7503" s="202">
        <v>11</v>
      </c>
      <c r="E7503" s="178">
        <v>0</v>
      </c>
      <c r="F7503" s="188">
        <f t="shared" si="468"/>
        <v>0</v>
      </c>
      <c r="G7503" s="200"/>
      <c r="H7503" s="202">
        <v>20</v>
      </c>
      <c r="I7503" s="178">
        <v>309.49</v>
      </c>
      <c r="J7503">
        <f t="shared" si="469"/>
        <v>309.49</v>
      </c>
      <c r="K7503" s="189">
        <f t="shared" si="470"/>
        <v>1.2379600000000001E-2</v>
      </c>
      <c r="L7503" s="200">
        <v>446.08</v>
      </c>
      <c r="N7503" s="184">
        <v>852.3</v>
      </c>
      <c r="O7503" s="190">
        <f t="shared" si="471"/>
        <v>0.14204999999999998</v>
      </c>
      <c r="Q7503" s="1">
        <v>133</v>
      </c>
    </row>
    <row r="7504" spans="2:17" x14ac:dyDescent="0.3">
      <c r="B7504" s="187">
        <v>43413.25</v>
      </c>
      <c r="D7504" s="202">
        <v>9</v>
      </c>
      <c r="E7504" s="178">
        <v>0</v>
      </c>
      <c r="F7504" s="188">
        <f t="shared" si="468"/>
        <v>0</v>
      </c>
      <c r="G7504" s="200"/>
      <c r="H7504" s="202">
        <v>73</v>
      </c>
      <c r="I7504" s="178">
        <v>1639.1</v>
      </c>
      <c r="J7504">
        <f t="shared" si="469"/>
        <v>1639.1</v>
      </c>
      <c r="K7504" s="189">
        <f t="shared" si="470"/>
        <v>6.5563999999999997E-2</v>
      </c>
      <c r="L7504" s="200">
        <v>1742.5</v>
      </c>
      <c r="N7504" s="184">
        <v>518.29999999999995</v>
      </c>
      <c r="O7504" s="190">
        <f t="shared" si="471"/>
        <v>8.6383333333333326E-2</v>
      </c>
      <c r="Q7504" s="1">
        <v>132.9</v>
      </c>
    </row>
    <row r="7505" spans="2:17" x14ac:dyDescent="0.3">
      <c r="B7505" s="187">
        <v>43413.291666666664</v>
      </c>
      <c r="D7505" s="202">
        <v>163</v>
      </c>
      <c r="E7505" s="178">
        <v>0</v>
      </c>
      <c r="F7505" s="188">
        <f t="shared" si="468"/>
        <v>0</v>
      </c>
      <c r="G7505" s="200"/>
      <c r="H7505" s="202">
        <v>301</v>
      </c>
      <c r="I7505" s="178">
        <v>9724.9</v>
      </c>
      <c r="J7505">
        <f t="shared" si="469"/>
        <v>9724.9</v>
      </c>
      <c r="K7505" s="189">
        <f t="shared" si="470"/>
        <v>0.38899600000000001</v>
      </c>
      <c r="L7505" s="200">
        <v>9975</v>
      </c>
      <c r="N7505" s="184">
        <v>747.6</v>
      </c>
      <c r="O7505" s="190">
        <f t="shared" si="471"/>
        <v>0.1246</v>
      </c>
      <c r="Q7505" s="1">
        <v>132.80000000000001</v>
      </c>
    </row>
    <row r="7506" spans="2:17" x14ac:dyDescent="0.3">
      <c r="B7506" s="187">
        <v>43413.333333333336</v>
      </c>
      <c r="D7506" s="202">
        <v>46</v>
      </c>
      <c r="E7506" s="178">
        <v>0</v>
      </c>
      <c r="F7506" s="188">
        <f t="shared" si="468"/>
        <v>0</v>
      </c>
      <c r="G7506" s="200"/>
      <c r="H7506" s="202">
        <v>273</v>
      </c>
      <c r="I7506" s="178">
        <v>6489.2</v>
      </c>
      <c r="J7506">
        <f t="shared" si="469"/>
        <v>6489.2</v>
      </c>
      <c r="K7506" s="189">
        <f t="shared" si="470"/>
        <v>0.25956799999999997</v>
      </c>
      <c r="L7506" s="200">
        <v>6659.9</v>
      </c>
      <c r="N7506" s="184">
        <v>2926.3</v>
      </c>
      <c r="O7506" s="190">
        <f t="shared" si="471"/>
        <v>0.48771666666666669</v>
      </c>
      <c r="Q7506" s="1">
        <v>132.6</v>
      </c>
    </row>
    <row r="7507" spans="2:17" x14ac:dyDescent="0.3">
      <c r="B7507" s="187">
        <v>43413.375</v>
      </c>
      <c r="D7507" s="202">
        <v>1</v>
      </c>
      <c r="E7507" s="178">
        <v>0</v>
      </c>
      <c r="F7507" s="188">
        <f t="shared" si="468"/>
        <v>0</v>
      </c>
      <c r="G7507" s="200"/>
      <c r="H7507" s="202">
        <v>129</v>
      </c>
      <c r="I7507" s="178">
        <v>2673.5</v>
      </c>
      <c r="J7507">
        <f t="shared" si="469"/>
        <v>2673.5</v>
      </c>
      <c r="K7507" s="189">
        <f t="shared" si="470"/>
        <v>0.10693999999999999</v>
      </c>
      <c r="L7507" s="200">
        <v>2786.5</v>
      </c>
      <c r="N7507" s="184">
        <v>2891.4</v>
      </c>
      <c r="O7507" s="190">
        <f t="shared" si="471"/>
        <v>0.4819</v>
      </c>
      <c r="Q7507" s="1">
        <v>132.1</v>
      </c>
    </row>
    <row r="7508" spans="2:17" x14ac:dyDescent="0.3">
      <c r="B7508" s="187">
        <v>43413.416666666664</v>
      </c>
      <c r="D7508" s="202">
        <v>41</v>
      </c>
      <c r="E7508" s="178">
        <v>0</v>
      </c>
      <c r="F7508" s="188">
        <f t="shared" si="468"/>
        <v>0</v>
      </c>
      <c r="G7508" s="200"/>
      <c r="H7508" s="202">
        <v>293</v>
      </c>
      <c r="I7508" s="178">
        <v>7068.7</v>
      </c>
      <c r="J7508">
        <f t="shared" si="469"/>
        <v>7068.7</v>
      </c>
      <c r="K7508" s="189">
        <f t="shared" si="470"/>
        <v>0.282748</v>
      </c>
      <c r="L7508" s="200">
        <v>7251</v>
      </c>
      <c r="N7508" s="184">
        <v>2129</v>
      </c>
      <c r="O7508" s="190">
        <f t="shared" si="471"/>
        <v>0.35483333333333333</v>
      </c>
      <c r="Q7508" s="1">
        <v>131</v>
      </c>
    </row>
    <row r="7509" spans="2:17" x14ac:dyDescent="0.3">
      <c r="B7509" s="187">
        <v>43413.458333333336</v>
      </c>
      <c r="D7509" s="202">
        <v>131</v>
      </c>
      <c r="E7509" s="178">
        <v>0</v>
      </c>
      <c r="F7509" s="188">
        <f t="shared" si="468"/>
        <v>0</v>
      </c>
      <c r="G7509" s="200"/>
      <c r="H7509" s="202">
        <v>586</v>
      </c>
      <c r="I7509" s="178">
        <v>14130</v>
      </c>
      <c r="J7509">
        <f t="shared" si="469"/>
        <v>14130</v>
      </c>
      <c r="K7509" s="189">
        <f t="shared" si="470"/>
        <v>0.56520000000000004</v>
      </c>
      <c r="L7509" s="200">
        <v>14525</v>
      </c>
      <c r="N7509" s="184">
        <v>1255.2</v>
      </c>
      <c r="O7509" s="190">
        <f t="shared" si="471"/>
        <v>0.2092</v>
      </c>
      <c r="Q7509" s="1">
        <v>131</v>
      </c>
    </row>
    <row r="7510" spans="2:17" x14ac:dyDescent="0.3">
      <c r="B7510" s="187">
        <v>43413.5</v>
      </c>
      <c r="D7510" s="202">
        <v>28</v>
      </c>
      <c r="E7510" s="178">
        <v>0</v>
      </c>
      <c r="F7510" s="188">
        <f t="shared" si="468"/>
        <v>0</v>
      </c>
      <c r="G7510" s="200"/>
      <c r="H7510" s="202">
        <v>354</v>
      </c>
      <c r="I7510" s="178">
        <v>8527.7000000000007</v>
      </c>
      <c r="J7510">
        <f t="shared" si="469"/>
        <v>8527.7000000000007</v>
      </c>
      <c r="K7510" s="189">
        <f t="shared" si="470"/>
        <v>0.34110800000000002</v>
      </c>
      <c r="L7510" s="200">
        <v>8745.2999999999993</v>
      </c>
      <c r="N7510" s="184">
        <v>761.9</v>
      </c>
      <c r="O7510" s="190">
        <f t="shared" si="471"/>
        <v>0.12698333333333334</v>
      </c>
      <c r="Q7510" s="1">
        <v>130.80000000000001</v>
      </c>
    </row>
    <row r="7511" spans="2:17" x14ac:dyDescent="0.3">
      <c r="B7511" s="187">
        <v>43413.541666666664</v>
      </c>
      <c r="D7511" s="202">
        <v>6</v>
      </c>
      <c r="E7511" s="178">
        <v>0</v>
      </c>
      <c r="F7511" s="188">
        <f t="shared" si="468"/>
        <v>0</v>
      </c>
      <c r="G7511" s="200"/>
      <c r="H7511" s="202">
        <v>235</v>
      </c>
      <c r="I7511" s="178">
        <v>5260.1</v>
      </c>
      <c r="J7511">
        <f t="shared" si="469"/>
        <v>5260.1</v>
      </c>
      <c r="K7511" s="189">
        <f t="shared" si="470"/>
        <v>0.21040400000000001</v>
      </c>
      <c r="L7511" s="200">
        <v>5408.2</v>
      </c>
      <c r="N7511" s="184">
        <v>258.39999999999998</v>
      </c>
      <c r="O7511" s="190">
        <f t="shared" si="471"/>
        <v>4.3066666666666663E-2</v>
      </c>
      <c r="Q7511" s="1">
        <v>130.5</v>
      </c>
    </row>
    <row r="7512" spans="2:17" x14ac:dyDescent="0.3">
      <c r="B7512" s="187">
        <v>43413.583333333336</v>
      </c>
      <c r="D7512" s="202">
        <v>25</v>
      </c>
      <c r="E7512" s="178">
        <v>0</v>
      </c>
      <c r="F7512" s="188">
        <f t="shared" si="468"/>
        <v>0</v>
      </c>
      <c r="G7512" s="200"/>
      <c r="H7512" s="202">
        <v>242</v>
      </c>
      <c r="I7512" s="178">
        <v>5494.9</v>
      </c>
      <c r="J7512">
        <f t="shared" si="469"/>
        <v>5494.9</v>
      </c>
      <c r="K7512" s="189">
        <f t="shared" si="470"/>
        <v>0.21979599999999999</v>
      </c>
      <c r="L7512" s="200">
        <v>5647.1</v>
      </c>
      <c r="N7512" s="184">
        <v>0</v>
      </c>
      <c r="O7512" s="190">
        <f t="shared" si="471"/>
        <v>0</v>
      </c>
      <c r="Q7512" s="1">
        <v>130.1</v>
      </c>
    </row>
    <row r="7513" spans="2:17" x14ac:dyDescent="0.3">
      <c r="B7513" s="187">
        <v>43413.625</v>
      </c>
      <c r="D7513" s="202">
        <v>29</v>
      </c>
      <c r="E7513" s="178">
        <v>0</v>
      </c>
      <c r="F7513" s="188">
        <f t="shared" si="468"/>
        <v>0</v>
      </c>
      <c r="G7513" s="200"/>
      <c r="H7513" s="202">
        <v>192</v>
      </c>
      <c r="I7513" s="178">
        <v>4364.8</v>
      </c>
      <c r="J7513">
        <f t="shared" si="469"/>
        <v>4364.8</v>
      </c>
      <c r="K7513" s="189">
        <f t="shared" si="470"/>
        <v>0.174592</v>
      </c>
      <c r="L7513" s="200">
        <v>4499</v>
      </c>
      <c r="N7513" s="184">
        <v>0</v>
      </c>
      <c r="O7513" s="190">
        <f t="shared" si="471"/>
        <v>0</v>
      </c>
      <c r="Q7513" s="1">
        <v>129.69999999999999</v>
      </c>
    </row>
    <row r="7514" spans="2:17" x14ac:dyDescent="0.3">
      <c r="B7514" s="187">
        <v>43413.666666666664</v>
      </c>
      <c r="D7514" s="202">
        <v>14</v>
      </c>
      <c r="E7514" s="178">
        <v>0</v>
      </c>
      <c r="F7514" s="188">
        <f t="shared" si="468"/>
        <v>0</v>
      </c>
      <c r="G7514" s="200"/>
      <c r="H7514" s="202">
        <v>94</v>
      </c>
      <c r="I7514" s="178">
        <v>2076.8000000000002</v>
      </c>
      <c r="J7514">
        <f t="shared" si="469"/>
        <v>2076.8000000000002</v>
      </c>
      <c r="K7514" s="189">
        <f t="shared" si="470"/>
        <v>8.3072000000000007E-2</v>
      </c>
      <c r="L7514" s="200">
        <v>2183.8000000000002</v>
      </c>
      <c r="N7514" s="184">
        <v>52.5</v>
      </c>
      <c r="O7514" s="190">
        <f t="shared" si="471"/>
        <v>8.7500000000000008E-3</v>
      </c>
      <c r="Q7514" s="1">
        <v>129.6</v>
      </c>
    </row>
    <row r="7515" spans="2:17" x14ac:dyDescent="0.3">
      <c r="B7515" s="187">
        <v>43413.708333333336</v>
      </c>
      <c r="D7515" s="202">
        <v>29</v>
      </c>
      <c r="E7515" s="178">
        <v>0</v>
      </c>
      <c r="F7515" s="188">
        <f t="shared" si="468"/>
        <v>0</v>
      </c>
      <c r="G7515" s="200"/>
      <c r="H7515" s="202">
        <v>68</v>
      </c>
      <c r="I7515" s="178">
        <v>1721.2</v>
      </c>
      <c r="J7515">
        <f t="shared" si="469"/>
        <v>1721.2</v>
      </c>
      <c r="K7515" s="189">
        <f t="shared" si="470"/>
        <v>6.8848000000000006E-2</v>
      </c>
      <c r="L7515" s="200">
        <v>1825.3</v>
      </c>
      <c r="N7515" s="184">
        <v>25.7</v>
      </c>
      <c r="O7515" s="190">
        <f t="shared" si="471"/>
        <v>4.2833333333333334E-3</v>
      </c>
      <c r="Q7515" s="1">
        <v>129.1</v>
      </c>
    </row>
    <row r="7516" spans="2:17" x14ac:dyDescent="0.3">
      <c r="B7516" s="187">
        <v>43413.75</v>
      </c>
      <c r="D7516" s="202">
        <v>1</v>
      </c>
      <c r="E7516" s="178">
        <v>0</v>
      </c>
      <c r="F7516" s="188">
        <f t="shared" si="468"/>
        <v>0</v>
      </c>
      <c r="G7516" s="200"/>
      <c r="H7516" s="202">
        <v>3</v>
      </c>
      <c r="I7516" s="178">
        <v>-56.506999999999998</v>
      </c>
      <c r="J7516">
        <f t="shared" si="469"/>
        <v>0</v>
      </c>
      <c r="K7516" s="189">
        <f t="shared" si="470"/>
        <v>0</v>
      </c>
      <c r="L7516" s="200">
        <v>0</v>
      </c>
      <c r="N7516" s="184">
        <v>2305.3000000000002</v>
      </c>
      <c r="O7516" s="190">
        <f t="shared" si="471"/>
        <v>0.38421666666666671</v>
      </c>
      <c r="Q7516" s="1">
        <v>128.69999999999999</v>
      </c>
    </row>
    <row r="7517" spans="2:17" x14ac:dyDescent="0.3">
      <c r="B7517" s="187">
        <v>43413.791666666664</v>
      </c>
      <c r="D7517" s="202">
        <v>0</v>
      </c>
      <c r="E7517" s="178">
        <v>0</v>
      </c>
      <c r="F7517" s="188">
        <f t="shared" si="468"/>
        <v>0</v>
      </c>
      <c r="G7517" s="200"/>
      <c r="H7517" s="202">
        <v>0</v>
      </c>
      <c r="I7517" s="178">
        <v>-56.506999999999998</v>
      </c>
      <c r="J7517">
        <f t="shared" si="469"/>
        <v>0</v>
      </c>
      <c r="K7517" s="189">
        <f t="shared" si="470"/>
        <v>0</v>
      </c>
      <c r="L7517" s="200">
        <v>0</v>
      </c>
      <c r="N7517" s="184">
        <v>4099.7</v>
      </c>
      <c r="O7517" s="190">
        <f t="shared" si="471"/>
        <v>0.68328333333333335</v>
      </c>
      <c r="Q7517" s="1">
        <v>128.5</v>
      </c>
    </row>
    <row r="7518" spans="2:17" x14ac:dyDescent="0.3">
      <c r="B7518" s="187">
        <v>43413.833333333336</v>
      </c>
      <c r="D7518" s="202">
        <v>0</v>
      </c>
      <c r="E7518" s="178">
        <v>0</v>
      </c>
      <c r="F7518" s="188">
        <f t="shared" si="468"/>
        <v>0</v>
      </c>
      <c r="G7518" s="200"/>
      <c r="H7518" s="202">
        <v>0</v>
      </c>
      <c r="I7518" s="178">
        <v>-56.506999999999998</v>
      </c>
      <c r="J7518">
        <f t="shared" si="469"/>
        <v>0</v>
      </c>
      <c r="K7518" s="189">
        <f t="shared" si="470"/>
        <v>0</v>
      </c>
      <c r="L7518" s="200">
        <v>0</v>
      </c>
      <c r="N7518" s="184">
        <v>2779.1</v>
      </c>
      <c r="O7518" s="190">
        <f t="shared" si="471"/>
        <v>0.46318333333333334</v>
      </c>
      <c r="Q7518" s="1">
        <v>127.9</v>
      </c>
    </row>
    <row r="7519" spans="2:17" x14ac:dyDescent="0.3">
      <c r="B7519" s="187">
        <v>43413.875</v>
      </c>
      <c r="D7519" s="202">
        <v>0</v>
      </c>
      <c r="E7519" s="178">
        <v>0</v>
      </c>
      <c r="F7519" s="188">
        <f t="shared" si="468"/>
        <v>0</v>
      </c>
      <c r="G7519" s="200"/>
      <c r="H7519" s="202">
        <v>0</v>
      </c>
      <c r="I7519" s="178">
        <v>-56.506999999999998</v>
      </c>
      <c r="J7519">
        <f t="shared" si="469"/>
        <v>0</v>
      </c>
      <c r="K7519" s="189">
        <f t="shared" si="470"/>
        <v>0</v>
      </c>
      <c r="L7519" s="200">
        <v>0</v>
      </c>
      <c r="N7519" s="184">
        <v>1234.9000000000001</v>
      </c>
      <c r="O7519" s="190">
        <f t="shared" si="471"/>
        <v>0.20581666666666668</v>
      </c>
      <c r="Q7519" s="1">
        <v>127.4</v>
      </c>
    </row>
    <row r="7520" spans="2:17" x14ac:dyDescent="0.3">
      <c r="B7520" s="187">
        <v>43413.916666666664</v>
      </c>
      <c r="D7520" s="202">
        <v>0</v>
      </c>
      <c r="E7520" s="178">
        <v>0</v>
      </c>
      <c r="F7520" s="188">
        <f t="shared" si="468"/>
        <v>0</v>
      </c>
      <c r="G7520" s="200"/>
      <c r="H7520" s="202">
        <v>0</v>
      </c>
      <c r="I7520" s="178">
        <v>-56.506999999999998</v>
      </c>
      <c r="J7520">
        <f t="shared" si="469"/>
        <v>0</v>
      </c>
      <c r="K7520" s="189">
        <f t="shared" si="470"/>
        <v>0</v>
      </c>
      <c r="L7520" s="200">
        <v>0</v>
      </c>
      <c r="N7520" s="184">
        <v>1624.7</v>
      </c>
      <c r="O7520" s="190">
        <f t="shared" si="471"/>
        <v>0.27078333333333332</v>
      </c>
      <c r="Q7520" s="1">
        <v>127.3</v>
      </c>
    </row>
    <row r="7521" spans="2:17" x14ac:dyDescent="0.3">
      <c r="B7521" s="187">
        <v>43413.958333333336</v>
      </c>
      <c r="D7521" s="202">
        <v>0</v>
      </c>
      <c r="E7521" s="178">
        <v>0</v>
      </c>
      <c r="F7521" s="188">
        <f t="shared" si="468"/>
        <v>0</v>
      </c>
      <c r="G7521" s="200"/>
      <c r="H7521" s="202">
        <v>0</v>
      </c>
      <c r="I7521" s="178">
        <v>-56.506999999999998</v>
      </c>
      <c r="J7521">
        <f t="shared" si="469"/>
        <v>0</v>
      </c>
      <c r="K7521" s="189">
        <f t="shared" si="470"/>
        <v>0</v>
      </c>
      <c r="L7521" s="200">
        <v>0</v>
      </c>
      <c r="N7521" s="184">
        <v>1291.0999999999999</v>
      </c>
      <c r="O7521" s="190">
        <f t="shared" si="471"/>
        <v>0.21518333333333331</v>
      </c>
      <c r="Q7521" s="1">
        <v>126.9</v>
      </c>
    </row>
    <row r="7522" spans="2:17" x14ac:dyDescent="0.3">
      <c r="B7522" s="187">
        <v>43414</v>
      </c>
      <c r="D7522" s="202">
        <v>0</v>
      </c>
      <c r="E7522" s="178">
        <v>0</v>
      </c>
      <c r="F7522" s="188">
        <f t="shared" si="468"/>
        <v>0</v>
      </c>
      <c r="G7522" s="200"/>
      <c r="H7522" s="202">
        <v>0</v>
      </c>
      <c r="I7522" s="178">
        <v>-56.506999999999998</v>
      </c>
      <c r="J7522">
        <f t="shared" si="469"/>
        <v>0</v>
      </c>
      <c r="K7522" s="189">
        <f t="shared" si="470"/>
        <v>0</v>
      </c>
      <c r="L7522" s="200">
        <v>0</v>
      </c>
      <c r="N7522" s="184">
        <v>2171.3000000000002</v>
      </c>
      <c r="O7522" s="190">
        <f t="shared" si="471"/>
        <v>0.36188333333333339</v>
      </c>
      <c r="Q7522" s="1">
        <v>126.9</v>
      </c>
    </row>
    <row r="7523" spans="2:17" x14ac:dyDescent="0.3">
      <c r="B7523" s="187">
        <v>43414.041666666664</v>
      </c>
      <c r="D7523" s="202">
        <v>0</v>
      </c>
      <c r="E7523" s="178">
        <v>0</v>
      </c>
      <c r="F7523" s="188">
        <f t="shared" si="468"/>
        <v>0</v>
      </c>
      <c r="G7523" s="200"/>
      <c r="H7523" s="202">
        <v>0</v>
      </c>
      <c r="I7523" s="178">
        <v>-56.506999999999998</v>
      </c>
      <c r="J7523">
        <f t="shared" si="469"/>
        <v>0</v>
      </c>
      <c r="K7523" s="189">
        <f t="shared" si="470"/>
        <v>0</v>
      </c>
      <c r="L7523" s="200">
        <v>0</v>
      </c>
      <c r="N7523" s="184">
        <v>3251</v>
      </c>
      <c r="O7523" s="190">
        <f t="shared" si="471"/>
        <v>0.54183333333333328</v>
      </c>
      <c r="Q7523" s="1">
        <v>126.7</v>
      </c>
    </row>
    <row r="7524" spans="2:17" x14ac:dyDescent="0.3">
      <c r="B7524" s="187">
        <v>43414.083333333336</v>
      </c>
      <c r="D7524" s="202">
        <v>0</v>
      </c>
      <c r="E7524" s="178">
        <v>0</v>
      </c>
      <c r="F7524" s="188">
        <f t="shared" si="468"/>
        <v>0</v>
      </c>
      <c r="G7524" s="200"/>
      <c r="H7524" s="202">
        <v>0</v>
      </c>
      <c r="I7524" s="178">
        <v>-56.506999999999998</v>
      </c>
      <c r="J7524">
        <f t="shared" si="469"/>
        <v>0</v>
      </c>
      <c r="K7524" s="189">
        <f t="shared" si="470"/>
        <v>0</v>
      </c>
      <c r="L7524" s="200">
        <v>0</v>
      </c>
      <c r="N7524" s="184">
        <v>3741.4</v>
      </c>
      <c r="O7524" s="190">
        <f t="shared" si="471"/>
        <v>0.62356666666666671</v>
      </c>
      <c r="Q7524" s="1">
        <v>126.4</v>
      </c>
    </row>
    <row r="7525" spans="2:17" x14ac:dyDescent="0.3">
      <c r="B7525" s="187">
        <v>43414.125</v>
      </c>
      <c r="D7525" s="202">
        <v>0</v>
      </c>
      <c r="E7525" s="178">
        <v>0</v>
      </c>
      <c r="F7525" s="188">
        <f t="shared" si="468"/>
        <v>0</v>
      </c>
      <c r="G7525" s="200"/>
      <c r="H7525" s="202">
        <v>0</v>
      </c>
      <c r="I7525" s="178">
        <v>-56.506999999999998</v>
      </c>
      <c r="J7525">
        <f t="shared" si="469"/>
        <v>0</v>
      </c>
      <c r="K7525" s="189">
        <f t="shared" si="470"/>
        <v>0</v>
      </c>
      <c r="L7525" s="200">
        <v>0</v>
      </c>
      <c r="N7525" s="184">
        <v>3507.5</v>
      </c>
      <c r="O7525" s="190">
        <f t="shared" si="471"/>
        <v>0.58458333333333334</v>
      </c>
      <c r="Q7525" s="1">
        <v>126</v>
      </c>
    </row>
    <row r="7526" spans="2:17" x14ac:dyDescent="0.3">
      <c r="B7526" s="187">
        <v>43414.166666666664</v>
      </c>
      <c r="D7526" s="202">
        <v>0</v>
      </c>
      <c r="E7526" s="178">
        <v>0</v>
      </c>
      <c r="F7526" s="188">
        <f t="shared" si="468"/>
        <v>0</v>
      </c>
      <c r="G7526" s="200"/>
      <c r="H7526" s="202">
        <v>0</v>
      </c>
      <c r="I7526" s="178">
        <v>-56.506999999999998</v>
      </c>
      <c r="J7526">
        <f t="shared" si="469"/>
        <v>0</v>
      </c>
      <c r="K7526" s="189">
        <f t="shared" si="470"/>
        <v>0</v>
      </c>
      <c r="L7526" s="200">
        <v>0</v>
      </c>
      <c r="N7526" s="184">
        <v>2602.5</v>
      </c>
      <c r="O7526" s="190">
        <f t="shared" si="471"/>
        <v>0.43375000000000002</v>
      </c>
      <c r="Q7526" s="1">
        <v>125.7</v>
      </c>
    </row>
    <row r="7527" spans="2:17" x14ac:dyDescent="0.3">
      <c r="B7527" s="187">
        <v>43414.208333333336</v>
      </c>
      <c r="D7527" s="202">
        <v>54</v>
      </c>
      <c r="E7527" s="178">
        <v>0</v>
      </c>
      <c r="F7527" s="188">
        <f t="shared" si="468"/>
        <v>0</v>
      </c>
      <c r="G7527" s="200"/>
      <c r="H7527" s="202">
        <v>28</v>
      </c>
      <c r="I7527" s="178">
        <v>703.73</v>
      </c>
      <c r="J7527">
        <f t="shared" si="469"/>
        <v>703.73</v>
      </c>
      <c r="K7527" s="189">
        <f t="shared" si="470"/>
        <v>2.8149199999999999E-2</v>
      </c>
      <c r="L7527" s="200">
        <v>800.62</v>
      </c>
      <c r="N7527" s="184">
        <v>1994</v>
      </c>
      <c r="O7527" s="190">
        <f t="shared" si="471"/>
        <v>0.33233333333333331</v>
      </c>
      <c r="Q7527" s="1">
        <v>125.4</v>
      </c>
    </row>
    <row r="7528" spans="2:17" x14ac:dyDescent="0.3">
      <c r="B7528" s="187">
        <v>43414.25</v>
      </c>
      <c r="D7528" s="202">
        <v>185</v>
      </c>
      <c r="E7528" s="178">
        <v>0</v>
      </c>
      <c r="F7528" s="188">
        <f t="shared" si="468"/>
        <v>0</v>
      </c>
      <c r="G7528" s="200"/>
      <c r="H7528" s="202">
        <v>160</v>
      </c>
      <c r="I7528" s="178">
        <v>5450.2</v>
      </c>
      <c r="J7528">
        <f t="shared" si="469"/>
        <v>5450.2</v>
      </c>
      <c r="K7528" s="189">
        <f t="shared" si="470"/>
        <v>0.21800799999999998</v>
      </c>
      <c r="L7528" s="200">
        <v>5601.6</v>
      </c>
      <c r="N7528" s="184">
        <v>3647.8</v>
      </c>
      <c r="O7528" s="190">
        <f t="shared" si="471"/>
        <v>0.60796666666666666</v>
      </c>
      <c r="Q7528" s="1">
        <v>125.2</v>
      </c>
    </row>
    <row r="7529" spans="2:17" x14ac:dyDescent="0.3">
      <c r="B7529" s="187">
        <v>43414.291666666664</v>
      </c>
      <c r="D7529" s="202">
        <v>82</v>
      </c>
      <c r="E7529" s="178">
        <v>0</v>
      </c>
      <c r="F7529" s="188">
        <f t="shared" si="468"/>
        <v>0</v>
      </c>
      <c r="G7529" s="200"/>
      <c r="H7529" s="202">
        <v>223</v>
      </c>
      <c r="I7529" s="178">
        <v>6862.6</v>
      </c>
      <c r="J7529">
        <f t="shared" si="469"/>
        <v>6862.6</v>
      </c>
      <c r="K7529" s="189">
        <f t="shared" si="470"/>
        <v>0.27450400000000003</v>
      </c>
      <c r="L7529" s="200">
        <v>7040.7</v>
      </c>
      <c r="N7529" s="184">
        <v>4241.2</v>
      </c>
      <c r="O7529" s="190">
        <f t="shared" si="471"/>
        <v>0.70686666666666664</v>
      </c>
      <c r="Q7529" s="1">
        <v>124</v>
      </c>
    </row>
    <row r="7530" spans="2:17" x14ac:dyDescent="0.3">
      <c r="B7530" s="187">
        <v>43414.333333333336</v>
      </c>
      <c r="D7530" s="202">
        <v>334</v>
      </c>
      <c r="E7530" s="178">
        <v>134.404</v>
      </c>
      <c r="F7530" s="188">
        <f t="shared" si="468"/>
        <v>0.18189126095341207</v>
      </c>
      <c r="G7530" s="200"/>
      <c r="H7530" s="202">
        <v>501</v>
      </c>
      <c r="I7530" s="178">
        <v>15491</v>
      </c>
      <c r="J7530">
        <f t="shared" si="469"/>
        <v>15491</v>
      </c>
      <c r="K7530" s="189">
        <f t="shared" si="470"/>
        <v>0.61963999999999997</v>
      </c>
      <c r="L7530" s="200">
        <v>15942</v>
      </c>
      <c r="N7530" s="184">
        <v>4218.3</v>
      </c>
      <c r="O7530" s="190">
        <f t="shared" si="471"/>
        <v>0.70305000000000006</v>
      </c>
      <c r="Q7530" s="1">
        <v>123.9</v>
      </c>
    </row>
    <row r="7531" spans="2:17" x14ac:dyDescent="0.3">
      <c r="B7531" s="187">
        <v>43414.375</v>
      </c>
      <c r="D7531" s="202">
        <v>295</v>
      </c>
      <c r="E7531" s="178">
        <v>197.58099999999999</v>
      </c>
      <c r="F7531" s="188">
        <f t="shared" si="468"/>
        <v>0.26738978922082757</v>
      </c>
      <c r="G7531" s="200"/>
      <c r="H7531" s="202">
        <v>459</v>
      </c>
      <c r="I7531" s="178">
        <v>13122</v>
      </c>
      <c r="J7531">
        <f t="shared" si="469"/>
        <v>13122</v>
      </c>
      <c r="K7531" s="189">
        <f t="shared" si="470"/>
        <v>0.52488000000000001</v>
      </c>
      <c r="L7531" s="200">
        <v>13481</v>
      </c>
      <c r="N7531" s="184">
        <v>3108.9</v>
      </c>
      <c r="O7531" s="190">
        <f t="shared" si="471"/>
        <v>0.51815</v>
      </c>
      <c r="Q7531" s="1">
        <v>123.6</v>
      </c>
    </row>
    <row r="7532" spans="2:17" x14ac:dyDescent="0.3">
      <c r="B7532" s="187">
        <v>43414.416666666664</v>
      </c>
      <c r="D7532" s="202">
        <v>49</v>
      </c>
      <c r="E7532" s="178">
        <v>0</v>
      </c>
      <c r="F7532" s="188">
        <f t="shared" si="468"/>
        <v>0</v>
      </c>
      <c r="G7532" s="200"/>
      <c r="H7532" s="202">
        <v>290</v>
      </c>
      <c r="I7532" s="178">
        <v>7081.8</v>
      </c>
      <c r="J7532">
        <f t="shared" si="469"/>
        <v>7081.8</v>
      </c>
      <c r="K7532" s="189">
        <f t="shared" si="470"/>
        <v>0.28327200000000002</v>
      </c>
      <c r="L7532" s="200">
        <v>7264.4</v>
      </c>
      <c r="N7532" s="184">
        <v>2160.1999999999998</v>
      </c>
      <c r="O7532" s="190">
        <f t="shared" si="471"/>
        <v>0.36003333333333332</v>
      </c>
      <c r="Q7532" s="1">
        <v>123.5</v>
      </c>
    </row>
    <row r="7533" spans="2:17" x14ac:dyDescent="0.3">
      <c r="B7533" s="187">
        <v>43414.458333333336</v>
      </c>
      <c r="D7533" s="202">
        <v>17</v>
      </c>
      <c r="E7533" s="178">
        <v>0</v>
      </c>
      <c r="F7533" s="188">
        <f t="shared" si="468"/>
        <v>0</v>
      </c>
      <c r="G7533" s="200"/>
      <c r="H7533" s="202">
        <v>232</v>
      </c>
      <c r="I7533" s="178">
        <v>5652.5</v>
      </c>
      <c r="J7533">
        <f t="shared" si="469"/>
        <v>5652.5</v>
      </c>
      <c r="K7533" s="189">
        <f t="shared" si="470"/>
        <v>0.2261</v>
      </c>
      <c r="L7533" s="200">
        <v>5807.4</v>
      </c>
      <c r="N7533" s="184">
        <v>2360.8000000000002</v>
      </c>
      <c r="O7533" s="190">
        <f t="shared" si="471"/>
        <v>0.39346666666666669</v>
      </c>
      <c r="Q7533" s="1">
        <v>123.2</v>
      </c>
    </row>
    <row r="7534" spans="2:17" x14ac:dyDescent="0.3">
      <c r="B7534" s="187">
        <v>43414.5</v>
      </c>
      <c r="D7534" s="202">
        <v>387</v>
      </c>
      <c r="E7534" s="178">
        <v>99.699700000000007</v>
      </c>
      <c r="F7534" s="188">
        <f t="shared" si="468"/>
        <v>0.13492533071691987</v>
      </c>
      <c r="G7534" s="200"/>
      <c r="H7534" s="202">
        <v>700</v>
      </c>
      <c r="I7534" s="178">
        <v>17191</v>
      </c>
      <c r="J7534">
        <f t="shared" si="469"/>
        <v>17191</v>
      </c>
      <c r="K7534" s="189">
        <f t="shared" si="470"/>
        <v>0.68764000000000003</v>
      </c>
      <c r="L7534" s="200">
        <v>17721</v>
      </c>
      <c r="N7534" s="184">
        <v>2429.9</v>
      </c>
      <c r="O7534" s="190">
        <f t="shared" si="471"/>
        <v>0.40498333333333336</v>
      </c>
      <c r="Q7534" s="1">
        <v>123.2</v>
      </c>
    </row>
    <row r="7535" spans="2:17" x14ac:dyDescent="0.3">
      <c r="B7535" s="187">
        <v>43414.541666666664</v>
      </c>
      <c r="D7535" s="202">
        <v>363</v>
      </c>
      <c r="E7535" s="178">
        <v>251.54499999999999</v>
      </c>
      <c r="F7535" s="188">
        <f t="shared" si="468"/>
        <v>0.34042020502757386</v>
      </c>
      <c r="G7535" s="200"/>
      <c r="H7535" s="202">
        <v>605</v>
      </c>
      <c r="I7535" s="178">
        <v>15927</v>
      </c>
      <c r="J7535">
        <f t="shared" si="469"/>
        <v>15927</v>
      </c>
      <c r="K7535" s="189">
        <f t="shared" si="470"/>
        <v>0.63707999999999998</v>
      </c>
      <c r="L7535" s="200">
        <v>16398</v>
      </c>
      <c r="N7535" s="184">
        <v>2473.6999999999998</v>
      </c>
      <c r="O7535" s="190">
        <f t="shared" si="471"/>
        <v>0.41228333333333328</v>
      </c>
      <c r="Q7535" s="1">
        <v>123.2</v>
      </c>
    </row>
    <row r="7536" spans="2:17" x14ac:dyDescent="0.3">
      <c r="B7536" s="187">
        <v>43414.583333333336</v>
      </c>
      <c r="D7536" s="202">
        <v>528</v>
      </c>
      <c r="E7536" s="178">
        <v>370.61</v>
      </c>
      <c r="F7536" s="188">
        <f t="shared" si="468"/>
        <v>0.50155293162364245</v>
      </c>
      <c r="G7536" s="200"/>
      <c r="H7536" s="202">
        <v>588</v>
      </c>
      <c r="I7536" s="178">
        <v>17824</v>
      </c>
      <c r="J7536">
        <f t="shared" si="469"/>
        <v>17824</v>
      </c>
      <c r="K7536" s="189">
        <f t="shared" si="470"/>
        <v>0.71296000000000004</v>
      </c>
      <c r="L7536" s="200">
        <v>18386</v>
      </c>
      <c r="N7536" s="184">
        <v>2637.5</v>
      </c>
      <c r="O7536" s="190">
        <f t="shared" si="471"/>
        <v>0.43958333333333333</v>
      </c>
      <c r="Q7536" s="1">
        <v>123.1</v>
      </c>
    </row>
    <row r="7537" spans="2:17" x14ac:dyDescent="0.3">
      <c r="B7537" s="187">
        <v>43414.625</v>
      </c>
      <c r="D7537" s="202">
        <v>0</v>
      </c>
      <c r="E7537" s="178">
        <v>0</v>
      </c>
      <c r="F7537" s="188">
        <f t="shared" si="468"/>
        <v>0</v>
      </c>
      <c r="G7537" s="200"/>
      <c r="H7537" s="202">
        <v>68</v>
      </c>
      <c r="I7537" s="178">
        <v>1063.4000000000001</v>
      </c>
      <c r="J7537">
        <f t="shared" si="469"/>
        <v>1063.4000000000001</v>
      </c>
      <c r="K7537" s="189">
        <f t="shared" si="470"/>
        <v>4.2536000000000004E-2</v>
      </c>
      <c r="L7537" s="200">
        <v>1162.5</v>
      </c>
      <c r="N7537" s="184">
        <v>2969.9</v>
      </c>
      <c r="O7537" s="190">
        <f t="shared" si="471"/>
        <v>0.49498333333333333</v>
      </c>
      <c r="Q7537" s="1">
        <v>123</v>
      </c>
    </row>
    <row r="7538" spans="2:17" x14ac:dyDescent="0.3">
      <c r="B7538" s="187">
        <v>43414.666666666664</v>
      </c>
      <c r="D7538" s="202">
        <v>7</v>
      </c>
      <c r="E7538" s="178">
        <v>0</v>
      </c>
      <c r="F7538" s="188">
        <f t="shared" si="468"/>
        <v>0</v>
      </c>
      <c r="G7538" s="200"/>
      <c r="H7538" s="202">
        <v>37</v>
      </c>
      <c r="I7538" s="178">
        <v>667.72</v>
      </c>
      <c r="J7538">
        <f t="shared" si="469"/>
        <v>667.72</v>
      </c>
      <c r="K7538" s="189">
        <f t="shared" si="470"/>
        <v>2.6708800000000001E-2</v>
      </c>
      <c r="L7538" s="200">
        <v>764.4</v>
      </c>
      <c r="N7538" s="184">
        <v>3283.9</v>
      </c>
      <c r="O7538" s="190">
        <f t="shared" si="471"/>
        <v>0.54731666666666667</v>
      </c>
      <c r="Q7538" s="1">
        <v>123</v>
      </c>
    </row>
    <row r="7539" spans="2:17" x14ac:dyDescent="0.3">
      <c r="B7539" s="187">
        <v>43414.708333333336</v>
      </c>
      <c r="D7539" s="202">
        <v>70</v>
      </c>
      <c r="E7539" s="178">
        <v>0</v>
      </c>
      <c r="F7539" s="188">
        <f t="shared" si="468"/>
        <v>0</v>
      </c>
      <c r="G7539" s="200"/>
      <c r="H7539" s="202">
        <v>79</v>
      </c>
      <c r="I7539" s="178">
        <v>2308</v>
      </c>
      <c r="J7539">
        <f t="shared" si="469"/>
        <v>2308</v>
      </c>
      <c r="K7539" s="189">
        <f t="shared" si="470"/>
        <v>9.2319999999999999E-2</v>
      </c>
      <c r="L7539" s="200">
        <v>2417.1999999999998</v>
      </c>
      <c r="N7539" s="184">
        <v>977.8</v>
      </c>
      <c r="O7539" s="190">
        <f t="shared" si="471"/>
        <v>0.16296666666666665</v>
      </c>
      <c r="Q7539" s="1">
        <v>122.3</v>
      </c>
    </row>
    <row r="7540" spans="2:17" x14ac:dyDescent="0.3">
      <c r="B7540" s="187">
        <v>43414.75</v>
      </c>
      <c r="D7540" s="202">
        <v>0</v>
      </c>
      <c r="E7540" s="178">
        <v>0</v>
      </c>
      <c r="F7540" s="188">
        <f t="shared" si="468"/>
        <v>0</v>
      </c>
      <c r="G7540" s="200"/>
      <c r="H7540" s="202">
        <v>2</v>
      </c>
      <c r="I7540" s="178">
        <v>-56.506999999999998</v>
      </c>
      <c r="J7540">
        <f t="shared" si="469"/>
        <v>0</v>
      </c>
      <c r="K7540" s="189">
        <f t="shared" si="470"/>
        <v>0</v>
      </c>
      <c r="L7540" s="200">
        <v>0</v>
      </c>
      <c r="N7540" s="184">
        <v>4963.8999999999996</v>
      </c>
      <c r="O7540" s="190">
        <f t="shared" si="471"/>
        <v>0.82731666666666659</v>
      </c>
      <c r="Q7540" s="1">
        <v>121.9</v>
      </c>
    </row>
    <row r="7541" spans="2:17" x14ac:dyDescent="0.3">
      <c r="B7541" s="187">
        <v>43414.791666666664</v>
      </c>
      <c r="D7541" s="202">
        <v>0</v>
      </c>
      <c r="E7541" s="178">
        <v>0</v>
      </c>
      <c r="F7541" s="188">
        <f t="shared" si="468"/>
        <v>0</v>
      </c>
      <c r="G7541" s="200"/>
      <c r="H7541" s="202">
        <v>0</v>
      </c>
      <c r="I7541" s="178">
        <v>-56.506999999999998</v>
      </c>
      <c r="J7541">
        <f t="shared" si="469"/>
        <v>0</v>
      </c>
      <c r="K7541" s="189">
        <f t="shared" si="470"/>
        <v>0</v>
      </c>
      <c r="L7541" s="200">
        <v>0</v>
      </c>
      <c r="N7541" s="184">
        <v>5210.1000000000004</v>
      </c>
      <c r="O7541" s="190">
        <f t="shared" si="471"/>
        <v>0.86835000000000007</v>
      </c>
      <c r="Q7541" s="1">
        <v>121.6</v>
      </c>
    </row>
    <row r="7542" spans="2:17" x14ac:dyDescent="0.3">
      <c r="B7542" s="187">
        <v>43414.833333333336</v>
      </c>
      <c r="D7542" s="202">
        <v>0</v>
      </c>
      <c r="E7542" s="178">
        <v>0</v>
      </c>
      <c r="F7542" s="188">
        <f t="shared" si="468"/>
        <v>0</v>
      </c>
      <c r="G7542" s="200"/>
      <c r="H7542" s="202">
        <v>0</v>
      </c>
      <c r="I7542" s="178">
        <v>-56.506999999999998</v>
      </c>
      <c r="J7542">
        <f t="shared" si="469"/>
        <v>0</v>
      </c>
      <c r="K7542" s="189">
        <f t="shared" si="470"/>
        <v>0</v>
      </c>
      <c r="L7542" s="200">
        <v>0</v>
      </c>
      <c r="N7542" s="184">
        <v>3383.6</v>
      </c>
      <c r="O7542" s="190">
        <f t="shared" si="471"/>
        <v>0.56393333333333329</v>
      </c>
      <c r="Q7542" s="1">
        <v>120.1</v>
      </c>
    </row>
    <row r="7543" spans="2:17" x14ac:dyDescent="0.3">
      <c r="B7543" s="187">
        <v>43414.875</v>
      </c>
      <c r="D7543" s="202">
        <v>0</v>
      </c>
      <c r="E7543" s="178">
        <v>0</v>
      </c>
      <c r="F7543" s="188">
        <f t="shared" si="468"/>
        <v>0</v>
      </c>
      <c r="G7543" s="200"/>
      <c r="H7543" s="202">
        <v>0</v>
      </c>
      <c r="I7543" s="178">
        <v>-56.506999999999998</v>
      </c>
      <c r="J7543">
        <f t="shared" si="469"/>
        <v>0</v>
      </c>
      <c r="K7543" s="189">
        <f t="shared" si="470"/>
        <v>0</v>
      </c>
      <c r="L7543" s="200">
        <v>0</v>
      </c>
      <c r="N7543" s="184">
        <v>1972.2</v>
      </c>
      <c r="O7543" s="190">
        <f t="shared" si="471"/>
        <v>0.32869999999999999</v>
      </c>
      <c r="Q7543" s="1">
        <v>120</v>
      </c>
    </row>
    <row r="7544" spans="2:17" x14ac:dyDescent="0.3">
      <c r="B7544" s="187">
        <v>43414.916666666664</v>
      </c>
      <c r="D7544" s="202">
        <v>0</v>
      </c>
      <c r="E7544" s="178">
        <v>0</v>
      </c>
      <c r="F7544" s="188">
        <f t="shared" si="468"/>
        <v>0</v>
      </c>
      <c r="G7544" s="200"/>
      <c r="H7544" s="202">
        <v>0</v>
      </c>
      <c r="I7544" s="178">
        <v>-56.506999999999998</v>
      </c>
      <c r="J7544">
        <f t="shared" si="469"/>
        <v>0</v>
      </c>
      <c r="K7544" s="189">
        <f t="shared" si="470"/>
        <v>0</v>
      </c>
      <c r="L7544" s="200">
        <v>0</v>
      </c>
      <c r="N7544" s="184">
        <v>1254.9000000000001</v>
      </c>
      <c r="O7544" s="190">
        <f t="shared" si="471"/>
        <v>0.20915</v>
      </c>
      <c r="Q7544" s="1">
        <v>119.3</v>
      </c>
    </row>
    <row r="7545" spans="2:17" x14ac:dyDescent="0.3">
      <c r="B7545" s="187">
        <v>43414.958333333336</v>
      </c>
      <c r="D7545" s="202">
        <v>0</v>
      </c>
      <c r="E7545" s="178">
        <v>0</v>
      </c>
      <c r="F7545" s="188">
        <f t="shared" si="468"/>
        <v>0</v>
      </c>
      <c r="G7545" s="200"/>
      <c r="H7545" s="202">
        <v>0</v>
      </c>
      <c r="I7545" s="178">
        <v>-56.506999999999998</v>
      </c>
      <c r="J7545">
        <f t="shared" si="469"/>
        <v>0</v>
      </c>
      <c r="K7545" s="189">
        <f t="shared" si="470"/>
        <v>0</v>
      </c>
      <c r="L7545" s="200">
        <v>0</v>
      </c>
      <c r="N7545" s="184">
        <v>2336.6999999999998</v>
      </c>
      <c r="O7545" s="190">
        <f t="shared" si="471"/>
        <v>0.38944999999999996</v>
      </c>
      <c r="Q7545" s="1">
        <v>119.2</v>
      </c>
    </row>
    <row r="7546" spans="2:17" x14ac:dyDescent="0.3">
      <c r="B7546" s="187">
        <v>43415</v>
      </c>
      <c r="D7546" s="202">
        <v>0</v>
      </c>
      <c r="E7546" s="178">
        <v>0</v>
      </c>
      <c r="F7546" s="188">
        <f t="shared" si="468"/>
        <v>0</v>
      </c>
      <c r="G7546" s="200"/>
      <c r="H7546" s="202">
        <v>0</v>
      </c>
      <c r="I7546" s="178">
        <v>-56.506999999999998</v>
      </c>
      <c r="J7546">
        <f t="shared" si="469"/>
        <v>0</v>
      </c>
      <c r="K7546" s="189">
        <f t="shared" si="470"/>
        <v>0</v>
      </c>
      <c r="L7546" s="200">
        <v>0</v>
      </c>
      <c r="N7546" s="184">
        <v>4544.8999999999996</v>
      </c>
      <c r="O7546" s="190">
        <f t="shared" si="471"/>
        <v>0.75748333333333329</v>
      </c>
      <c r="Q7546" s="1">
        <v>119</v>
      </c>
    </row>
    <row r="7547" spans="2:17" x14ac:dyDescent="0.3">
      <c r="B7547" s="187">
        <v>43415.041666666664</v>
      </c>
      <c r="D7547" s="202">
        <v>0</v>
      </c>
      <c r="E7547" s="178">
        <v>0</v>
      </c>
      <c r="F7547" s="188">
        <f t="shared" si="468"/>
        <v>0</v>
      </c>
      <c r="G7547" s="200"/>
      <c r="H7547" s="202">
        <v>0</v>
      </c>
      <c r="I7547" s="178">
        <v>-56.506999999999998</v>
      </c>
      <c r="J7547">
        <f t="shared" si="469"/>
        <v>0</v>
      </c>
      <c r="K7547" s="189">
        <f t="shared" si="470"/>
        <v>0</v>
      </c>
      <c r="L7547" s="200">
        <v>0</v>
      </c>
      <c r="N7547" s="184">
        <v>5119.8999999999996</v>
      </c>
      <c r="O7547" s="190">
        <f t="shared" si="471"/>
        <v>0.85331666666666661</v>
      </c>
      <c r="Q7547" s="1">
        <v>118.7</v>
      </c>
    </row>
    <row r="7548" spans="2:17" x14ac:dyDescent="0.3">
      <c r="B7548" s="187">
        <v>43415.083333333336</v>
      </c>
      <c r="D7548" s="202">
        <v>0</v>
      </c>
      <c r="E7548" s="178">
        <v>0</v>
      </c>
      <c r="F7548" s="188">
        <f t="shared" si="468"/>
        <v>0</v>
      </c>
      <c r="G7548" s="200"/>
      <c r="H7548" s="202">
        <v>0</v>
      </c>
      <c r="I7548" s="178">
        <v>-56.506999999999998</v>
      </c>
      <c r="J7548">
        <f t="shared" si="469"/>
        <v>0</v>
      </c>
      <c r="K7548" s="189">
        <f t="shared" si="470"/>
        <v>0</v>
      </c>
      <c r="L7548" s="200">
        <v>0</v>
      </c>
      <c r="N7548" s="184">
        <v>4998.7</v>
      </c>
      <c r="O7548" s="190">
        <f t="shared" si="471"/>
        <v>0.83311666666666662</v>
      </c>
      <c r="Q7548" s="1">
        <v>117.6</v>
      </c>
    </row>
    <row r="7549" spans="2:17" x14ac:dyDescent="0.3">
      <c r="B7549" s="187">
        <v>43415.125</v>
      </c>
      <c r="D7549" s="202">
        <v>0</v>
      </c>
      <c r="E7549" s="178">
        <v>0</v>
      </c>
      <c r="F7549" s="188">
        <f t="shared" si="468"/>
        <v>0</v>
      </c>
      <c r="G7549" s="200"/>
      <c r="H7549" s="202">
        <v>0</v>
      </c>
      <c r="I7549" s="178">
        <v>-56.506999999999998</v>
      </c>
      <c r="J7549">
        <f t="shared" si="469"/>
        <v>0</v>
      </c>
      <c r="K7549" s="189">
        <f t="shared" si="470"/>
        <v>0</v>
      </c>
      <c r="L7549" s="200">
        <v>0</v>
      </c>
      <c r="N7549" s="184">
        <v>4068.7</v>
      </c>
      <c r="O7549" s="190">
        <f t="shared" si="471"/>
        <v>0.67811666666666659</v>
      </c>
      <c r="Q7549" s="1">
        <v>117.4</v>
      </c>
    </row>
    <row r="7550" spans="2:17" x14ac:dyDescent="0.3">
      <c r="B7550" s="187">
        <v>43415.166666666664</v>
      </c>
      <c r="D7550" s="202">
        <v>0</v>
      </c>
      <c r="E7550" s="178">
        <v>0</v>
      </c>
      <c r="F7550" s="188">
        <f t="shared" si="468"/>
        <v>0</v>
      </c>
      <c r="G7550" s="200"/>
      <c r="H7550" s="202">
        <v>0</v>
      </c>
      <c r="I7550" s="178">
        <v>-56.506999999999998</v>
      </c>
      <c r="J7550">
        <f t="shared" si="469"/>
        <v>0</v>
      </c>
      <c r="K7550" s="189">
        <f t="shared" si="470"/>
        <v>0</v>
      </c>
      <c r="L7550" s="200">
        <v>0</v>
      </c>
      <c r="N7550" s="184">
        <v>2970.5</v>
      </c>
      <c r="O7550" s="190">
        <f t="shared" si="471"/>
        <v>0.49508333333333332</v>
      </c>
      <c r="Q7550" s="1">
        <v>117.2</v>
      </c>
    </row>
    <row r="7551" spans="2:17" x14ac:dyDescent="0.3">
      <c r="B7551" s="187">
        <v>43415.208333333336</v>
      </c>
      <c r="D7551" s="202">
        <v>104</v>
      </c>
      <c r="E7551" s="178">
        <v>0</v>
      </c>
      <c r="F7551" s="188">
        <f t="shared" si="468"/>
        <v>0</v>
      </c>
      <c r="G7551" s="200"/>
      <c r="H7551" s="202">
        <v>34</v>
      </c>
      <c r="I7551" s="178">
        <v>1005.6</v>
      </c>
      <c r="J7551">
        <f t="shared" si="469"/>
        <v>1005.6</v>
      </c>
      <c r="K7551" s="189">
        <f t="shared" si="470"/>
        <v>4.0224000000000003E-2</v>
      </c>
      <c r="L7551" s="200">
        <v>1104.3</v>
      </c>
      <c r="N7551" s="184">
        <v>2171</v>
      </c>
      <c r="O7551" s="190">
        <f t="shared" si="471"/>
        <v>0.36183333333333334</v>
      </c>
      <c r="Q7551" s="1">
        <v>116.4</v>
      </c>
    </row>
    <row r="7552" spans="2:17" x14ac:dyDescent="0.3">
      <c r="B7552" s="187">
        <v>43415.25</v>
      </c>
      <c r="D7552" s="202">
        <v>558</v>
      </c>
      <c r="E7552" s="178">
        <v>89.283100000000005</v>
      </c>
      <c r="F7552" s="188">
        <f t="shared" si="468"/>
        <v>0.1208283655310079</v>
      </c>
      <c r="G7552" s="200"/>
      <c r="H7552" s="202">
        <v>239</v>
      </c>
      <c r="I7552" s="178">
        <v>10474</v>
      </c>
      <c r="J7552">
        <f t="shared" si="469"/>
        <v>10474</v>
      </c>
      <c r="K7552" s="189">
        <f t="shared" si="470"/>
        <v>0.41896</v>
      </c>
      <c r="L7552" s="200">
        <v>10746</v>
      </c>
      <c r="N7552" s="184">
        <v>2016.8</v>
      </c>
      <c r="O7552" s="190">
        <f t="shared" si="471"/>
        <v>0.33613333333333334</v>
      </c>
      <c r="Q7552" s="1">
        <v>115.8</v>
      </c>
    </row>
    <row r="7553" spans="2:17" x14ac:dyDescent="0.3">
      <c r="B7553" s="187">
        <v>43415.291666666664</v>
      </c>
      <c r="D7553" s="202">
        <v>560</v>
      </c>
      <c r="E7553" s="178">
        <v>362.94400000000002</v>
      </c>
      <c r="F7553" s="188">
        <f t="shared" si="468"/>
        <v>0.49117840105558758</v>
      </c>
      <c r="G7553" s="200"/>
      <c r="H7553" s="202">
        <v>439</v>
      </c>
      <c r="I7553" s="178">
        <v>18317</v>
      </c>
      <c r="J7553">
        <f t="shared" si="469"/>
        <v>18317</v>
      </c>
      <c r="K7553" s="189">
        <f t="shared" si="470"/>
        <v>0.73268</v>
      </c>
      <c r="L7553" s="200">
        <v>18903</v>
      </c>
      <c r="N7553" s="184">
        <v>1342.6</v>
      </c>
      <c r="O7553" s="190">
        <f t="shared" si="471"/>
        <v>0.22376666666666664</v>
      </c>
      <c r="Q7553" s="1">
        <v>115.6</v>
      </c>
    </row>
    <row r="7554" spans="2:17" x14ac:dyDescent="0.3">
      <c r="B7554" s="187">
        <v>43415.333333333336</v>
      </c>
      <c r="D7554" s="202">
        <v>905</v>
      </c>
      <c r="E7554" s="178">
        <v>654.83900000000006</v>
      </c>
      <c r="F7554" s="188">
        <f t="shared" si="468"/>
        <v>0.88620495990797454</v>
      </c>
      <c r="G7554" s="200"/>
      <c r="H7554" s="202">
        <v>728</v>
      </c>
      <c r="I7554" s="178">
        <v>24247</v>
      </c>
      <c r="J7554">
        <f t="shared" si="469"/>
        <v>24247</v>
      </c>
      <c r="K7554" s="189">
        <f t="shared" si="470"/>
        <v>0.96987999999999996</v>
      </c>
      <c r="L7554" s="200">
        <v>25170</v>
      </c>
      <c r="N7554" s="184">
        <v>1297</v>
      </c>
      <c r="O7554" s="190">
        <f t="shared" si="471"/>
        <v>0.21616666666666667</v>
      </c>
      <c r="Q7554" s="1">
        <v>115.5</v>
      </c>
    </row>
    <row r="7555" spans="2:17" x14ac:dyDescent="0.3">
      <c r="B7555" s="187">
        <v>43415.375</v>
      </c>
      <c r="D7555" s="202">
        <v>860</v>
      </c>
      <c r="E7555" s="178">
        <v>635.625</v>
      </c>
      <c r="F7555" s="188">
        <f t="shared" si="468"/>
        <v>0.86020232093920224</v>
      </c>
      <c r="G7555" s="200"/>
      <c r="H7555" s="202">
        <v>882</v>
      </c>
      <c r="I7555" s="178">
        <v>24359</v>
      </c>
      <c r="J7555">
        <f t="shared" si="469"/>
        <v>24359</v>
      </c>
      <c r="K7555" s="189">
        <f t="shared" si="470"/>
        <v>0.97436</v>
      </c>
      <c r="L7555" s="200">
        <v>25289</v>
      </c>
      <c r="N7555" s="184">
        <v>1401.5</v>
      </c>
      <c r="O7555" s="190">
        <f t="shared" si="471"/>
        <v>0.23358333333333334</v>
      </c>
      <c r="Q7555" s="1">
        <v>115.4</v>
      </c>
    </row>
    <row r="7556" spans="2:17" x14ac:dyDescent="0.3">
      <c r="B7556" s="187">
        <v>43415.416666666664</v>
      </c>
      <c r="D7556" s="202">
        <v>608</v>
      </c>
      <c r="E7556" s="178">
        <v>447.38299999999998</v>
      </c>
      <c r="F7556" s="188">
        <f t="shared" si="468"/>
        <v>0.60545116216124772</v>
      </c>
      <c r="G7556" s="200"/>
      <c r="H7556" s="202">
        <v>882</v>
      </c>
      <c r="I7556" s="178">
        <v>22013</v>
      </c>
      <c r="J7556">
        <f t="shared" si="469"/>
        <v>22013</v>
      </c>
      <c r="K7556" s="189">
        <f t="shared" si="470"/>
        <v>0.88051999999999997</v>
      </c>
      <c r="L7556" s="200">
        <v>22801</v>
      </c>
      <c r="N7556" s="184">
        <v>1198.4000000000001</v>
      </c>
      <c r="O7556" s="190">
        <f t="shared" si="471"/>
        <v>0.19973333333333335</v>
      </c>
      <c r="Q7556" s="1">
        <v>115.2</v>
      </c>
    </row>
    <row r="7557" spans="2:17" x14ac:dyDescent="0.3">
      <c r="B7557" s="187">
        <v>43415.458333333336</v>
      </c>
      <c r="D7557" s="202">
        <v>987</v>
      </c>
      <c r="E7557" s="178">
        <v>734.23199999999997</v>
      </c>
      <c r="F7557" s="188">
        <f t="shared" si="468"/>
        <v>0.99364888182156519</v>
      </c>
      <c r="G7557" s="200"/>
      <c r="H7557" s="202">
        <v>1090</v>
      </c>
      <c r="I7557" s="178">
        <v>24359</v>
      </c>
      <c r="J7557">
        <f t="shared" si="469"/>
        <v>24359</v>
      </c>
      <c r="K7557" s="189">
        <f t="shared" si="470"/>
        <v>0.97436</v>
      </c>
      <c r="L7557" s="200">
        <v>25289</v>
      </c>
      <c r="N7557" s="184">
        <v>1222.9000000000001</v>
      </c>
      <c r="O7557" s="190">
        <f t="shared" si="471"/>
        <v>0.20381666666666667</v>
      </c>
      <c r="Q7557" s="1">
        <v>115.1</v>
      </c>
    </row>
    <row r="7558" spans="2:17" x14ac:dyDescent="0.3">
      <c r="B7558" s="187">
        <v>43415.5</v>
      </c>
      <c r="D7558" s="202">
        <v>478</v>
      </c>
      <c r="E7558" s="178">
        <v>353.42599999999999</v>
      </c>
      <c r="F7558" s="188">
        <f t="shared" si="468"/>
        <v>0.47829752681259941</v>
      </c>
      <c r="G7558" s="200"/>
      <c r="H7558" s="202">
        <v>806</v>
      </c>
      <c r="I7558" s="178">
        <v>19447</v>
      </c>
      <c r="J7558">
        <f t="shared" si="469"/>
        <v>19447</v>
      </c>
      <c r="K7558" s="189">
        <f t="shared" si="470"/>
        <v>0.77788000000000002</v>
      </c>
      <c r="L7558" s="200">
        <v>20091</v>
      </c>
      <c r="N7558" s="184">
        <v>2018.1</v>
      </c>
      <c r="O7558" s="190">
        <f t="shared" si="471"/>
        <v>0.33634999999999998</v>
      </c>
      <c r="Q7558" s="1">
        <v>114.9</v>
      </c>
    </row>
    <row r="7559" spans="2:17" x14ac:dyDescent="0.3">
      <c r="B7559" s="187">
        <v>43415.541666666664</v>
      </c>
      <c r="D7559" s="202">
        <v>687</v>
      </c>
      <c r="E7559" s="178">
        <v>501.476</v>
      </c>
      <c r="F7559" s="188">
        <f t="shared" si="468"/>
        <v>0.67865615590215522</v>
      </c>
      <c r="G7559" s="200"/>
      <c r="H7559" s="202">
        <v>900</v>
      </c>
      <c r="I7559" s="178">
        <v>22830</v>
      </c>
      <c r="J7559">
        <f t="shared" si="469"/>
        <v>22830</v>
      </c>
      <c r="K7559" s="189">
        <f t="shared" si="470"/>
        <v>0.91320000000000001</v>
      </c>
      <c r="L7559" s="200">
        <v>23665</v>
      </c>
      <c r="N7559" s="184">
        <v>3462.1</v>
      </c>
      <c r="O7559" s="190">
        <f t="shared" si="471"/>
        <v>0.57701666666666662</v>
      </c>
      <c r="Q7559" s="1">
        <v>114.1</v>
      </c>
    </row>
    <row r="7560" spans="2:17" x14ac:dyDescent="0.3">
      <c r="B7560" s="187">
        <v>43415.583333333336</v>
      </c>
      <c r="D7560" s="202">
        <v>690</v>
      </c>
      <c r="E7560" s="178">
        <v>491.02</v>
      </c>
      <c r="F7560" s="188">
        <f t="shared" si="468"/>
        <v>0.66450587001387151</v>
      </c>
      <c r="G7560" s="200"/>
      <c r="H7560" s="202">
        <v>759</v>
      </c>
      <c r="I7560" s="178">
        <v>22067</v>
      </c>
      <c r="J7560">
        <f t="shared" si="469"/>
        <v>22067</v>
      </c>
      <c r="K7560" s="189">
        <f t="shared" si="470"/>
        <v>0.88268000000000002</v>
      </c>
      <c r="L7560" s="200">
        <v>22858</v>
      </c>
      <c r="N7560" s="184">
        <v>4904.2</v>
      </c>
      <c r="O7560" s="190">
        <f t="shared" si="471"/>
        <v>0.81736666666666669</v>
      </c>
      <c r="Q7560" s="1">
        <v>113.7</v>
      </c>
    </row>
    <row r="7561" spans="2:17" x14ac:dyDescent="0.3">
      <c r="B7561" s="187">
        <v>43415.625</v>
      </c>
      <c r="D7561" s="202">
        <v>299</v>
      </c>
      <c r="E7561" s="178">
        <v>184.36600000000001</v>
      </c>
      <c r="F7561" s="188">
        <f t="shared" si="468"/>
        <v>0.24950570084920665</v>
      </c>
      <c r="G7561" s="200"/>
      <c r="H7561" s="202">
        <v>409</v>
      </c>
      <c r="I7561" s="178">
        <v>13339</v>
      </c>
      <c r="J7561">
        <f t="shared" si="469"/>
        <v>13339</v>
      </c>
      <c r="K7561" s="189">
        <f t="shared" si="470"/>
        <v>0.53356000000000003</v>
      </c>
      <c r="L7561" s="200">
        <v>13705</v>
      </c>
      <c r="N7561" s="184">
        <v>5954.5</v>
      </c>
      <c r="O7561" s="190">
        <f t="shared" si="471"/>
        <v>0.99241666666666661</v>
      </c>
      <c r="Q7561" s="1">
        <v>113.6</v>
      </c>
    </row>
    <row r="7562" spans="2:17" x14ac:dyDescent="0.3">
      <c r="B7562" s="187">
        <v>43415.666666666664</v>
      </c>
      <c r="D7562" s="202">
        <v>148</v>
      </c>
      <c r="E7562" s="178">
        <v>0</v>
      </c>
      <c r="F7562" s="188">
        <f t="shared" si="468"/>
        <v>0</v>
      </c>
      <c r="G7562" s="200"/>
      <c r="H7562" s="202">
        <v>160</v>
      </c>
      <c r="I7562" s="178">
        <v>5269</v>
      </c>
      <c r="J7562">
        <f t="shared" si="469"/>
        <v>5269</v>
      </c>
      <c r="K7562" s="189">
        <f t="shared" si="470"/>
        <v>0.21076</v>
      </c>
      <c r="L7562" s="200">
        <v>5417.3</v>
      </c>
      <c r="N7562" s="184">
        <v>5946</v>
      </c>
      <c r="O7562" s="190">
        <f t="shared" si="471"/>
        <v>0.99099999999999999</v>
      </c>
      <c r="Q7562" s="1">
        <v>113.4</v>
      </c>
    </row>
    <row r="7563" spans="2:17" x14ac:dyDescent="0.3">
      <c r="B7563" s="187">
        <v>43415.708333333336</v>
      </c>
      <c r="D7563" s="202">
        <v>323</v>
      </c>
      <c r="E7563" s="178">
        <v>0</v>
      </c>
      <c r="F7563" s="188">
        <f t="shared" ref="F7563:F7626" si="472">E7563/$F$8</f>
        <v>0</v>
      </c>
      <c r="G7563" s="200"/>
      <c r="H7563" s="202">
        <v>118</v>
      </c>
      <c r="I7563" s="178">
        <v>4352.5</v>
      </c>
      <c r="J7563">
        <f t="shared" ref="J7563:J7626" si="473">IF(I7563&lt;0,0,I7563)</f>
        <v>4352.5</v>
      </c>
      <c r="K7563" s="189">
        <f t="shared" ref="K7563:K7626" si="474">J7563/(1000*$K$8)</f>
        <v>0.1741</v>
      </c>
      <c r="L7563" s="200">
        <v>4486.5</v>
      </c>
      <c r="N7563" s="184">
        <v>5235.3</v>
      </c>
      <c r="O7563" s="190">
        <f t="shared" ref="O7563:O7626" si="475">N7563/$O$8</f>
        <v>0.87255000000000005</v>
      </c>
      <c r="Q7563" s="1">
        <v>113.4</v>
      </c>
    </row>
    <row r="7564" spans="2:17" x14ac:dyDescent="0.3">
      <c r="B7564" s="187">
        <v>43415.75</v>
      </c>
      <c r="D7564" s="202">
        <v>29</v>
      </c>
      <c r="E7564" s="178">
        <v>0</v>
      </c>
      <c r="F7564" s="188">
        <f t="shared" si="472"/>
        <v>0</v>
      </c>
      <c r="G7564" s="200"/>
      <c r="H7564" s="202">
        <v>5</v>
      </c>
      <c r="I7564" s="178">
        <v>-56.506999999999998</v>
      </c>
      <c r="J7564">
        <f t="shared" si="473"/>
        <v>0</v>
      </c>
      <c r="K7564" s="189">
        <f t="shared" si="474"/>
        <v>0</v>
      </c>
      <c r="L7564" s="200">
        <v>0</v>
      </c>
      <c r="N7564" s="184">
        <v>4070.9</v>
      </c>
      <c r="O7564" s="190">
        <f t="shared" si="475"/>
        <v>0.67848333333333333</v>
      </c>
      <c r="Q7564" s="1">
        <v>112.7</v>
      </c>
    </row>
    <row r="7565" spans="2:17" x14ac:dyDescent="0.3">
      <c r="B7565" s="187">
        <v>43415.791666666664</v>
      </c>
      <c r="D7565" s="202">
        <v>0</v>
      </c>
      <c r="E7565" s="178">
        <v>0</v>
      </c>
      <c r="F7565" s="188">
        <f t="shared" si="472"/>
        <v>0</v>
      </c>
      <c r="G7565" s="200"/>
      <c r="H7565" s="202">
        <v>0</v>
      </c>
      <c r="I7565" s="178">
        <v>-56.506999999999998</v>
      </c>
      <c r="J7565">
        <f t="shared" si="473"/>
        <v>0</v>
      </c>
      <c r="K7565" s="189">
        <f t="shared" si="474"/>
        <v>0</v>
      </c>
      <c r="L7565" s="200">
        <v>0</v>
      </c>
      <c r="N7565" s="184">
        <v>3885.4</v>
      </c>
      <c r="O7565" s="190">
        <f t="shared" si="475"/>
        <v>0.64756666666666673</v>
      </c>
      <c r="Q7565" s="1">
        <v>112.6</v>
      </c>
    </row>
    <row r="7566" spans="2:17" x14ac:dyDescent="0.3">
      <c r="B7566" s="187">
        <v>43415.833333333336</v>
      </c>
      <c r="D7566" s="202">
        <v>0</v>
      </c>
      <c r="E7566" s="178">
        <v>0</v>
      </c>
      <c r="F7566" s="188">
        <f t="shared" si="472"/>
        <v>0</v>
      </c>
      <c r="G7566" s="200"/>
      <c r="H7566" s="202">
        <v>0</v>
      </c>
      <c r="I7566" s="178">
        <v>-56.506999999999998</v>
      </c>
      <c r="J7566">
        <f t="shared" si="473"/>
        <v>0</v>
      </c>
      <c r="K7566" s="189">
        <f t="shared" si="474"/>
        <v>0</v>
      </c>
      <c r="L7566" s="200">
        <v>0</v>
      </c>
      <c r="N7566" s="184">
        <v>4709.8999999999996</v>
      </c>
      <c r="O7566" s="190">
        <f t="shared" si="475"/>
        <v>0.78498333333333326</v>
      </c>
      <c r="Q7566" s="1">
        <v>112.4</v>
      </c>
    </row>
    <row r="7567" spans="2:17" x14ac:dyDescent="0.3">
      <c r="B7567" s="187">
        <v>43415.875</v>
      </c>
      <c r="D7567" s="202">
        <v>0</v>
      </c>
      <c r="E7567" s="178">
        <v>0</v>
      </c>
      <c r="F7567" s="188">
        <f t="shared" si="472"/>
        <v>0</v>
      </c>
      <c r="G7567" s="200"/>
      <c r="H7567" s="202">
        <v>0</v>
      </c>
      <c r="I7567" s="178">
        <v>-56.506999999999998</v>
      </c>
      <c r="J7567">
        <f t="shared" si="473"/>
        <v>0</v>
      </c>
      <c r="K7567" s="189">
        <f t="shared" si="474"/>
        <v>0</v>
      </c>
      <c r="L7567" s="200">
        <v>0</v>
      </c>
      <c r="N7567" s="184">
        <v>5649.3</v>
      </c>
      <c r="O7567" s="190">
        <f t="shared" si="475"/>
        <v>0.94155</v>
      </c>
      <c r="Q7567" s="1">
        <v>112</v>
      </c>
    </row>
    <row r="7568" spans="2:17" x14ac:dyDescent="0.3">
      <c r="B7568" s="187">
        <v>43415.916666666664</v>
      </c>
      <c r="D7568" s="202">
        <v>0</v>
      </c>
      <c r="E7568" s="178">
        <v>0</v>
      </c>
      <c r="F7568" s="188">
        <f t="shared" si="472"/>
        <v>0</v>
      </c>
      <c r="G7568" s="200"/>
      <c r="H7568" s="202">
        <v>0</v>
      </c>
      <c r="I7568" s="178">
        <v>-56.506999999999998</v>
      </c>
      <c r="J7568">
        <f t="shared" si="473"/>
        <v>0</v>
      </c>
      <c r="K7568" s="189">
        <f t="shared" si="474"/>
        <v>0</v>
      </c>
      <c r="L7568" s="200">
        <v>0</v>
      </c>
      <c r="N7568" s="184">
        <v>5596.9</v>
      </c>
      <c r="O7568" s="190">
        <f t="shared" si="475"/>
        <v>0.93281666666666663</v>
      </c>
      <c r="Q7568" s="1">
        <v>111.5</v>
      </c>
    </row>
    <row r="7569" spans="2:17" x14ac:dyDescent="0.3">
      <c r="B7569" s="187">
        <v>43415.958333333336</v>
      </c>
      <c r="D7569" s="202">
        <v>0</v>
      </c>
      <c r="E7569" s="178">
        <v>0</v>
      </c>
      <c r="F7569" s="188">
        <f t="shared" si="472"/>
        <v>0</v>
      </c>
      <c r="G7569" s="200"/>
      <c r="H7569" s="202">
        <v>0</v>
      </c>
      <c r="I7569" s="178">
        <v>-56.506999999999998</v>
      </c>
      <c r="J7569">
        <f t="shared" si="473"/>
        <v>0</v>
      </c>
      <c r="K7569" s="189">
        <f t="shared" si="474"/>
        <v>0</v>
      </c>
      <c r="L7569" s="200">
        <v>0</v>
      </c>
      <c r="N7569" s="184">
        <v>4919.7</v>
      </c>
      <c r="O7569" s="190">
        <f t="shared" si="475"/>
        <v>0.81994999999999996</v>
      </c>
      <c r="Q7569" s="1">
        <v>111.3</v>
      </c>
    </row>
    <row r="7570" spans="2:17" x14ac:dyDescent="0.3">
      <c r="B7570" s="187">
        <v>43416</v>
      </c>
      <c r="D7570" s="202">
        <v>0</v>
      </c>
      <c r="E7570" s="178">
        <v>0</v>
      </c>
      <c r="F7570" s="188">
        <f t="shared" si="472"/>
        <v>0</v>
      </c>
      <c r="G7570" s="200"/>
      <c r="H7570" s="202">
        <v>0</v>
      </c>
      <c r="I7570" s="178">
        <v>-56.506999999999998</v>
      </c>
      <c r="J7570">
        <f t="shared" si="473"/>
        <v>0</v>
      </c>
      <c r="K7570" s="189">
        <f t="shared" si="474"/>
        <v>0</v>
      </c>
      <c r="L7570" s="200">
        <v>0</v>
      </c>
      <c r="N7570" s="184">
        <v>4277.1000000000004</v>
      </c>
      <c r="O7570" s="190">
        <f t="shared" si="475"/>
        <v>0.71285000000000009</v>
      </c>
      <c r="Q7570" s="1">
        <v>111.3</v>
      </c>
    </row>
    <row r="7571" spans="2:17" x14ac:dyDescent="0.3">
      <c r="B7571" s="187">
        <v>43416.041666666664</v>
      </c>
      <c r="D7571" s="202">
        <v>0</v>
      </c>
      <c r="E7571" s="178">
        <v>0</v>
      </c>
      <c r="F7571" s="188">
        <f t="shared" si="472"/>
        <v>0</v>
      </c>
      <c r="G7571" s="200"/>
      <c r="H7571" s="202">
        <v>0</v>
      </c>
      <c r="I7571" s="178">
        <v>-56.506999999999998</v>
      </c>
      <c r="J7571">
        <f t="shared" si="473"/>
        <v>0</v>
      </c>
      <c r="K7571" s="189">
        <f t="shared" si="474"/>
        <v>0</v>
      </c>
      <c r="L7571" s="200">
        <v>0</v>
      </c>
      <c r="N7571" s="184">
        <v>3863.4</v>
      </c>
      <c r="O7571" s="190">
        <f t="shared" si="475"/>
        <v>0.64390000000000003</v>
      </c>
      <c r="Q7571" s="1">
        <v>110.8</v>
      </c>
    </row>
    <row r="7572" spans="2:17" x14ac:dyDescent="0.3">
      <c r="B7572" s="187">
        <v>43416.083333333336</v>
      </c>
      <c r="D7572" s="202">
        <v>0</v>
      </c>
      <c r="E7572" s="178">
        <v>0</v>
      </c>
      <c r="F7572" s="188">
        <f t="shared" si="472"/>
        <v>0</v>
      </c>
      <c r="G7572" s="200"/>
      <c r="H7572" s="202">
        <v>0</v>
      </c>
      <c r="I7572" s="178">
        <v>-56.506999999999998</v>
      </c>
      <c r="J7572">
        <f t="shared" si="473"/>
        <v>0</v>
      </c>
      <c r="K7572" s="189">
        <f t="shared" si="474"/>
        <v>0</v>
      </c>
      <c r="L7572" s="200">
        <v>0</v>
      </c>
      <c r="N7572" s="184">
        <v>3549.2</v>
      </c>
      <c r="O7572" s="190">
        <f t="shared" si="475"/>
        <v>0.59153333333333336</v>
      </c>
      <c r="Q7572" s="1">
        <v>110.5</v>
      </c>
    </row>
    <row r="7573" spans="2:17" x14ac:dyDescent="0.3">
      <c r="B7573" s="187">
        <v>43416.125</v>
      </c>
      <c r="D7573" s="202">
        <v>0</v>
      </c>
      <c r="E7573" s="178">
        <v>0</v>
      </c>
      <c r="F7573" s="188">
        <f t="shared" si="472"/>
        <v>0</v>
      </c>
      <c r="G7573" s="200"/>
      <c r="H7573" s="202">
        <v>0</v>
      </c>
      <c r="I7573" s="178">
        <v>-56.506999999999998</v>
      </c>
      <c r="J7573">
        <f t="shared" si="473"/>
        <v>0</v>
      </c>
      <c r="K7573" s="189">
        <f t="shared" si="474"/>
        <v>0</v>
      </c>
      <c r="L7573" s="200">
        <v>0</v>
      </c>
      <c r="N7573" s="184">
        <v>3098.6</v>
      </c>
      <c r="O7573" s="190">
        <f t="shared" si="475"/>
        <v>0.5164333333333333</v>
      </c>
      <c r="Q7573" s="1">
        <v>110.4</v>
      </c>
    </row>
    <row r="7574" spans="2:17" x14ac:dyDescent="0.3">
      <c r="B7574" s="187">
        <v>43416.166666666664</v>
      </c>
      <c r="D7574" s="202">
        <v>0</v>
      </c>
      <c r="E7574" s="178">
        <v>0</v>
      </c>
      <c r="F7574" s="188">
        <f t="shared" si="472"/>
        <v>0</v>
      </c>
      <c r="G7574" s="200"/>
      <c r="H7574" s="202">
        <v>0</v>
      </c>
      <c r="I7574" s="178">
        <v>-56.506999999999998</v>
      </c>
      <c r="J7574">
        <f t="shared" si="473"/>
        <v>0</v>
      </c>
      <c r="K7574" s="189">
        <f t="shared" si="474"/>
        <v>0</v>
      </c>
      <c r="L7574" s="200">
        <v>0</v>
      </c>
      <c r="N7574" s="184">
        <v>2689.5</v>
      </c>
      <c r="O7574" s="190">
        <f t="shared" si="475"/>
        <v>0.44824999999999998</v>
      </c>
      <c r="Q7574" s="1">
        <v>110.2</v>
      </c>
    </row>
    <row r="7575" spans="2:17" x14ac:dyDescent="0.3">
      <c r="B7575" s="187">
        <v>43416.208333333336</v>
      </c>
      <c r="D7575" s="202">
        <v>273</v>
      </c>
      <c r="E7575" s="178">
        <v>0</v>
      </c>
      <c r="F7575" s="188">
        <f t="shared" si="472"/>
        <v>0</v>
      </c>
      <c r="G7575" s="200"/>
      <c r="H7575" s="202">
        <v>46</v>
      </c>
      <c r="I7575" s="178">
        <v>1545.4</v>
      </c>
      <c r="J7575">
        <f t="shared" si="473"/>
        <v>1545.4</v>
      </c>
      <c r="K7575" s="189">
        <f t="shared" si="474"/>
        <v>6.1816000000000003E-2</v>
      </c>
      <c r="L7575" s="200">
        <v>1648</v>
      </c>
      <c r="N7575" s="184">
        <v>2346.9</v>
      </c>
      <c r="O7575" s="190">
        <f t="shared" si="475"/>
        <v>0.39115</v>
      </c>
      <c r="Q7575" s="1">
        <v>109</v>
      </c>
    </row>
    <row r="7576" spans="2:17" x14ac:dyDescent="0.3">
      <c r="B7576" s="187">
        <v>43416.25</v>
      </c>
      <c r="D7576" s="202">
        <v>743</v>
      </c>
      <c r="E7576" s="178">
        <v>188.55699999999999</v>
      </c>
      <c r="F7576" s="188">
        <f t="shared" si="472"/>
        <v>0.25517745373346418</v>
      </c>
      <c r="G7576" s="200"/>
      <c r="H7576" s="202">
        <v>259</v>
      </c>
      <c r="I7576" s="178">
        <v>11942</v>
      </c>
      <c r="J7576">
        <f t="shared" si="473"/>
        <v>11942</v>
      </c>
      <c r="K7576" s="189">
        <f t="shared" si="474"/>
        <v>0.47767999999999999</v>
      </c>
      <c r="L7576" s="200">
        <v>12260</v>
      </c>
      <c r="N7576" s="184">
        <v>1010.3</v>
      </c>
      <c r="O7576" s="190">
        <f t="shared" si="475"/>
        <v>0.16838333333333333</v>
      </c>
      <c r="Q7576" s="1">
        <v>108.7</v>
      </c>
    </row>
    <row r="7577" spans="2:17" x14ac:dyDescent="0.3">
      <c r="B7577" s="187">
        <v>43416.291666666664</v>
      </c>
      <c r="D7577" s="202">
        <v>877</v>
      </c>
      <c r="E7577" s="178">
        <v>584.63599999999997</v>
      </c>
      <c r="F7577" s="188">
        <f t="shared" si="472"/>
        <v>0.79119802415671414</v>
      </c>
      <c r="G7577" s="200"/>
      <c r="H7577" s="202">
        <v>504</v>
      </c>
      <c r="I7577" s="178">
        <v>22612</v>
      </c>
      <c r="J7577">
        <f t="shared" si="473"/>
        <v>22612</v>
      </c>
      <c r="K7577" s="189">
        <f t="shared" si="474"/>
        <v>0.90447999999999995</v>
      </c>
      <c r="L7577" s="200">
        <v>23434</v>
      </c>
      <c r="N7577" s="184">
        <v>639.1</v>
      </c>
      <c r="O7577" s="190">
        <f t="shared" si="475"/>
        <v>0.10651666666666668</v>
      </c>
      <c r="Q7577" s="1">
        <v>108.3</v>
      </c>
    </row>
    <row r="7578" spans="2:17" x14ac:dyDescent="0.3">
      <c r="B7578" s="187">
        <v>43416.333333333336</v>
      </c>
      <c r="D7578" s="202">
        <v>952</v>
      </c>
      <c r="E7578" s="178">
        <v>691.93299999999999</v>
      </c>
      <c r="F7578" s="188">
        <f t="shared" si="472"/>
        <v>0.93640491254186831</v>
      </c>
      <c r="G7578" s="200"/>
      <c r="H7578" s="202">
        <v>740</v>
      </c>
      <c r="I7578" s="178">
        <v>24359</v>
      </c>
      <c r="J7578">
        <f t="shared" si="473"/>
        <v>24359</v>
      </c>
      <c r="K7578" s="189">
        <f t="shared" si="474"/>
        <v>0.97436</v>
      </c>
      <c r="L7578" s="200">
        <v>25289</v>
      </c>
      <c r="N7578" s="184">
        <v>503.8</v>
      </c>
      <c r="O7578" s="190">
        <f t="shared" si="475"/>
        <v>8.3966666666666662E-2</v>
      </c>
      <c r="Q7578" s="1">
        <v>106.5</v>
      </c>
    </row>
    <row r="7579" spans="2:17" x14ac:dyDescent="0.3">
      <c r="B7579" s="187">
        <v>43416.375</v>
      </c>
      <c r="D7579" s="202">
        <v>994</v>
      </c>
      <c r="E7579" s="178">
        <v>734.19500000000005</v>
      </c>
      <c r="F7579" s="188">
        <f t="shared" si="472"/>
        <v>0.99359880908075937</v>
      </c>
      <c r="G7579" s="200"/>
      <c r="H7579" s="202">
        <v>919</v>
      </c>
      <c r="I7579" s="178">
        <v>24359</v>
      </c>
      <c r="J7579">
        <f t="shared" si="473"/>
        <v>24359</v>
      </c>
      <c r="K7579" s="189">
        <f t="shared" si="474"/>
        <v>0.97436</v>
      </c>
      <c r="L7579" s="200">
        <v>25289</v>
      </c>
      <c r="N7579" s="184">
        <v>466.5</v>
      </c>
      <c r="O7579" s="190">
        <f t="shared" si="475"/>
        <v>7.775E-2</v>
      </c>
      <c r="Q7579" s="1">
        <v>105.5</v>
      </c>
    </row>
    <row r="7580" spans="2:17" x14ac:dyDescent="0.3">
      <c r="B7580" s="187">
        <v>43416.416666666664</v>
      </c>
      <c r="D7580" s="202">
        <v>1021</v>
      </c>
      <c r="E7580" s="178">
        <v>734.29600000000005</v>
      </c>
      <c r="F7580" s="188">
        <f t="shared" si="472"/>
        <v>0.9937354941299863</v>
      </c>
      <c r="G7580" s="200"/>
      <c r="H7580" s="202">
        <v>1047</v>
      </c>
      <c r="I7580" s="178">
        <v>24359</v>
      </c>
      <c r="J7580">
        <f t="shared" si="473"/>
        <v>24359</v>
      </c>
      <c r="K7580" s="189">
        <f t="shared" si="474"/>
        <v>0.97436</v>
      </c>
      <c r="L7580" s="200">
        <v>25289</v>
      </c>
      <c r="N7580" s="184">
        <v>487.3</v>
      </c>
      <c r="O7580" s="190">
        <f t="shared" si="475"/>
        <v>8.1216666666666673E-2</v>
      </c>
      <c r="Q7580" s="1">
        <v>105.5</v>
      </c>
    </row>
    <row r="7581" spans="2:17" x14ac:dyDescent="0.3">
      <c r="B7581" s="187">
        <v>43416.458333333336</v>
      </c>
      <c r="D7581" s="202">
        <v>1031</v>
      </c>
      <c r="E7581" s="178">
        <v>734.39400000000001</v>
      </c>
      <c r="F7581" s="188">
        <f t="shared" si="472"/>
        <v>0.99386811922725593</v>
      </c>
      <c r="G7581" s="200"/>
      <c r="H7581" s="202">
        <v>1106</v>
      </c>
      <c r="I7581" s="178">
        <v>24359</v>
      </c>
      <c r="J7581">
        <f t="shared" si="473"/>
        <v>24359</v>
      </c>
      <c r="K7581" s="189">
        <f t="shared" si="474"/>
        <v>0.97436</v>
      </c>
      <c r="L7581" s="200">
        <v>25289</v>
      </c>
      <c r="N7581" s="184">
        <v>418.2</v>
      </c>
      <c r="O7581" s="190">
        <f t="shared" si="475"/>
        <v>6.9699999999999998E-2</v>
      </c>
      <c r="Q7581" s="1">
        <v>105.1</v>
      </c>
    </row>
    <row r="7582" spans="2:17" x14ac:dyDescent="0.3">
      <c r="B7582" s="187">
        <v>43416.5</v>
      </c>
      <c r="D7582" s="202">
        <v>1028</v>
      </c>
      <c r="E7582" s="178">
        <v>734.47199999999998</v>
      </c>
      <c r="F7582" s="188">
        <f t="shared" si="472"/>
        <v>0.99397367797814395</v>
      </c>
      <c r="G7582" s="200"/>
      <c r="H7582" s="202">
        <v>1090</v>
      </c>
      <c r="I7582" s="178">
        <v>24359</v>
      </c>
      <c r="J7582">
        <f t="shared" si="473"/>
        <v>24359</v>
      </c>
      <c r="K7582" s="189">
        <f t="shared" si="474"/>
        <v>0.97436</v>
      </c>
      <c r="L7582" s="200">
        <v>25289</v>
      </c>
      <c r="N7582" s="184">
        <v>348.7</v>
      </c>
      <c r="O7582" s="190">
        <f t="shared" si="475"/>
        <v>5.8116666666666664E-2</v>
      </c>
      <c r="Q7582" s="1">
        <v>104.8</v>
      </c>
    </row>
    <row r="7583" spans="2:17" x14ac:dyDescent="0.3">
      <c r="B7583" s="187">
        <v>43416.541666666664</v>
      </c>
      <c r="D7583" s="202">
        <v>1010</v>
      </c>
      <c r="E7583" s="178">
        <v>734.66499999999996</v>
      </c>
      <c r="F7583" s="188">
        <f t="shared" si="472"/>
        <v>0.99423486822072604</v>
      </c>
      <c r="G7583" s="200"/>
      <c r="H7583" s="202">
        <v>1001</v>
      </c>
      <c r="I7583" s="178">
        <v>24359</v>
      </c>
      <c r="J7583">
        <f t="shared" si="473"/>
        <v>24359</v>
      </c>
      <c r="K7583" s="189">
        <f t="shared" si="474"/>
        <v>0.97436</v>
      </c>
      <c r="L7583" s="200">
        <v>25289</v>
      </c>
      <c r="N7583" s="184">
        <v>414.1</v>
      </c>
      <c r="O7583" s="190">
        <f t="shared" si="475"/>
        <v>6.9016666666666671E-2</v>
      </c>
      <c r="Q7583" s="1">
        <v>104.7</v>
      </c>
    </row>
    <row r="7584" spans="2:17" x14ac:dyDescent="0.3">
      <c r="B7584" s="187">
        <v>43416.583333333336</v>
      </c>
      <c r="D7584" s="202">
        <v>976</v>
      </c>
      <c r="E7584" s="178">
        <v>714.57</v>
      </c>
      <c r="F7584" s="188">
        <f t="shared" si="472"/>
        <v>0.9670399566938459</v>
      </c>
      <c r="G7584" s="200"/>
      <c r="H7584" s="202">
        <v>846</v>
      </c>
      <c r="I7584" s="178">
        <v>24359</v>
      </c>
      <c r="J7584">
        <f t="shared" si="473"/>
        <v>24359</v>
      </c>
      <c r="K7584" s="189">
        <f t="shared" si="474"/>
        <v>0.97436</v>
      </c>
      <c r="L7584" s="200">
        <v>25289</v>
      </c>
      <c r="N7584" s="184">
        <v>660.8</v>
      </c>
      <c r="O7584" s="190">
        <f t="shared" si="475"/>
        <v>0.11013333333333332</v>
      </c>
      <c r="Q7584" s="1">
        <v>104.3</v>
      </c>
    </row>
    <row r="7585" spans="2:17" x14ac:dyDescent="0.3">
      <c r="B7585" s="187">
        <v>43416.625</v>
      </c>
      <c r="D7585" s="202">
        <v>922</v>
      </c>
      <c r="E7585" s="178">
        <v>644.48</v>
      </c>
      <c r="F7585" s="188">
        <f t="shared" si="472"/>
        <v>0.87218594579964148</v>
      </c>
      <c r="G7585" s="200"/>
      <c r="H7585" s="202">
        <v>637</v>
      </c>
      <c r="I7585" s="178">
        <v>23661</v>
      </c>
      <c r="J7585">
        <f t="shared" si="473"/>
        <v>23661</v>
      </c>
      <c r="K7585" s="189">
        <f t="shared" si="474"/>
        <v>0.94643999999999995</v>
      </c>
      <c r="L7585" s="200">
        <v>24548</v>
      </c>
      <c r="N7585" s="184">
        <v>1043.5</v>
      </c>
      <c r="O7585" s="190">
        <f t="shared" si="475"/>
        <v>0.17391666666666666</v>
      </c>
      <c r="Q7585" s="1">
        <v>103.8</v>
      </c>
    </row>
    <row r="7586" spans="2:17" x14ac:dyDescent="0.3">
      <c r="B7586" s="187">
        <v>43416.666666666664</v>
      </c>
      <c r="D7586" s="202">
        <v>834</v>
      </c>
      <c r="E7586" s="178">
        <v>490.81900000000002</v>
      </c>
      <c r="F7586" s="188">
        <f t="shared" si="472"/>
        <v>0.66423385323273676</v>
      </c>
      <c r="G7586" s="200"/>
      <c r="H7586" s="202">
        <v>402</v>
      </c>
      <c r="I7586" s="178">
        <v>17803</v>
      </c>
      <c r="J7586">
        <f t="shared" si="473"/>
        <v>17803</v>
      </c>
      <c r="K7586" s="189">
        <f t="shared" si="474"/>
        <v>0.71211999999999998</v>
      </c>
      <c r="L7586" s="200">
        <v>18363</v>
      </c>
      <c r="N7586" s="184">
        <v>1509.1</v>
      </c>
      <c r="O7586" s="190">
        <f t="shared" si="475"/>
        <v>0.25151666666666667</v>
      </c>
      <c r="Q7586" s="1">
        <v>103.8</v>
      </c>
    </row>
    <row r="7587" spans="2:17" x14ac:dyDescent="0.3">
      <c r="B7587" s="187">
        <v>43416.708333333336</v>
      </c>
      <c r="D7587" s="202">
        <v>624</v>
      </c>
      <c r="E7587" s="178">
        <v>230.399</v>
      </c>
      <c r="F7587" s="188">
        <f t="shared" si="472"/>
        <v>0.31180295699834221</v>
      </c>
      <c r="G7587" s="200"/>
      <c r="H7587" s="202">
        <v>160</v>
      </c>
      <c r="I7587" s="178">
        <v>6519.8</v>
      </c>
      <c r="J7587">
        <f t="shared" si="473"/>
        <v>6519.8</v>
      </c>
      <c r="K7587" s="189">
        <f t="shared" si="474"/>
        <v>0.26079200000000002</v>
      </c>
      <c r="L7587" s="200">
        <v>6691.1</v>
      </c>
      <c r="N7587" s="184">
        <v>2052.5</v>
      </c>
      <c r="O7587" s="190">
        <f t="shared" si="475"/>
        <v>0.34208333333333335</v>
      </c>
      <c r="Q7587" s="1">
        <v>103.7</v>
      </c>
    </row>
    <row r="7588" spans="2:17" x14ac:dyDescent="0.3">
      <c r="B7588" s="187">
        <v>43416.75</v>
      </c>
      <c r="D7588" s="202">
        <v>57</v>
      </c>
      <c r="E7588" s="178">
        <v>0</v>
      </c>
      <c r="F7588" s="188">
        <f t="shared" si="472"/>
        <v>0</v>
      </c>
      <c r="G7588" s="200"/>
      <c r="H7588" s="202">
        <v>7</v>
      </c>
      <c r="I7588" s="178">
        <v>-56.506999999999998</v>
      </c>
      <c r="J7588">
        <f t="shared" si="473"/>
        <v>0</v>
      </c>
      <c r="K7588" s="189">
        <f t="shared" si="474"/>
        <v>0</v>
      </c>
      <c r="L7588" s="200">
        <v>0</v>
      </c>
      <c r="N7588" s="184">
        <v>2360.8000000000002</v>
      </c>
      <c r="O7588" s="190">
        <f t="shared" si="475"/>
        <v>0.39346666666666669</v>
      </c>
      <c r="Q7588" s="1">
        <v>103.6</v>
      </c>
    </row>
    <row r="7589" spans="2:17" x14ac:dyDescent="0.3">
      <c r="B7589" s="187">
        <v>43416.791666666664</v>
      </c>
      <c r="D7589" s="202">
        <v>0</v>
      </c>
      <c r="E7589" s="178">
        <v>0</v>
      </c>
      <c r="F7589" s="188">
        <f t="shared" si="472"/>
        <v>0</v>
      </c>
      <c r="G7589" s="200"/>
      <c r="H7589" s="202">
        <v>0</v>
      </c>
      <c r="I7589" s="178">
        <v>-56.506999999999998</v>
      </c>
      <c r="J7589">
        <f t="shared" si="473"/>
        <v>0</v>
      </c>
      <c r="K7589" s="189">
        <f t="shared" si="474"/>
        <v>0</v>
      </c>
      <c r="L7589" s="200">
        <v>0</v>
      </c>
      <c r="N7589" s="184">
        <v>3646.5</v>
      </c>
      <c r="O7589" s="190">
        <f t="shared" si="475"/>
        <v>0.60775000000000001</v>
      </c>
      <c r="Q7589" s="1">
        <v>103.4</v>
      </c>
    </row>
    <row r="7590" spans="2:17" x14ac:dyDescent="0.3">
      <c r="B7590" s="187">
        <v>43416.833333333336</v>
      </c>
      <c r="D7590" s="202">
        <v>0</v>
      </c>
      <c r="E7590" s="178">
        <v>0</v>
      </c>
      <c r="F7590" s="188">
        <f t="shared" si="472"/>
        <v>0</v>
      </c>
      <c r="G7590" s="200"/>
      <c r="H7590" s="202">
        <v>0</v>
      </c>
      <c r="I7590" s="178">
        <v>-56.506999999999998</v>
      </c>
      <c r="J7590">
        <f t="shared" si="473"/>
        <v>0</v>
      </c>
      <c r="K7590" s="189">
        <f t="shared" si="474"/>
        <v>0</v>
      </c>
      <c r="L7590" s="200">
        <v>0</v>
      </c>
      <c r="N7590" s="184">
        <v>4881.8</v>
      </c>
      <c r="O7590" s="190">
        <f t="shared" si="475"/>
        <v>0.81363333333333332</v>
      </c>
      <c r="Q7590" s="1">
        <v>103.2</v>
      </c>
    </row>
    <row r="7591" spans="2:17" x14ac:dyDescent="0.3">
      <c r="B7591" s="187">
        <v>43416.875</v>
      </c>
      <c r="D7591" s="202">
        <v>0</v>
      </c>
      <c r="E7591" s="178">
        <v>0</v>
      </c>
      <c r="F7591" s="188">
        <f t="shared" si="472"/>
        <v>0</v>
      </c>
      <c r="G7591" s="200"/>
      <c r="H7591" s="202">
        <v>0</v>
      </c>
      <c r="I7591" s="178">
        <v>-56.506999999999998</v>
      </c>
      <c r="J7591">
        <f t="shared" si="473"/>
        <v>0</v>
      </c>
      <c r="K7591" s="189">
        <f t="shared" si="474"/>
        <v>0</v>
      </c>
      <c r="L7591" s="200">
        <v>0</v>
      </c>
      <c r="N7591" s="184">
        <v>5748.6</v>
      </c>
      <c r="O7591" s="190">
        <f t="shared" si="475"/>
        <v>0.95810000000000006</v>
      </c>
      <c r="Q7591" s="1">
        <v>103</v>
      </c>
    </row>
    <row r="7592" spans="2:17" x14ac:dyDescent="0.3">
      <c r="B7592" s="187">
        <v>43416.916666666664</v>
      </c>
      <c r="D7592" s="202">
        <v>0</v>
      </c>
      <c r="E7592" s="178">
        <v>0</v>
      </c>
      <c r="F7592" s="188">
        <f t="shared" si="472"/>
        <v>0</v>
      </c>
      <c r="G7592" s="200"/>
      <c r="H7592" s="202">
        <v>0</v>
      </c>
      <c r="I7592" s="178">
        <v>-56.506999999999998</v>
      </c>
      <c r="J7592">
        <f t="shared" si="473"/>
        <v>0</v>
      </c>
      <c r="K7592" s="189">
        <f t="shared" si="474"/>
        <v>0</v>
      </c>
      <c r="L7592" s="200">
        <v>0</v>
      </c>
      <c r="N7592" s="184">
        <v>5959</v>
      </c>
      <c r="O7592" s="190">
        <f t="shared" si="475"/>
        <v>0.99316666666666664</v>
      </c>
      <c r="Q7592" s="1">
        <v>102.4</v>
      </c>
    </row>
    <row r="7593" spans="2:17" x14ac:dyDescent="0.3">
      <c r="B7593" s="187">
        <v>43416.958333333336</v>
      </c>
      <c r="D7593" s="202">
        <v>0</v>
      </c>
      <c r="E7593" s="178">
        <v>0</v>
      </c>
      <c r="F7593" s="188">
        <f t="shared" si="472"/>
        <v>0</v>
      </c>
      <c r="G7593" s="200"/>
      <c r="H7593" s="202">
        <v>0</v>
      </c>
      <c r="I7593" s="178">
        <v>-56.506999999999998</v>
      </c>
      <c r="J7593">
        <f t="shared" si="473"/>
        <v>0</v>
      </c>
      <c r="K7593" s="189">
        <f t="shared" si="474"/>
        <v>0</v>
      </c>
      <c r="L7593" s="200">
        <v>0</v>
      </c>
      <c r="N7593" s="184">
        <v>5986.3</v>
      </c>
      <c r="O7593" s="190">
        <f t="shared" si="475"/>
        <v>0.9977166666666667</v>
      </c>
      <c r="Q7593" s="1">
        <v>101.7</v>
      </c>
    </row>
    <row r="7594" spans="2:17" x14ac:dyDescent="0.3">
      <c r="B7594" s="187">
        <v>43417</v>
      </c>
      <c r="D7594" s="202">
        <v>0</v>
      </c>
      <c r="E7594" s="178">
        <v>0</v>
      </c>
      <c r="F7594" s="188">
        <f t="shared" si="472"/>
        <v>0</v>
      </c>
      <c r="G7594" s="200"/>
      <c r="H7594" s="202">
        <v>0</v>
      </c>
      <c r="I7594" s="178">
        <v>-56.506999999999998</v>
      </c>
      <c r="J7594">
        <f t="shared" si="473"/>
        <v>0</v>
      </c>
      <c r="K7594" s="189">
        <f t="shared" si="474"/>
        <v>0</v>
      </c>
      <c r="L7594" s="200">
        <v>0</v>
      </c>
      <c r="N7594" s="184">
        <v>5985.1</v>
      </c>
      <c r="O7594" s="190">
        <f t="shared" si="475"/>
        <v>0.99751666666666672</v>
      </c>
      <c r="Q7594" s="1">
        <v>101.5</v>
      </c>
    </row>
    <row r="7595" spans="2:17" x14ac:dyDescent="0.3">
      <c r="B7595" s="187">
        <v>43417.041666666664</v>
      </c>
      <c r="D7595" s="202">
        <v>0</v>
      </c>
      <c r="E7595" s="178">
        <v>0</v>
      </c>
      <c r="F7595" s="188">
        <f t="shared" si="472"/>
        <v>0</v>
      </c>
      <c r="G7595" s="200"/>
      <c r="H7595" s="202">
        <v>0</v>
      </c>
      <c r="I7595" s="178">
        <v>-56.506999999999998</v>
      </c>
      <c r="J7595">
        <f t="shared" si="473"/>
        <v>0</v>
      </c>
      <c r="K7595" s="189">
        <f t="shared" si="474"/>
        <v>0</v>
      </c>
      <c r="L7595" s="200">
        <v>0</v>
      </c>
      <c r="N7595" s="184">
        <v>5958.8</v>
      </c>
      <c r="O7595" s="190">
        <f t="shared" si="475"/>
        <v>0.99313333333333331</v>
      </c>
      <c r="Q7595" s="1">
        <v>101.3</v>
      </c>
    </row>
    <row r="7596" spans="2:17" x14ac:dyDescent="0.3">
      <c r="B7596" s="187">
        <v>43417.083333333336</v>
      </c>
      <c r="D7596" s="202">
        <v>0</v>
      </c>
      <c r="E7596" s="178">
        <v>0</v>
      </c>
      <c r="F7596" s="188">
        <f t="shared" si="472"/>
        <v>0</v>
      </c>
      <c r="G7596" s="200"/>
      <c r="H7596" s="202">
        <v>0</v>
      </c>
      <c r="I7596" s="178">
        <v>-56.506999999999998</v>
      </c>
      <c r="J7596">
        <f t="shared" si="473"/>
        <v>0</v>
      </c>
      <c r="K7596" s="189">
        <f t="shared" si="474"/>
        <v>0</v>
      </c>
      <c r="L7596" s="200">
        <v>0</v>
      </c>
      <c r="N7596" s="184">
        <v>5759.3</v>
      </c>
      <c r="O7596" s="190">
        <f t="shared" si="475"/>
        <v>0.95988333333333331</v>
      </c>
      <c r="Q7596" s="1">
        <v>100.9</v>
      </c>
    </row>
    <row r="7597" spans="2:17" x14ac:dyDescent="0.3">
      <c r="B7597" s="187">
        <v>43417.125</v>
      </c>
      <c r="D7597" s="202">
        <v>0</v>
      </c>
      <c r="E7597" s="178">
        <v>0</v>
      </c>
      <c r="F7597" s="188">
        <f t="shared" si="472"/>
        <v>0</v>
      </c>
      <c r="G7597" s="200"/>
      <c r="H7597" s="202">
        <v>0</v>
      </c>
      <c r="I7597" s="178">
        <v>-56.506999999999998</v>
      </c>
      <c r="J7597">
        <f t="shared" si="473"/>
        <v>0</v>
      </c>
      <c r="K7597" s="189">
        <f t="shared" si="474"/>
        <v>0</v>
      </c>
      <c r="L7597" s="200">
        <v>0</v>
      </c>
      <c r="N7597" s="184">
        <v>5292.4</v>
      </c>
      <c r="O7597" s="190">
        <f t="shared" si="475"/>
        <v>0.88206666666666655</v>
      </c>
      <c r="Q7597" s="1">
        <v>100.5</v>
      </c>
    </row>
    <row r="7598" spans="2:17" x14ac:dyDescent="0.3">
      <c r="B7598" s="187">
        <v>43417.166666666664</v>
      </c>
      <c r="D7598" s="202">
        <v>0</v>
      </c>
      <c r="E7598" s="178">
        <v>0</v>
      </c>
      <c r="F7598" s="188">
        <f t="shared" si="472"/>
        <v>0</v>
      </c>
      <c r="G7598" s="200"/>
      <c r="H7598" s="202">
        <v>0</v>
      </c>
      <c r="I7598" s="178">
        <v>-56.506999999999998</v>
      </c>
      <c r="J7598">
        <f t="shared" si="473"/>
        <v>0</v>
      </c>
      <c r="K7598" s="189">
        <f t="shared" si="474"/>
        <v>0</v>
      </c>
      <c r="L7598" s="200">
        <v>0</v>
      </c>
      <c r="N7598" s="184">
        <v>4890.8</v>
      </c>
      <c r="O7598" s="190">
        <f t="shared" si="475"/>
        <v>0.81513333333333338</v>
      </c>
      <c r="Q7598" s="1">
        <v>100.3</v>
      </c>
    </row>
    <row r="7599" spans="2:17" x14ac:dyDescent="0.3">
      <c r="B7599" s="187">
        <v>43417.208333333336</v>
      </c>
      <c r="D7599" s="202">
        <v>252</v>
      </c>
      <c r="E7599" s="178">
        <v>0</v>
      </c>
      <c r="F7599" s="188">
        <f t="shared" si="472"/>
        <v>0</v>
      </c>
      <c r="G7599" s="200"/>
      <c r="H7599" s="202">
        <v>45</v>
      </c>
      <c r="I7599" s="178">
        <v>1495.8</v>
      </c>
      <c r="J7599">
        <f t="shared" si="473"/>
        <v>1495.8</v>
      </c>
      <c r="K7599" s="189">
        <f t="shared" si="474"/>
        <v>5.9831999999999996E-2</v>
      </c>
      <c r="L7599" s="200">
        <v>1598.1</v>
      </c>
      <c r="N7599" s="184">
        <v>4713.3999999999996</v>
      </c>
      <c r="O7599" s="190">
        <f t="shared" si="475"/>
        <v>0.78556666666666664</v>
      </c>
      <c r="Q7599" s="1">
        <v>99.8</v>
      </c>
    </row>
    <row r="7600" spans="2:17" x14ac:dyDescent="0.3">
      <c r="B7600" s="187">
        <v>43417.25</v>
      </c>
      <c r="D7600" s="202">
        <v>705</v>
      </c>
      <c r="E7600" s="178">
        <v>166.30600000000001</v>
      </c>
      <c r="F7600" s="188">
        <f t="shared" si="472"/>
        <v>0.22506479006665089</v>
      </c>
      <c r="G7600" s="200"/>
      <c r="H7600" s="202">
        <v>255</v>
      </c>
      <c r="I7600" s="178">
        <v>11565</v>
      </c>
      <c r="J7600">
        <f t="shared" si="473"/>
        <v>11565</v>
      </c>
      <c r="K7600" s="189">
        <f t="shared" si="474"/>
        <v>0.46260000000000001</v>
      </c>
      <c r="L7600" s="200">
        <v>11871</v>
      </c>
      <c r="N7600" s="184">
        <v>2691</v>
      </c>
      <c r="O7600" s="190">
        <f t="shared" si="475"/>
        <v>0.44850000000000001</v>
      </c>
      <c r="Q7600" s="1">
        <v>99.8</v>
      </c>
    </row>
    <row r="7601" spans="2:17" x14ac:dyDescent="0.3">
      <c r="B7601" s="187">
        <v>43417.291666666664</v>
      </c>
      <c r="D7601" s="202">
        <v>842</v>
      </c>
      <c r="E7601" s="178">
        <v>556.62900000000002</v>
      </c>
      <c r="F7601" s="188">
        <f t="shared" si="472"/>
        <v>0.75329566600128572</v>
      </c>
      <c r="G7601" s="200"/>
      <c r="H7601" s="202">
        <v>497</v>
      </c>
      <c r="I7601" s="178">
        <v>22241</v>
      </c>
      <c r="J7601">
        <f t="shared" si="473"/>
        <v>22241</v>
      </c>
      <c r="K7601" s="189">
        <f t="shared" si="474"/>
        <v>0.88963999999999999</v>
      </c>
      <c r="L7601" s="200">
        <v>23042</v>
      </c>
      <c r="N7601" s="184">
        <v>2875.4</v>
      </c>
      <c r="O7601" s="190">
        <f t="shared" si="475"/>
        <v>0.47923333333333334</v>
      </c>
      <c r="Q7601" s="1">
        <v>99.1</v>
      </c>
    </row>
    <row r="7602" spans="2:17" x14ac:dyDescent="0.3">
      <c r="B7602" s="187">
        <v>43417.333333333336</v>
      </c>
      <c r="D7602" s="202">
        <v>923</v>
      </c>
      <c r="E7602" s="178">
        <v>666.16200000000003</v>
      </c>
      <c r="F7602" s="188">
        <f t="shared" si="472"/>
        <v>0.90152857191189917</v>
      </c>
      <c r="G7602" s="200"/>
      <c r="H7602" s="202">
        <v>732</v>
      </c>
      <c r="I7602" s="178">
        <v>24359</v>
      </c>
      <c r="J7602">
        <f t="shared" si="473"/>
        <v>24359</v>
      </c>
      <c r="K7602" s="189">
        <f t="shared" si="474"/>
        <v>0.97436</v>
      </c>
      <c r="L7602" s="200">
        <v>25289</v>
      </c>
      <c r="N7602" s="184">
        <v>2695.4</v>
      </c>
      <c r="O7602" s="190">
        <f t="shared" si="475"/>
        <v>0.44923333333333337</v>
      </c>
      <c r="Q7602" s="1">
        <v>98.7</v>
      </c>
    </row>
    <row r="7603" spans="2:17" x14ac:dyDescent="0.3">
      <c r="B7603" s="187">
        <v>43417.375</v>
      </c>
      <c r="D7603" s="202">
        <v>970</v>
      </c>
      <c r="E7603" s="178">
        <v>718.93899999999996</v>
      </c>
      <c r="F7603" s="188">
        <f t="shared" si="472"/>
        <v>0.97295260006089934</v>
      </c>
      <c r="G7603" s="200"/>
      <c r="H7603" s="202">
        <v>910</v>
      </c>
      <c r="I7603" s="178">
        <v>24359</v>
      </c>
      <c r="J7603">
        <f t="shared" si="473"/>
        <v>24359</v>
      </c>
      <c r="K7603" s="189">
        <f t="shared" si="474"/>
        <v>0.97436</v>
      </c>
      <c r="L7603" s="200">
        <v>25289</v>
      </c>
      <c r="N7603" s="184">
        <v>2174.8000000000002</v>
      </c>
      <c r="O7603" s="190">
        <f t="shared" si="475"/>
        <v>0.36246666666666671</v>
      </c>
      <c r="Q7603" s="1">
        <v>98.5</v>
      </c>
    </row>
    <row r="7604" spans="2:17" x14ac:dyDescent="0.3">
      <c r="B7604" s="187">
        <v>43417.416666666664</v>
      </c>
      <c r="D7604" s="202">
        <v>999</v>
      </c>
      <c r="E7604" s="178">
        <v>734.54100000000005</v>
      </c>
      <c r="F7604" s="188">
        <f t="shared" si="472"/>
        <v>0.99406705687316044</v>
      </c>
      <c r="G7604" s="200"/>
      <c r="H7604" s="202">
        <v>1037</v>
      </c>
      <c r="I7604" s="178">
        <v>24359</v>
      </c>
      <c r="J7604">
        <f t="shared" si="473"/>
        <v>24359</v>
      </c>
      <c r="K7604" s="189">
        <f t="shared" si="474"/>
        <v>0.97436</v>
      </c>
      <c r="L7604" s="200">
        <v>25289</v>
      </c>
      <c r="N7604" s="184">
        <v>1297.8</v>
      </c>
      <c r="O7604" s="190">
        <f t="shared" si="475"/>
        <v>0.21629999999999999</v>
      </c>
      <c r="Q7604" s="1">
        <v>98.2</v>
      </c>
    </row>
    <row r="7605" spans="2:17" x14ac:dyDescent="0.3">
      <c r="B7605" s="187">
        <v>43417.458333333336</v>
      </c>
      <c r="D7605" s="202">
        <v>1010</v>
      </c>
      <c r="E7605" s="178">
        <v>734.52700000000004</v>
      </c>
      <c r="F7605" s="188">
        <f t="shared" si="472"/>
        <v>0.99404811043069341</v>
      </c>
      <c r="G7605" s="200"/>
      <c r="H7605" s="202">
        <v>1096</v>
      </c>
      <c r="I7605" s="178">
        <v>24359</v>
      </c>
      <c r="J7605">
        <f t="shared" si="473"/>
        <v>24359</v>
      </c>
      <c r="K7605" s="189">
        <f t="shared" si="474"/>
        <v>0.97436</v>
      </c>
      <c r="L7605" s="200">
        <v>25289</v>
      </c>
      <c r="N7605" s="184">
        <v>661.1</v>
      </c>
      <c r="O7605" s="190">
        <f t="shared" si="475"/>
        <v>0.11018333333333334</v>
      </c>
      <c r="Q7605" s="1">
        <v>98.1</v>
      </c>
    </row>
    <row r="7606" spans="2:17" x14ac:dyDescent="0.3">
      <c r="B7606" s="187">
        <v>43417.5</v>
      </c>
      <c r="D7606" s="202">
        <v>1007</v>
      </c>
      <c r="E7606" s="178">
        <v>734.61199999999997</v>
      </c>
      <c r="F7606" s="188">
        <f t="shared" si="472"/>
        <v>0.99416314240281489</v>
      </c>
      <c r="G7606" s="200"/>
      <c r="H7606" s="202">
        <v>1080</v>
      </c>
      <c r="I7606" s="178">
        <v>24359</v>
      </c>
      <c r="J7606">
        <f t="shared" si="473"/>
        <v>24359</v>
      </c>
      <c r="K7606" s="189">
        <f t="shared" si="474"/>
        <v>0.97436</v>
      </c>
      <c r="L7606" s="200">
        <v>25289</v>
      </c>
      <c r="N7606" s="184">
        <v>271.60000000000002</v>
      </c>
      <c r="O7606" s="190">
        <f t="shared" si="475"/>
        <v>4.526666666666667E-2</v>
      </c>
      <c r="Q7606" s="1">
        <v>97.9</v>
      </c>
    </row>
    <row r="7607" spans="2:17" x14ac:dyDescent="0.3">
      <c r="B7607" s="187">
        <v>43417.541666666664</v>
      </c>
      <c r="D7607" s="202">
        <v>988</v>
      </c>
      <c r="E7607" s="178">
        <v>734.63900000000001</v>
      </c>
      <c r="F7607" s="188">
        <f t="shared" si="472"/>
        <v>0.99419968197043007</v>
      </c>
      <c r="G7607" s="200"/>
      <c r="H7607" s="202">
        <v>992</v>
      </c>
      <c r="I7607" s="178">
        <v>24359</v>
      </c>
      <c r="J7607">
        <f t="shared" si="473"/>
        <v>24359</v>
      </c>
      <c r="K7607" s="189">
        <f t="shared" si="474"/>
        <v>0.97436</v>
      </c>
      <c r="L7607" s="200">
        <v>25289</v>
      </c>
      <c r="N7607" s="184">
        <v>8.1</v>
      </c>
      <c r="O7607" s="190">
        <f t="shared" si="475"/>
        <v>1.3499999999999999E-3</v>
      </c>
      <c r="Q7607" s="1">
        <v>97.4</v>
      </c>
    </row>
    <row r="7608" spans="2:17" x14ac:dyDescent="0.3">
      <c r="B7608" s="187">
        <v>43417.583333333336</v>
      </c>
      <c r="D7608" s="202">
        <v>951</v>
      </c>
      <c r="E7608" s="178">
        <v>699.39</v>
      </c>
      <c r="F7608" s="188">
        <f t="shared" si="472"/>
        <v>0.94649659979023582</v>
      </c>
      <c r="G7608" s="200"/>
      <c r="H7608" s="202">
        <v>838</v>
      </c>
      <c r="I7608" s="178">
        <v>24249</v>
      </c>
      <c r="J7608">
        <f t="shared" si="473"/>
        <v>24249</v>
      </c>
      <c r="K7608" s="189">
        <f t="shared" si="474"/>
        <v>0.96996000000000004</v>
      </c>
      <c r="L7608" s="200">
        <v>25173</v>
      </c>
      <c r="N7608" s="184">
        <v>0</v>
      </c>
      <c r="O7608" s="190">
        <f t="shared" si="475"/>
        <v>0</v>
      </c>
      <c r="Q7608" s="1">
        <v>97.3</v>
      </c>
    </row>
    <row r="7609" spans="2:17" x14ac:dyDescent="0.3">
      <c r="B7609" s="187">
        <v>43417.625</v>
      </c>
      <c r="D7609" s="202">
        <v>889</v>
      </c>
      <c r="E7609" s="178">
        <v>625.64400000000001</v>
      </c>
      <c r="F7609" s="188">
        <f t="shared" si="472"/>
        <v>0.84669486077748091</v>
      </c>
      <c r="G7609" s="200"/>
      <c r="H7609" s="202">
        <v>630</v>
      </c>
      <c r="I7609" s="178">
        <v>22919</v>
      </c>
      <c r="J7609">
        <f t="shared" si="473"/>
        <v>22919</v>
      </c>
      <c r="K7609" s="189">
        <f t="shared" si="474"/>
        <v>0.91676000000000002</v>
      </c>
      <c r="L7609" s="200">
        <v>23760</v>
      </c>
      <c r="N7609" s="184">
        <v>0</v>
      </c>
      <c r="O7609" s="190">
        <f t="shared" si="475"/>
        <v>0</v>
      </c>
      <c r="Q7609" s="1">
        <v>97.3</v>
      </c>
    </row>
    <row r="7610" spans="2:17" x14ac:dyDescent="0.3">
      <c r="B7610" s="187">
        <v>43417.666666666664</v>
      </c>
      <c r="D7610" s="202">
        <v>788</v>
      </c>
      <c r="E7610" s="178">
        <v>468.87099999999998</v>
      </c>
      <c r="F7610" s="188">
        <f t="shared" si="472"/>
        <v>0.63453124471360423</v>
      </c>
      <c r="G7610" s="200"/>
      <c r="H7610" s="202">
        <v>395</v>
      </c>
      <c r="I7610" s="178">
        <v>17207</v>
      </c>
      <c r="J7610">
        <f t="shared" si="473"/>
        <v>17207</v>
      </c>
      <c r="K7610" s="189">
        <f t="shared" si="474"/>
        <v>0.68828</v>
      </c>
      <c r="L7610" s="200">
        <v>17739</v>
      </c>
      <c r="N7610" s="184">
        <v>0</v>
      </c>
      <c r="O7610" s="190">
        <f t="shared" si="475"/>
        <v>0</v>
      </c>
      <c r="Q7610" s="1">
        <v>97.1</v>
      </c>
    </row>
    <row r="7611" spans="2:17" x14ac:dyDescent="0.3">
      <c r="B7611" s="187">
        <v>43417.708333333336</v>
      </c>
      <c r="D7611" s="202">
        <v>583</v>
      </c>
      <c r="E7611" s="178">
        <v>220.315</v>
      </c>
      <c r="F7611" s="188">
        <f t="shared" si="472"/>
        <v>0.2981561051527557</v>
      </c>
      <c r="G7611" s="200"/>
      <c r="H7611" s="202">
        <v>159</v>
      </c>
      <c r="I7611" s="178">
        <v>6357</v>
      </c>
      <c r="J7611">
        <f t="shared" si="473"/>
        <v>6357</v>
      </c>
      <c r="K7611" s="189">
        <f t="shared" si="474"/>
        <v>0.25428000000000001</v>
      </c>
      <c r="L7611" s="200">
        <v>6525.1</v>
      </c>
      <c r="N7611" s="184">
        <v>0</v>
      </c>
      <c r="O7611" s="190">
        <f t="shared" si="475"/>
        <v>0</v>
      </c>
      <c r="Q7611" s="1">
        <v>96.4</v>
      </c>
    </row>
    <row r="7612" spans="2:17" x14ac:dyDescent="0.3">
      <c r="B7612" s="187">
        <v>43417.75</v>
      </c>
      <c r="D7612" s="202">
        <v>51</v>
      </c>
      <c r="E7612" s="178">
        <v>0</v>
      </c>
      <c r="F7612" s="188">
        <f t="shared" si="472"/>
        <v>0</v>
      </c>
      <c r="G7612" s="200"/>
      <c r="H7612" s="202">
        <v>7</v>
      </c>
      <c r="I7612" s="178">
        <v>-56.506999999999998</v>
      </c>
      <c r="J7612">
        <f t="shared" si="473"/>
        <v>0</v>
      </c>
      <c r="K7612" s="189">
        <f t="shared" si="474"/>
        <v>0</v>
      </c>
      <c r="L7612" s="200">
        <v>101.66</v>
      </c>
      <c r="N7612" s="184">
        <v>0</v>
      </c>
      <c r="O7612" s="190">
        <f t="shared" si="475"/>
        <v>0</v>
      </c>
      <c r="Q7612" s="1">
        <v>96.4</v>
      </c>
    </row>
    <row r="7613" spans="2:17" x14ac:dyDescent="0.3">
      <c r="B7613" s="187">
        <v>43417.791666666664</v>
      </c>
      <c r="D7613" s="202">
        <v>0</v>
      </c>
      <c r="E7613" s="178">
        <v>0</v>
      </c>
      <c r="F7613" s="188">
        <f t="shared" si="472"/>
        <v>0</v>
      </c>
      <c r="G7613" s="200"/>
      <c r="H7613" s="202">
        <v>0</v>
      </c>
      <c r="I7613" s="178">
        <v>-56.506999999999998</v>
      </c>
      <c r="J7613">
        <f t="shared" si="473"/>
        <v>0</v>
      </c>
      <c r="K7613" s="189">
        <f t="shared" si="474"/>
        <v>0</v>
      </c>
      <c r="L7613" s="200">
        <v>0</v>
      </c>
      <c r="N7613" s="184">
        <v>0</v>
      </c>
      <c r="O7613" s="190">
        <f t="shared" si="475"/>
        <v>0</v>
      </c>
      <c r="Q7613" s="1">
        <v>96.2</v>
      </c>
    </row>
    <row r="7614" spans="2:17" x14ac:dyDescent="0.3">
      <c r="B7614" s="187">
        <v>43417.833333333336</v>
      </c>
      <c r="D7614" s="202">
        <v>0</v>
      </c>
      <c r="E7614" s="178">
        <v>0</v>
      </c>
      <c r="F7614" s="188">
        <f t="shared" si="472"/>
        <v>0</v>
      </c>
      <c r="G7614" s="200"/>
      <c r="H7614" s="202">
        <v>0</v>
      </c>
      <c r="I7614" s="178">
        <v>-56.506999999999998</v>
      </c>
      <c r="J7614">
        <f t="shared" si="473"/>
        <v>0</v>
      </c>
      <c r="K7614" s="189">
        <f t="shared" si="474"/>
        <v>0</v>
      </c>
      <c r="L7614" s="200">
        <v>0</v>
      </c>
      <c r="N7614" s="184">
        <v>686</v>
      </c>
      <c r="O7614" s="190">
        <f t="shared" si="475"/>
        <v>0.11433333333333333</v>
      </c>
      <c r="Q7614" s="1">
        <v>96</v>
      </c>
    </row>
    <row r="7615" spans="2:17" x14ac:dyDescent="0.3">
      <c r="B7615" s="187">
        <v>43417.875</v>
      </c>
      <c r="D7615" s="202">
        <v>0</v>
      </c>
      <c r="E7615" s="178">
        <v>0</v>
      </c>
      <c r="F7615" s="188">
        <f t="shared" si="472"/>
        <v>0</v>
      </c>
      <c r="G7615" s="200"/>
      <c r="H7615" s="202">
        <v>0</v>
      </c>
      <c r="I7615" s="178">
        <v>-56.506999999999998</v>
      </c>
      <c r="J7615">
        <f t="shared" si="473"/>
        <v>0</v>
      </c>
      <c r="K7615" s="189">
        <f t="shared" si="474"/>
        <v>0</v>
      </c>
      <c r="L7615" s="200">
        <v>0</v>
      </c>
      <c r="N7615" s="184">
        <v>2918.5</v>
      </c>
      <c r="O7615" s="190">
        <f t="shared" si="475"/>
        <v>0.48641666666666666</v>
      </c>
      <c r="Q7615" s="1">
        <v>96</v>
      </c>
    </row>
    <row r="7616" spans="2:17" x14ac:dyDescent="0.3">
      <c r="B7616" s="187">
        <v>43417.916666666664</v>
      </c>
      <c r="D7616" s="202">
        <v>0</v>
      </c>
      <c r="E7616" s="178">
        <v>0</v>
      </c>
      <c r="F7616" s="188">
        <f t="shared" si="472"/>
        <v>0</v>
      </c>
      <c r="G7616" s="200"/>
      <c r="H7616" s="202">
        <v>0</v>
      </c>
      <c r="I7616" s="178">
        <v>-56.506999999999998</v>
      </c>
      <c r="J7616">
        <f t="shared" si="473"/>
        <v>0</v>
      </c>
      <c r="K7616" s="189">
        <f t="shared" si="474"/>
        <v>0</v>
      </c>
      <c r="L7616" s="200">
        <v>0</v>
      </c>
      <c r="N7616" s="184">
        <v>5229.2</v>
      </c>
      <c r="O7616" s="190">
        <f t="shared" si="475"/>
        <v>0.87153333333333327</v>
      </c>
      <c r="Q7616" s="1">
        <v>95.6</v>
      </c>
    </row>
    <row r="7617" spans="2:17" x14ac:dyDescent="0.3">
      <c r="B7617" s="187">
        <v>43417.958333333336</v>
      </c>
      <c r="D7617" s="202">
        <v>0</v>
      </c>
      <c r="E7617" s="178">
        <v>0</v>
      </c>
      <c r="F7617" s="188">
        <f t="shared" si="472"/>
        <v>0</v>
      </c>
      <c r="G7617" s="200"/>
      <c r="H7617" s="202">
        <v>0</v>
      </c>
      <c r="I7617" s="178">
        <v>-56.506999999999998</v>
      </c>
      <c r="J7617">
        <f t="shared" si="473"/>
        <v>0</v>
      </c>
      <c r="K7617" s="189">
        <f t="shared" si="474"/>
        <v>0</v>
      </c>
      <c r="L7617" s="200">
        <v>0</v>
      </c>
      <c r="N7617" s="184">
        <v>5784.6</v>
      </c>
      <c r="O7617" s="190">
        <f t="shared" si="475"/>
        <v>0.96410000000000007</v>
      </c>
      <c r="Q7617" s="1">
        <v>95.5</v>
      </c>
    </row>
    <row r="7618" spans="2:17" x14ac:dyDescent="0.3">
      <c r="B7618" s="187">
        <v>43418</v>
      </c>
      <c r="D7618" s="202">
        <v>0</v>
      </c>
      <c r="E7618" s="178">
        <v>0</v>
      </c>
      <c r="F7618" s="188">
        <f t="shared" si="472"/>
        <v>0</v>
      </c>
      <c r="G7618" s="200"/>
      <c r="H7618" s="202">
        <v>0</v>
      </c>
      <c r="I7618" s="178">
        <v>-56.506999999999998</v>
      </c>
      <c r="J7618">
        <f t="shared" si="473"/>
        <v>0</v>
      </c>
      <c r="K7618" s="189">
        <f t="shared" si="474"/>
        <v>0</v>
      </c>
      <c r="L7618" s="200">
        <v>0</v>
      </c>
      <c r="N7618" s="184">
        <v>5957.5</v>
      </c>
      <c r="O7618" s="190">
        <f t="shared" si="475"/>
        <v>0.99291666666666667</v>
      </c>
      <c r="Q7618" s="1">
        <v>94.8</v>
      </c>
    </row>
    <row r="7619" spans="2:17" x14ac:dyDescent="0.3">
      <c r="B7619" s="187">
        <v>43418.041666666664</v>
      </c>
      <c r="D7619" s="202">
        <v>0</v>
      </c>
      <c r="E7619" s="178">
        <v>0</v>
      </c>
      <c r="F7619" s="188">
        <f t="shared" si="472"/>
        <v>0</v>
      </c>
      <c r="G7619" s="200"/>
      <c r="H7619" s="202">
        <v>0</v>
      </c>
      <c r="I7619" s="178">
        <v>-56.506999999999998</v>
      </c>
      <c r="J7619">
        <f t="shared" si="473"/>
        <v>0</v>
      </c>
      <c r="K7619" s="189">
        <f t="shared" si="474"/>
        <v>0</v>
      </c>
      <c r="L7619" s="200">
        <v>0</v>
      </c>
      <c r="N7619" s="184">
        <v>5964.5</v>
      </c>
      <c r="O7619" s="190">
        <f t="shared" si="475"/>
        <v>0.99408333333333332</v>
      </c>
      <c r="Q7619" s="1">
        <v>94.5</v>
      </c>
    </row>
    <row r="7620" spans="2:17" x14ac:dyDescent="0.3">
      <c r="B7620" s="187">
        <v>43418.083333333336</v>
      </c>
      <c r="D7620" s="202">
        <v>0</v>
      </c>
      <c r="E7620" s="178">
        <v>0</v>
      </c>
      <c r="F7620" s="188">
        <f t="shared" si="472"/>
        <v>0</v>
      </c>
      <c r="G7620" s="200"/>
      <c r="H7620" s="202">
        <v>0</v>
      </c>
      <c r="I7620" s="178">
        <v>-56.506999999999998</v>
      </c>
      <c r="J7620">
        <f t="shared" si="473"/>
        <v>0</v>
      </c>
      <c r="K7620" s="189">
        <f t="shared" si="474"/>
        <v>0</v>
      </c>
      <c r="L7620" s="200">
        <v>0</v>
      </c>
      <c r="N7620" s="184">
        <v>5571.9</v>
      </c>
      <c r="O7620" s="190">
        <f t="shared" si="475"/>
        <v>0.92864999999999998</v>
      </c>
      <c r="Q7620" s="1">
        <v>94.4</v>
      </c>
    </row>
    <row r="7621" spans="2:17" x14ac:dyDescent="0.3">
      <c r="B7621" s="187">
        <v>43418.125</v>
      </c>
      <c r="D7621" s="202">
        <v>0</v>
      </c>
      <c r="E7621" s="178">
        <v>0</v>
      </c>
      <c r="F7621" s="188">
        <f t="shared" si="472"/>
        <v>0</v>
      </c>
      <c r="G7621" s="200"/>
      <c r="H7621" s="202">
        <v>0</v>
      </c>
      <c r="I7621" s="178">
        <v>-56.506999999999998</v>
      </c>
      <c r="J7621">
        <f t="shared" si="473"/>
        <v>0</v>
      </c>
      <c r="K7621" s="189">
        <f t="shared" si="474"/>
        <v>0</v>
      </c>
      <c r="L7621" s="200">
        <v>0</v>
      </c>
      <c r="N7621" s="184">
        <v>4557.6000000000004</v>
      </c>
      <c r="O7621" s="190">
        <f t="shared" si="475"/>
        <v>0.75960000000000005</v>
      </c>
      <c r="Q7621" s="1">
        <v>94.2</v>
      </c>
    </row>
    <row r="7622" spans="2:17" x14ac:dyDescent="0.3">
      <c r="B7622" s="187">
        <v>43418.166666666664</v>
      </c>
      <c r="D7622" s="202">
        <v>0</v>
      </c>
      <c r="E7622" s="178">
        <v>0</v>
      </c>
      <c r="F7622" s="188">
        <f t="shared" si="472"/>
        <v>0</v>
      </c>
      <c r="G7622" s="200"/>
      <c r="H7622" s="202">
        <v>0</v>
      </c>
      <c r="I7622" s="178">
        <v>-56.506999999999998</v>
      </c>
      <c r="J7622">
        <f t="shared" si="473"/>
        <v>0</v>
      </c>
      <c r="K7622" s="189">
        <f t="shared" si="474"/>
        <v>0</v>
      </c>
      <c r="L7622" s="200">
        <v>0</v>
      </c>
      <c r="N7622" s="184">
        <v>3991.6</v>
      </c>
      <c r="O7622" s="190">
        <f t="shared" si="475"/>
        <v>0.66526666666666667</v>
      </c>
      <c r="Q7622" s="1">
        <v>94.1</v>
      </c>
    </row>
    <row r="7623" spans="2:17" x14ac:dyDescent="0.3">
      <c r="B7623" s="187">
        <v>43418.208333333336</v>
      </c>
      <c r="D7623" s="202">
        <v>228</v>
      </c>
      <c r="E7623" s="178">
        <v>0</v>
      </c>
      <c r="F7623" s="188">
        <f t="shared" si="472"/>
        <v>0</v>
      </c>
      <c r="G7623" s="200"/>
      <c r="H7623" s="202">
        <v>44</v>
      </c>
      <c r="I7623" s="178">
        <v>1438.5</v>
      </c>
      <c r="J7623">
        <f t="shared" si="473"/>
        <v>1438.5</v>
      </c>
      <c r="K7623" s="189">
        <f t="shared" si="474"/>
        <v>5.7540000000000001E-2</v>
      </c>
      <c r="L7623" s="200">
        <v>1540.3</v>
      </c>
      <c r="N7623" s="184">
        <v>3760.6</v>
      </c>
      <c r="O7623" s="190">
        <f t="shared" si="475"/>
        <v>0.62676666666666669</v>
      </c>
      <c r="Q7623" s="1">
        <v>93.2</v>
      </c>
    </row>
    <row r="7624" spans="2:17" x14ac:dyDescent="0.3">
      <c r="B7624" s="187">
        <v>43418.25</v>
      </c>
      <c r="D7624" s="202">
        <v>654</v>
      </c>
      <c r="E7624" s="178">
        <v>140.19</v>
      </c>
      <c r="F7624" s="188">
        <f t="shared" si="472"/>
        <v>0.18972155496159962</v>
      </c>
      <c r="G7624" s="200"/>
      <c r="H7624" s="202">
        <v>250</v>
      </c>
      <c r="I7624" s="178">
        <v>11132</v>
      </c>
      <c r="J7624">
        <f t="shared" si="473"/>
        <v>11132</v>
      </c>
      <c r="K7624" s="189">
        <f t="shared" si="474"/>
        <v>0.44528000000000001</v>
      </c>
      <c r="L7624" s="200">
        <v>11424</v>
      </c>
      <c r="N7624" s="184">
        <v>2496.4</v>
      </c>
      <c r="O7624" s="190">
        <f t="shared" si="475"/>
        <v>0.4160666666666667</v>
      </c>
      <c r="Q7624" s="1">
        <v>93</v>
      </c>
    </row>
    <row r="7625" spans="2:17" x14ac:dyDescent="0.3">
      <c r="B7625" s="187">
        <v>43418.291666666664</v>
      </c>
      <c r="D7625" s="202">
        <v>797</v>
      </c>
      <c r="E7625" s="178">
        <v>525.52</v>
      </c>
      <c r="F7625" s="188">
        <f t="shared" si="472"/>
        <v>0.71119531752207599</v>
      </c>
      <c r="G7625" s="200"/>
      <c r="H7625" s="202">
        <v>488</v>
      </c>
      <c r="I7625" s="178">
        <v>21317</v>
      </c>
      <c r="J7625">
        <f t="shared" si="473"/>
        <v>21317</v>
      </c>
      <c r="K7625" s="189">
        <f t="shared" si="474"/>
        <v>0.85267999999999999</v>
      </c>
      <c r="L7625" s="200">
        <v>22064</v>
      </c>
      <c r="N7625" s="184">
        <v>2351.8000000000002</v>
      </c>
      <c r="O7625" s="190">
        <f t="shared" si="475"/>
        <v>0.39196666666666669</v>
      </c>
      <c r="Q7625" s="1">
        <v>92.6</v>
      </c>
    </row>
    <row r="7626" spans="2:17" x14ac:dyDescent="0.3">
      <c r="B7626" s="187">
        <v>43418.333333333336</v>
      </c>
      <c r="D7626" s="202">
        <v>884</v>
      </c>
      <c r="E7626" s="178">
        <v>636.33399999999995</v>
      </c>
      <c r="F7626" s="188">
        <f t="shared" si="472"/>
        <v>0.8611618229184288</v>
      </c>
      <c r="G7626" s="200"/>
      <c r="H7626" s="202">
        <v>720</v>
      </c>
      <c r="I7626" s="178">
        <v>23593</v>
      </c>
      <c r="J7626">
        <f t="shared" si="473"/>
        <v>23593</v>
      </c>
      <c r="K7626" s="189">
        <f t="shared" si="474"/>
        <v>0.94372</v>
      </c>
      <c r="L7626" s="200">
        <v>24475</v>
      </c>
      <c r="N7626" s="184">
        <v>2749.2</v>
      </c>
      <c r="O7626" s="190">
        <f t="shared" si="475"/>
        <v>0.4582</v>
      </c>
      <c r="Q7626" s="1">
        <v>92.6</v>
      </c>
    </row>
    <row r="7627" spans="2:17" x14ac:dyDescent="0.3">
      <c r="B7627" s="187">
        <v>43418.375</v>
      </c>
      <c r="D7627" s="202">
        <v>938</v>
      </c>
      <c r="E7627" s="178">
        <v>693.19</v>
      </c>
      <c r="F7627" s="188">
        <f t="shared" ref="F7627:F7690" si="476">E7627/$F$8</f>
        <v>0.9381060324119499</v>
      </c>
      <c r="G7627" s="200"/>
      <c r="H7627" s="202">
        <v>897</v>
      </c>
      <c r="I7627" s="178">
        <v>24353</v>
      </c>
      <c r="J7627">
        <f t="shared" ref="J7627:J7690" si="477">IF(I7627&lt;0,0,I7627)</f>
        <v>24353</v>
      </c>
      <c r="K7627" s="189">
        <f t="shared" ref="K7627:K7690" si="478">J7627/(1000*$K$8)</f>
        <v>0.97411999999999999</v>
      </c>
      <c r="L7627" s="200">
        <v>25283</v>
      </c>
      <c r="N7627" s="184">
        <v>2716.6</v>
      </c>
      <c r="O7627" s="190">
        <f t="shared" ref="O7627:O7690" si="479">N7627/$O$8</f>
        <v>0.45276666666666665</v>
      </c>
      <c r="Q7627" s="1">
        <v>92.1</v>
      </c>
    </row>
    <row r="7628" spans="2:17" x14ac:dyDescent="0.3">
      <c r="B7628" s="187">
        <v>43418.416666666664</v>
      </c>
      <c r="D7628" s="202">
        <v>968</v>
      </c>
      <c r="E7628" s="178">
        <v>726.19200000000001</v>
      </c>
      <c r="F7628" s="188">
        <f t="shared" si="476"/>
        <v>0.98276821057617492</v>
      </c>
      <c r="G7628" s="200"/>
      <c r="H7628" s="202">
        <v>1024</v>
      </c>
      <c r="I7628" s="178">
        <v>24359</v>
      </c>
      <c r="J7628">
        <f t="shared" si="477"/>
        <v>24359</v>
      </c>
      <c r="K7628" s="189">
        <f t="shared" si="478"/>
        <v>0.97436</v>
      </c>
      <c r="L7628" s="200">
        <v>25289</v>
      </c>
      <c r="N7628" s="184">
        <v>2226.4</v>
      </c>
      <c r="O7628" s="190">
        <f t="shared" si="479"/>
        <v>0.37106666666666666</v>
      </c>
      <c r="Q7628" s="1">
        <v>92</v>
      </c>
    </row>
    <row r="7629" spans="2:17" x14ac:dyDescent="0.3">
      <c r="B7629" s="187">
        <v>43418.458333333336</v>
      </c>
      <c r="D7629" s="202">
        <v>981</v>
      </c>
      <c r="E7629" s="178">
        <v>734.53200000000004</v>
      </c>
      <c r="F7629" s="188">
        <f t="shared" si="476"/>
        <v>0.99405487701728878</v>
      </c>
      <c r="G7629" s="200"/>
      <c r="H7629" s="202">
        <v>1082</v>
      </c>
      <c r="I7629" s="178">
        <v>24359</v>
      </c>
      <c r="J7629">
        <f t="shared" si="477"/>
        <v>24359</v>
      </c>
      <c r="K7629" s="189">
        <f t="shared" si="478"/>
        <v>0.97436</v>
      </c>
      <c r="L7629" s="200">
        <v>25289</v>
      </c>
      <c r="N7629" s="184">
        <v>1469.6</v>
      </c>
      <c r="O7629" s="190">
        <f t="shared" si="479"/>
        <v>0.24493333333333331</v>
      </c>
      <c r="Q7629" s="1">
        <v>90.8</v>
      </c>
    </row>
    <row r="7630" spans="2:17" x14ac:dyDescent="0.3">
      <c r="B7630" s="187">
        <v>43418.5</v>
      </c>
      <c r="D7630" s="202">
        <v>977</v>
      </c>
      <c r="E7630" s="178">
        <v>734.72500000000002</v>
      </c>
      <c r="F7630" s="188">
        <f t="shared" si="476"/>
        <v>0.99431606725987087</v>
      </c>
      <c r="G7630" s="200"/>
      <c r="H7630" s="202">
        <v>1067</v>
      </c>
      <c r="I7630" s="178">
        <v>24359</v>
      </c>
      <c r="J7630">
        <f t="shared" si="477"/>
        <v>24359</v>
      </c>
      <c r="K7630" s="189">
        <f t="shared" si="478"/>
        <v>0.97436</v>
      </c>
      <c r="L7630" s="200">
        <v>25289</v>
      </c>
      <c r="N7630" s="184">
        <v>819.7</v>
      </c>
      <c r="O7630" s="190">
        <f t="shared" si="479"/>
        <v>0.13661666666666666</v>
      </c>
      <c r="Q7630" s="1">
        <v>89.9</v>
      </c>
    </row>
    <row r="7631" spans="2:17" x14ac:dyDescent="0.3">
      <c r="B7631" s="187">
        <v>43418.541666666664</v>
      </c>
      <c r="D7631" s="202">
        <v>958</v>
      </c>
      <c r="E7631" s="178">
        <v>719.77800000000002</v>
      </c>
      <c r="F7631" s="188">
        <f t="shared" si="476"/>
        <v>0.97408803329160609</v>
      </c>
      <c r="G7631" s="200"/>
      <c r="H7631" s="202">
        <v>979</v>
      </c>
      <c r="I7631" s="178">
        <v>24308</v>
      </c>
      <c r="J7631">
        <f t="shared" si="477"/>
        <v>24308</v>
      </c>
      <c r="K7631" s="189">
        <f t="shared" si="478"/>
        <v>0.97231999999999996</v>
      </c>
      <c r="L7631" s="200">
        <v>25235</v>
      </c>
      <c r="N7631" s="184">
        <v>164</v>
      </c>
      <c r="O7631" s="190">
        <f t="shared" si="479"/>
        <v>2.7333333333333334E-2</v>
      </c>
      <c r="Q7631" s="1">
        <v>89.5</v>
      </c>
    </row>
    <row r="7632" spans="2:17" x14ac:dyDescent="0.3">
      <c r="B7632" s="187">
        <v>43418.583333333336</v>
      </c>
      <c r="D7632" s="202">
        <v>899</v>
      </c>
      <c r="E7632" s="178">
        <v>660.23</v>
      </c>
      <c r="F7632" s="188">
        <f t="shared" si="476"/>
        <v>0.89350069357512607</v>
      </c>
      <c r="G7632" s="200"/>
      <c r="H7632" s="202">
        <v>825</v>
      </c>
      <c r="I7632" s="178">
        <v>23528</v>
      </c>
      <c r="J7632">
        <f t="shared" si="477"/>
        <v>23528</v>
      </c>
      <c r="K7632" s="189">
        <f t="shared" si="478"/>
        <v>0.94111999999999996</v>
      </c>
      <c r="L7632" s="200">
        <v>24406</v>
      </c>
      <c r="N7632" s="184">
        <v>0</v>
      </c>
      <c r="O7632" s="190">
        <f t="shared" si="479"/>
        <v>0</v>
      </c>
      <c r="Q7632" s="1">
        <v>88.8</v>
      </c>
    </row>
    <row r="7633" spans="2:17" x14ac:dyDescent="0.3">
      <c r="B7633" s="187">
        <v>43418.625</v>
      </c>
      <c r="D7633" s="202">
        <v>674</v>
      </c>
      <c r="E7633" s="178">
        <v>469.20800000000003</v>
      </c>
      <c r="F7633" s="188">
        <f t="shared" si="476"/>
        <v>0.63498731265013375</v>
      </c>
      <c r="G7633" s="200"/>
      <c r="H7633" s="202">
        <v>579</v>
      </c>
      <c r="I7633" s="178">
        <v>20453</v>
      </c>
      <c r="J7633">
        <f t="shared" si="477"/>
        <v>20453</v>
      </c>
      <c r="K7633" s="189">
        <f t="shared" si="478"/>
        <v>0.81811999999999996</v>
      </c>
      <c r="L7633" s="200">
        <v>21152</v>
      </c>
      <c r="N7633" s="184">
        <v>0</v>
      </c>
      <c r="O7633" s="190">
        <f t="shared" si="479"/>
        <v>0</v>
      </c>
      <c r="Q7633" s="1">
        <v>88.3</v>
      </c>
    </row>
    <row r="7634" spans="2:17" x14ac:dyDescent="0.3">
      <c r="B7634" s="187">
        <v>43418.666666666664</v>
      </c>
      <c r="D7634" s="202">
        <v>399</v>
      </c>
      <c r="E7634" s="178">
        <v>226.87899999999999</v>
      </c>
      <c r="F7634" s="188">
        <f t="shared" si="476"/>
        <v>0.30703928003518627</v>
      </c>
      <c r="G7634" s="200"/>
      <c r="H7634" s="202">
        <v>318</v>
      </c>
      <c r="I7634" s="178">
        <v>12487</v>
      </c>
      <c r="J7634">
        <f t="shared" si="477"/>
        <v>12487</v>
      </c>
      <c r="K7634" s="189">
        <f t="shared" si="478"/>
        <v>0.49947999999999998</v>
      </c>
      <c r="L7634" s="200">
        <v>12824</v>
      </c>
      <c r="N7634" s="184">
        <v>0</v>
      </c>
      <c r="O7634" s="190">
        <f t="shared" si="479"/>
        <v>0</v>
      </c>
      <c r="Q7634" s="1">
        <v>87.4</v>
      </c>
    </row>
    <row r="7635" spans="2:17" x14ac:dyDescent="0.3">
      <c r="B7635" s="187">
        <v>43418.708333333336</v>
      </c>
      <c r="D7635" s="202">
        <v>303</v>
      </c>
      <c r="E7635" s="178">
        <v>0</v>
      </c>
      <c r="F7635" s="188">
        <f t="shared" si="476"/>
        <v>0</v>
      </c>
      <c r="G7635" s="200"/>
      <c r="H7635" s="202">
        <v>131</v>
      </c>
      <c r="I7635" s="178">
        <v>4861.1000000000004</v>
      </c>
      <c r="J7635">
        <f t="shared" si="477"/>
        <v>4861.1000000000004</v>
      </c>
      <c r="K7635" s="189">
        <f t="shared" si="478"/>
        <v>0.19444400000000001</v>
      </c>
      <c r="L7635" s="200">
        <v>5002.5</v>
      </c>
      <c r="N7635" s="184">
        <v>0</v>
      </c>
      <c r="O7635" s="190">
        <f t="shared" si="479"/>
        <v>0</v>
      </c>
      <c r="Q7635" s="1">
        <v>86.5</v>
      </c>
    </row>
    <row r="7636" spans="2:17" x14ac:dyDescent="0.3">
      <c r="B7636" s="187">
        <v>43418.75</v>
      </c>
      <c r="D7636" s="202">
        <v>18</v>
      </c>
      <c r="E7636" s="178">
        <v>0</v>
      </c>
      <c r="F7636" s="188">
        <f t="shared" si="476"/>
        <v>0</v>
      </c>
      <c r="G7636" s="200"/>
      <c r="H7636" s="202">
        <v>6</v>
      </c>
      <c r="I7636" s="178">
        <v>-56.506999999999998</v>
      </c>
      <c r="J7636">
        <f t="shared" si="477"/>
        <v>0</v>
      </c>
      <c r="K7636" s="189">
        <f t="shared" si="478"/>
        <v>0</v>
      </c>
      <c r="L7636" s="200">
        <v>0</v>
      </c>
      <c r="N7636" s="184">
        <v>0</v>
      </c>
      <c r="O7636" s="190">
        <f t="shared" si="479"/>
        <v>0</v>
      </c>
      <c r="Q7636" s="1">
        <v>86.5</v>
      </c>
    </row>
    <row r="7637" spans="2:17" x14ac:dyDescent="0.3">
      <c r="B7637" s="187">
        <v>43418.791666666664</v>
      </c>
      <c r="D7637" s="202">
        <v>0</v>
      </c>
      <c r="E7637" s="178">
        <v>0</v>
      </c>
      <c r="F7637" s="188">
        <f t="shared" si="476"/>
        <v>0</v>
      </c>
      <c r="G7637" s="200"/>
      <c r="H7637" s="202">
        <v>0</v>
      </c>
      <c r="I7637" s="178">
        <v>-56.506999999999998</v>
      </c>
      <c r="J7637">
        <f t="shared" si="477"/>
        <v>0</v>
      </c>
      <c r="K7637" s="189">
        <f t="shared" si="478"/>
        <v>0</v>
      </c>
      <c r="L7637" s="200">
        <v>0</v>
      </c>
      <c r="N7637" s="184">
        <v>0</v>
      </c>
      <c r="O7637" s="190">
        <f t="shared" si="479"/>
        <v>0</v>
      </c>
      <c r="Q7637" s="1">
        <v>85.6</v>
      </c>
    </row>
    <row r="7638" spans="2:17" x14ac:dyDescent="0.3">
      <c r="B7638" s="187">
        <v>43418.833333333336</v>
      </c>
      <c r="D7638" s="202">
        <v>0</v>
      </c>
      <c r="E7638" s="178">
        <v>0</v>
      </c>
      <c r="F7638" s="188">
        <f t="shared" si="476"/>
        <v>0</v>
      </c>
      <c r="G7638" s="200"/>
      <c r="H7638" s="202">
        <v>0</v>
      </c>
      <c r="I7638" s="178">
        <v>-56.506999999999998</v>
      </c>
      <c r="J7638">
        <f t="shared" si="477"/>
        <v>0</v>
      </c>
      <c r="K7638" s="189">
        <f t="shared" si="478"/>
        <v>0</v>
      </c>
      <c r="L7638" s="200">
        <v>0</v>
      </c>
      <c r="N7638" s="184">
        <v>671.5</v>
      </c>
      <c r="O7638" s="190">
        <f t="shared" si="479"/>
        <v>0.11191666666666666</v>
      </c>
      <c r="Q7638" s="1">
        <v>85.2</v>
      </c>
    </row>
    <row r="7639" spans="2:17" x14ac:dyDescent="0.3">
      <c r="B7639" s="187">
        <v>43418.875</v>
      </c>
      <c r="D7639" s="202">
        <v>0</v>
      </c>
      <c r="E7639" s="178">
        <v>0</v>
      </c>
      <c r="F7639" s="188">
        <f t="shared" si="476"/>
        <v>0</v>
      </c>
      <c r="G7639" s="200"/>
      <c r="H7639" s="202">
        <v>0</v>
      </c>
      <c r="I7639" s="178">
        <v>-56.506999999999998</v>
      </c>
      <c r="J7639">
        <f t="shared" si="477"/>
        <v>0</v>
      </c>
      <c r="K7639" s="189">
        <f t="shared" si="478"/>
        <v>0</v>
      </c>
      <c r="L7639" s="200">
        <v>0</v>
      </c>
      <c r="N7639" s="184">
        <v>2723.4</v>
      </c>
      <c r="O7639" s="190">
        <f t="shared" si="479"/>
        <v>0.45390000000000003</v>
      </c>
      <c r="Q7639" s="1">
        <v>84.8</v>
      </c>
    </row>
    <row r="7640" spans="2:17" x14ac:dyDescent="0.3">
      <c r="B7640" s="187">
        <v>43418.916666666664</v>
      </c>
      <c r="D7640" s="202">
        <v>0</v>
      </c>
      <c r="E7640" s="178">
        <v>0</v>
      </c>
      <c r="F7640" s="188">
        <f t="shared" si="476"/>
        <v>0</v>
      </c>
      <c r="G7640" s="200"/>
      <c r="H7640" s="202">
        <v>0</v>
      </c>
      <c r="I7640" s="178">
        <v>-56.506999999999998</v>
      </c>
      <c r="J7640">
        <f t="shared" si="477"/>
        <v>0</v>
      </c>
      <c r="K7640" s="189">
        <f t="shared" si="478"/>
        <v>0</v>
      </c>
      <c r="L7640" s="200">
        <v>0</v>
      </c>
      <c r="N7640" s="184">
        <v>1099</v>
      </c>
      <c r="O7640" s="190">
        <f t="shared" si="479"/>
        <v>0.18316666666666667</v>
      </c>
      <c r="Q7640" s="1">
        <v>84.8</v>
      </c>
    </row>
    <row r="7641" spans="2:17" x14ac:dyDescent="0.3">
      <c r="B7641" s="187">
        <v>43418.958333333336</v>
      </c>
      <c r="D7641" s="202">
        <v>0</v>
      </c>
      <c r="E7641" s="178">
        <v>0</v>
      </c>
      <c r="F7641" s="188">
        <f t="shared" si="476"/>
        <v>0</v>
      </c>
      <c r="G7641" s="200"/>
      <c r="H7641" s="202">
        <v>0</v>
      </c>
      <c r="I7641" s="178">
        <v>-56.506999999999998</v>
      </c>
      <c r="J7641">
        <f t="shared" si="477"/>
        <v>0</v>
      </c>
      <c r="K7641" s="189">
        <f t="shared" si="478"/>
        <v>0</v>
      </c>
      <c r="L7641" s="200">
        <v>0</v>
      </c>
      <c r="N7641" s="184">
        <v>290.60000000000002</v>
      </c>
      <c r="O7641" s="190">
        <f t="shared" si="479"/>
        <v>4.8433333333333335E-2</v>
      </c>
      <c r="Q7641" s="1">
        <v>84.4</v>
      </c>
    </row>
    <row r="7642" spans="2:17" x14ac:dyDescent="0.3">
      <c r="B7642" s="187">
        <v>43419</v>
      </c>
      <c r="D7642" s="202">
        <v>0</v>
      </c>
      <c r="E7642" s="178">
        <v>0</v>
      </c>
      <c r="F7642" s="188">
        <f t="shared" si="476"/>
        <v>0</v>
      </c>
      <c r="G7642" s="200"/>
      <c r="H7642" s="202">
        <v>0</v>
      </c>
      <c r="I7642" s="178">
        <v>-56.506999999999998</v>
      </c>
      <c r="J7642">
        <f t="shared" si="477"/>
        <v>0</v>
      </c>
      <c r="K7642" s="189">
        <f t="shared" si="478"/>
        <v>0</v>
      </c>
      <c r="L7642" s="200">
        <v>0</v>
      </c>
      <c r="N7642" s="184">
        <v>0</v>
      </c>
      <c r="O7642" s="190">
        <f t="shared" si="479"/>
        <v>0</v>
      </c>
      <c r="Q7642" s="1">
        <v>82.1</v>
      </c>
    </row>
    <row r="7643" spans="2:17" x14ac:dyDescent="0.3">
      <c r="B7643" s="187">
        <v>43419.041666666664</v>
      </c>
      <c r="D7643" s="202">
        <v>0</v>
      </c>
      <c r="E7643" s="178">
        <v>0</v>
      </c>
      <c r="F7643" s="188">
        <f t="shared" si="476"/>
        <v>0</v>
      </c>
      <c r="G7643" s="200"/>
      <c r="H7643" s="202">
        <v>0</v>
      </c>
      <c r="I7643" s="178">
        <v>-56.506999999999998</v>
      </c>
      <c r="J7643">
        <f t="shared" si="477"/>
        <v>0</v>
      </c>
      <c r="K7643" s="189">
        <f t="shared" si="478"/>
        <v>0</v>
      </c>
      <c r="L7643" s="200">
        <v>0</v>
      </c>
      <c r="N7643" s="184">
        <v>2550.9</v>
      </c>
      <c r="O7643" s="190">
        <f t="shared" si="479"/>
        <v>0.42515000000000003</v>
      </c>
      <c r="Q7643" s="1">
        <v>81.7</v>
      </c>
    </row>
    <row r="7644" spans="2:17" x14ac:dyDescent="0.3">
      <c r="B7644" s="187">
        <v>43419.083333333336</v>
      </c>
      <c r="D7644" s="202">
        <v>0</v>
      </c>
      <c r="E7644" s="178">
        <v>0</v>
      </c>
      <c r="F7644" s="188">
        <f t="shared" si="476"/>
        <v>0</v>
      </c>
      <c r="G7644" s="200"/>
      <c r="H7644" s="202">
        <v>0</v>
      </c>
      <c r="I7644" s="178">
        <v>-56.506999999999998</v>
      </c>
      <c r="J7644">
        <f t="shared" si="477"/>
        <v>0</v>
      </c>
      <c r="K7644" s="189">
        <f t="shared" si="478"/>
        <v>0</v>
      </c>
      <c r="L7644" s="200">
        <v>0</v>
      </c>
      <c r="N7644" s="184">
        <v>5743.9</v>
      </c>
      <c r="O7644" s="190">
        <f t="shared" si="479"/>
        <v>0.95731666666666659</v>
      </c>
      <c r="Q7644" s="1">
        <v>81.400000000000006</v>
      </c>
    </row>
    <row r="7645" spans="2:17" x14ac:dyDescent="0.3">
      <c r="B7645" s="187">
        <v>43419.125</v>
      </c>
      <c r="D7645" s="202">
        <v>0</v>
      </c>
      <c r="E7645" s="178">
        <v>0</v>
      </c>
      <c r="F7645" s="188">
        <f t="shared" si="476"/>
        <v>0</v>
      </c>
      <c r="G7645" s="200"/>
      <c r="H7645" s="202">
        <v>0</v>
      </c>
      <c r="I7645" s="178">
        <v>-56.506999999999998</v>
      </c>
      <c r="J7645">
        <f t="shared" si="477"/>
        <v>0</v>
      </c>
      <c r="K7645" s="189">
        <f t="shared" si="478"/>
        <v>0</v>
      </c>
      <c r="L7645" s="200">
        <v>0</v>
      </c>
      <c r="N7645" s="184">
        <v>5699.8</v>
      </c>
      <c r="O7645" s="190">
        <f t="shared" si="479"/>
        <v>0.94996666666666674</v>
      </c>
      <c r="Q7645" s="1">
        <v>81.3</v>
      </c>
    </row>
    <row r="7646" spans="2:17" x14ac:dyDescent="0.3">
      <c r="B7646" s="187">
        <v>43419.166666666664</v>
      </c>
      <c r="D7646" s="202">
        <v>0</v>
      </c>
      <c r="E7646" s="178">
        <v>0</v>
      </c>
      <c r="F7646" s="188">
        <f t="shared" si="476"/>
        <v>0</v>
      </c>
      <c r="G7646" s="200"/>
      <c r="H7646" s="202">
        <v>0</v>
      </c>
      <c r="I7646" s="178">
        <v>-56.506999999999998</v>
      </c>
      <c r="J7646">
        <f t="shared" si="477"/>
        <v>0</v>
      </c>
      <c r="K7646" s="189">
        <f t="shared" si="478"/>
        <v>0</v>
      </c>
      <c r="L7646" s="200">
        <v>0</v>
      </c>
      <c r="N7646" s="184">
        <v>4965.5</v>
      </c>
      <c r="O7646" s="190">
        <f t="shared" si="479"/>
        <v>0.82758333333333334</v>
      </c>
      <c r="Q7646" s="1">
        <v>81.2</v>
      </c>
    </row>
    <row r="7647" spans="2:17" x14ac:dyDescent="0.3">
      <c r="B7647" s="187">
        <v>43419.208333333336</v>
      </c>
      <c r="D7647" s="202">
        <v>225</v>
      </c>
      <c r="E7647" s="178">
        <v>0</v>
      </c>
      <c r="F7647" s="188">
        <f t="shared" si="476"/>
        <v>0</v>
      </c>
      <c r="G7647" s="200"/>
      <c r="H7647" s="202">
        <v>43</v>
      </c>
      <c r="I7647" s="178">
        <v>1373.4</v>
      </c>
      <c r="J7647">
        <f t="shared" si="477"/>
        <v>1373.4</v>
      </c>
      <c r="K7647" s="189">
        <f t="shared" si="478"/>
        <v>5.4936000000000006E-2</v>
      </c>
      <c r="L7647" s="200">
        <v>1474.7</v>
      </c>
      <c r="N7647" s="184">
        <v>4257.8</v>
      </c>
      <c r="O7647" s="190">
        <f t="shared" si="479"/>
        <v>0.70963333333333334</v>
      </c>
      <c r="Q7647" s="1">
        <v>80.5</v>
      </c>
    </row>
    <row r="7648" spans="2:17" x14ac:dyDescent="0.3">
      <c r="B7648" s="187">
        <v>43419.25</v>
      </c>
      <c r="D7648" s="202">
        <v>317</v>
      </c>
      <c r="E7648" s="178">
        <v>0</v>
      </c>
      <c r="F7648" s="188">
        <f t="shared" si="476"/>
        <v>0</v>
      </c>
      <c r="G7648" s="200"/>
      <c r="H7648" s="202">
        <v>191</v>
      </c>
      <c r="I7648" s="178">
        <v>7128.4</v>
      </c>
      <c r="J7648">
        <f t="shared" si="477"/>
        <v>7128.4</v>
      </c>
      <c r="K7648" s="189">
        <f t="shared" si="478"/>
        <v>0.285136</v>
      </c>
      <c r="L7648" s="200">
        <v>7312</v>
      </c>
      <c r="N7648" s="184">
        <v>2066.8000000000002</v>
      </c>
      <c r="O7648" s="190">
        <f t="shared" si="479"/>
        <v>0.3444666666666667</v>
      </c>
      <c r="Q7648" s="1">
        <v>80.5</v>
      </c>
    </row>
    <row r="7649" spans="2:17" x14ac:dyDescent="0.3">
      <c r="B7649" s="187">
        <v>43419.291666666664</v>
      </c>
      <c r="D7649" s="202">
        <v>797</v>
      </c>
      <c r="E7649" s="178">
        <v>492.12</v>
      </c>
      <c r="F7649" s="188">
        <f t="shared" si="476"/>
        <v>0.66599451906485774</v>
      </c>
      <c r="G7649" s="200"/>
      <c r="H7649" s="202">
        <v>488</v>
      </c>
      <c r="I7649" s="178">
        <v>21175</v>
      </c>
      <c r="J7649">
        <f t="shared" si="477"/>
        <v>21175</v>
      </c>
      <c r="K7649" s="189">
        <f t="shared" si="478"/>
        <v>0.84699999999999998</v>
      </c>
      <c r="L7649" s="200">
        <v>21914</v>
      </c>
      <c r="N7649" s="184">
        <v>1677.9</v>
      </c>
      <c r="O7649" s="190">
        <f t="shared" si="479"/>
        <v>0.27965000000000001</v>
      </c>
      <c r="Q7649" s="1">
        <v>80.3</v>
      </c>
    </row>
    <row r="7650" spans="2:17" x14ac:dyDescent="0.3">
      <c r="B7650" s="187">
        <v>43419.333333333336</v>
      </c>
      <c r="D7650" s="202">
        <v>915</v>
      </c>
      <c r="E7650" s="178">
        <v>661.98699999999997</v>
      </c>
      <c r="F7650" s="188">
        <f t="shared" si="476"/>
        <v>0.8958784721047468</v>
      </c>
      <c r="G7650" s="200"/>
      <c r="H7650" s="202">
        <v>721</v>
      </c>
      <c r="I7650" s="178">
        <v>23468</v>
      </c>
      <c r="J7650">
        <f t="shared" si="477"/>
        <v>23468</v>
      </c>
      <c r="K7650" s="189">
        <f t="shared" si="478"/>
        <v>0.93872</v>
      </c>
      <c r="L7650" s="200">
        <v>24343</v>
      </c>
      <c r="N7650" s="184">
        <v>2413.6999999999998</v>
      </c>
      <c r="O7650" s="190">
        <f t="shared" si="479"/>
        <v>0.40228333333333333</v>
      </c>
      <c r="Q7650" s="1">
        <v>79.900000000000006</v>
      </c>
    </row>
    <row r="7651" spans="2:17" x14ac:dyDescent="0.3">
      <c r="B7651" s="187">
        <v>43419.375</v>
      </c>
      <c r="D7651" s="202">
        <v>962</v>
      </c>
      <c r="E7651" s="178">
        <v>713.23699999999997</v>
      </c>
      <c r="F7651" s="188">
        <f t="shared" si="476"/>
        <v>0.96523598470751426</v>
      </c>
      <c r="G7651" s="200"/>
      <c r="H7651" s="202">
        <v>896</v>
      </c>
      <c r="I7651" s="178">
        <v>24050</v>
      </c>
      <c r="J7651">
        <f t="shared" si="477"/>
        <v>24050</v>
      </c>
      <c r="K7651" s="189">
        <f t="shared" si="478"/>
        <v>0.96199999999999997</v>
      </c>
      <c r="L7651" s="200">
        <v>24961</v>
      </c>
      <c r="N7651" s="184">
        <v>2540.6</v>
      </c>
      <c r="O7651" s="190">
        <f t="shared" si="479"/>
        <v>0.42343333333333333</v>
      </c>
      <c r="Q7651" s="1">
        <v>79.900000000000006</v>
      </c>
    </row>
    <row r="7652" spans="2:17" x14ac:dyDescent="0.3">
      <c r="B7652" s="187">
        <v>43419.416666666664</v>
      </c>
      <c r="D7652" s="202">
        <v>992</v>
      </c>
      <c r="E7652" s="178">
        <v>734.23099999999999</v>
      </c>
      <c r="F7652" s="188">
        <f t="shared" si="476"/>
        <v>0.99364752850424609</v>
      </c>
      <c r="G7652" s="200"/>
      <c r="H7652" s="202">
        <v>1022</v>
      </c>
      <c r="I7652" s="178">
        <v>24359</v>
      </c>
      <c r="J7652">
        <f t="shared" si="477"/>
        <v>24359</v>
      </c>
      <c r="K7652" s="189">
        <f t="shared" si="478"/>
        <v>0.97436</v>
      </c>
      <c r="L7652" s="200">
        <v>25289</v>
      </c>
      <c r="N7652" s="184">
        <v>2377.4</v>
      </c>
      <c r="O7652" s="190">
        <f t="shared" si="479"/>
        <v>0.39623333333333333</v>
      </c>
      <c r="Q7652" s="1">
        <v>79.599999999999994</v>
      </c>
    </row>
    <row r="7653" spans="2:17" x14ac:dyDescent="0.3">
      <c r="B7653" s="187">
        <v>43419.458333333336</v>
      </c>
      <c r="D7653" s="202">
        <v>1003</v>
      </c>
      <c r="E7653" s="178">
        <v>734.279</v>
      </c>
      <c r="F7653" s="188">
        <f t="shared" si="476"/>
        <v>0.99371248773556187</v>
      </c>
      <c r="G7653" s="200"/>
      <c r="H7653" s="202">
        <v>1079</v>
      </c>
      <c r="I7653" s="178">
        <v>24359</v>
      </c>
      <c r="J7653">
        <f t="shared" si="477"/>
        <v>24359</v>
      </c>
      <c r="K7653" s="189">
        <f t="shared" si="478"/>
        <v>0.97436</v>
      </c>
      <c r="L7653" s="200">
        <v>25289</v>
      </c>
      <c r="N7653" s="184">
        <v>1197.3</v>
      </c>
      <c r="O7653" s="190">
        <f t="shared" si="479"/>
        <v>0.19955000000000001</v>
      </c>
      <c r="Q7653" s="1">
        <v>79.3</v>
      </c>
    </row>
    <row r="7654" spans="2:17" x14ac:dyDescent="0.3">
      <c r="B7654" s="187">
        <v>43419.5</v>
      </c>
      <c r="D7654" s="202">
        <v>918</v>
      </c>
      <c r="E7654" s="178">
        <v>712.09699999999998</v>
      </c>
      <c r="F7654" s="188">
        <f t="shared" si="476"/>
        <v>0.96369320296376493</v>
      </c>
      <c r="G7654" s="200"/>
      <c r="H7654" s="202">
        <v>1041</v>
      </c>
      <c r="I7654" s="178">
        <v>24037</v>
      </c>
      <c r="J7654">
        <f t="shared" si="477"/>
        <v>24037</v>
      </c>
      <c r="K7654" s="189">
        <f t="shared" si="478"/>
        <v>0.96148</v>
      </c>
      <c r="L7654" s="200">
        <v>24947</v>
      </c>
      <c r="N7654" s="184">
        <v>300.7</v>
      </c>
      <c r="O7654" s="190">
        <f t="shared" si="479"/>
        <v>5.0116666666666664E-2</v>
      </c>
      <c r="Q7654" s="1">
        <v>77.599999999999994</v>
      </c>
    </row>
    <row r="7655" spans="2:17" x14ac:dyDescent="0.3">
      <c r="B7655" s="187">
        <v>43419.541666666664</v>
      </c>
      <c r="D7655" s="202">
        <v>731</v>
      </c>
      <c r="E7655" s="178">
        <v>544.66499999999996</v>
      </c>
      <c r="F7655" s="188">
        <f t="shared" si="476"/>
        <v>0.73710457759583181</v>
      </c>
      <c r="G7655" s="200"/>
      <c r="H7655" s="202">
        <v>885</v>
      </c>
      <c r="I7655" s="178">
        <v>22275</v>
      </c>
      <c r="J7655">
        <f t="shared" si="477"/>
        <v>22275</v>
      </c>
      <c r="K7655" s="189">
        <f t="shared" si="478"/>
        <v>0.89100000000000001</v>
      </c>
      <c r="L7655" s="200">
        <v>23077</v>
      </c>
      <c r="N7655" s="184">
        <v>0</v>
      </c>
      <c r="O7655" s="190">
        <f t="shared" si="479"/>
        <v>0</v>
      </c>
      <c r="Q7655" s="1">
        <v>77</v>
      </c>
    </row>
    <row r="7656" spans="2:17" x14ac:dyDescent="0.3">
      <c r="B7656" s="187">
        <v>43419.583333333336</v>
      </c>
      <c r="D7656" s="202">
        <v>256</v>
      </c>
      <c r="E7656" s="178">
        <v>0</v>
      </c>
      <c r="F7656" s="188">
        <f t="shared" si="476"/>
        <v>0</v>
      </c>
      <c r="G7656" s="200"/>
      <c r="H7656" s="202">
        <v>515</v>
      </c>
      <c r="I7656" s="178">
        <v>13943</v>
      </c>
      <c r="J7656">
        <f t="shared" si="477"/>
        <v>13943</v>
      </c>
      <c r="K7656" s="189">
        <f t="shared" si="478"/>
        <v>0.55771999999999999</v>
      </c>
      <c r="L7656" s="200">
        <v>14331</v>
      </c>
      <c r="N7656" s="184">
        <v>0</v>
      </c>
      <c r="O7656" s="190">
        <f t="shared" si="479"/>
        <v>0</v>
      </c>
      <c r="Q7656" s="1">
        <v>75.900000000000006</v>
      </c>
    </row>
    <row r="7657" spans="2:17" x14ac:dyDescent="0.3">
      <c r="B7657" s="187">
        <v>43419.625</v>
      </c>
      <c r="D7657" s="202">
        <v>817</v>
      </c>
      <c r="E7657" s="178">
        <v>392.81099999999998</v>
      </c>
      <c r="F7657" s="188">
        <f t="shared" si="476"/>
        <v>0.53159792942450179</v>
      </c>
      <c r="G7657" s="200"/>
      <c r="H7657" s="202">
        <v>606</v>
      </c>
      <c r="I7657" s="178">
        <v>21790</v>
      </c>
      <c r="J7657">
        <f t="shared" si="477"/>
        <v>21790</v>
      </c>
      <c r="K7657" s="189">
        <f t="shared" si="478"/>
        <v>0.87160000000000004</v>
      </c>
      <c r="L7657" s="200">
        <v>22564</v>
      </c>
      <c r="N7657" s="184">
        <v>0</v>
      </c>
      <c r="O7657" s="190">
        <f t="shared" si="479"/>
        <v>0</v>
      </c>
      <c r="Q7657" s="1">
        <v>75.5</v>
      </c>
    </row>
    <row r="7658" spans="2:17" x14ac:dyDescent="0.3">
      <c r="B7658" s="187">
        <v>43419.666666666664</v>
      </c>
      <c r="D7658" s="202">
        <v>717</v>
      </c>
      <c r="E7658" s="178">
        <v>425.73700000000002</v>
      </c>
      <c r="F7658" s="188">
        <f t="shared" si="476"/>
        <v>0.57615725547247698</v>
      </c>
      <c r="G7658" s="200"/>
      <c r="H7658" s="202">
        <v>387</v>
      </c>
      <c r="I7658" s="178">
        <v>16552</v>
      </c>
      <c r="J7658">
        <f t="shared" si="477"/>
        <v>16552</v>
      </c>
      <c r="K7658" s="189">
        <f t="shared" si="478"/>
        <v>0.66208</v>
      </c>
      <c r="L7658" s="200">
        <v>17052</v>
      </c>
      <c r="N7658" s="184">
        <v>0</v>
      </c>
      <c r="O7658" s="190">
        <f t="shared" si="479"/>
        <v>0</v>
      </c>
      <c r="Q7658" s="1">
        <v>75.400000000000006</v>
      </c>
    </row>
    <row r="7659" spans="2:17" x14ac:dyDescent="0.3">
      <c r="B7659" s="187">
        <v>43419.708333333336</v>
      </c>
      <c r="D7659" s="202">
        <v>451</v>
      </c>
      <c r="E7659" s="178">
        <v>0</v>
      </c>
      <c r="F7659" s="188">
        <f t="shared" si="476"/>
        <v>0</v>
      </c>
      <c r="G7659" s="200"/>
      <c r="H7659" s="202">
        <v>146</v>
      </c>
      <c r="I7659" s="178">
        <v>5640.3</v>
      </c>
      <c r="J7659">
        <f t="shared" si="477"/>
        <v>5640.3</v>
      </c>
      <c r="K7659" s="189">
        <f t="shared" si="478"/>
        <v>0.22561200000000001</v>
      </c>
      <c r="L7659" s="200">
        <v>5795</v>
      </c>
      <c r="N7659" s="184">
        <v>0</v>
      </c>
      <c r="O7659" s="190">
        <f t="shared" si="479"/>
        <v>0</v>
      </c>
      <c r="Q7659" s="1">
        <v>75.2</v>
      </c>
    </row>
    <row r="7660" spans="2:17" x14ac:dyDescent="0.3">
      <c r="B7660" s="187">
        <v>43419.75</v>
      </c>
      <c r="D7660" s="202">
        <v>66</v>
      </c>
      <c r="E7660" s="178">
        <v>0</v>
      </c>
      <c r="F7660" s="188">
        <f t="shared" si="476"/>
        <v>0</v>
      </c>
      <c r="G7660" s="200"/>
      <c r="H7660" s="202">
        <v>8</v>
      </c>
      <c r="I7660" s="178">
        <v>-56.506999999999998</v>
      </c>
      <c r="J7660">
        <f t="shared" si="477"/>
        <v>0</v>
      </c>
      <c r="K7660" s="189">
        <f t="shared" si="478"/>
        <v>0</v>
      </c>
      <c r="L7660" s="200">
        <v>123.01</v>
      </c>
      <c r="N7660" s="184">
        <v>54.3</v>
      </c>
      <c r="O7660" s="190">
        <f t="shared" si="479"/>
        <v>9.049999999999999E-3</v>
      </c>
      <c r="Q7660" s="1">
        <v>75.2</v>
      </c>
    </row>
    <row r="7661" spans="2:17" x14ac:dyDescent="0.3">
      <c r="B7661" s="187">
        <v>43419.791666666664</v>
      </c>
      <c r="D7661" s="202">
        <v>0</v>
      </c>
      <c r="E7661" s="178">
        <v>0</v>
      </c>
      <c r="F7661" s="188">
        <f t="shared" si="476"/>
        <v>0</v>
      </c>
      <c r="G7661" s="200"/>
      <c r="H7661" s="202">
        <v>0</v>
      </c>
      <c r="I7661" s="178">
        <v>-56.506999999999998</v>
      </c>
      <c r="J7661">
        <f t="shared" si="477"/>
        <v>0</v>
      </c>
      <c r="K7661" s="189">
        <f t="shared" si="478"/>
        <v>0</v>
      </c>
      <c r="L7661" s="200">
        <v>0</v>
      </c>
      <c r="N7661" s="184">
        <v>231.3</v>
      </c>
      <c r="O7661" s="190">
        <f t="shared" si="479"/>
        <v>3.8550000000000001E-2</v>
      </c>
      <c r="Q7661" s="1">
        <v>74.7</v>
      </c>
    </row>
    <row r="7662" spans="2:17" x14ac:dyDescent="0.3">
      <c r="B7662" s="187">
        <v>43419.833333333336</v>
      </c>
      <c r="D7662" s="202">
        <v>0</v>
      </c>
      <c r="E7662" s="178">
        <v>0</v>
      </c>
      <c r="F7662" s="188">
        <f t="shared" si="476"/>
        <v>0</v>
      </c>
      <c r="G7662" s="200"/>
      <c r="H7662" s="202">
        <v>0</v>
      </c>
      <c r="I7662" s="178">
        <v>-56.506999999999998</v>
      </c>
      <c r="J7662">
        <f t="shared" si="477"/>
        <v>0</v>
      </c>
      <c r="K7662" s="189">
        <f t="shared" si="478"/>
        <v>0</v>
      </c>
      <c r="L7662" s="200">
        <v>0</v>
      </c>
      <c r="N7662" s="184">
        <v>819.3</v>
      </c>
      <c r="O7662" s="190">
        <f t="shared" si="479"/>
        <v>0.13655</v>
      </c>
      <c r="Q7662" s="1">
        <v>74.099999999999994</v>
      </c>
    </row>
    <row r="7663" spans="2:17" x14ac:dyDescent="0.3">
      <c r="B7663" s="187">
        <v>43419.875</v>
      </c>
      <c r="D7663" s="202">
        <v>0</v>
      </c>
      <c r="E7663" s="178">
        <v>0</v>
      </c>
      <c r="F7663" s="188">
        <f t="shared" si="476"/>
        <v>0</v>
      </c>
      <c r="G7663" s="200"/>
      <c r="H7663" s="202">
        <v>0</v>
      </c>
      <c r="I7663" s="178">
        <v>-56.506999999999998</v>
      </c>
      <c r="J7663">
        <f t="shared" si="477"/>
        <v>0</v>
      </c>
      <c r="K7663" s="189">
        <f t="shared" si="478"/>
        <v>0</v>
      </c>
      <c r="L7663" s="200">
        <v>0</v>
      </c>
      <c r="N7663" s="184">
        <v>1198.5999999999999</v>
      </c>
      <c r="O7663" s="190">
        <f t="shared" si="479"/>
        <v>0.19976666666666665</v>
      </c>
      <c r="Q7663" s="1">
        <v>73.8</v>
      </c>
    </row>
    <row r="7664" spans="2:17" x14ac:dyDescent="0.3">
      <c r="B7664" s="187">
        <v>43419.916666666664</v>
      </c>
      <c r="D7664" s="202">
        <v>0</v>
      </c>
      <c r="E7664" s="178">
        <v>0</v>
      </c>
      <c r="F7664" s="188">
        <f t="shared" si="476"/>
        <v>0</v>
      </c>
      <c r="G7664" s="200"/>
      <c r="H7664" s="202">
        <v>0</v>
      </c>
      <c r="I7664" s="178">
        <v>-56.506999999999998</v>
      </c>
      <c r="J7664">
        <f t="shared" si="477"/>
        <v>0</v>
      </c>
      <c r="K7664" s="189">
        <f t="shared" si="478"/>
        <v>0</v>
      </c>
      <c r="L7664" s="200">
        <v>0</v>
      </c>
      <c r="N7664" s="184">
        <v>717.7</v>
      </c>
      <c r="O7664" s="190">
        <f t="shared" si="479"/>
        <v>0.11961666666666668</v>
      </c>
      <c r="Q7664" s="1">
        <v>71.900000000000006</v>
      </c>
    </row>
    <row r="7665" spans="2:17" x14ac:dyDescent="0.3">
      <c r="B7665" s="187">
        <v>43419.958333333336</v>
      </c>
      <c r="D7665" s="202">
        <v>0</v>
      </c>
      <c r="E7665" s="178">
        <v>0</v>
      </c>
      <c r="F7665" s="188">
        <f t="shared" si="476"/>
        <v>0</v>
      </c>
      <c r="G7665" s="200"/>
      <c r="H7665" s="202">
        <v>0</v>
      </c>
      <c r="I7665" s="178">
        <v>-56.506999999999998</v>
      </c>
      <c r="J7665">
        <f t="shared" si="477"/>
        <v>0</v>
      </c>
      <c r="K7665" s="189">
        <f t="shared" si="478"/>
        <v>0</v>
      </c>
      <c r="L7665" s="200">
        <v>0</v>
      </c>
      <c r="N7665" s="184">
        <v>55.6</v>
      </c>
      <c r="O7665" s="190">
        <f t="shared" si="479"/>
        <v>9.2666666666666661E-3</v>
      </c>
      <c r="Q7665" s="1">
        <v>71.8</v>
      </c>
    </row>
    <row r="7666" spans="2:17" x14ac:dyDescent="0.3">
      <c r="B7666" s="187">
        <v>43420</v>
      </c>
      <c r="D7666" s="202">
        <v>0</v>
      </c>
      <c r="E7666" s="178">
        <v>0</v>
      </c>
      <c r="F7666" s="188">
        <f t="shared" si="476"/>
        <v>0</v>
      </c>
      <c r="G7666" s="200"/>
      <c r="H7666" s="202">
        <v>0</v>
      </c>
      <c r="I7666" s="178">
        <v>-56.506999999999998</v>
      </c>
      <c r="J7666">
        <f t="shared" si="477"/>
        <v>0</v>
      </c>
      <c r="K7666" s="189">
        <f t="shared" si="478"/>
        <v>0</v>
      </c>
      <c r="L7666" s="200">
        <v>0</v>
      </c>
      <c r="N7666" s="184">
        <v>65.599999999999994</v>
      </c>
      <c r="O7666" s="190">
        <f t="shared" si="479"/>
        <v>1.0933333333333333E-2</v>
      </c>
      <c r="Q7666" s="1">
        <v>71.599999999999994</v>
      </c>
    </row>
    <row r="7667" spans="2:17" x14ac:dyDescent="0.3">
      <c r="B7667" s="187">
        <v>43420.041666666664</v>
      </c>
      <c r="D7667" s="202">
        <v>0</v>
      </c>
      <c r="E7667" s="178">
        <v>0</v>
      </c>
      <c r="F7667" s="188">
        <f t="shared" si="476"/>
        <v>0</v>
      </c>
      <c r="G7667" s="200"/>
      <c r="H7667" s="202">
        <v>0</v>
      </c>
      <c r="I7667" s="178">
        <v>-56.506999999999998</v>
      </c>
      <c r="J7667">
        <f t="shared" si="477"/>
        <v>0</v>
      </c>
      <c r="K7667" s="189">
        <f t="shared" si="478"/>
        <v>0</v>
      </c>
      <c r="L7667" s="200">
        <v>0</v>
      </c>
      <c r="N7667" s="184">
        <v>4999.3999999999996</v>
      </c>
      <c r="O7667" s="190">
        <f t="shared" si="479"/>
        <v>0.83323333333333327</v>
      </c>
      <c r="Q7667" s="1">
        <v>71.5</v>
      </c>
    </row>
    <row r="7668" spans="2:17" x14ac:dyDescent="0.3">
      <c r="B7668" s="187">
        <v>43420.083333333336</v>
      </c>
      <c r="D7668" s="202">
        <v>0</v>
      </c>
      <c r="E7668" s="178">
        <v>0</v>
      </c>
      <c r="F7668" s="188">
        <f t="shared" si="476"/>
        <v>0</v>
      </c>
      <c r="G7668" s="200"/>
      <c r="H7668" s="202">
        <v>0</v>
      </c>
      <c r="I7668" s="178">
        <v>-56.506999999999998</v>
      </c>
      <c r="J7668">
        <f t="shared" si="477"/>
        <v>0</v>
      </c>
      <c r="K7668" s="189">
        <f t="shared" si="478"/>
        <v>0</v>
      </c>
      <c r="L7668" s="200">
        <v>0</v>
      </c>
      <c r="N7668" s="184">
        <v>5977.3</v>
      </c>
      <c r="O7668" s="190">
        <f t="shared" si="479"/>
        <v>0.99621666666666675</v>
      </c>
      <c r="Q7668" s="1">
        <v>70.900000000000006</v>
      </c>
    </row>
    <row r="7669" spans="2:17" x14ac:dyDescent="0.3">
      <c r="B7669" s="187">
        <v>43420.125</v>
      </c>
      <c r="D7669" s="202">
        <v>0</v>
      </c>
      <c r="E7669" s="178">
        <v>0</v>
      </c>
      <c r="F7669" s="188">
        <f t="shared" si="476"/>
        <v>0</v>
      </c>
      <c r="G7669" s="200"/>
      <c r="H7669" s="202">
        <v>0</v>
      </c>
      <c r="I7669" s="178">
        <v>-56.506999999999998</v>
      </c>
      <c r="J7669">
        <f t="shared" si="477"/>
        <v>0</v>
      </c>
      <c r="K7669" s="189">
        <f t="shared" si="478"/>
        <v>0</v>
      </c>
      <c r="L7669" s="200">
        <v>0</v>
      </c>
      <c r="N7669" s="184">
        <v>5956.6</v>
      </c>
      <c r="O7669" s="190">
        <f t="shared" si="479"/>
        <v>0.99276666666666669</v>
      </c>
      <c r="Q7669" s="1">
        <v>70.8</v>
      </c>
    </row>
    <row r="7670" spans="2:17" x14ac:dyDescent="0.3">
      <c r="B7670" s="187">
        <v>43420.166666666664</v>
      </c>
      <c r="D7670" s="202">
        <v>0</v>
      </c>
      <c r="E7670" s="178">
        <v>0</v>
      </c>
      <c r="F7670" s="188">
        <f t="shared" si="476"/>
        <v>0</v>
      </c>
      <c r="G7670" s="200"/>
      <c r="H7670" s="202">
        <v>0</v>
      </c>
      <c r="I7670" s="178">
        <v>-56.506999999999998</v>
      </c>
      <c r="J7670">
        <f t="shared" si="477"/>
        <v>0</v>
      </c>
      <c r="K7670" s="189">
        <f t="shared" si="478"/>
        <v>0</v>
      </c>
      <c r="L7670" s="200">
        <v>0</v>
      </c>
      <c r="N7670" s="184">
        <v>5562.4</v>
      </c>
      <c r="O7670" s="190">
        <f t="shared" si="479"/>
        <v>0.92706666666666659</v>
      </c>
      <c r="Q7670" s="1">
        <v>70.8</v>
      </c>
    </row>
    <row r="7671" spans="2:17" x14ac:dyDescent="0.3">
      <c r="B7671" s="187">
        <v>43420.208333333336</v>
      </c>
      <c r="D7671" s="202">
        <v>28</v>
      </c>
      <c r="E7671" s="178">
        <v>0</v>
      </c>
      <c r="F7671" s="188">
        <f t="shared" si="476"/>
        <v>0</v>
      </c>
      <c r="G7671" s="200"/>
      <c r="H7671" s="202">
        <v>26</v>
      </c>
      <c r="I7671" s="178">
        <v>561.07000000000005</v>
      </c>
      <c r="J7671">
        <f t="shared" si="477"/>
        <v>561.07000000000005</v>
      </c>
      <c r="K7671" s="189">
        <f t="shared" si="478"/>
        <v>2.2442800000000002E-2</v>
      </c>
      <c r="L7671" s="200">
        <v>668.38</v>
      </c>
      <c r="N7671" s="184">
        <v>4882.3</v>
      </c>
      <c r="O7671" s="190">
        <f t="shared" si="479"/>
        <v>0.81371666666666664</v>
      </c>
      <c r="Q7671" s="1">
        <v>70.5</v>
      </c>
    </row>
    <row r="7672" spans="2:17" x14ac:dyDescent="0.3">
      <c r="B7672" s="187">
        <v>43420.25</v>
      </c>
      <c r="D7672" s="202">
        <v>2</v>
      </c>
      <c r="E7672" s="178">
        <v>0</v>
      </c>
      <c r="F7672" s="188">
        <f t="shared" si="476"/>
        <v>0</v>
      </c>
      <c r="G7672" s="200"/>
      <c r="H7672" s="202">
        <v>67</v>
      </c>
      <c r="I7672" s="178">
        <v>1445.4</v>
      </c>
      <c r="J7672">
        <f t="shared" si="477"/>
        <v>1445.4</v>
      </c>
      <c r="K7672" s="189">
        <f t="shared" si="478"/>
        <v>5.7816000000000006E-2</v>
      </c>
      <c r="L7672" s="200">
        <v>1547.3</v>
      </c>
      <c r="N7672" s="184">
        <v>2352.3000000000002</v>
      </c>
      <c r="O7672" s="190">
        <f t="shared" si="479"/>
        <v>0.39205000000000001</v>
      </c>
      <c r="Q7672" s="1">
        <v>70.3</v>
      </c>
    </row>
    <row r="7673" spans="2:17" x14ac:dyDescent="0.3">
      <c r="B7673" s="187">
        <v>43420.291666666664</v>
      </c>
      <c r="D7673" s="202">
        <v>0</v>
      </c>
      <c r="E7673" s="178">
        <v>0</v>
      </c>
      <c r="F7673" s="188">
        <f t="shared" si="476"/>
        <v>0</v>
      </c>
      <c r="G7673" s="200"/>
      <c r="H7673" s="202">
        <v>89</v>
      </c>
      <c r="I7673" s="178">
        <v>1514.7</v>
      </c>
      <c r="J7673">
        <f t="shared" si="477"/>
        <v>1514.7</v>
      </c>
      <c r="K7673" s="189">
        <f t="shared" si="478"/>
        <v>6.0588000000000003E-2</v>
      </c>
      <c r="L7673" s="200">
        <v>1617.1</v>
      </c>
      <c r="N7673" s="184">
        <v>1254.5999999999999</v>
      </c>
      <c r="O7673" s="190">
        <f t="shared" si="479"/>
        <v>0.20909999999999998</v>
      </c>
      <c r="Q7673" s="1">
        <v>70.2</v>
      </c>
    </row>
    <row r="7674" spans="2:17" x14ac:dyDescent="0.3">
      <c r="B7674" s="187">
        <v>43420.333333333336</v>
      </c>
      <c r="D7674" s="202">
        <v>41</v>
      </c>
      <c r="E7674" s="178">
        <v>0</v>
      </c>
      <c r="F7674" s="188">
        <f t="shared" si="476"/>
        <v>0</v>
      </c>
      <c r="G7674" s="200"/>
      <c r="H7674" s="202">
        <v>235</v>
      </c>
      <c r="I7674" s="178">
        <v>5593.5</v>
      </c>
      <c r="J7674">
        <f t="shared" si="477"/>
        <v>5593.5</v>
      </c>
      <c r="K7674" s="189">
        <f t="shared" si="478"/>
        <v>0.22373999999999999</v>
      </c>
      <c r="L7674" s="200">
        <v>5747.5</v>
      </c>
      <c r="N7674" s="184">
        <v>968.7</v>
      </c>
      <c r="O7674" s="190">
        <f t="shared" si="479"/>
        <v>0.16145000000000001</v>
      </c>
      <c r="Q7674" s="1">
        <v>69.900000000000006</v>
      </c>
    </row>
    <row r="7675" spans="2:17" x14ac:dyDescent="0.3">
      <c r="B7675" s="187">
        <v>43420.375</v>
      </c>
      <c r="D7675" s="202">
        <v>173</v>
      </c>
      <c r="E7675" s="178">
        <v>0</v>
      </c>
      <c r="F7675" s="188">
        <f t="shared" si="476"/>
        <v>0</v>
      </c>
      <c r="G7675" s="200"/>
      <c r="H7675" s="202">
        <v>487</v>
      </c>
      <c r="I7675" s="178">
        <v>12534</v>
      </c>
      <c r="J7675">
        <f t="shared" si="477"/>
        <v>12534</v>
      </c>
      <c r="K7675" s="189">
        <f t="shared" si="478"/>
        <v>0.50136000000000003</v>
      </c>
      <c r="L7675" s="200">
        <v>12872</v>
      </c>
      <c r="N7675" s="184">
        <v>881.6</v>
      </c>
      <c r="O7675" s="190">
        <f t="shared" si="479"/>
        <v>0.14693333333333333</v>
      </c>
      <c r="Q7675" s="1">
        <v>69.099999999999994</v>
      </c>
    </row>
    <row r="7676" spans="2:17" x14ac:dyDescent="0.3">
      <c r="B7676" s="187">
        <v>43420.416666666664</v>
      </c>
      <c r="D7676" s="202">
        <v>11</v>
      </c>
      <c r="E7676" s="178">
        <v>0</v>
      </c>
      <c r="F7676" s="188">
        <f t="shared" si="476"/>
        <v>0</v>
      </c>
      <c r="G7676" s="200"/>
      <c r="H7676" s="202">
        <v>307</v>
      </c>
      <c r="I7676" s="178">
        <v>7239</v>
      </c>
      <c r="J7676">
        <f t="shared" si="477"/>
        <v>7239</v>
      </c>
      <c r="K7676" s="189">
        <f t="shared" si="478"/>
        <v>0.28955999999999998</v>
      </c>
      <c r="L7676" s="200">
        <v>7424.8</v>
      </c>
      <c r="N7676" s="184">
        <v>621.4</v>
      </c>
      <c r="O7676" s="190">
        <f t="shared" si="479"/>
        <v>0.10356666666666667</v>
      </c>
      <c r="Q7676" s="1">
        <v>69</v>
      </c>
    </row>
    <row r="7677" spans="2:17" x14ac:dyDescent="0.3">
      <c r="B7677" s="187">
        <v>43420.458333333336</v>
      </c>
      <c r="D7677" s="202">
        <v>6</v>
      </c>
      <c r="E7677" s="178">
        <v>0</v>
      </c>
      <c r="F7677" s="188">
        <f t="shared" si="476"/>
        <v>0</v>
      </c>
      <c r="G7677" s="200"/>
      <c r="H7677" s="202">
        <v>273</v>
      </c>
      <c r="I7677" s="178">
        <v>6655</v>
      </c>
      <c r="J7677">
        <f t="shared" si="477"/>
        <v>6655</v>
      </c>
      <c r="K7677" s="189">
        <f t="shared" si="478"/>
        <v>0.26619999999999999</v>
      </c>
      <c r="L7677" s="200">
        <v>6828.9</v>
      </c>
      <c r="N7677" s="184">
        <v>214</v>
      </c>
      <c r="O7677" s="190">
        <f t="shared" si="479"/>
        <v>3.5666666666666666E-2</v>
      </c>
      <c r="Q7677" s="1">
        <v>69</v>
      </c>
    </row>
    <row r="7678" spans="2:17" x14ac:dyDescent="0.3">
      <c r="B7678" s="187">
        <v>43420.5</v>
      </c>
      <c r="D7678" s="202">
        <v>12</v>
      </c>
      <c r="E7678" s="178">
        <v>0</v>
      </c>
      <c r="F7678" s="188">
        <f t="shared" si="476"/>
        <v>0</v>
      </c>
      <c r="G7678" s="200"/>
      <c r="H7678" s="202">
        <v>321</v>
      </c>
      <c r="I7678" s="178">
        <v>7755.7</v>
      </c>
      <c r="J7678">
        <f t="shared" si="477"/>
        <v>7755.7</v>
      </c>
      <c r="K7678" s="189">
        <f t="shared" si="478"/>
        <v>0.310228</v>
      </c>
      <c r="L7678" s="200">
        <v>7953.7</v>
      </c>
      <c r="N7678" s="184">
        <v>0</v>
      </c>
      <c r="O7678" s="190">
        <f t="shared" si="479"/>
        <v>0</v>
      </c>
      <c r="Q7678" s="1">
        <v>68.900000000000006</v>
      </c>
    </row>
    <row r="7679" spans="2:17" x14ac:dyDescent="0.3">
      <c r="B7679" s="187">
        <v>43420.541666666664</v>
      </c>
      <c r="D7679" s="202">
        <v>37</v>
      </c>
      <c r="E7679" s="178">
        <v>0</v>
      </c>
      <c r="F7679" s="188">
        <f t="shared" si="476"/>
        <v>0</v>
      </c>
      <c r="G7679" s="200"/>
      <c r="H7679" s="202">
        <v>295</v>
      </c>
      <c r="I7679" s="178">
        <v>7095.1</v>
      </c>
      <c r="J7679">
        <f t="shared" si="477"/>
        <v>7095.1</v>
      </c>
      <c r="K7679" s="189">
        <f t="shared" si="478"/>
        <v>0.283804</v>
      </c>
      <c r="L7679" s="200">
        <v>7278</v>
      </c>
      <c r="N7679" s="184">
        <v>0</v>
      </c>
      <c r="O7679" s="190">
        <f t="shared" si="479"/>
        <v>0</v>
      </c>
      <c r="Q7679" s="1">
        <v>68</v>
      </c>
    </row>
    <row r="7680" spans="2:17" x14ac:dyDescent="0.3">
      <c r="B7680" s="187">
        <v>43420.583333333336</v>
      </c>
      <c r="D7680" s="202">
        <v>165</v>
      </c>
      <c r="E7680" s="178">
        <v>0</v>
      </c>
      <c r="F7680" s="188">
        <f t="shared" si="476"/>
        <v>0</v>
      </c>
      <c r="G7680" s="200"/>
      <c r="H7680" s="202">
        <v>466</v>
      </c>
      <c r="I7680" s="178">
        <v>12315</v>
      </c>
      <c r="J7680">
        <f t="shared" si="477"/>
        <v>12315</v>
      </c>
      <c r="K7680" s="189">
        <f t="shared" si="478"/>
        <v>0.49259999999999998</v>
      </c>
      <c r="L7680" s="200">
        <v>12645</v>
      </c>
      <c r="N7680" s="184">
        <v>412.1</v>
      </c>
      <c r="O7680" s="190">
        <f t="shared" si="479"/>
        <v>6.8683333333333332E-2</v>
      </c>
      <c r="Q7680" s="1">
        <v>67.7</v>
      </c>
    </row>
    <row r="7681" spans="2:17" x14ac:dyDescent="0.3">
      <c r="B7681" s="187">
        <v>43420.625</v>
      </c>
      <c r="D7681" s="202">
        <v>218</v>
      </c>
      <c r="E7681" s="178">
        <v>0</v>
      </c>
      <c r="F7681" s="188">
        <f t="shared" si="476"/>
        <v>0</v>
      </c>
      <c r="G7681" s="200"/>
      <c r="H7681" s="202">
        <v>422</v>
      </c>
      <c r="I7681" s="178">
        <v>12546</v>
      </c>
      <c r="J7681">
        <f t="shared" si="477"/>
        <v>12546</v>
      </c>
      <c r="K7681" s="189">
        <f t="shared" si="478"/>
        <v>0.50183999999999995</v>
      </c>
      <c r="L7681" s="200">
        <v>12884</v>
      </c>
      <c r="N7681" s="184">
        <v>1549.8</v>
      </c>
      <c r="O7681" s="190">
        <f t="shared" si="479"/>
        <v>0.25829999999999997</v>
      </c>
      <c r="Q7681" s="1">
        <v>67.400000000000006</v>
      </c>
    </row>
    <row r="7682" spans="2:17" x14ac:dyDescent="0.3">
      <c r="B7682" s="187">
        <v>43420.666666666664</v>
      </c>
      <c r="D7682" s="202">
        <v>31</v>
      </c>
      <c r="E7682" s="178">
        <v>0</v>
      </c>
      <c r="F7682" s="188">
        <f t="shared" si="476"/>
        <v>0</v>
      </c>
      <c r="G7682" s="200"/>
      <c r="H7682" s="202">
        <v>160</v>
      </c>
      <c r="I7682" s="178">
        <v>4243.8999999999996</v>
      </c>
      <c r="J7682">
        <f t="shared" si="477"/>
        <v>4243.8999999999996</v>
      </c>
      <c r="K7682" s="189">
        <f t="shared" si="478"/>
        <v>0.16975599999999999</v>
      </c>
      <c r="L7682" s="200">
        <v>4376.3999999999996</v>
      </c>
      <c r="N7682" s="184">
        <v>1970.3</v>
      </c>
      <c r="O7682" s="190">
        <f t="shared" si="479"/>
        <v>0.3283833333333333</v>
      </c>
      <c r="Q7682" s="1">
        <v>66.900000000000006</v>
      </c>
    </row>
    <row r="7683" spans="2:17" x14ac:dyDescent="0.3">
      <c r="B7683" s="187">
        <v>43420.708333333336</v>
      </c>
      <c r="D7683" s="202">
        <v>16</v>
      </c>
      <c r="E7683" s="178">
        <v>0</v>
      </c>
      <c r="F7683" s="188">
        <f t="shared" si="476"/>
        <v>0</v>
      </c>
      <c r="G7683" s="200"/>
      <c r="H7683" s="202">
        <v>48</v>
      </c>
      <c r="I7683" s="178">
        <v>1040.5999999999999</v>
      </c>
      <c r="J7683">
        <f t="shared" si="477"/>
        <v>1040.5999999999999</v>
      </c>
      <c r="K7683" s="189">
        <f t="shared" si="478"/>
        <v>4.1623999999999994E-2</v>
      </c>
      <c r="L7683" s="200">
        <v>1139.5999999999999</v>
      </c>
      <c r="N7683" s="184">
        <v>2198.1999999999998</v>
      </c>
      <c r="O7683" s="190">
        <f t="shared" si="479"/>
        <v>0.36636666666666662</v>
      </c>
      <c r="Q7683" s="1">
        <v>66.900000000000006</v>
      </c>
    </row>
    <row r="7684" spans="2:17" x14ac:dyDescent="0.3">
      <c r="B7684" s="187">
        <v>43420.75</v>
      </c>
      <c r="D7684" s="202">
        <v>15</v>
      </c>
      <c r="E7684" s="178">
        <v>0</v>
      </c>
      <c r="F7684" s="188">
        <f t="shared" si="476"/>
        <v>0</v>
      </c>
      <c r="G7684" s="200"/>
      <c r="H7684" s="202">
        <v>6</v>
      </c>
      <c r="I7684" s="178">
        <v>-56.506999999999998</v>
      </c>
      <c r="J7684">
        <f t="shared" si="477"/>
        <v>0</v>
      </c>
      <c r="K7684" s="189">
        <f t="shared" si="478"/>
        <v>0</v>
      </c>
      <c r="L7684" s="200">
        <v>0</v>
      </c>
      <c r="N7684" s="184">
        <v>2380.3000000000002</v>
      </c>
      <c r="O7684" s="190">
        <f t="shared" si="479"/>
        <v>0.39671666666666672</v>
      </c>
      <c r="Q7684" s="1">
        <v>66.7</v>
      </c>
    </row>
    <row r="7685" spans="2:17" x14ac:dyDescent="0.3">
      <c r="B7685" s="187">
        <v>43420.791666666664</v>
      </c>
      <c r="D7685" s="202">
        <v>0</v>
      </c>
      <c r="E7685" s="178">
        <v>0</v>
      </c>
      <c r="F7685" s="188">
        <f t="shared" si="476"/>
        <v>0</v>
      </c>
      <c r="G7685" s="200"/>
      <c r="H7685" s="202">
        <v>0</v>
      </c>
      <c r="I7685" s="178">
        <v>-56.506999999999998</v>
      </c>
      <c r="J7685">
        <f t="shared" si="477"/>
        <v>0</v>
      </c>
      <c r="K7685" s="189">
        <f t="shared" si="478"/>
        <v>0</v>
      </c>
      <c r="L7685" s="200">
        <v>0</v>
      </c>
      <c r="N7685" s="184">
        <v>2494.9</v>
      </c>
      <c r="O7685" s="190">
        <f t="shared" si="479"/>
        <v>0.41581666666666667</v>
      </c>
      <c r="Q7685" s="1">
        <v>66.5</v>
      </c>
    </row>
    <row r="7686" spans="2:17" x14ac:dyDescent="0.3">
      <c r="B7686" s="187">
        <v>43420.833333333336</v>
      </c>
      <c r="D7686" s="202">
        <v>0</v>
      </c>
      <c r="E7686" s="178">
        <v>0</v>
      </c>
      <c r="F7686" s="188">
        <f t="shared" si="476"/>
        <v>0</v>
      </c>
      <c r="G7686" s="200"/>
      <c r="H7686" s="202">
        <v>0</v>
      </c>
      <c r="I7686" s="178">
        <v>-56.506999999999998</v>
      </c>
      <c r="J7686">
        <f t="shared" si="477"/>
        <v>0</v>
      </c>
      <c r="K7686" s="189">
        <f t="shared" si="478"/>
        <v>0</v>
      </c>
      <c r="L7686" s="200">
        <v>0</v>
      </c>
      <c r="N7686" s="184">
        <v>1331.2</v>
      </c>
      <c r="O7686" s="190">
        <f t="shared" si="479"/>
        <v>0.22186666666666668</v>
      </c>
      <c r="Q7686" s="1">
        <v>66.2</v>
      </c>
    </row>
    <row r="7687" spans="2:17" x14ac:dyDescent="0.3">
      <c r="B7687" s="187">
        <v>43420.875</v>
      </c>
      <c r="D7687" s="202">
        <v>0</v>
      </c>
      <c r="E7687" s="178">
        <v>0</v>
      </c>
      <c r="F7687" s="188">
        <f t="shared" si="476"/>
        <v>0</v>
      </c>
      <c r="G7687" s="200"/>
      <c r="H7687" s="202">
        <v>0</v>
      </c>
      <c r="I7687" s="178">
        <v>-56.506999999999998</v>
      </c>
      <c r="J7687">
        <f t="shared" si="477"/>
        <v>0</v>
      </c>
      <c r="K7687" s="189">
        <f t="shared" si="478"/>
        <v>0</v>
      </c>
      <c r="L7687" s="200">
        <v>0</v>
      </c>
      <c r="N7687" s="184">
        <v>755.3</v>
      </c>
      <c r="O7687" s="190">
        <f t="shared" si="479"/>
        <v>0.12588333333333332</v>
      </c>
      <c r="Q7687" s="1">
        <v>66.2</v>
      </c>
    </row>
    <row r="7688" spans="2:17" x14ac:dyDescent="0.3">
      <c r="B7688" s="187">
        <v>43420.916666666664</v>
      </c>
      <c r="D7688" s="202">
        <v>0</v>
      </c>
      <c r="E7688" s="178">
        <v>0</v>
      </c>
      <c r="F7688" s="188">
        <f t="shared" si="476"/>
        <v>0</v>
      </c>
      <c r="G7688" s="200"/>
      <c r="H7688" s="202">
        <v>0</v>
      </c>
      <c r="I7688" s="178">
        <v>-56.506999999999998</v>
      </c>
      <c r="J7688">
        <f t="shared" si="477"/>
        <v>0</v>
      </c>
      <c r="K7688" s="189">
        <f t="shared" si="478"/>
        <v>0</v>
      </c>
      <c r="L7688" s="200">
        <v>0</v>
      </c>
      <c r="N7688" s="184">
        <v>394.2</v>
      </c>
      <c r="O7688" s="190">
        <f t="shared" si="479"/>
        <v>6.5699999999999995E-2</v>
      </c>
      <c r="Q7688" s="1">
        <v>65.599999999999994</v>
      </c>
    </row>
    <row r="7689" spans="2:17" x14ac:dyDescent="0.3">
      <c r="B7689" s="187">
        <v>43420.958333333336</v>
      </c>
      <c r="D7689" s="202">
        <v>0</v>
      </c>
      <c r="E7689" s="178">
        <v>0</v>
      </c>
      <c r="F7689" s="188">
        <f t="shared" si="476"/>
        <v>0</v>
      </c>
      <c r="G7689" s="200"/>
      <c r="H7689" s="202">
        <v>0</v>
      </c>
      <c r="I7689" s="178">
        <v>-56.506999999999998</v>
      </c>
      <c r="J7689">
        <f t="shared" si="477"/>
        <v>0</v>
      </c>
      <c r="K7689" s="189">
        <f t="shared" si="478"/>
        <v>0</v>
      </c>
      <c r="L7689" s="200">
        <v>0</v>
      </c>
      <c r="N7689" s="184">
        <v>0</v>
      </c>
      <c r="O7689" s="190">
        <f t="shared" si="479"/>
        <v>0</v>
      </c>
      <c r="Q7689" s="1">
        <v>65.599999999999994</v>
      </c>
    </row>
    <row r="7690" spans="2:17" x14ac:dyDescent="0.3">
      <c r="B7690" s="187">
        <v>43421</v>
      </c>
      <c r="D7690" s="202">
        <v>0</v>
      </c>
      <c r="E7690" s="178">
        <v>0</v>
      </c>
      <c r="F7690" s="188">
        <f t="shared" si="476"/>
        <v>0</v>
      </c>
      <c r="G7690" s="200"/>
      <c r="H7690" s="202">
        <v>0</v>
      </c>
      <c r="I7690" s="178">
        <v>-56.506999999999998</v>
      </c>
      <c r="J7690">
        <f t="shared" si="477"/>
        <v>0</v>
      </c>
      <c r="K7690" s="189">
        <f t="shared" si="478"/>
        <v>0</v>
      </c>
      <c r="L7690" s="200">
        <v>0</v>
      </c>
      <c r="N7690" s="184">
        <v>0</v>
      </c>
      <c r="O7690" s="190">
        <f t="shared" si="479"/>
        <v>0</v>
      </c>
      <c r="Q7690" s="1">
        <v>65.099999999999994</v>
      </c>
    </row>
    <row r="7691" spans="2:17" x14ac:dyDescent="0.3">
      <c r="B7691" s="187">
        <v>43421.041666666664</v>
      </c>
      <c r="D7691" s="202">
        <v>0</v>
      </c>
      <c r="E7691" s="178">
        <v>0</v>
      </c>
      <c r="F7691" s="188">
        <f t="shared" ref="F7691:F7754" si="480">E7691/$F$8</f>
        <v>0</v>
      </c>
      <c r="G7691" s="200"/>
      <c r="H7691" s="202">
        <v>0</v>
      </c>
      <c r="I7691" s="178">
        <v>-56.506999999999998</v>
      </c>
      <c r="J7691">
        <f t="shared" ref="J7691:J7754" si="481">IF(I7691&lt;0,0,I7691)</f>
        <v>0</v>
      </c>
      <c r="K7691" s="189">
        <f t="shared" ref="K7691:K7754" si="482">J7691/(1000*$K$8)</f>
        <v>0</v>
      </c>
      <c r="L7691" s="200">
        <v>0</v>
      </c>
      <c r="N7691" s="184">
        <v>432.3</v>
      </c>
      <c r="O7691" s="190">
        <f t="shared" ref="O7691:O7754" si="483">N7691/$O$8</f>
        <v>7.2050000000000003E-2</v>
      </c>
      <c r="Q7691" s="1">
        <v>64.900000000000006</v>
      </c>
    </row>
    <row r="7692" spans="2:17" x14ac:dyDescent="0.3">
      <c r="B7692" s="187">
        <v>43421.083333333336</v>
      </c>
      <c r="D7692" s="202">
        <v>0</v>
      </c>
      <c r="E7692" s="178">
        <v>0</v>
      </c>
      <c r="F7692" s="188">
        <f t="shared" si="480"/>
        <v>0</v>
      </c>
      <c r="G7692" s="200"/>
      <c r="H7692" s="202">
        <v>0</v>
      </c>
      <c r="I7692" s="178">
        <v>-56.506999999999998</v>
      </c>
      <c r="J7692">
        <f t="shared" si="481"/>
        <v>0</v>
      </c>
      <c r="K7692" s="189">
        <f t="shared" si="482"/>
        <v>0</v>
      </c>
      <c r="L7692" s="200">
        <v>0</v>
      </c>
      <c r="N7692" s="184">
        <v>901.4</v>
      </c>
      <c r="O7692" s="190">
        <f t="shared" si="483"/>
        <v>0.15023333333333333</v>
      </c>
      <c r="Q7692" s="1">
        <v>64.7</v>
      </c>
    </row>
    <row r="7693" spans="2:17" x14ac:dyDescent="0.3">
      <c r="B7693" s="187">
        <v>43421.125</v>
      </c>
      <c r="D7693" s="202">
        <v>0</v>
      </c>
      <c r="E7693" s="178">
        <v>0</v>
      </c>
      <c r="F7693" s="188">
        <f t="shared" si="480"/>
        <v>0</v>
      </c>
      <c r="G7693" s="200"/>
      <c r="H7693" s="202">
        <v>0</v>
      </c>
      <c r="I7693" s="178">
        <v>-56.506999999999998</v>
      </c>
      <c r="J7693">
        <f t="shared" si="481"/>
        <v>0</v>
      </c>
      <c r="K7693" s="189">
        <f t="shared" si="482"/>
        <v>0</v>
      </c>
      <c r="L7693" s="200">
        <v>0</v>
      </c>
      <c r="N7693" s="184">
        <v>1069.2</v>
      </c>
      <c r="O7693" s="190">
        <f t="shared" si="483"/>
        <v>0.1782</v>
      </c>
      <c r="Q7693" s="1">
        <v>64.7</v>
      </c>
    </row>
    <row r="7694" spans="2:17" x14ac:dyDescent="0.3">
      <c r="B7694" s="187">
        <v>43421.166666666664</v>
      </c>
      <c r="D7694" s="202">
        <v>0</v>
      </c>
      <c r="E7694" s="178">
        <v>0</v>
      </c>
      <c r="F7694" s="188">
        <f t="shared" si="480"/>
        <v>0</v>
      </c>
      <c r="G7694" s="200"/>
      <c r="H7694" s="202">
        <v>0</v>
      </c>
      <c r="I7694" s="178">
        <v>-56.506999999999998</v>
      </c>
      <c r="J7694">
        <f t="shared" si="481"/>
        <v>0</v>
      </c>
      <c r="K7694" s="189">
        <f t="shared" si="482"/>
        <v>0</v>
      </c>
      <c r="L7694" s="200">
        <v>0</v>
      </c>
      <c r="N7694" s="184">
        <v>986.1</v>
      </c>
      <c r="O7694" s="190">
        <f t="shared" si="483"/>
        <v>0.16435</v>
      </c>
      <c r="Q7694" s="1">
        <v>64.5</v>
      </c>
    </row>
    <row r="7695" spans="2:17" x14ac:dyDescent="0.3">
      <c r="B7695" s="187">
        <v>43421.208333333336</v>
      </c>
      <c r="D7695" s="202">
        <v>295</v>
      </c>
      <c r="E7695" s="178">
        <v>0</v>
      </c>
      <c r="F7695" s="188">
        <f t="shared" si="480"/>
        <v>0</v>
      </c>
      <c r="G7695" s="200"/>
      <c r="H7695" s="202">
        <v>49</v>
      </c>
      <c r="I7695" s="178">
        <v>1626.9</v>
      </c>
      <c r="J7695">
        <f t="shared" si="481"/>
        <v>1626.9</v>
      </c>
      <c r="K7695" s="189">
        <f t="shared" si="482"/>
        <v>6.5076000000000009E-2</v>
      </c>
      <c r="L7695" s="200">
        <v>1730.2</v>
      </c>
      <c r="N7695" s="184">
        <v>626.5</v>
      </c>
      <c r="O7695" s="190">
        <f t="shared" si="483"/>
        <v>0.10441666666666667</v>
      </c>
      <c r="Q7695" s="1">
        <v>63.4</v>
      </c>
    </row>
    <row r="7696" spans="2:17" x14ac:dyDescent="0.3">
      <c r="B7696" s="187">
        <v>43421.25</v>
      </c>
      <c r="D7696" s="202">
        <v>748</v>
      </c>
      <c r="E7696" s="178">
        <v>194.29400000000001</v>
      </c>
      <c r="F7696" s="188">
        <f t="shared" si="480"/>
        <v>0.26294143519301694</v>
      </c>
      <c r="G7696" s="200"/>
      <c r="H7696" s="202">
        <v>260</v>
      </c>
      <c r="I7696" s="178">
        <v>11755</v>
      </c>
      <c r="J7696">
        <f t="shared" si="481"/>
        <v>11755</v>
      </c>
      <c r="K7696" s="189">
        <f t="shared" si="482"/>
        <v>0.47020000000000001</v>
      </c>
      <c r="L7696" s="200">
        <v>12067</v>
      </c>
      <c r="N7696" s="184">
        <v>324.39999999999998</v>
      </c>
      <c r="O7696" s="190">
        <f t="shared" si="483"/>
        <v>5.4066666666666666E-2</v>
      </c>
      <c r="Q7696" s="1">
        <v>63.2</v>
      </c>
    </row>
    <row r="7697" spans="2:17" x14ac:dyDescent="0.3">
      <c r="B7697" s="187">
        <v>43421.291666666664</v>
      </c>
      <c r="D7697" s="202">
        <v>873</v>
      </c>
      <c r="E7697" s="178">
        <v>584.15</v>
      </c>
      <c r="F7697" s="188">
        <f t="shared" si="480"/>
        <v>0.79054031193964203</v>
      </c>
      <c r="G7697" s="200"/>
      <c r="H7697" s="202">
        <v>500</v>
      </c>
      <c r="I7697" s="178">
        <v>21890</v>
      </c>
      <c r="J7697">
        <f t="shared" si="481"/>
        <v>21890</v>
      </c>
      <c r="K7697" s="189">
        <f t="shared" si="482"/>
        <v>0.87560000000000004</v>
      </c>
      <c r="L7697" s="200">
        <v>22670</v>
      </c>
      <c r="N7697" s="184">
        <v>216.9</v>
      </c>
      <c r="O7697" s="190">
        <f t="shared" si="483"/>
        <v>3.6150000000000002E-2</v>
      </c>
      <c r="Q7697" s="1">
        <v>63.1</v>
      </c>
    </row>
    <row r="7698" spans="2:17" x14ac:dyDescent="0.3">
      <c r="B7698" s="187">
        <v>43421.333333333336</v>
      </c>
      <c r="D7698" s="202">
        <v>944</v>
      </c>
      <c r="E7698" s="178">
        <v>687.61400000000003</v>
      </c>
      <c r="F7698" s="188">
        <f t="shared" si="480"/>
        <v>0.93055993504076884</v>
      </c>
      <c r="G7698" s="200"/>
      <c r="H7698" s="202">
        <v>732</v>
      </c>
      <c r="I7698" s="178">
        <v>23914</v>
      </c>
      <c r="J7698">
        <f t="shared" si="481"/>
        <v>23914</v>
      </c>
      <c r="K7698" s="189">
        <f t="shared" si="482"/>
        <v>0.95655999999999997</v>
      </c>
      <c r="L7698" s="200">
        <v>24816</v>
      </c>
      <c r="N7698" s="184">
        <v>123.2</v>
      </c>
      <c r="O7698" s="190">
        <f t="shared" si="483"/>
        <v>2.0533333333333334E-2</v>
      </c>
      <c r="Q7698" s="1">
        <v>62.8</v>
      </c>
    </row>
    <row r="7699" spans="2:17" x14ac:dyDescent="0.3">
      <c r="B7699" s="187">
        <v>43421.375</v>
      </c>
      <c r="D7699" s="202">
        <v>990</v>
      </c>
      <c r="E7699" s="178">
        <v>733.93100000000004</v>
      </c>
      <c r="F7699" s="188">
        <f t="shared" si="480"/>
        <v>0.99324153330852261</v>
      </c>
      <c r="G7699" s="200"/>
      <c r="H7699" s="202">
        <v>909</v>
      </c>
      <c r="I7699" s="178">
        <v>24359</v>
      </c>
      <c r="J7699">
        <f t="shared" si="481"/>
        <v>24359</v>
      </c>
      <c r="K7699" s="189">
        <f t="shared" si="482"/>
        <v>0.97436</v>
      </c>
      <c r="L7699" s="200">
        <v>25289</v>
      </c>
      <c r="N7699" s="184">
        <v>211</v>
      </c>
      <c r="O7699" s="190">
        <f t="shared" si="483"/>
        <v>3.5166666666666666E-2</v>
      </c>
      <c r="Q7699" s="1">
        <v>61.6</v>
      </c>
    </row>
    <row r="7700" spans="2:17" x14ac:dyDescent="0.3">
      <c r="B7700" s="187">
        <v>43421.416666666664</v>
      </c>
      <c r="D7700" s="202">
        <v>1017</v>
      </c>
      <c r="E7700" s="178">
        <v>734.04200000000003</v>
      </c>
      <c r="F7700" s="188">
        <f t="shared" si="480"/>
        <v>0.99339175153094028</v>
      </c>
      <c r="G7700" s="200"/>
      <c r="H7700" s="202">
        <v>1035</v>
      </c>
      <c r="I7700" s="178">
        <v>24359</v>
      </c>
      <c r="J7700">
        <f t="shared" si="481"/>
        <v>24359</v>
      </c>
      <c r="K7700" s="189">
        <f t="shared" si="482"/>
        <v>0.97436</v>
      </c>
      <c r="L7700" s="200">
        <v>25289</v>
      </c>
      <c r="N7700" s="184">
        <v>97.9</v>
      </c>
      <c r="O7700" s="190">
        <f t="shared" si="483"/>
        <v>1.6316666666666667E-2</v>
      </c>
      <c r="Q7700" s="1">
        <v>61.4</v>
      </c>
    </row>
    <row r="7701" spans="2:17" x14ac:dyDescent="0.3">
      <c r="B7701" s="187">
        <v>43421.458333333336</v>
      </c>
      <c r="D7701" s="202">
        <v>1028</v>
      </c>
      <c r="E7701" s="178">
        <v>734.14</v>
      </c>
      <c r="F7701" s="188">
        <f t="shared" si="480"/>
        <v>0.99352437662820992</v>
      </c>
      <c r="G7701" s="200"/>
      <c r="H7701" s="202">
        <v>1094</v>
      </c>
      <c r="I7701" s="178">
        <v>24359</v>
      </c>
      <c r="J7701">
        <f t="shared" si="481"/>
        <v>24359</v>
      </c>
      <c r="K7701" s="189">
        <f t="shared" si="482"/>
        <v>0.97436</v>
      </c>
      <c r="L7701" s="200">
        <v>25289</v>
      </c>
      <c r="N7701" s="184">
        <v>103</v>
      </c>
      <c r="O7701" s="190">
        <f t="shared" si="483"/>
        <v>1.7166666666666667E-2</v>
      </c>
      <c r="Q7701" s="1">
        <v>61.3</v>
      </c>
    </row>
    <row r="7702" spans="2:17" x14ac:dyDescent="0.3">
      <c r="B7702" s="187">
        <v>43421.5</v>
      </c>
      <c r="D7702" s="202">
        <v>1024</v>
      </c>
      <c r="E7702" s="178">
        <v>734.21400000000006</v>
      </c>
      <c r="F7702" s="188">
        <f t="shared" si="480"/>
        <v>0.99362452210982188</v>
      </c>
      <c r="G7702" s="200"/>
      <c r="H7702" s="202">
        <v>1080</v>
      </c>
      <c r="I7702" s="178">
        <v>24359</v>
      </c>
      <c r="J7702">
        <f t="shared" si="481"/>
        <v>24359</v>
      </c>
      <c r="K7702" s="189">
        <f t="shared" si="482"/>
        <v>0.97436</v>
      </c>
      <c r="L7702" s="200">
        <v>25289</v>
      </c>
      <c r="N7702" s="184">
        <v>27.3</v>
      </c>
      <c r="O7702" s="190">
        <f t="shared" si="483"/>
        <v>4.5500000000000002E-3</v>
      </c>
      <c r="Q7702" s="1">
        <v>61.1</v>
      </c>
    </row>
    <row r="7703" spans="2:17" x14ac:dyDescent="0.3">
      <c r="B7703" s="187">
        <v>43421.541666666664</v>
      </c>
      <c r="D7703" s="202">
        <v>922</v>
      </c>
      <c r="E7703" s="178">
        <v>692.18</v>
      </c>
      <c r="F7703" s="188">
        <f t="shared" si="480"/>
        <v>0.93673918191968064</v>
      </c>
      <c r="G7703" s="200"/>
      <c r="H7703" s="202">
        <v>974</v>
      </c>
      <c r="I7703" s="178">
        <v>24087</v>
      </c>
      <c r="J7703">
        <f t="shared" si="481"/>
        <v>24087</v>
      </c>
      <c r="K7703" s="189">
        <f t="shared" si="482"/>
        <v>0.96348</v>
      </c>
      <c r="L7703" s="200">
        <v>25000</v>
      </c>
      <c r="N7703" s="184">
        <v>0</v>
      </c>
      <c r="O7703" s="190">
        <f t="shared" si="483"/>
        <v>0</v>
      </c>
      <c r="Q7703" s="1">
        <v>60.7</v>
      </c>
    </row>
    <row r="7704" spans="2:17" x14ac:dyDescent="0.3">
      <c r="B7704" s="187">
        <v>43421.583333333336</v>
      </c>
      <c r="D7704" s="202">
        <v>802</v>
      </c>
      <c r="E7704" s="178">
        <v>586.31500000000005</v>
      </c>
      <c r="F7704" s="188">
        <f t="shared" si="480"/>
        <v>0.79347024393544685</v>
      </c>
      <c r="G7704" s="200"/>
      <c r="H7704" s="202">
        <v>797</v>
      </c>
      <c r="I7704" s="178">
        <v>22738</v>
      </c>
      <c r="J7704">
        <f t="shared" si="481"/>
        <v>22738</v>
      </c>
      <c r="K7704" s="189">
        <f t="shared" si="482"/>
        <v>0.90952</v>
      </c>
      <c r="L7704" s="200">
        <v>23568</v>
      </c>
      <c r="N7704" s="184">
        <v>0</v>
      </c>
      <c r="O7704" s="190">
        <f t="shared" si="483"/>
        <v>0</v>
      </c>
      <c r="Q7704" s="1">
        <v>60.5</v>
      </c>
    </row>
    <row r="7705" spans="2:17" x14ac:dyDescent="0.3">
      <c r="B7705" s="187">
        <v>43421.625</v>
      </c>
      <c r="D7705" s="202">
        <v>833</v>
      </c>
      <c r="E7705" s="178">
        <v>584.86599999999999</v>
      </c>
      <c r="F7705" s="188">
        <f t="shared" si="480"/>
        <v>0.79150928714010216</v>
      </c>
      <c r="G7705" s="200"/>
      <c r="H7705" s="202">
        <v>625</v>
      </c>
      <c r="I7705" s="178">
        <v>22295</v>
      </c>
      <c r="J7705">
        <f t="shared" si="481"/>
        <v>22295</v>
      </c>
      <c r="K7705" s="189">
        <f t="shared" si="482"/>
        <v>0.89180000000000004</v>
      </c>
      <c r="L7705" s="200">
        <v>23099</v>
      </c>
      <c r="N7705" s="184">
        <v>0</v>
      </c>
      <c r="O7705" s="190">
        <f t="shared" si="483"/>
        <v>0</v>
      </c>
      <c r="Q7705" s="1">
        <v>60</v>
      </c>
    </row>
    <row r="7706" spans="2:17" x14ac:dyDescent="0.3">
      <c r="B7706" s="187">
        <v>43421.666666666664</v>
      </c>
      <c r="D7706" s="202">
        <v>676</v>
      </c>
      <c r="E7706" s="178">
        <v>400.59100000000001</v>
      </c>
      <c r="F7706" s="188">
        <f t="shared" si="480"/>
        <v>0.54212673816693169</v>
      </c>
      <c r="G7706" s="200"/>
      <c r="H7706" s="202">
        <v>390</v>
      </c>
      <c r="I7706" s="178">
        <v>16388</v>
      </c>
      <c r="J7706">
        <f t="shared" si="481"/>
        <v>16388</v>
      </c>
      <c r="K7706" s="189">
        <f t="shared" si="482"/>
        <v>0.65551999999999999</v>
      </c>
      <c r="L7706" s="200">
        <v>16881</v>
      </c>
      <c r="N7706" s="184">
        <v>0</v>
      </c>
      <c r="O7706" s="190">
        <f t="shared" si="483"/>
        <v>0</v>
      </c>
      <c r="Q7706" s="1">
        <v>59.7</v>
      </c>
    </row>
    <row r="7707" spans="2:17" x14ac:dyDescent="0.3">
      <c r="B7707" s="187">
        <v>43421.708333333336</v>
      </c>
      <c r="D7707" s="202">
        <v>593</v>
      </c>
      <c r="E7707" s="178">
        <v>226.98099999999999</v>
      </c>
      <c r="F7707" s="188">
        <f t="shared" si="480"/>
        <v>0.30717731840173224</v>
      </c>
      <c r="G7707" s="200"/>
      <c r="H7707" s="202">
        <v>164</v>
      </c>
      <c r="I7707" s="178">
        <v>6517.5</v>
      </c>
      <c r="J7707">
        <f t="shared" si="481"/>
        <v>6517.5</v>
      </c>
      <c r="K7707" s="189">
        <f t="shared" si="482"/>
        <v>0.26069999999999999</v>
      </c>
      <c r="L7707" s="200">
        <v>6688.8</v>
      </c>
      <c r="N7707" s="184">
        <v>104.3</v>
      </c>
      <c r="O7707" s="190">
        <f t="shared" si="483"/>
        <v>1.7383333333333334E-2</v>
      </c>
      <c r="Q7707" s="1">
        <v>59.7</v>
      </c>
    </row>
    <row r="7708" spans="2:17" x14ac:dyDescent="0.3">
      <c r="B7708" s="187">
        <v>43421.75</v>
      </c>
      <c r="D7708" s="202">
        <v>75</v>
      </c>
      <c r="E7708" s="178">
        <v>0</v>
      </c>
      <c r="F7708" s="188">
        <f t="shared" si="480"/>
        <v>0</v>
      </c>
      <c r="G7708" s="200"/>
      <c r="H7708" s="202">
        <v>10</v>
      </c>
      <c r="I7708" s="178">
        <v>-12.757</v>
      </c>
      <c r="J7708">
        <f t="shared" si="481"/>
        <v>0</v>
      </c>
      <c r="K7708" s="189">
        <f t="shared" si="482"/>
        <v>0</v>
      </c>
      <c r="L7708" s="200">
        <v>161.49</v>
      </c>
      <c r="N7708" s="184">
        <v>205.7</v>
      </c>
      <c r="O7708" s="190">
        <f t="shared" si="483"/>
        <v>3.4283333333333332E-2</v>
      </c>
      <c r="Q7708" s="1">
        <v>59.4</v>
      </c>
    </row>
    <row r="7709" spans="2:17" x14ac:dyDescent="0.3">
      <c r="B7709" s="187">
        <v>43421.791666666664</v>
      </c>
      <c r="D7709" s="202">
        <v>0</v>
      </c>
      <c r="E7709" s="178">
        <v>0</v>
      </c>
      <c r="F7709" s="188">
        <f t="shared" si="480"/>
        <v>0</v>
      </c>
      <c r="G7709" s="200"/>
      <c r="H7709" s="202">
        <v>0</v>
      </c>
      <c r="I7709" s="178">
        <v>-56.506999999999998</v>
      </c>
      <c r="J7709">
        <f t="shared" si="481"/>
        <v>0</v>
      </c>
      <c r="K7709" s="189">
        <f t="shared" si="482"/>
        <v>0</v>
      </c>
      <c r="L7709" s="200">
        <v>0</v>
      </c>
      <c r="N7709" s="184">
        <v>592.4</v>
      </c>
      <c r="O7709" s="190">
        <f t="shared" si="483"/>
        <v>9.8733333333333326E-2</v>
      </c>
      <c r="Q7709" s="1">
        <v>58.8</v>
      </c>
    </row>
    <row r="7710" spans="2:17" x14ac:dyDescent="0.3">
      <c r="B7710" s="187">
        <v>43421.833333333336</v>
      </c>
      <c r="D7710" s="202">
        <v>0</v>
      </c>
      <c r="E7710" s="178">
        <v>0</v>
      </c>
      <c r="F7710" s="188">
        <f t="shared" si="480"/>
        <v>0</v>
      </c>
      <c r="G7710" s="200"/>
      <c r="H7710" s="202">
        <v>0</v>
      </c>
      <c r="I7710" s="178">
        <v>-56.506999999999998</v>
      </c>
      <c r="J7710">
        <f t="shared" si="481"/>
        <v>0</v>
      </c>
      <c r="K7710" s="189">
        <f t="shared" si="482"/>
        <v>0</v>
      </c>
      <c r="L7710" s="200">
        <v>0</v>
      </c>
      <c r="N7710" s="184">
        <v>1056</v>
      </c>
      <c r="O7710" s="190">
        <f t="shared" si="483"/>
        <v>0.17599999999999999</v>
      </c>
      <c r="Q7710" s="1">
        <v>58.7</v>
      </c>
    </row>
    <row r="7711" spans="2:17" x14ac:dyDescent="0.3">
      <c r="B7711" s="187">
        <v>43421.875</v>
      </c>
      <c r="D7711" s="202">
        <v>0</v>
      </c>
      <c r="E7711" s="178">
        <v>0</v>
      </c>
      <c r="F7711" s="188">
        <f t="shared" si="480"/>
        <v>0</v>
      </c>
      <c r="G7711" s="200"/>
      <c r="H7711" s="202">
        <v>0</v>
      </c>
      <c r="I7711" s="178">
        <v>-56.506999999999998</v>
      </c>
      <c r="J7711">
        <f t="shared" si="481"/>
        <v>0</v>
      </c>
      <c r="K7711" s="189">
        <f t="shared" si="482"/>
        <v>0</v>
      </c>
      <c r="L7711" s="200">
        <v>0</v>
      </c>
      <c r="N7711" s="184">
        <v>1895.5</v>
      </c>
      <c r="O7711" s="190">
        <f t="shared" si="483"/>
        <v>0.31591666666666668</v>
      </c>
      <c r="Q7711" s="1">
        <v>58.4</v>
      </c>
    </row>
    <row r="7712" spans="2:17" x14ac:dyDescent="0.3">
      <c r="B7712" s="187">
        <v>43421.916666666664</v>
      </c>
      <c r="D7712" s="202">
        <v>0</v>
      </c>
      <c r="E7712" s="178">
        <v>0</v>
      </c>
      <c r="F7712" s="188">
        <f t="shared" si="480"/>
        <v>0</v>
      </c>
      <c r="G7712" s="200"/>
      <c r="H7712" s="202">
        <v>0</v>
      </c>
      <c r="I7712" s="178">
        <v>-56.506999999999998</v>
      </c>
      <c r="J7712">
        <f t="shared" si="481"/>
        <v>0</v>
      </c>
      <c r="K7712" s="189">
        <f t="shared" si="482"/>
        <v>0</v>
      </c>
      <c r="L7712" s="200">
        <v>0</v>
      </c>
      <c r="N7712" s="184">
        <v>2048.9</v>
      </c>
      <c r="O7712" s="190">
        <f t="shared" si="483"/>
        <v>0.34148333333333336</v>
      </c>
      <c r="Q7712" s="1">
        <v>58.4</v>
      </c>
    </row>
    <row r="7713" spans="2:17" x14ac:dyDescent="0.3">
      <c r="B7713" s="187">
        <v>43421.958333333336</v>
      </c>
      <c r="D7713" s="202">
        <v>0</v>
      </c>
      <c r="E7713" s="178">
        <v>0</v>
      </c>
      <c r="F7713" s="188">
        <f t="shared" si="480"/>
        <v>0</v>
      </c>
      <c r="G7713" s="200"/>
      <c r="H7713" s="202">
        <v>0</v>
      </c>
      <c r="I7713" s="178">
        <v>-56.506999999999998</v>
      </c>
      <c r="J7713">
        <f t="shared" si="481"/>
        <v>0</v>
      </c>
      <c r="K7713" s="189">
        <f t="shared" si="482"/>
        <v>0</v>
      </c>
      <c r="L7713" s="200">
        <v>0</v>
      </c>
      <c r="N7713" s="184">
        <v>1529.7</v>
      </c>
      <c r="O7713" s="190">
        <f t="shared" si="483"/>
        <v>0.25495000000000001</v>
      </c>
      <c r="Q7713" s="1">
        <v>58.4</v>
      </c>
    </row>
    <row r="7714" spans="2:17" x14ac:dyDescent="0.3">
      <c r="B7714" s="187">
        <v>43422</v>
      </c>
      <c r="D7714" s="202">
        <v>0</v>
      </c>
      <c r="E7714" s="178">
        <v>0</v>
      </c>
      <c r="F7714" s="188">
        <f t="shared" si="480"/>
        <v>0</v>
      </c>
      <c r="G7714" s="200"/>
      <c r="H7714" s="202">
        <v>0</v>
      </c>
      <c r="I7714" s="178">
        <v>-56.506999999999998</v>
      </c>
      <c r="J7714">
        <f t="shared" si="481"/>
        <v>0</v>
      </c>
      <c r="K7714" s="189">
        <f t="shared" si="482"/>
        <v>0</v>
      </c>
      <c r="L7714" s="200">
        <v>0</v>
      </c>
      <c r="N7714" s="184">
        <v>1675.5</v>
      </c>
      <c r="O7714" s="190">
        <f t="shared" si="483"/>
        <v>0.27925</v>
      </c>
      <c r="Q7714" s="1">
        <v>58.2</v>
      </c>
    </row>
    <row r="7715" spans="2:17" x14ac:dyDescent="0.3">
      <c r="B7715" s="187">
        <v>43422.041666666664</v>
      </c>
      <c r="D7715" s="202">
        <v>0</v>
      </c>
      <c r="E7715" s="178">
        <v>0</v>
      </c>
      <c r="F7715" s="188">
        <f t="shared" si="480"/>
        <v>0</v>
      </c>
      <c r="G7715" s="200"/>
      <c r="H7715" s="202">
        <v>0</v>
      </c>
      <c r="I7715" s="178">
        <v>-56.506999999999998</v>
      </c>
      <c r="J7715">
        <f t="shared" si="481"/>
        <v>0</v>
      </c>
      <c r="K7715" s="189">
        <f t="shared" si="482"/>
        <v>0</v>
      </c>
      <c r="L7715" s="200">
        <v>0</v>
      </c>
      <c r="N7715" s="184">
        <v>1795</v>
      </c>
      <c r="O7715" s="190">
        <f t="shared" si="483"/>
        <v>0.29916666666666669</v>
      </c>
      <c r="Q7715" s="1">
        <v>57.3</v>
      </c>
    </row>
    <row r="7716" spans="2:17" x14ac:dyDescent="0.3">
      <c r="B7716" s="187">
        <v>43422.083333333336</v>
      </c>
      <c r="D7716" s="202">
        <v>0</v>
      </c>
      <c r="E7716" s="178">
        <v>0</v>
      </c>
      <c r="F7716" s="188">
        <f t="shared" si="480"/>
        <v>0</v>
      </c>
      <c r="G7716" s="200"/>
      <c r="H7716" s="202">
        <v>0</v>
      </c>
      <c r="I7716" s="178">
        <v>-56.506999999999998</v>
      </c>
      <c r="J7716">
        <f t="shared" si="481"/>
        <v>0</v>
      </c>
      <c r="K7716" s="189">
        <f t="shared" si="482"/>
        <v>0</v>
      </c>
      <c r="L7716" s="200">
        <v>0</v>
      </c>
      <c r="N7716" s="184">
        <v>0</v>
      </c>
      <c r="O7716" s="190">
        <f t="shared" si="483"/>
        <v>0</v>
      </c>
      <c r="Q7716" s="1">
        <v>57.1</v>
      </c>
    </row>
    <row r="7717" spans="2:17" x14ac:dyDescent="0.3">
      <c r="B7717" s="187">
        <v>43422.125</v>
      </c>
      <c r="D7717" s="202">
        <v>0</v>
      </c>
      <c r="E7717" s="178">
        <v>0</v>
      </c>
      <c r="F7717" s="188">
        <f t="shared" si="480"/>
        <v>0</v>
      </c>
      <c r="G7717" s="200"/>
      <c r="H7717" s="202">
        <v>0</v>
      </c>
      <c r="I7717" s="178">
        <v>-56.506999999999998</v>
      </c>
      <c r="J7717">
        <f t="shared" si="481"/>
        <v>0</v>
      </c>
      <c r="K7717" s="189">
        <f t="shared" si="482"/>
        <v>0</v>
      </c>
      <c r="L7717" s="200">
        <v>0</v>
      </c>
      <c r="N7717" s="184">
        <v>1513.7</v>
      </c>
      <c r="O7717" s="190">
        <f t="shared" si="483"/>
        <v>0.25228333333333336</v>
      </c>
      <c r="Q7717" s="1">
        <v>56.6</v>
      </c>
    </row>
    <row r="7718" spans="2:17" x14ac:dyDescent="0.3">
      <c r="B7718" s="187">
        <v>43422.166666666664</v>
      </c>
      <c r="D7718" s="202">
        <v>0</v>
      </c>
      <c r="E7718" s="178">
        <v>0</v>
      </c>
      <c r="F7718" s="188">
        <f t="shared" si="480"/>
        <v>0</v>
      </c>
      <c r="G7718" s="200"/>
      <c r="H7718" s="202">
        <v>0</v>
      </c>
      <c r="I7718" s="178">
        <v>-56.506999999999998</v>
      </c>
      <c r="J7718">
        <f t="shared" si="481"/>
        <v>0</v>
      </c>
      <c r="K7718" s="189">
        <f t="shared" si="482"/>
        <v>0</v>
      </c>
      <c r="L7718" s="200">
        <v>0</v>
      </c>
      <c r="N7718" s="184">
        <v>3039.3</v>
      </c>
      <c r="O7718" s="190">
        <f t="shared" si="483"/>
        <v>0.50655000000000006</v>
      </c>
      <c r="Q7718" s="1">
        <v>56.5</v>
      </c>
    </row>
    <row r="7719" spans="2:17" x14ac:dyDescent="0.3">
      <c r="B7719" s="187">
        <v>43422.208333333336</v>
      </c>
      <c r="D7719" s="202">
        <v>311</v>
      </c>
      <c r="E7719" s="178">
        <v>0</v>
      </c>
      <c r="F7719" s="188">
        <f t="shared" si="480"/>
        <v>0</v>
      </c>
      <c r="G7719" s="200"/>
      <c r="H7719" s="202">
        <v>50</v>
      </c>
      <c r="I7719" s="178">
        <v>1643.2</v>
      </c>
      <c r="J7719">
        <f t="shared" si="481"/>
        <v>1643.2</v>
      </c>
      <c r="K7719" s="189">
        <f t="shared" si="482"/>
        <v>6.5728000000000009E-2</v>
      </c>
      <c r="L7719" s="200">
        <v>1746.6</v>
      </c>
      <c r="N7719" s="184">
        <v>2908.7</v>
      </c>
      <c r="O7719" s="190">
        <f t="shared" si="483"/>
        <v>0.48478333333333329</v>
      </c>
      <c r="Q7719" s="1">
        <v>56.4</v>
      </c>
    </row>
    <row r="7720" spans="2:17" x14ac:dyDescent="0.3">
      <c r="B7720" s="187">
        <v>43422.25</v>
      </c>
      <c r="D7720" s="202">
        <v>773</v>
      </c>
      <c r="E7720" s="178">
        <v>205.26</v>
      </c>
      <c r="F7720" s="188">
        <f t="shared" si="480"/>
        <v>0.27778191291403054</v>
      </c>
      <c r="G7720" s="200"/>
      <c r="H7720" s="202">
        <v>265</v>
      </c>
      <c r="I7720" s="178">
        <v>11845</v>
      </c>
      <c r="J7720">
        <f t="shared" si="481"/>
        <v>11845</v>
      </c>
      <c r="K7720" s="189">
        <f t="shared" si="482"/>
        <v>0.4738</v>
      </c>
      <c r="L7720" s="200">
        <v>12160</v>
      </c>
      <c r="N7720" s="184">
        <v>2544.4</v>
      </c>
      <c r="O7720" s="190">
        <f t="shared" si="483"/>
        <v>0.4240666666666667</v>
      </c>
      <c r="Q7720" s="1">
        <v>56.1</v>
      </c>
    </row>
    <row r="7721" spans="2:17" x14ac:dyDescent="0.3">
      <c r="B7721" s="187">
        <v>43422.291666666664</v>
      </c>
      <c r="D7721" s="202">
        <v>896</v>
      </c>
      <c r="E7721" s="178">
        <v>596.79499999999996</v>
      </c>
      <c r="F7721" s="188">
        <f t="shared" si="480"/>
        <v>0.80765300943938834</v>
      </c>
      <c r="G7721" s="200"/>
      <c r="H7721" s="202">
        <v>508</v>
      </c>
      <c r="I7721" s="178">
        <v>21965</v>
      </c>
      <c r="J7721">
        <f t="shared" si="481"/>
        <v>21965</v>
      </c>
      <c r="K7721" s="189">
        <f t="shared" si="482"/>
        <v>0.87860000000000005</v>
      </c>
      <c r="L7721" s="200">
        <v>22750</v>
      </c>
      <c r="N7721" s="184">
        <v>1285.5999999999999</v>
      </c>
      <c r="O7721" s="190">
        <f t="shared" si="483"/>
        <v>0.21426666666666666</v>
      </c>
      <c r="Q7721" s="1">
        <v>55.7</v>
      </c>
    </row>
    <row r="7722" spans="2:17" x14ac:dyDescent="0.3">
      <c r="B7722" s="187">
        <v>43422.333333333336</v>
      </c>
      <c r="D7722" s="202">
        <v>964</v>
      </c>
      <c r="E7722" s="178">
        <v>699.82899999999995</v>
      </c>
      <c r="F7722" s="188">
        <f t="shared" si="480"/>
        <v>0.94709070609331125</v>
      </c>
      <c r="G7722" s="200"/>
      <c r="H7722" s="202">
        <v>742</v>
      </c>
      <c r="I7722" s="178">
        <v>23978</v>
      </c>
      <c r="J7722">
        <f t="shared" si="481"/>
        <v>23978</v>
      </c>
      <c r="K7722" s="189">
        <f t="shared" si="482"/>
        <v>0.95911999999999997</v>
      </c>
      <c r="L7722" s="200">
        <v>24884</v>
      </c>
      <c r="N7722" s="184">
        <v>1039.5</v>
      </c>
      <c r="O7722" s="190">
        <f t="shared" si="483"/>
        <v>0.17324999999999999</v>
      </c>
      <c r="Q7722" s="1">
        <v>55.6</v>
      </c>
    </row>
    <row r="7723" spans="2:17" x14ac:dyDescent="0.3">
      <c r="B7723" s="187">
        <v>43422.375</v>
      </c>
      <c r="D7723" s="202">
        <v>1007</v>
      </c>
      <c r="E7723" s="178">
        <v>734.02499999999998</v>
      </c>
      <c r="F7723" s="188">
        <f t="shared" si="480"/>
        <v>0.99336874513651596</v>
      </c>
      <c r="G7723" s="200"/>
      <c r="H7723" s="202">
        <v>922</v>
      </c>
      <c r="I7723" s="178">
        <v>24359</v>
      </c>
      <c r="J7723">
        <f t="shared" si="481"/>
        <v>24359</v>
      </c>
      <c r="K7723" s="189">
        <f t="shared" si="482"/>
        <v>0.97436</v>
      </c>
      <c r="L7723" s="200">
        <v>25289</v>
      </c>
      <c r="N7723" s="184">
        <v>268.7</v>
      </c>
      <c r="O7723" s="190">
        <f t="shared" si="483"/>
        <v>4.4783333333333335E-2</v>
      </c>
      <c r="Q7723" s="1">
        <v>55.6</v>
      </c>
    </row>
    <row r="7724" spans="2:17" x14ac:dyDescent="0.3">
      <c r="B7724" s="187">
        <v>43422.416666666664</v>
      </c>
      <c r="D7724" s="202">
        <v>1033</v>
      </c>
      <c r="E7724" s="178">
        <v>734.01599999999996</v>
      </c>
      <c r="F7724" s="188">
        <f t="shared" si="480"/>
        <v>0.9933565652806442</v>
      </c>
      <c r="G7724" s="200"/>
      <c r="H7724" s="202">
        <v>1049</v>
      </c>
      <c r="I7724" s="178">
        <v>24359</v>
      </c>
      <c r="J7724">
        <f t="shared" si="481"/>
        <v>24359</v>
      </c>
      <c r="K7724" s="189">
        <f t="shared" si="482"/>
        <v>0.97436</v>
      </c>
      <c r="L7724" s="200">
        <v>25289</v>
      </c>
      <c r="N7724" s="184">
        <v>0</v>
      </c>
      <c r="O7724" s="190">
        <f t="shared" si="483"/>
        <v>0</v>
      </c>
      <c r="Q7724" s="1">
        <v>55.2</v>
      </c>
    </row>
    <row r="7725" spans="2:17" x14ac:dyDescent="0.3">
      <c r="B7725" s="187">
        <v>43422.458333333336</v>
      </c>
      <c r="D7725" s="202">
        <v>1042</v>
      </c>
      <c r="E7725" s="178">
        <v>734.11500000000001</v>
      </c>
      <c r="F7725" s="188">
        <f t="shared" si="480"/>
        <v>0.99349054369523304</v>
      </c>
      <c r="G7725" s="200"/>
      <c r="H7725" s="202">
        <v>1108</v>
      </c>
      <c r="I7725" s="178">
        <v>24359</v>
      </c>
      <c r="J7725">
        <f t="shared" si="481"/>
        <v>24359</v>
      </c>
      <c r="K7725" s="189">
        <f t="shared" si="482"/>
        <v>0.97436</v>
      </c>
      <c r="L7725" s="200">
        <v>25289</v>
      </c>
      <c r="N7725" s="184">
        <v>0</v>
      </c>
      <c r="O7725" s="190">
        <f t="shared" si="483"/>
        <v>0</v>
      </c>
      <c r="Q7725" s="1">
        <v>55.2</v>
      </c>
    </row>
    <row r="7726" spans="2:17" x14ac:dyDescent="0.3">
      <c r="B7726" s="187">
        <v>43422.5</v>
      </c>
      <c r="D7726" s="202">
        <v>1039</v>
      </c>
      <c r="E7726" s="178">
        <v>734.18700000000001</v>
      </c>
      <c r="F7726" s="188">
        <f t="shared" si="480"/>
        <v>0.9935879825422067</v>
      </c>
      <c r="G7726" s="200"/>
      <c r="H7726" s="202">
        <v>1094</v>
      </c>
      <c r="I7726" s="178">
        <v>24359</v>
      </c>
      <c r="J7726">
        <f t="shared" si="481"/>
        <v>24359</v>
      </c>
      <c r="K7726" s="189">
        <f t="shared" si="482"/>
        <v>0.97436</v>
      </c>
      <c r="L7726" s="200">
        <v>25289</v>
      </c>
      <c r="N7726" s="184">
        <v>75.5</v>
      </c>
      <c r="O7726" s="190">
        <f t="shared" si="483"/>
        <v>1.2583333333333334E-2</v>
      </c>
      <c r="Q7726" s="1">
        <v>54.9</v>
      </c>
    </row>
    <row r="7727" spans="2:17" x14ac:dyDescent="0.3">
      <c r="B7727" s="187">
        <v>43422.541666666664</v>
      </c>
      <c r="D7727" s="202">
        <v>1023</v>
      </c>
      <c r="E7727" s="178">
        <v>734.16899999999998</v>
      </c>
      <c r="F7727" s="188">
        <f t="shared" si="480"/>
        <v>0.99356362283046318</v>
      </c>
      <c r="G7727" s="200"/>
      <c r="H7727" s="202">
        <v>1007</v>
      </c>
      <c r="I7727" s="178">
        <v>24359</v>
      </c>
      <c r="J7727">
        <f t="shared" si="481"/>
        <v>24359</v>
      </c>
      <c r="K7727" s="189">
        <f t="shared" si="482"/>
        <v>0.97436</v>
      </c>
      <c r="L7727" s="200">
        <v>25289</v>
      </c>
      <c r="N7727" s="184">
        <v>326.3</v>
      </c>
      <c r="O7727" s="190">
        <f t="shared" si="483"/>
        <v>5.4383333333333332E-2</v>
      </c>
      <c r="Q7727" s="1">
        <v>54.5</v>
      </c>
    </row>
    <row r="7728" spans="2:17" x14ac:dyDescent="0.3">
      <c r="B7728" s="187">
        <v>43422.583333333336</v>
      </c>
      <c r="D7728" s="202">
        <v>991</v>
      </c>
      <c r="E7728" s="178">
        <v>726.70500000000004</v>
      </c>
      <c r="F7728" s="188">
        <f t="shared" si="480"/>
        <v>0.98346246236086221</v>
      </c>
      <c r="G7728" s="200"/>
      <c r="H7728" s="202">
        <v>855</v>
      </c>
      <c r="I7728" s="178">
        <v>24175</v>
      </c>
      <c r="J7728">
        <f t="shared" si="481"/>
        <v>24175</v>
      </c>
      <c r="K7728" s="189">
        <f t="shared" si="482"/>
        <v>0.96699999999999997</v>
      </c>
      <c r="L7728" s="200">
        <v>25093</v>
      </c>
      <c r="N7728" s="184">
        <v>643.5</v>
      </c>
      <c r="O7728" s="190">
        <f t="shared" si="483"/>
        <v>0.10725</v>
      </c>
      <c r="Q7728" s="1">
        <v>54.3</v>
      </c>
    </row>
    <row r="7729" spans="2:17" x14ac:dyDescent="0.3">
      <c r="B7729" s="187">
        <v>43422.625</v>
      </c>
      <c r="D7729" s="202">
        <v>940</v>
      </c>
      <c r="E7729" s="178">
        <v>658.98900000000003</v>
      </c>
      <c r="F7729" s="188">
        <f t="shared" si="480"/>
        <v>0.89182122678214981</v>
      </c>
      <c r="G7729" s="200"/>
      <c r="H7729" s="202">
        <v>649</v>
      </c>
      <c r="I7729" s="178">
        <v>23087</v>
      </c>
      <c r="J7729">
        <f t="shared" si="481"/>
        <v>23087</v>
      </c>
      <c r="K7729" s="189">
        <f t="shared" si="482"/>
        <v>0.92347999999999997</v>
      </c>
      <c r="L7729" s="200">
        <v>23939</v>
      </c>
      <c r="N7729" s="184">
        <v>1050.4000000000001</v>
      </c>
      <c r="O7729" s="190">
        <f t="shared" si="483"/>
        <v>0.17506666666666668</v>
      </c>
      <c r="Q7729" s="1">
        <v>54.2</v>
      </c>
    </row>
    <row r="7730" spans="2:17" x14ac:dyDescent="0.3">
      <c r="B7730" s="187">
        <v>43422.666666666664</v>
      </c>
      <c r="D7730" s="202">
        <v>800</v>
      </c>
      <c r="E7730" s="178">
        <v>474.22800000000001</v>
      </c>
      <c r="F7730" s="188">
        <f t="shared" si="480"/>
        <v>0.64178096559190723</v>
      </c>
      <c r="G7730" s="200"/>
      <c r="H7730" s="202">
        <v>409</v>
      </c>
      <c r="I7730" s="178">
        <v>17550</v>
      </c>
      <c r="J7730">
        <f t="shared" si="481"/>
        <v>17550</v>
      </c>
      <c r="K7730" s="189">
        <f t="shared" si="482"/>
        <v>0.70199999999999996</v>
      </c>
      <c r="L7730" s="200">
        <v>18098</v>
      </c>
      <c r="N7730" s="184">
        <v>1660.4</v>
      </c>
      <c r="O7730" s="190">
        <f t="shared" si="483"/>
        <v>0.27673333333333333</v>
      </c>
      <c r="Q7730" s="1">
        <v>53.8</v>
      </c>
    </row>
    <row r="7731" spans="2:17" x14ac:dyDescent="0.3">
      <c r="B7731" s="187">
        <v>43422.708333333336</v>
      </c>
      <c r="D7731" s="202">
        <v>675</v>
      </c>
      <c r="E7731" s="178">
        <v>257.22899999999998</v>
      </c>
      <c r="F7731" s="188">
        <f t="shared" si="480"/>
        <v>0.34811246066921542</v>
      </c>
      <c r="G7731" s="200"/>
      <c r="H7731" s="202">
        <v>176</v>
      </c>
      <c r="I7731" s="178">
        <v>7149.8</v>
      </c>
      <c r="J7731">
        <f t="shared" si="481"/>
        <v>7149.8</v>
      </c>
      <c r="K7731" s="189">
        <f t="shared" si="482"/>
        <v>0.28599200000000002</v>
      </c>
      <c r="L7731" s="200">
        <v>7333.8</v>
      </c>
      <c r="N7731" s="184">
        <v>2419.1999999999998</v>
      </c>
      <c r="O7731" s="190">
        <f t="shared" si="483"/>
        <v>0.40319999999999995</v>
      </c>
      <c r="Q7731" s="1">
        <v>53.2</v>
      </c>
    </row>
    <row r="7732" spans="2:17" x14ac:dyDescent="0.3">
      <c r="B7732" s="187">
        <v>43422.75</v>
      </c>
      <c r="D7732" s="202">
        <v>84</v>
      </c>
      <c r="E7732" s="178">
        <v>0</v>
      </c>
      <c r="F7732" s="188">
        <f t="shared" si="480"/>
        <v>0</v>
      </c>
      <c r="G7732" s="200"/>
      <c r="H7732" s="202">
        <v>11</v>
      </c>
      <c r="I7732" s="178">
        <v>20.489000000000001</v>
      </c>
      <c r="J7732">
        <f t="shared" si="481"/>
        <v>20.489000000000001</v>
      </c>
      <c r="K7732" s="189">
        <f t="shared" si="482"/>
        <v>8.1955999999999999E-4</v>
      </c>
      <c r="L7732" s="200">
        <v>190.84</v>
      </c>
      <c r="N7732" s="184">
        <v>3472.5</v>
      </c>
      <c r="O7732" s="190">
        <f t="shared" si="483"/>
        <v>0.57874999999999999</v>
      </c>
      <c r="Q7732" s="1">
        <v>52.5</v>
      </c>
    </row>
    <row r="7733" spans="2:17" x14ac:dyDescent="0.3">
      <c r="B7733" s="187">
        <v>43422.791666666664</v>
      </c>
      <c r="D7733" s="202">
        <v>0</v>
      </c>
      <c r="E7733" s="178">
        <v>0</v>
      </c>
      <c r="F7733" s="188">
        <f t="shared" si="480"/>
        <v>0</v>
      </c>
      <c r="G7733" s="200"/>
      <c r="H7733" s="202">
        <v>0</v>
      </c>
      <c r="I7733" s="178">
        <v>-56.506999999999998</v>
      </c>
      <c r="J7733">
        <f t="shared" si="481"/>
        <v>0</v>
      </c>
      <c r="K7733" s="189">
        <f t="shared" si="482"/>
        <v>0</v>
      </c>
      <c r="L7733" s="200">
        <v>0</v>
      </c>
      <c r="N7733" s="184">
        <v>4235.7</v>
      </c>
      <c r="O7733" s="190">
        <f t="shared" si="483"/>
        <v>0.70594999999999997</v>
      </c>
      <c r="Q7733" s="1">
        <v>52.4</v>
      </c>
    </row>
    <row r="7734" spans="2:17" x14ac:dyDescent="0.3">
      <c r="B7734" s="187">
        <v>43422.833333333336</v>
      </c>
      <c r="D7734" s="202">
        <v>0</v>
      </c>
      <c r="E7734" s="178">
        <v>0</v>
      </c>
      <c r="F7734" s="188">
        <f t="shared" si="480"/>
        <v>0</v>
      </c>
      <c r="G7734" s="200"/>
      <c r="H7734" s="202">
        <v>0</v>
      </c>
      <c r="I7734" s="178">
        <v>-56.506999999999998</v>
      </c>
      <c r="J7734">
        <f t="shared" si="481"/>
        <v>0</v>
      </c>
      <c r="K7734" s="189">
        <f t="shared" si="482"/>
        <v>0</v>
      </c>
      <c r="L7734" s="200">
        <v>0</v>
      </c>
      <c r="N7734" s="184">
        <v>5235.2</v>
      </c>
      <c r="O7734" s="190">
        <f t="shared" si="483"/>
        <v>0.87253333333333327</v>
      </c>
      <c r="Q7734" s="1">
        <v>52.4</v>
      </c>
    </row>
    <row r="7735" spans="2:17" x14ac:dyDescent="0.3">
      <c r="B7735" s="187">
        <v>43422.875</v>
      </c>
      <c r="D7735" s="202">
        <v>0</v>
      </c>
      <c r="E7735" s="178">
        <v>0</v>
      </c>
      <c r="F7735" s="188">
        <f t="shared" si="480"/>
        <v>0</v>
      </c>
      <c r="G7735" s="200"/>
      <c r="H7735" s="202">
        <v>0</v>
      </c>
      <c r="I7735" s="178">
        <v>-56.506999999999998</v>
      </c>
      <c r="J7735">
        <f t="shared" si="481"/>
        <v>0</v>
      </c>
      <c r="K7735" s="189">
        <f t="shared" si="482"/>
        <v>0</v>
      </c>
      <c r="L7735" s="200">
        <v>0</v>
      </c>
      <c r="N7735" s="184">
        <v>5876.4</v>
      </c>
      <c r="O7735" s="190">
        <f t="shared" si="483"/>
        <v>0.97939999999999994</v>
      </c>
      <c r="Q7735" s="1">
        <v>51.8</v>
      </c>
    </row>
    <row r="7736" spans="2:17" x14ac:dyDescent="0.3">
      <c r="B7736" s="187">
        <v>43422.916666666664</v>
      </c>
      <c r="D7736" s="202">
        <v>0</v>
      </c>
      <c r="E7736" s="178">
        <v>0</v>
      </c>
      <c r="F7736" s="188">
        <f t="shared" si="480"/>
        <v>0</v>
      </c>
      <c r="G7736" s="200"/>
      <c r="H7736" s="202">
        <v>0</v>
      </c>
      <c r="I7736" s="178">
        <v>-56.506999999999998</v>
      </c>
      <c r="J7736">
        <f t="shared" si="481"/>
        <v>0</v>
      </c>
      <c r="K7736" s="189">
        <f t="shared" si="482"/>
        <v>0</v>
      </c>
      <c r="L7736" s="200">
        <v>0</v>
      </c>
      <c r="N7736" s="184">
        <v>5944.7</v>
      </c>
      <c r="O7736" s="190">
        <f t="shared" si="483"/>
        <v>0.99078333333333335</v>
      </c>
      <c r="Q7736" s="1">
        <v>50.2</v>
      </c>
    </row>
    <row r="7737" spans="2:17" x14ac:dyDescent="0.3">
      <c r="B7737" s="187">
        <v>43422.958333333336</v>
      </c>
      <c r="D7737" s="202">
        <v>0</v>
      </c>
      <c r="E7737" s="178">
        <v>0</v>
      </c>
      <c r="F7737" s="188">
        <f t="shared" si="480"/>
        <v>0</v>
      </c>
      <c r="G7737" s="200"/>
      <c r="H7737" s="202">
        <v>0</v>
      </c>
      <c r="I7737" s="178">
        <v>-56.506999999999998</v>
      </c>
      <c r="J7737">
        <f t="shared" si="481"/>
        <v>0</v>
      </c>
      <c r="K7737" s="189">
        <f t="shared" si="482"/>
        <v>0</v>
      </c>
      <c r="L7737" s="200">
        <v>0</v>
      </c>
      <c r="N7737" s="184">
        <v>5889.2</v>
      </c>
      <c r="O7737" s="190">
        <f t="shared" si="483"/>
        <v>0.98153333333333326</v>
      </c>
      <c r="Q7737" s="1">
        <v>49.6</v>
      </c>
    </row>
    <row r="7738" spans="2:17" x14ac:dyDescent="0.3">
      <c r="B7738" s="187">
        <v>43423</v>
      </c>
      <c r="D7738" s="202">
        <v>0</v>
      </c>
      <c r="E7738" s="178">
        <v>0</v>
      </c>
      <c r="F7738" s="188">
        <f t="shared" si="480"/>
        <v>0</v>
      </c>
      <c r="G7738" s="200"/>
      <c r="H7738" s="202">
        <v>0</v>
      </c>
      <c r="I7738" s="178">
        <v>-56.506999999999998</v>
      </c>
      <c r="J7738">
        <f t="shared" si="481"/>
        <v>0</v>
      </c>
      <c r="K7738" s="189">
        <f t="shared" si="482"/>
        <v>0</v>
      </c>
      <c r="L7738" s="200">
        <v>0</v>
      </c>
      <c r="N7738" s="184">
        <v>5811.8</v>
      </c>
      <c r="O7738" s="190">
        <f t="shared" si="483"/>
        <v>0.96863333333333335</v>
      </c>
      <c r="Q7738" s="1">
        <v>49.5</v>
      </c>
    </row>
    <row r="7739" spans="2:17" x14ac:dyDescent="0.3">
      <c r="B7739" s="187">
        <v>43423.041666666664</v>
      </c>
      <c r="D7739" s="202">
        <v>0</v>
      </c>
      <c r="E7739" s="178">
        <v>0</v>
      </c>
      <c r="F7739" s="188">
        <f t="shared" si="480"/>
        <v>0</v>
      </c>
      <c r="G7739" s="200"/>
      <c r="H7739" s="202">
        <v>0</v>
      </c>
      <c r="I7739" s="178">
        <v>-56.506999999999998</v>
      </c>
      <c r="J7739">
        <f t="shared" si="481"/>
        <v>0</v>
      </c>
      <c r="K7739" s="189">
        <f t="shared" si="482"/>
        <v>0</v>
      </c>
      <c r="L7739" s="200">
        <v>0</v>
      </c>
      <c r="N7739" s="184">
        <v>5606.6</v>
      </c>
      <c r="O7739" s="190">
        <f t="shared" si="483"/>
        <v>0.93443333333333345</v>
      </c>
      <c r="Q7739" s="1">
        <v>49.1</v>
      </c>
    </row>
    <row r="7740" spans="2:17" x14ac:dyDescent="0.3">
      <c r="B7740" s="187">
        <v>43423.083333333336</v>
      </c>
      <c r="D7740" s="202">
        <v>0</v>
      </c>
      <c r="E7740" s="178">
        <v>0</v>
      </c>
      <c r="F7740" s="188">
        <f t="shared" si="480"/>
        <v>0</v>
      </c>
      <c r="G7740" s="200"/>
      <c r="H7740" s="202">
        <v>0</v>
      </c>
      <c r="I7740" s="178">
        <v>-56.506999999999998</v>
      </c>
      <c r="J7740">
        <f t="shared" si="481"/>
        <v>0</v>
      </c>
      <c r="K7740" s="189">
        <f t="shared" si="482"/>
        <v>0</v>
      </c>
      <c r="L7740" s="200">
        <v>0</v>
      </c>
      <c r="N7740" s="184">
        <v>5296.7</v>
      </c>
      <c r="O7740" s="190">
        <f t="shared" si="483"/>
        <v>0.88278333333333325</v>
      </c>
      <c r="Q7740" s="1">
        <v>48.8</v>
      </c>
    </row>
    <row r="7741" spans="2:17" x14ac:dyDescent="0.3">
      <c r="B7741" s="187">
        <v>43423.125</v>
      </c>
      <c r="D7741" s="202">
        <v>0</v>
      </c>
      <c r="E7741" s="178">
        <v>0</v>
      </c>
      <c r="F7741" s="188">
        <f t="shared" si="480"/>
        <v>0</v>
      </c>
      <c r="G7741" s="200"/>
      <c r="H7741" s="202">
        <v>0</v>
      </c>
      <c r="I7741" s="178">
        <v>-56.506999999999998</v>
      </c>
      <c r="J7741">
        <f t="shared" si="481"/>
        <v>0</v>
      </c>
      <c r="K7741" s="189">
        <f t="shared" si="482"/>
        <v>0</v>
      </c>
      <c r="L7741" s="200">
        <v>0</v>
      </c>
      <c r="N7741" s="184">
        <v>4703.5</v>
      </c>
      <c r="O7741" s="190">
        <f t="shared" si="483"/>
        <v>0.78391666666666671</v>
      </c>
      <c r="Q7741" s="1">
        <v>48.8</v>
      </c>
    </row>
    <row r="7742" spans="2:17" x14ac:dyDescent="0.3">
      <c r="B7742" s="187">
        <v>43423.166666666664</v>
      </c>
      <c r="D7742" s="202">
        <v>0</v>
      </c>
      <c r="E7742" s="178">
        <v>0</v>
      </c>
      <c r="F7742" s="188">
        <f t="shared" si="480"/>
        <v>0</v>
      </c>
      <c r="G7742" s="200"/>
      <c r="H7742" s="202">
        <v>0</v>
      </c>
      <c r="I7742" s="178">
        <v>-56.506999999999998</v>
      </c>
      <c r="J7742">
        <f t="shared" si="481"/>
        <v>0</v>
      </c>
      <c r="K7742" s="189">
        <f t="shared" si="482"/>
        <v>0</v>
      </c>
      <c r="L7742" s="200">
        <v>0</v>
      </c>
      <c r="N7742" s="184">
        <v>3952.4</v>
      </c>
      <c r="O7742" s="190">
        <f t="shared" si="483"/>
        <v>0.65873333333333339</v>
      </c>
      <c r="Q7742" s="1">
        <v>47.9</v>
      </c>
    </row>
    <row r="7743" spans="2:17" x14ac:dyDescent="0.3">
      <c r="B7743" s="187">
        <v>43423.208333333336</v>
      </c>
      <c r="D7743" s="202">
        <v>293</v>
      </c>
      <c r="E7743" s="178">
        <v>0</v>
      </c>
      <c r="F7743" s="188">
        <f t="shared" si="480"/>
        <v>0</v>
      </c>
      <c r="G7743" s="200"/>
      <c r="H7743" s="202">
        <v>50</v>
      </c>
      <c r="I7743" s="178">
        <v>1679.5</v>
      </c>
      <c r="J7743">
        <f t="shared" si="481"/>
        <v>1679.5</v>
      </c>
      <c r="K7743" s="189">
        <f t="shared" si="482"/>
        <v>6.7180000000000004E-2</v>
      </c>
      <c r="L7743" s="200">
        <v>1783.2</v>
      </c>
      <c r="N7743" s="184">
        <v>3588.8</v>
      </c>
      <c r="O7743" s="190">
        <f t="shared" si="483"/>
        <v>0.59813333333333341</v>
      </c>
      <c r="Q7743" s="1">
        <v>47.8</v>
      </c>
    </row>
    <row r="7744" spans="2:17" x14ac:dyDescent="0.3">
      <c r="B7744" s="187">
        <v>43423.25</v>
      </c>
      <c r="D7744" s="202">
        <v>747</v>
      </c>
      <c r="E7744" s="178">
        <v>192.03899999999999</v>
      </c>
      <c r="F7744" s="188">
        <f t="shared" si="480"/>
        <v>0.25988970463849509</v>
      </c>
      <c r="G7744" s="200"/>
      <c r="H7744" s="202">
        <v>265</v>
      </c>
      <c r="I7744" s="178">
        <v>11990</v>
      </c>
      <c r="J7744">
        <f t="shared" si="481"/>
        <v>11990</v>
      </c>
      <c r="K7744" s="189">
        <f t="shared" si="482"/>
        <v>0.47960000000000003</v>
      </c>
      <c r="L7744" s="200">
        <v>12310</v>
      </c>
      <c r="N7744" s="184">
        <v>1954.9</v>
      </c>
      <c r="O7744" s="190">
        <f t="shared" si="483"/>
        <v>0.3258166666666667</v>
      </c>
      <c r="Q7744" s="1">
        <v>47.6</v>
      </c>
    </row>
    <row r="7745" spans="2:17" x14ac:dyDescent="0.3">
      <c r="B7745" s="187">
        <v>43423.291666666664</v>
      </c>
      <c r="D7745" s="202">
        <v>878</v>
      </c>
      <c r="E7745" s="178">
        <v>584.01499999999999</v>
      </c>
      <c r="F7745" s="188">
        <f t="shared" si="480"/>
        <v>0.79035761410156646</v>
      </c>
      <c r="G7745" s="200"/>
      <c r="H7745" s="202">
        <v>508</v>
      </c>
      <c r="I7745" s="178">
        <v>22183</v>
      </c>
      <c r="J7745">
        <f t="shared" si="481"/>
        <v>22183</v>
      </c>
      <c r="K7745" s="189">
        <f t="shared" si="482"/>
        <v>0.88732</v>
      </c>
      <c r="L7745" s="200">
        <v>22980</v>
      </c>
      <c r="N7745" s="184">
        <v>1356.8</v>
      </c>
      <c r="O7745" s="190">
        <f t="shared" si="483"/>
        <v>0.22613333333333333</v>
      </c>
      <c r="Q7745" s="1">
        <v>47.5</v>
      </c>
    </row>
    <row r="7746" spans="2:17" x14ac:dyDescent="0.3">
      <c r="B7746" s="187">
        <v>43423.333333333336</v>
      </c>
      <c r="D7746" s="202">
        <v>952</v>
      </c>
      <c r="E7746" s="178">
        <v>690.56200000000001</v>
      </c>
      <c r="F7746" s="188">
        <f t="shared" si="480"/>
        <v>0.93454951449741186</v>
      </c>
      <c r="G7746" s="200"/>
      <c r="H7746" s="202">
        <v>743</v>
      </c>
      <c r="I7746" s="178">
        <v>24321</v>
      </c>
      <c r="J7746">
        <f t="shared" si="481"/>
        <v>24321</v>
      </c>
      <c r="K7746" s="189">
        <f t="shared" si="482"/>
        <v>0.97284000000000004</v>
      </c>
      <c r="L7746" s="200">
        <v>25249</v>
      </c>
      <c r="N7746" s="184">
        <v>1500.4</v>
      </c>
      <c r="O7746" s="190">
        <f t="shared" si="483"/>
        <v>0.25006666666666666</v>
      </c>
      <c r="Q7746" s="1">
        <v>47</v>
      </c>
    </row>
    <row r="7747" spans="2:17" x14ac:dyDescent="0.3">
      <c r="B7747" s="187">
        <v>43423.375</v>
      </c>
      <c r="D7747" s="202">
        <v>995</v>
      </c>
      <c r="E7747" s="178">
        <v>733.85299999999995</v>
      </c>
      <c r="F7747" s="188">
        <f t="shared" si="480"/>
        <v>0.99313597455763436</v>
      </c>
      <c r="G7747" s="200"/>
      <c r="H7747" s="202">
        <v>922</v>
      </c>
      <c r="I7747" s="178">
        <v>24359</v>
      </c>
      <c r="J7747">
        <f t="shared" si="481"/>
        <v>24359</v>
      </c>
      <c r="K7747" s="189">
        <f t="shared" si="482"/>
        <v>0.97436</v>
      </c>
      <c r="L7747" s="200">
        <v>25289</v>
      </c>
      <c r="N7747" s="184">
        <v>906.3</v>
      </c>
      <c r="O7747" s="190">
        <f t="shared" si="483"/>
        <v>0.15104999999999999</v>
      </c>
      <c r="Q7747" s="1">
        <v>46.4</v>
      </c>
    </row>
    <row r="7748" spans="2:17" x14ac:dyDescent="0.3">
      <c r="B7748" s="187">
        <v>43423.416666666664</v>
      </c>
      <c r="D7748" s="202">
        <v>1023</v>
      </c>
      <c r="E7748" s="178">
        <v>733.95100000000002</v>
      </c>
      <c r="F7748" s="188">
        <f t="shared" si="480"/>
        <v>0.99326859965490422</v>
      </c>
      <c r="G7748" s="200"/>
      <c r="H7748" s="202">
        <v>1051</v>
      </c>
      <c r="I7748" s="178">
        <v>24359</v>
      </c>
      <c r="J7748">
        <f t="shared" si="481"/>
        <v>24359</v>
      </c>
      <c r="K7748" s="189">
        <f t="shared" si="482"/>
        <v>0.97436</v>
      </c>
      <c r="L7748" s="200">
        <v>25289</v>
      </c>
      <c r="N7748" s="184">
        <v>200.8</v>
      </c>
      <c r="O7748" s="190">
        <f t="shared" si="483"/>
        <v>3.3466666666666665E-2</v>
      </c>
      <c r="Q7748" s="1">
        <v>46.2</v>
      </c>
    </row>
    <row r="7749" spans="2:17" x14ac:dyDescent="0.3">
      <c r="B7749" s="187">
        <v>43423.458333333336</v>
      </c>
      <c r="D7749" s="202">
        <v>1033</v>
      </c>
      <c r="E7749" s="178">
        <v>734.05700000000002</v>
      </c>
      <c r="F7749" s="188">
        <f t="shared" si="480"/>
        <v>0.99341205129072652</v>
      </c>
      <c r="G7749" s="200"/>
      <c r="H7749" s="202">
        <v>1111</v>
      </c>
      <c r="I7749" s="178">
        <v>24359</v>
      </c>
      <c r="J7749">
        <f t="shared" si="481"/>
        <v>24359</v>
      </c>
      <c r="K7749" s="189">
        <f t="shared" si="482"/>
        <v>0.97436</v>
      </c>
      <c r="L7749" s="200">
        <v>25289</v>
      </c>
      <c r="N7749" s="184">
        <v>0</v>
      </c>
      <c r="O7749" s="190">
        <f t="shared" si="483"/>
        <v>0</v>
      </c>
      <c r="Q7749" s="1">
        <v>45.3</v>
      </c>
    </row>
    <row r="7750" spans="2:17" x14ac:dyDescent="0.3">
      <c r="B7750" s="187">
        <v>43423.5</v>
      </c>
      <c r="D7750" s="202">
        <v>1030</v>
      </c>
      <c r="E7750" s="178">
        <v>734.13400000000001</v>
      </c>
      <c r="F7750" s="188">
        <f t="shared" si="480"/>
        <v>0.99351625672429555</v>
      </c>
      <c r="G7750" s="200"/>
      <c r="H7750" s="202">
        <v>1097</v>
      </c>
      <c r="I7750" s="178">
        <v>24359</v>
      </c>
      <c r="J7750">
        <f t="shared" si="481"/>
        <v>24359</v>
      </c>
      <c r="K7750" s="189">
        <f t="shared" si="482"/>
        <v>0.97436</v>
      </c>
      <c r="L7750" s="200">
        <v>25289</v>
      </c>
      <c r="N7750" s="184">
        <v>71.599999999999994</v>
      </c>
      <c r="O7750" s="190">
        <f t="shared" si="483"/>
        <v>1.1933333333333332E-2</v>
      </c>
      <c r="Q7750" s="1">
        <v>45.3</v>
      </c>
    </row>
    <row r="7751" spans="2:17" x14ac:dyDescent="0.3">
      <c r="B7751" s="187">
        <v>43423.541666666664</v>
      </c>
      <c r="D7751" s="202">
        <v>1014</v>
      </c>
      <c r="E7751" s="178">
        <v>734.38800000000003</v>
      </c>
      <c r="F7751" s="188">
        <f t="shared" si="480"/>
        <v>0.99385999932334146</v>
      </c>
      <c r="G7751" s="200"/>
      <c r="H7751" s="202">
        <v>1010</v>
      </c>
      <c r="I7751" s="178">
        <v>24359</v>
      </c>
      <c r="J7751">
        <f t="shared" si="481"/>
        <v>24359</v>
      </c>
      <c r="K7751" s="189">
        <f t="shared" si="482"/>
        <v>0.97436</v>
      </c>
      <c r="L7751" s="200">
        <v>25289</v>
      </c>
      <c r="N7751" s="184">
        <v>271.5</v>
      </c>
      <c r="O7751" s="190">
        <f t="shared" si="483"/>
        <v>4.5249999999999999E-2</v>
      </c>
      <c r="Q7751" s="1">
        <v>45.2</v>
      </c>
    </row>
    <row r="7752" spans="2:17" x14ac:dyDescent="0.3">
      <c r="B7752" s="187">
        <v>43423.583333333336</v>
      </c>
      <c r="D7752" s="202">
        <v>979</v>
      </c>
      <c r="E7752" s="178">
        <v>718.45299999999997</v>
      </c>
      <c r="F7752" s="188">
        <f t="shared" si="480"/>
        <v>0.97229488784382723</v>
      </c>
      <c r="G7752" s="200"/>
      <c r="H7752" s="202">
        <v>857</v>
      </c>
      <c r="I7752" s="178">
        <v>24359</v>
      </c>
      <c r="J7752">
        <f t="shared" si="481"/>
        <v>24359</v>
      </c>
      <c r="K7752" s="189">
        <f t="shared" si="482"/>
        <v>0.97436</v>
      </c>
      <c r="L7752" s="200">
        <v>25289</v>
      </c>
      <c r="N7752" s="184">
        <v>486.7</v>
      </c>
      <c r="O7752" s="190">
        <f t="shared" si="483"/>
        <v>8.111666666666667E-2</v>
      </c>
      <c r="Q7752" s="1">
        <v>45.1</v>
      </c>
    </row>
    <row r="7753" spans="2:17" x14ac:dyDescent="0.3">
      <c r="B7753" s="187">
        <v>43423.625</v>
      </c>
      <c r="D7753" s="202">
        <v>925</v>
      </c>
      <c r="E7753" s="178">
        <v>649.87199999999996</v>
      </c>
      <c r="F7753" s="188">
        <f t="shared" si="480"/>
        <v>0.879483032784112</v>
      </c>
      <c r="G7753" s="200"/>
      <c r="H7753" s="202">
        <v>651</v>
      </c>
      <c r="I7753" s="178">
        <v>23189</v>
      </c>
      <c r="J7753">
        <f t="shared" si="481"/>
        <v>23189</v>
      </c>
      <c r="K7753" s="189">
        <f t="shared" si="482"/>
        <v>0.92756000000000005</v>
      </c>
      <c r="L7753" s="200">
        <v>24046</v>
      </c>
      <c r="N7753" s="184">
        <v>667.7</v>
      </c>
      <c r="O7753" s="190">
        <f t="shared" si="483"/>
        <v>0.11128333333333335</v>
      </c>
      <c r="Q7753" s="1">
        <v>44.3</v>
      </c>
    </row>
    <row r="7754" spans="2:17" x14ac:dyDescent="0.3">
      <c r="B7754" s="187">
        <v>43423.666666666664</v>
      </c>
      <c r="D7754" s="202">
        <v>842</v>
      </c>
      <c r="E7754" s="178">
        <v>503.64100000000002</v>
      </c>
      <c r="F7754" s="188">
        <f t="shared" si="480"/>
        <v>0.68158608789795994</v>
      </c>
      <c r="G7754" s="200"/>
      <c r="H7754" s="202">
        <v>418</v>
      </c>
      <c r="I7754" s="178">
        <v>18038</v>
      </c>
      <c r="J7754">
        <f t="shared" si="481"/>
        <v>18038</v>
      </c>
      <c r="K7754" s="189">
        <f t="shared" si="482"/>
        <v>0.72152000000000005</v>
      </c>
      <c r="L7754" s="200">
        <v>18610</v>
      </c>
      <c r="N7754" s="184">
        <v>862</v>
      </c>
      <c r="O7754" s="190">
        <f t="shared" si="483"/>
        <v>0.14366666666666666</v>
      </c>
      <c r="Q7754" s="1">
        <v>43.7</v>
      </c>
    </row>
    <row r="7755" spans="2:17" x14ac:dyDescent="0.3">
      <c r="B7755" s="187">
        <v>43423.708333333336</v>
      </c>
      <c r="D7755" s="202">
        <v>652</v>
      </c>
      <c r="E7755" s="178">
        <v>250.83099999999999</v>
      </c>
      <c r="F7755" s="188">
        <f t="shared" ref="F7755:F7818" si="484">E7755/$F$8</f>
        <v>0.33945393646175187</v>
      </c>
      <c r="G7755" s="200"/>
      <c r="H7755" s="202">
        <v>177</v>
      </c>
      <c r="I7755" s="178">
        <v>7177.3</v>
      </c>
      <c r="J7755">
        <f t="shared" ref="J7755:J7818" si="485">IF(I7755&lt;0,0,I7755)</f>
        <v>7177.3</v>
      </c>
      <c r="K7755" s="189">
        <f t="shared" ref="K7755:K7818" si="486">J7755/(1000*$K$8)</f>
        <v>0.28709200000000001</v>
      </c>
      <c r="L7755" s="200">
        <v>7361.9</v>
      </c>
      <c r="N7755" s="184">
        <v>1083.9000000000001</v>
      </c>
      <c r="O7755" s="190">
        <f t="shared" ref="O7755:O7818" si="487">N7755/$O$8</f>
        <v>0.18065000000000001</v>
      </c>
      <c r="Q7755" s="1">
        <v>43.7</v>
      </c>
    </row>
    <row r="7756" spans="2:17" x14ac:dyDescent="0.3">
      <c r="B7756" s="187">
        <v>43423.75</v>
      </c>
      <c r="D7756" s="202">
        <v>79</v>
      </c>
      <c r="E7756" s="178">
        <v>0</v>
      </c>
      <c r="F7756" s="188">
        <f t="shared" si="484"/>
        <v>0</v>
      </c>
      <c r="G7756" s="200"/>
      <c r="H7756" s="202">
        <v>12</v>
      </c>
      <c r="I7756" s="178">
        <v>54.581000000000003</v>
      </c>
      <c r="J7756">
        <f t="shared" si="485"/>
        <v>54.581000000000003</v>
      </c>
      <c r="K7756" s="189">
        <f t="shared" si="486"/>
        <v>2.1832399999999999E-3</v>
      </c>
      <c r="L7756" s="200">
        <v>220.95</v>
      </c>
      <c r="N7756" s="184">
        <v>1688.3</v>
      </c>
      <c r="O7756" s="190">
        <f t="shared" si="487"/>
        <v>0.28138333333333332</v>
      </c>
      <c r="Q7756" s="1">
        <v>43.4</v>
      </c>
    </row>
    <row r="7757" spans="2:17" x14ac:dyDescent="0.3">
      <c r="B7757" s="187">
        <v>43423.791666666664</v>
      </c>
      <c r="D7757" s="202">
        <v>0</v>
      </c>
      <c r="E7757" s="178">
        <v>0</v>
      </c>
      <c r="F7757" s="188">
        <f t="shared" si="484"/>
        <v>0</v>
      </c>
      <c r="G7757" s="200"/>
      <c r="H7757" s="202">
        <v>0</v>
      </c>
      <c r="I7757" s="178">
        <v>-56.506999999999998</v>
      </c>
      <c r="J7757">
        <f t="shared" si="485"/>
        <v>0</v>
      </c>
      <c r="K7757" s="189">
        <f t="shared" si="486"/>
        <v>0</v>
      </c>
      <c r="L7757" s="200">
        <v>0</v>
      </c>
      <c r="N7757" s="184">
        <v>3286.5</v>
      </c>
      <c r="O7757" s="190">
        <f t="shared" si="487"/>
        <v>0.54774999999999996</v>
      </c>
      <c r="Q7757" s="1">
        <v>42.6</v>
      </c>
    </row>
    <row r="7758" spans="2:17" x14ac:dyDescent="0.3">
      <c r="B7758" s="187">
        <v>43423.833333333336</v>
      </c>
      <c r="D7758" s="202">
        <v>0</v>
      </c>
      <c r="E7758" s="178">
        <v>0</v>
      </c>
      <c r="F7758" s="188">
        <f t="shared" si="484"/>
        <v>0</v>
      </c>
      <c r="G7758" s="200"/>
      <c r="H7758" s="202">
        <v>0</v>
      </c>
      <c r="I7758" s="178">
        <v>-56.506999999999998</v>
      </c>
      <c r="J7758">
        <f t="shared" si="485"/>
        <v>0</v>
      </c>
      <c r="K7758" s="189">
        <f t="shared" si="486"/>
        <v>0</v>
      </c>
      <c r="L7758" s="200">
        <v>0</v>
      </c>
      <c r="N7758" s="184">
        <v>4648.1000000000004</v>
      </c>
      <c r="O7758" s="190">
        <f t="shared" si="487"/>
        <v>0.77468333333333339</v>
      </c>
      <c r="Q7758" s="1">
        <v>42.1</v>
      </c>
    </row>
    <row r="7759" spans="2:17" x14ac:dyDescent="0.3">
      <c r="B7759" s="187">
        <v>43423.875</v>
      </c>
      <c r="D7759" s="202">
        <v>0</v>
      </c>
      <c r="E7759" s="178">
        <v>0</v>
      </c>
      <c r="F7759" s="188">
        <f t="shared" si="484"/>
        <v>0</v>
      </c>
      <c r="G7759" s="200"/>
      <c r="H7759" s="202">
        <v>0</v>
      </c>
      <c r="I7759" s="178">
        <v>-56.506999999999998</v>
      </c>
      <c r="J7759">
        <f t="shared" si="485"/>
        <v>0</v>
      </c>
      <c r="K7759" s="189">
        <f t="shared" si="486"/>
        <v>0</v>
      </c>
      <c r="L7759" s="200">
        <v>0</v>
      </c>
      <c r="N7759" s="184">
        <v>5561.4</v>
      </c>
      <c r="O7759" s="190">
        <f t="shared" si="487"/>
        <v>0.92689999999999995</v>
      </c>
      <c r="Q7759" s="1">
        <v>41.9</v>
      </c>
    </row>
    <row r="7760" spans="2:17" x14ac:dyDescent="0.3">
      <c r="B7760" s="187">
        <v>43423.916666666664</v>
      </c>
      <c r="D7760" s="202">
        <v>0</v>
      </c>
      <c r="E7760" s="178">
        <v>0</v>
      </c>
      <c r="F7760" s="188">
        <f t="shared" si="484"/>
        <v>0</v>
      </c>
      <c r="G7760" s="200"/>
      <c r="H7760" s="202">
        <v>0</v>
      </c>
      <c r="I7760" s="178">
        <v>-56.506999999999998</v>
      </c>
      <c r="J7760">
        <f t="shared" si="485"/>
        <v>0</v>
      </c>
      <c r="K7760" s="189">
        <f t="shared" si="486"/>
        <v>0</v>
      </c>
      <c r="L7760" s="200">
        <v>0</v>
      </c>
      <c r="N7760" s="184">
        <v>5971.6</v>
      </c>
      <c r="O7760" s="190">
        <f t="shared" si="487"/>
        <v>0.99526666666666674</v>
      </c>
      <c r="Q7760" s="1">
        <v>41</v>
      </c>
    </row>
    <row r="7761" spans="2:17" x14ac:dyDescent="0.3">
      <c r="B7761" s="187">
        <v>43423.958333333336</v>
      </c>
      <c r="D7761" s="202">
        <v>0</v>
      </c>
      <c r="E7761" s="178">
        <v>0</v>
      </c>
      <c r="F7761" s="188">
        <f t="shared" si="484"/>
        <v>0</v>
      </c>
      <c r="G7761" s="200"/>
      <c r="H7761" s="202">
        <v>0</v>
      </c>
      <c r="I7761" s="178">
        <v>-56.506999999999998</v>
      </c>
      <c r="J7761">
        <f t="shared" si="485"/>
        <v>0</v>
      </c>
      <c r="K7761" s="189">
        <f t="shared" si="486"/>
        <v>0</v>
      </c>
      <c r="L7761" s="200">
        <v>0</v>
      </c>
      <c r="N7761" s="184">
        <v>5999.6</v>
      </c>
      <c r="O7761" s="190">
        <f t="shared" si="487"/>
        <v>0.99993333333333334</v>
      </c>
      <c r="Q7761" s="1">
        <v>41</v>
      </c>
    </row>
    <row r="7762" spans="2:17" x14ac:dyDescent="0.3">
      <c r="B7762" s="187">
        <v>43424</v>
      </c>
      <c r="D7762" s="202">
        <v>0</v>
      </c>
      <c r="E7762" s="178">
        <v>0</v>
      </c>
      <c r="F7762" s="188">
        <f t="shared" si="484"/>
        <v>0</v>
      </c>
      <c r="G7762" s="200"/>
      <c r="H7762" s="202">
        <v>0</v>
      </c>
      <c r="I7762" s="178">
        <v>-56.506999999999998</v>
      </c>
      <c r="J7762">
        <f t="shared" si="485"/>
        <v>0</v>
      </c>
      <c r="K7762" s="189">
        <f t="shared" si="486"/>
        <v>0</v>
      </c>
      <c r="L7762" s="200">
        <v>0</v>
      </c>
      <c r="N7762" s="184">
        <v>6000</v>
      </c>
      <c r="O7762" s="190">
        <f t="shared" si="487"/>
        <v>1</v>
      </c>
      <c r="Q7762" s="1">
        <v>40.5</v>
      </c>
    </row>
    <row r="7763" spans="2:17" x14ac:dyDescent="0.3">
      <c r="B7763" s="187">
        <v>43424.041666666664</v>
      </c>
      <c r="D7763" s="202">
        <v>0</v>
      </c>
      <c r="E7763" s="178">
        <v>0</v>
      </c>
      <c r="F7763" s="188">
        <f t="shared" si="484"/>
        <v>0</v>
      </c>
      <c r="G7763" s="200"/>
      <c r="H7763" s="202">
        <v>0</v>
      </c>
      <c r="I7763" s="178">
        <v>-56.506999999999998</v>
      </c>
      <c r="J7763">
        <f t="shared" si="485"/>
        <v>0</v>
      </c>
      <c r="K7763" s="189">
        <f t="shared" si="486"/>
        <v>0</v>
      </c>
      <c r="L7763" s="200">
        <v>0</v>
      </c>
      <c r="N7763" s="184">
        <v>5999.6</v>
      </c>
      <c r="O7763" s="190">
        <f t="shared" si="487"/>
        <v>0.99993333333333334</v>
      </c>
      <c r="Q7763" s="1">
        <v>40.5</v>
      </c>
    </row>
    <row r="7764" spans="2:17" x14ac:dyDescent="0.3">
      <c r="B7764" s="187">
        <v>43424.083333333336</v>
      </c>
      <c r="D7764" s="202">
        <v>0</v>
      </c>
      <c r="E7764" s="178">
        <v>0</v>
      </c>
      <c r="F7764" s="188">
        <f t="shared" si="484"/>
        <v>0</v>
      </c>
      <c r="G7764" s="200"/>
      <c r="H7764" s="202">
        <v>0</v>
      </c>
      <c r="I7764" s="178">
        <v>-56.506999999999998</v>
      </c>
      <c r="J7764">
        <f t="shared" si="485"/>
        <v>0</v>
      </c>
      <c r="K7764" s="189">
        <f t="shared" si="486"/>
        <v>0</v>
      </c>
      <c r="L7764" s="200">
        <v>0</v>
      </c>
      <c r="N7764" s="184">
        <v>5990.9</v>
      </c>
      <c r="O7764" s="190">
        <f t="shared" si="487"/>
        <v>0.99848333333333328</v>
      </c>
      <c r="Q7764" s="1">
        <v>40.299999999999997</v>
      </c>
    </row>
    <row r="7765" spans="2:17" x14ac:dyDescent="0.3">
      <c r="B7765" s="187">
        <v>43424.125</v>
      </c>
      <c r="D7765" s="202">
        <v>0</v>
      </c>
      <c r="E7765" s="178">
        <v>0</v>
      </c>
      <c r="F7765" s="188">
        <f t="shared" si="484"/>
        <v>0</v>
      </c>
      <c r="G7765" s="200"/>
      <c r="H7765" s="202">
        <v>0</v>
      </c>
      <c r="I7765" s="178">
        <v>-56.506999999999998</v>
      </c>
      <c r="J7765">
        <f t="shared" si="485"/>
        <v>0</v>
      </c>
      <c r="K7765" s="189">
        <f t="shared" si="486"/>
        <v>0</v>
      </c>
      <c r="L7765" s="200">
        <v>0</v>
      </c>
      <c r="N7765" s="184">
        <v>5948.9</v>
      </c>
      <c r="O7765" s="190">
        <f t="shared" si="487"/>
        <v>0.99148333333333327</v>
      </c>
      <c r="Q7765" s="1">
        <v>39.200000000000003</v>
      </c>
    </row>
    <row r="7766" spans="2:17" x14ac:dyDescent="0.3">
      <c r="B7766" s="187">
        <v>43424.166666666664</v>
      </c>
      <c r="D7766" s="202">
        <v>0</v>
      </c>
      <c r="E7766" s="178">
        <v>0</v>
      </c>
      <c r="F7766" s="188">
        <f t="shared" si="484"/>
        <v>0</v>
      </c>
      <c r="G7766" s="200"/>
      <c r="H7766" s="202">
        <v>0</v>
      </c>
      <c r="I7766" s="178">
        <v>-56.506999999999998</v>
      </c>
      <c r="J7766">
        <f t="shared" si="485"/>
        <v>0</v>
      </c>
      <c r="K7766" s="189">
        <f t="shared" si="486"/>
        <v>0</v>
      </c>
      <c r="L7766" s="200">
        <v>0</v>
      </c>
      <c r="N7766" s="184">
        <v>5823.6</v>
      </c>
      <c r="O7766" s="190">
        <f t="shared" si="487"/>
        <v>0.97060000000000002</v>
      </c>
      <c r="Q7766" s="1">
        <v>39.200000000000003</v>
      </c>
    </row>
    <row r="7767" spans="2:17" x14ac:dyDescent="0.3">
      <c r="B7767" s="187">
        <v>43424.208333333336</v>
      </c>
      <c r="D7767" s="202">
        <v>219</v>
      </c>
      <c r="E7767" s="178">
        <v>0</v>
      </c>
      <c r="F7767" s="188">
        <f t="shared" si="484"/>
        <v>0</v>
      </c>
      <c r="G7767" s="200"/>
      <c r="H7767" s="202">
        <v>47</v>
      </c>
      <c r="I7767" s="178">
        <v>1541.1</v>
      </c>
      <c r="J7767">
        <f t="shared" si="485"/>
        <v>1541.1</v>
      </c>
      <c r="K7767" s="189">
        <f t="shared" si="486"/>
        <v>6.1643999999999997E-2</v>
      </c>
      <c r="L7767" s="200">
        <v>1643.7</v>
      </c>
      <c r="N7767" s="184">
        <v>5806.2</v>
      </c>
      <c r="O7767" s="190">
        <f t="shared" si="487"/>
        <v>0.9677</v>
      </c>
      <c r="Q7767" s="1">
        <v>39</v>
      </c>
    </row>
    <row r="7768" spans="2:17" x14ac:dyDescent="0.3">
      <c r="B7768" s="187">
        <v>43424.25</v>
      </c>
      <c r="D7768" s="202">
        <v>631</v>
      </c>
      <c r="E7768" s="178">
        <v>127.45399999999999</v>
      </c>
      <c r="F7768" s="188">
        <f t="shared" si="484"/>
        <v>0.17248570558581724</v>
      </c>
      <c r="G7768" s="200"/>
      <c r="H7768" s="202">
        <v>256</v>
      </c>
      <c r="I7768" s="178">
        <v>11275</v>
      </c>
      <c r="J7768">
        <f t="shared" si="485"/>
        <v>11275</v>
      </c>
      <c r="K7768" s="189">
        <f t="shared" si="486"/>
        <v>0.45100000000000001</v>
      </c>
      <c r="L7768" s="200">
        <v>11572</v>
      </c>
      <c r="N7768" s="184">
        <v>3391.4</v>
      </c>
      <c r="O7768" s="190">
        <f t="shared" si="487"/>
        <v>0.56523333333333337</v>
      </c>
      <c r="Q7768" s="1">
        <v>38.5</v>
      </c>
    </row>
    <row r="7769" spans="2:17" x14ac:dyDescent="0.3">
      <c r="B7769" s="187">
        <v>43424.291666666664</v>
      </c>
      <c r="D7769" s="202">
        <v>784</v>
      </c>
      <c r="E7769" s="178">
        <v>514.10699999999997</v>
      </c>
      <c r="F7769" s="188">
        <f t="shared" si="484"/>
        <v>0.69574990695943428</v>
      </c>
      <c r="G7769" s="200"/>
      <c r="H7769" s="202">
        <v>497</v>
      </c>
      <c r="I7769" s="178">
        <v>21765</v>
      </c>
      <c r="J7769">
        <f t="shared" si="485"/>
        <v>21765</v>
      </c>
      <c r="K7769" s="189">
        <f t="shared" si="486"/>
        <v>0.87060000000000004</v>
      </c>
      <c r="L7769" s="200">
        <v>22538</v>
      </c>
      <c r="N7769" s="184">
        <v>4147.5</v>
      </c>
      <c r="O7769" s="190">
        <f t="shared" si="487"/>
        <v>0.69125000000000003</v>
      </c>
      <c r="Q7769" s="1">
        <v>38.5</v>
      </c>
    </row>
    <row r="7770" spans="2:17" x14ac:dyDescent="0.3">
      <c r="B7770" s="187">
        <v>43424.333333333336</v>
      </c>
      <c r="D7770" s="202">
        <v>875</v>
      </c>
      <c r="E7770" s="178">
        <v>627.78499999999997</v>
      </c>
      <c r="F7770" s="188">
        <f t="shared" si="484"/>
        <v>0.84959231315762762</v>
      </c>
      <c r="G7770" s="200"/>
      <c r="H7770" s="202">
        <v>731</v>
      </c>
      <c r="I7770" s="178">
        <v>24194</v>
      </c>
      <c r="J7770">
        <f t="shared" si="485"/>
        <v>24194</v>
      </c>
      <c r="K7770" s="189">
        <f t="shared" si="486"/>
        <v>0.96775999999999995</v>
      </c>
      <c r="L7770" s="200">
        <v>25114</v>
      </c>
      <c r="N7770" s="184">
        <v>4458.8999999999996</v>
      </c>
      <c r="O7770" s="190">
        <f t="shared" si="487"/>
        <v>0.74314999999999998</v>
      </c>
      <c r="Q7770" s="1">
        <v>37.9</v>
      </c>
    </row>
    <row r="7771" spans="2:17" x14ac:dyDescent="0.3">
      <c r="B7771" s="187">
        <v>43424.375</v>
      </c>
      <c r="D7771" s="202">
        <v>932</v>
      </c>
      <c r="E7771" s="178">
        <v>687.46100000000001</v>
      </c>
      <c r="F7771" s="188">
        <f t="shared" si="484"/>
        <v>0.93035287749094975</v>
      </c>
      <c r="G7771" s="200"/>
      <c r="H7771" s="202">
        <v>912</v>
      </c>
      <c r="I7771" s="178">
        <v>24359</v>
      </c>
      <c r="J7771">
        <f t="shared" si="485"/>
        <v>24359</v>
      </c>
      <c r="K7771" s="189">
        <f t="shared" si="486"/>
        <v>0.97436</v>
      </c>
      <c r="L7771" s="200">
        <v>25289</v>
      </c>
      <c r="N7771" s="184">
        <v>3994.3</v>
      </c>
      <c r="O7771" s="190">
        <f t="shared" si="487"/>
        <v>0.66571666666666673</v>
      </c>
      <c r="Q7771" s="1">
        <v>37.5</v>
      </c>
    </row>
    <row r="7772" spans="2:17" x14ac:dyDescent="0.3">
      <c r="B7772" s="187">
        <v>43424.416666666664</v>
      </c>
      <c r="D7772" s="202">
        <v>963</v>
      </c>
      <c r="E7772" s="178">
        <v>722.245</v>
      </c>
      <c r="F7772" s="188">
        <f t="shared" si="484"/>
        <v>0.97742666711777249</v>
      </c>
      <c r="G7772" s="200"/>
      <c r="H7772" s="202">
        <v>1040</v>
      </c>
      <c r="I7772" s="178">
        <v>24359</v>
      </c>
      <c r="J7772">
        <f t="shared" si="485"/>
        <v>24359</v>
      </c>
      <c r="K7772" s="189">
        <f t="shared" si="486"/>
        <v>0.97436</v>
      </c>
      <c r="L7772" s="200">
        <v>25289</v>
      </c>
      <c r="N7772" s="184">
        <v>2746.4</v>
      </c>
      <c r="O7772" s="190">
        <f t="shared" si="487"/>
        <v>0.45773333333333333</v>
      </c>
      <c r="Q7772" s="1">
        <v>37.5</v>
      </c>
    </row>
    <row r="7773" spans="2:17" x14ac:dyDescent="0.3">
      <c r="B7773" s="187">
        <v>43424.458333333336</v>
      </c>
      <c r="D7773" s="202">
        <v>976</v>
      </c>
      <c r="E7773" s="178">
        <v>734.02</v>
      </c>
      <c r="F7773" s="188">
        <f t="shared" si="484"/>
        <v>0.99336197854992048</v>
      </c>
      <c r="G7773" s="200"/>
      <c r="H7773" s="202">
        <v>1101</v>
      </c>
      <c r="I7773" s="178">
        <v>24359</v>
      </c>
      <c r="J7773">
        <f t="shared" si="485"/>
        <v>24359</v>
      </c>
      <c r="K7773" s="189">
        <f t="shared" si="486"/>
        <v>0.97436</v>
      </c>
      <c r="L7773" s="200">
        <v>25289</v>
      </c>
      <c r="N7773" s="184">
        <v>1517.9</v>
      </c>
      <c r="O7773" s="190">
        <f t="shared" si="487"/>
        <v>0.25298333333333334</v>
      </c>
      <c r="Q7773" s="1">
        <v>37.1</v>
      </c>
    </row>
    <row r="7774" spans="2:17" x14ac:dyDescent="0.3">
      <c r="B7774" s="187">
        <v>43424.5</v>
      </c>
      <c r="D7774" s="202">
        <v>973</v>
      </c>
      <c r="E7774" s="178">
        <v>734.19399999999996</v>
      </c>
      <c r="F7774" s="188">
        <f t="shared" si="484"/>
        <v>0.99359745576344016</v>
      </c>
      <c r="G7774" s="200"/>
      <c r="H7774" s="202">
        <v>1087</v>
      </c>
      <c r="I7774" s="178">
        <v>24359</v>
      </c>
      <c r="J7774">
        <f t="shared" si="485"/>
        <v>24359</v>
      </c>
      <c r="K7774" s="189">
        <f t="shared" si="486"/>
        <v>0.97436</v>
      </c>
      <c r="L7774" s="200">
        <v>25289</v>
      </c>
      <c r="N7774" s="184">
        <v>649.79999999999995</v>
      </c>
      <c r="O7774" s="190">
        <f t="shared" si="487"/>
        <v>0.10829999999999999</v>
      </c>
      <c r="Q7774" s="1">
        <v>36.6</v>
      </c>
    </row>
    <row r="7775" spans="2:17" x14ac:dyDescent="0.3">
      <c r="B7775" s="187">
        <v>43424.541666666664</v>
      </c>
      <c r="D7775" s="202">
        <v>954</v>
      </c>
      <c r="E7775" s="178">
        <v>716.57600000000002</v>
      </c>
      <c r="F7775" s="188">
        <f t="shared" si="484"/>
        <v>0.96975471123591717</v>
      </c>
      <c r="G7775" s="200"/>
      <c r="H7775" s="202">
        <v>1000</v>
      </c>
      <c r="I7775" s="178">
        <v>24359</v>
      </c>
      <c r="J7775">
        <f t="shared" si="485"/>
        <v>24359</v>
      </c>
      <c r="K7775" s="189">
        <f t="shared" si="486"/>
        <v>0.97436</v>
      </c>
      <c r="L7775" s="200">
        <v>25289</v>
      </c>
      <c r="N7775" s="184">
        <v>161.80000000000001</v>
      </c>
      <c r="O7775" s="190">
        <f t="shared" si="487"/>
        <v>2.696666666666667E-2</v>
      </c>
      <c r="Q7775" s="1">
        <v>36.4</v>
      </c>
    </row>
    <row r="7776" spans="2:17" x14ac:dyDescent="0.3">
      <c r="B7776" s="187">
        <v>43424.583333333336</v>
      </c>
      <c r="D7776" s="202">
        <v>912</v>
      </c>
      <c r="E7776" s="178">
        <v>669.82899999999995</v>
      </c>
      <c r="F7776" s="188">
        <f t="shared" si="484"/>
        <v>0.9064911865209595</v>
      </c>
      <c r="G7776" s="200"/>
      <c r="H7776" s="202">
        <v>848</v>
      </c>
      <c r="I7776" s="178">
        <v>24229</v>
      </c>
      <c r="J7776">
        <f t="shared" si="485"/>
        <v>24229</v>
      </c>
      <c r="K7776" s="189">
        <f t="shared" si="486"/>
        <v>0.96916000000000002</v>
      </c>
      <c r="L7776" s="200">
        <v>25151</v>
      </c>
      <c r="N7776" s="184">
        <v>0</v>
      </c>
      <c r="O7776" s="190">
        <f t="shared" si="487"/>
        <v>0</v>
      </c>
      <c r="Q7776" s="1">
        <v>35.799999999999997</v>
      </c>
    </row>
    <row r="7777" spans="2:17" x14ac:dyDescent="0.3">
      <c r="B7777" s="187">
        <v>43424.625</v>
      </c>
      <c r="D7777" s="202">
        <v>842</v>
      </c>
      <c r="E7777" s="178">
        <v>592.17999999999995</v>
      </c>
      <c r="F7777" s="188">
        <f t="shared" si="484"/>
        <v>0.80140745001184155</v>
      </c>
      <c r="G7777" s="200"/>
      <c r="H7777" s="202">
        <v>641</v>
      </c>
      <c r="I7777" s="178">
        <v>22958</v>
      </c>
      <c r="J7777">
        <f t="shared" si="485"/>
        <v>22958</v>
      </c>
      <c r="K7777" s="189">
        <f t="shared" si="486"/>
        <v>0.91832000000000003</v>
      </c>
      <c r="L7777" s="200">
        <v>23802</v>
      </c>
      <c r="N7777" s="184">
        <v>0</v>
      </c>
      <c r="O7777" s="190">
        <f t="shared" si="487"/>
        <v>0</v>
      </c>
      <c r="Q7777" s="1">
        <v>35.799999999999997</v>
      </c>
    </row>
    <row r="7778" spans="2:17" x14ac:dyDescent="0.3">
      <c r="B7778" s="187">
        <v>43424.666666666664</v>
      </c>
      <c r="D7778" s="202">
        <v>704</v>
      </c>
      <c r="E7778" s="178">
        <v>420.66199999999998</v>
      </c>
      <c r="F7778" s="188">
        <f t="shared" si="484"/>
        <v>0.56928917007815405</v>
      </c>
      <c r="G7778" s="200"/>
      <c r="H7778" s="202">
        <v>405</v>
      </c>
      <c r="I7778" s="178">
        <v>17358</v>
      </c>
      <c r="J7778">
        <f t="shared" si="485"/>
        <v>17358</v>
      </c>
      <c r="K7778" s="189">
        <f t="shared" si="486"/>
        <v>0.69432000000000005</v>
      </c>
      <c r="L7778" s="200">
        <v>17896</v>
      </c>
      <c r="N7778" s="184">
        <v>0</v>
      </c>
      <c r="O7778" s="190">
        <f t="shared" si="487"/>
        <v>0</v>
      </c>
      <c r="Q7778" s="1">
        <v>35.700000000000003</v>
      </c>
    </row>
    <row r="7779" spans="2:17" x14ac:dyDescent="0.3">
      <c r="B7779" s="187">
        <v>43424.708333333336</v>
      </c>
      <c r="D7779" s="202">
        <v>300</v>
      </c>
      <c r="E7779" s="178">
        <v>0</v>
      </c>
      <c r="F7779" s="188">
        <f t="shared" si="484"/>
        <v>0</v>
      </c>
      <c r="G7779" s="200"/>
      <c r="H7779" s="202">
        <v>147</v>
      </c>
      <c r="I7779" s="178">
        <v>5355.9</v>
      </c>
      <c r="J7779">
        <f t="shared" si="485"/>
        <v>5355.9</v>
      </c>
      <c r="K7779" s="189">
        <f t="shared" si="486"/>
        <v>0.21423599999999998</v>
      </c>
      <c r="L7779" s="200">
        <v>5505.7</v>
      </c>
      <c r="N7779" s="184">
        <v>12.7</v>
      </c>
      <c r="O7779" s="190">
        <f t="shared" si="487"/>
        <v>2.1166666666666664E-3</v>
      </c>
      <c r="Q7779" s="1">
        <v>35.700000000000003</v>
      </c>
    </row>
    <row r="7780" spans="2:17" x14ac:dyDescent="0.3">
      <c r="B7780" s="187">
        <v>43424.75</v>
      </c>
      <c r="D7780" s="202">
        <v>22</v>
      </c>
      <c r="E7780" s="178">
        <v>0</v>
      </c>
      <c r="F7780" s="188">
        <f t="shared" si="484"/>
        <v>0</v>
      </c>
      <c r="G7780" s="200"/>
      <c r="H7780" s="202">
        <v>9</v>
      </c>
      <c r="I7780" s="178">
        <v>-11.645</v>
      </c>
      <c r="J7780">
        <f t="shared" si="485"/>
        <v>0</v>
      </c>
      <c r="K7780" s="189">
        <f t="shared" si="486"/>
        <v>0</v>
      </c>
      <c r="L7780" s="200">
        <v>162.47</v>
      </c>
      <c r="N7780" s="184">
        <v>227.1</v>
      </c>
      <c r="O7780" s="190">
        <f t="shared" si="487"/>
        <v>3.7850000000000002E-2</v>
      </c>
      <c r="Q7780" s="1">
        <v>34.700000000000003</v>
      </c>
    </row>
    <row r="7781" spans="2:17" x14ac:dyDescent="0.3">
      <c r="B7781" s="187">
        <v>43424.791666666664</v>
      </c>
      <c r="D7781" s="202">
        <v>0</v>
      </c>
      <c r="E7781" s="178">
        <v>0</v>
      </c>
      <c r="F7781" s="188">
        <f t="shared" si="484"/>
        <v>0</v>
      </c>
      <c r="G7781" s="200"/>
      <c r="H7781" s="202">
        <v>0</v>
      </c>
      <c r="I7781" s="178">
        <v>-56.506999999999998</v>
      </c>
      <c r="J7781">
        <f t="shared" si="485"/>
        <v>0</v>
      </c>
      <c r="K7781" s="189">
        <f t="shared" si="486"/>
        <v>0</v>
      </c>
      <c r="L7781" s="200">
        <v>0</v>
      </c>
      <c r="N7781" s="184">
        <v>1300.3</v>
      </c>
      <c r="O7781" s="190">
        <f t="shared" si="487"/>
        <v>0.21671666666666667</v>
      </c>
      <c r="Q7781" s="1">
        <v>34.700000000000003</v>
      </c>
    </row>
    <row r="7782" spans="2:17" x14ac:dyDescent="0.3">
      <c r="B7782" s="187">
        <v>43424.833333333336</v>
      </c>
      <c r="D7782" s="202">
        <v>0</v>
      </c>
      <c r="E7782" s="178">
        <v>0</v>
      </c>
      <c r="F7782" s="188">
        <f t="shared" si="484"/>
        <v>0</v>
      </c>
      <c r="G7782" s="200"/>
      <c r="H7782" s="202">
        <v>0</v>
      </c>
      <c r="I7782" s="178">
        <v>-56.506999999999998</v>
      </c>
      <c r="J7782">
        <f t="shared" si="485"/>
        <v>0</v>
      </c>
      <c r="K7782" s="189">
        <f t="shared" si="486"/>
        <v>0</v>
      </c>
      <c r="L7782" s="200">
        <v>0</v>
      </c>
      <c r="N7782" s="184">
        <v>3304</v>
      </c>
      <c r="O7782" s="190">
        <f t="shared" si="487"/>
        <v>0.55066666666666664</v>
      </c>
      <c r="Q7782" s="1">
        <v>34.200000000000003</v>
      </c>
    </row>
    <row r="7783" spans="2:17" x14ac:dyDescent="0.3">
      <c r="B7783" s="187">
        <v>43424.875</v>
      </c>
      <c r="D7783" s="202">
        <v>0</v>
      </c>
      <c r="E7783" s="178">
        <v>0</v>
      </c>
      <c r="F7783" s="188">
        <f t="shared" si="484"/>
        <v>0</v>
      </c>
      <c r="G7783" s="200"/>
      <c r="H7783" s="202">
        <v>0</v>
      </c>
      <c r="I7783" s="178">
        <v>-56.506999999999998</v>
      </c>
      <c r="J7783">
        <f t="shared" si="485"/>
        <v>0</v>
      </c>
      <c r="K7783" s="189">
        <f t="shared" si="486"/>
        <v>0</v>
      </c>
      <c r="L7783" s="200">
        <v>0</v>
      </c>
      <c r="N7783" s="184">
        <v>5176.3</v>
      </c>
      <c r="O7783" s="190">
        <f t="shared" si="487"/>
        <v>0.86271666666666669</v>
      </c>
      <c r="Q7783" s="1">
        <v>33.6</v>
      </c>
    </row>
    <row r="7784" spans="2:17" x14ac:dyDescent="0.3">
      <c r="B7784" s="187">
        <v>43424.916666666664</v>
      </c>
      <c r="D7784" s="202">
        <v>0</v>
      </c>
      <c r="E7784" s="178">
        <v>0</v>
      </c>
      <c r="F7784" s="188">
        <f t="shared" si="484"/>
        <v>0</v>
      </c>
      <c r="G7784" s="200"/>
      <c r="H7784" s="202">
        <v>0</v>
      </c>
      <c r="I7784" s="178">
        <v>-56.506999999999998</v>
      </c>
      <c r="J7784">
        <f t="shared" si="485"/>
        <v>0</v>
      </c>
      <c r="K7784" s="189">
        <f t="shared" si="486"/>
        <v>0</v>
      </c>
      <c r="L7784" s="200">
        <v>0</v>
      </c>
      <c r="N7784" s="184">
        <v>5880</v>
      </c>
      <c r="O7784" s="190">
        <f t="shared" si="487"/>
        <v>0.98</v>
      </c>
      <c r="Q7784" s="1">
        <v>33.200000000000003</v>
      </c>
    </row>
    <row r="7785" spans="2:17" x14ac:dyDescent="0.3">
      <c r="B7785" s="187">
        <v>43424.958333333336</v>
      </c>
      <c r="D7785" s="202">
        <v>0</v>
      </c>
      <c r="E7785" s="178">
        <v>0</v>
      </c>
      <c r="F7785" s="188">
        <f t="shared" si="484"/>
        <v>0</v>
      </c>
      <c r="G7785" s="200"/>
      <c r="H7785" s="202">
        <v>0</v>
      </c>
      <c r="I7785" s="178">
        <v>-56.506999999999998</v>
      </c>
      <c r="J7785">
        <f t="shared" si="485"/>
        <v>0</v>
      </c>
      <c r="K7785" s="189">
        <f t="shared" si="486"/>
        <v>0</v>
      </c>
      <c r="L7785" s="200">
        <v>0</v>
      </c>
      <c r="N7785" s="184">
        <v>5986.1</v>
      </c>
      <c r="O7785" s="190">
        <f t="shared" si="487"/>
        <v>0.99768333333333337</v>
      </c>
      <c r="Q7785" s="1">
        <v>33.200000000000003</v>
      </c>
    </row>
    <row r="7786" spans="2:17" x14ac:dyDescent="0.3">
      <c r="B7786" s="187">
        <v>43425</v>
      </c>
      <c r="D7786" s="202">
        <v>0</v>
      </c>
      <c r="E7786" s="178">
        <v>0</v>
      </c>
      <c r="F7786" s="188">
        <f t="shared" si="484"/>
        <v>0</v>
      </c>
      <c r="G7786" s="200"/>
      <c r="H7786" s="202">
        <v>0</v>
      </c>
      <c r="I7786" s="178">
        <v>-56.506999999999998</v>
      </c>
      <c r="J7786">
        <f t="shared" si="485"/>
        <v>0</v>
      </c>
      <c r="K7786" s="189">
        <f t="shared" si="486"/>
        <v>0</v>
      </c>
      <c r="L7786" s="200">
        <v>0</v>
      </c>
      <c r="N7786" s="184">
        <v>5991.6</v>
      </c>
      <c r="O7786" s="190">
        <f t="shared" si="487"/>
        <v>0.99860000000000004</v>
      </c>
      <c r="Q7786" s="1">
        <v>33.1</v>
      </c>
    </row>
    <row r="7787" spans="2:17" x14ac:dyDescent="0.3">
      <c r="B7787" s="187">
        <v>43425.041666666664</v>
      </c>
      <c r="D7787" s="202">
        <v>0</v>
      </c>
      <c r="E7787" s="178">
        <v>0</v>
      </c>
      <c r="F7787" s="188">
        <f t="shared" si="484"/>
        <v>0</v>
      </c>
      <c r="G7787" s="200"/>
      <c r="H7787" s="202">
        <v>0</v>
      </c>
      <c r="I7787" s="178">
        <v>-56.506999999999998</v>
      </c>
      <c r="J7787">
        <f t="shared" si="485"/>
        <v>0</v>
      </c>
      <c r="K7787" s="189">
        <f t="shared" si="486"/>
        <v>0</v>
      </c>
      <c r="L7787" s="200">
        <v>0</v>
      </c>
      <c r="N7787" s="184">
        <v>5988.2</v>
      </c>
      <c r="O7787" s="190">
        <f t="shared" si="487"/>
        <v>0.99803333333333333</v>
      </c>
      <c r="Q7787" s="1">
        <v>32.700000000000003</v>
      </c>
    </row>
    <row r="7788" spans="2:17" x14ac:dyDescent="0.3">
      <c r="B7788" s="187">
        <v>43425.083333333336</v>
      </c>
      <c r="D7788" s="202">
        <v>0</v>
      </c>
      <c r="E7788" s="178">
        <v>0</v>
      </c>
      <c r="F7788" s="188">
        <f t="shared" si="484"/>
        <v>0</v>
      </c>
      <c r="G7788" s="200"/>
      <c r="H7788" s="202">
        <v>0</v>
      </c>
      <c r="I7788" s="178">
        <v>-56.506999999999998</v>
      </c>
      <c r="J7788">
        <f t="shared" si="485"/>
        <v>0</v>
      </c>
      <c r="K7788" s="189">
        <f t="shared" si="486"/>
        <v>0</v>
      </c>
      <c r="L7788" s="200">
        <v>0</v>
      </c>
      <c r="N7788" s="184">
        <v>5978.9</v>
      </c>
      <c r="O7788" s="190">
        <f t="shared" si="487"/>
        <v>0.99648333333333328</v>
      </c>
      <c r="Q7788" s="1">
        <v>32.6</v>
      </c>
    </row>
    <row r="7789" spans="2:17" x14ac:dyDescent="0.3">
      <c r="B7789" s="187">
        <v>43425.125</v>
      </c>
      <c r="D7789" s="202">
        <v>0</v>
      </c>
      <c r="E7789" s="178">
        <v>0</v>
      </c>
      <c r="F7789" s="188">
        <f t="shared" si="484"/>
        <v>0</v>
      </c>
      <c r="G7789" s="200"/>
      <c r="H7789" s="202">
        <v>0</v>
      </c>
      <c r="I7789" s="178">
        <v>-56.506999999999998</v>
      </c>
      <c r="J7789">
        <f t="shared" si="485"/>
        <v>0</v>
      </c>
      <c r="K7789" s="189">
        <f t="shared" si="486"/>
        <v>0</v>
      </c>
      <c r="L7789" s="200">
        <v>0</v>
      </c>
      <c r="N7789" s="184">
        <v>5945.7</v>
      </c>
      <c r="O7789" s="190">
        <f t="shared" si="487"/>
        <v>0.99095</v>
      </c>
      <c r="Q7789" s="1">
        <v>31.8</v>
      </c>
    </row>
    <row r="7790" spans="2:17" x14ac:dyDescent="0.3">
      <c r="B7790" s="187">
        <v>43425.166666666664</v>
      </c>
      <c r="D7790" s="202">
        <v>0</v>
      </c>
      <c r="E7790" s="178">
        <v>0</v>
      </c>
      <c r="F7790" s="188">
        <f t="shared" si="484"/>
        <v>0</v>
      </c>
      <c r="G7790" s="200"/>
      <c r="H7790" s="202">
        <v>0</v>
      </c>
      <c r="I7790" s="178">
        <v>-56.506999999999998</v>
      </c>
      <c r="J7790">
        <f t="shared" si="485"/>
        <v>0</v>
      </c>
      <c r="K7790" s="189">
        <f t="shared" si="486"/>
        <v>0</v>
      </c>
      <c r="L7790" s="200">
        <v>0</v>
      </c>
      <c r="N7790" s="184">
        <v>5798.9</v>
      </c>
      <c r="O7790" s="190">
        <f t="shared" si="487"/>
        <v>0.96648333333333325</v>
      </c>
      <c r="Q7790" s="1">
        <v>31.4</v>
      </c>
    </row>
    <row r="7791" spans="2:17" x14ac:dyDescent="0.3">
      <c r="B7791" s="187">
        <v>43425.208333333336</v>
      </c>
      <c r="D7791" s="202">
        <v>239</v>
      </c>
      <c r="E7791" s="178">
        <v>0</v>
      </c>
      <c r="F7791" s="188">
        <f t="shared" si="484"/>
        <v>0</v>
      </c>
      <c r="G7791" s="200"/>
      <c r="H7791" s="202">
        <v>48</v>
      </c>
      <c r="I7791" s="178">
        <v>1605</v>
      </c>
      <c r="J7791">
        <f t="shared" si="485"/>
        <v>1605</v>
      </c>
      <c r="K7791" s="189">
        <f t="shared" si="486"/>
        <v>6.4199999999999993E-2</v>
      </c>
      <c r="L7791" s="200">
        <v>1708.1</v>
      </c>
      <c r="N7791" s="184">
        <v>5731.1</v>
      </c>
      <c r="O7791" s="190">
        <f t="shared" si="487"/>
        <v>0.95518333333333338</v>
      </c>
      <c r="Q7791" s="1">
        <v>31.4</v>
      </c>
    </row>
    <row r="7792" spans="2:17" x14ac:dyDescent="0.3">
      <c r="B7792" s="187">
        <v>43425.25</v>
      </c>
      <c r="D7792" s="202">
        <v>664</v>
      </c>
      <c r="E7792" s="178">
        <v>142.56299999999999</v>
      </c>
      <c r="F7792" s="188">
        <f t="shared" si="484"/>
        <v>0.19293297695977263</v>
      </c>
      <c r="G7792" s="200"/>
      <c r="H7792" s="202">
        <v>257</v>
      </c>
      <c r="I7792" s="178">
        <v>11470</v>
      </c>
      <c r="J7792">
        <f t="shared" si="485"/>
        <v>11470</v>
      </c>
      <c r="K7792" s="189">
        <f t="shared" si="486"/>
        <v>0.45879999999999999</v>
      </c>
      <c r="L7792" s="200">
        <v>11772</v>
      </c>
      <c r="N7792" s="184">
        <v>4247</v>
      </c>
      <c r="O7792" s="190">
        <f t="shared" si="487"/>
        <v>0.70783333333333331</v>
      </c>
      <c r="Q7792" s="1">
        <v>30.9</v>
      </c>
    </row>
    <row r="7793" spans="2:17" x14ac:dyDescent="0.3">
      <c r="B7793" s="187">
        <v>43425.291666666664</v>
      </c>
      <c r="D7793" s="202">
        <v>807</v>
      </c>
      <c r="E7793" s="178">
        <v>526.67700000000002</v>
      </c>
      <c r="F7793" s="188">
        <f t="shared" si="484"/>
        <v>0.71276110566024975</v>
      </c>
      <c r="G7793" s="200"/>
      <c r="H7793" s="202">
        <v>498</v>
      </c>
      <c r="I7793" s="178">
        <v>21965</v>
      </c>
      <c r="J7793">
        <f t="shared" si="485"/>
        <v>21965</v>
      </c>
      <c r="K7793" s="189">
        <f t="shared" si="486"/>
        <v>0.87860000000000005</v>
      </c>
      <c r="L7793" s="200">
        <v>22750</v>
      </c>
      <c r="N7793" s="184">
        <v>5619.4</v>
      </c>
      <c r="O7793" s="190">
        <f t="shared" si="487"/>
        <v>0.93656666666666666</v>
      </c>
      <c r="Q7793" s="1">
        <v>30.7</v>
      </c>
    </row>
    <row r="7794" spans="2:17" x14ac:dyDescent="0.3">
      <c r="B7794" s="187">
        <v>43425.333333333336</v>
      </c>
      <c r="D7794" s="202">
        <v>893</v>
      </c>
      <c r="E7794" s="178">
        <v>637.76099999999997</v>
      </c>
      <c r="F7794" s="188">
        <f t="shared" si="484"/>
        <v>0.86309300673275369</v>
      </c>
      <c r="G7794" s="200"/>
      <c r="H7794" s="202">
        <v>731</v>
      </c>
      <c r="I7794" s="178">
        <v>24171</v>
      </c>
      <c r="J7794">
        <f t="shared" si="485"/>
        <v>24171</v>
      </c>
      <c r="K7794" s="189">
        <f t="shared" si="486"/>
        <v>0.96684000000000003</v>
      </c>
      <c r="L7794" s="200">
        <v>25089</v>
      </c>
      <c r="N7794" s="184">
        <v>5764.7</v>
      </c>
      <c r="O7794" s="190">
        <f t="shared" si="487"/>
        <v>0.96078333333333332</v>
      </c>
      <c r="Q7794" s="1">
        <v>29.6</v>
      </c>
    </row>
    <row r="7795" spans="2:17" x14ac:dyDescent="0.3">
      <c r="B7795" s="187">
        <v>43425.375</v>
      </c>
      <c r="D7795" s="202">
        <v>947</v>
      </c>
      <c r="E7795" s="178">
        <v>695.23099999999999</v>
      </c>
      <c r="F7795" s="188">
        <f t="shared" si="484"/>
        <v>0.94086815306018878</v>
      </c>
      <c r="G7795" s="200"/>
      <c r="H7795" s="202">
        <v>910</v>
      </c>
      <c r="I7795" s="178">
        <v>24359</v>
      </c>
      <c r="J7795">
        <f t="shared" si="485"/>
        <v>24359</v>
      </c>
      <c r="K7795" s="189">
        <f t="shared" si="486"/>
        <v>0.97436</v>
      </c>
      <c r="L7795" s="200">
        <v>25289</v>
      </c>
      <c r="N7795" s="184">
        <v>5633.2</v>
      </c>
      <c r="O7795" s="190">
        <f t="shared" si="487"/>
        <v>0.93886666666666663</v>
      </c>
      <c r="Q7795" s="1">
        <v>29.5</v>
      </c>
    </row>
    <row r="7796" spans="2:17" x14ac:dyDescent="0.3">
      <c r="B7796" s="187">
        <v>43425.416666666664</v>
      </c>
      <c r="D7796" s="202">
        <v>977</v>
      </c>
      <c r="E7796" s="178">
        <v>728.13</v>
      </c>
      <c r="F7796" s="188">
        <f t="shared" si="484"/>
        <v>0.98539093954054879</v>
      </c>
      <c r="G7796" s="200"/>
      <c r="H7796" s="202">
        <v>1038</v>
      </c>
      <c r="I7796" s="178">
        <v>24359</v>
      </c>
      <c r="J7796">
        <f t="shared" si="485"/>
        <v>24359</v>
      </c>
      <c r="K7796" s="189">
        <f t="shared" si="486"/>
        <v>0.97436</v>
      </c>
      <c r="L7796" s="200">
        <v>25289</v>
      </c>
      <c r="N7796" s="184">
        <v>5337.2</v>
      </c>
      <c r="O7796" s="190">
        <f t="shared" si="487"/>
        <v>0.88953333333333329</v>
      </c>
      <c r="Q7796" s="1">
        <v>29.3</v>
      </c>
    </row>
    <row r="7797" spans="2:17" x14ac:dyDescent="0.3">
      <c r="B7797" s="187">
        <v>43425.458333333336</v>
      </c>
      <c r="D7797" s="202">
        <v>990</v>
      </c>
      <c r="E7797" s="178">
        <v>734.13599999999997</v>
      </c>
      <c r="F7797" s="188">
        <f t="shared" si="484"/>
        <v>0.99351896335893364</v>
      </c>
      <c r="G7797" s="200"/>
      <c r="H7797" s="202">
        <v>1099</v>
      </c>
      <c r="I7797" s="178">
        <v>24359</v>
      </c>
      <c r="J7797">
        <f t="shared" si="485"/>
        <v>24359</v>
      </c>
      <c r="K7797" s="189">
        <f t="shared" si="486"/>
        <v>0.97436</v>
      </c>
      <c r="L7797" s="200">
        <v>25289</v>
      </c>
      <c r="N7797" s="184">
        <v>4662</v>
      </c>
      <c r="O7797" s="190">
        <f t="shared" si="487"/>
        <v>0.77700000000000002</v>
      </c>
      <c r="Q7797" s="1">
        <v>28</v>
      </c>
    </row>
    <row r="7798" spans="2:17" x14ac:dyDescent="0.3">
      <c r="B7798" s="187">
        <v>43425.5</v>
      </c>
      <c r="D7798" s="202">
        <v>987</v>
      </c>
      <c r="E7798" s="178">
        <v>734.31600000000003</v>
      </c>
      <c r="F7798" s="188">
        <f t="shared" si="484"/>
        <v>0.9937625604763678</v>
      </c>
      <c r="G7798" s="200"/>
      <c r="H7798" s="202">
        <v>1086</v>
      </c>
      <c r="I7798" s="178">
        <v>24359</v>
      </c>
      <c r="J7798">
        <f t="shared" si="485"/>
        <v>24359</v>
      </c>
      <c r="K7798" s="189">
        <f t="shared" si="486"/>
        <v>0.97436</v>
      </c>
      <c r="L7798" s="200">
        <v>25289</v>
      </c>
      <c r="N7798" s="184">
        <v>3560.3</v>
      </c>
      <c r="O7798" s="190">
        <f t="shared" si="487"/>
        <v>0.59338333333333337</v>
      </c>
      <c r="Q7798" s="1">
        <v>27.5</v>
      </c>
    </row>
    <row r="7799" spans="2:17" x14ac:dyDescent="0.3">
      <c r="B7799" s="187">
        <v>43425.541666666664</v>
      </c>
      <c r="D7799" s="202">
        <v>968</v>
      </c>
      <c r="E7799" s="178">
        <v>721.54200000000003</v>
      </c>
      <c r="F7799" s="188">
        <f t="shared" si="484"/>
        <v>0.97647528504246039</v>
      </c>
      <c r="G7799" s="200"/>
      <c r="H7799" s="202">
        <v>1000</v>
      </c>
      <c r="I7799" s="178">
        <v>24359</v>
      </c>
      <c r="J7799">
        <f t="shared" si="485"/>
        <v>24359</v>
      </c>
      <c r="K7799" s="189">
        <f t="shared" si="486"/>
        <v>0.97436</v>
      </c>
      <c r="L7799" s="200">
        <v>25289</v>
      </c>
      <c r="N7799" s="184">
        <v>2594.9</v>
      </c>
      <c r="O7799" s="190">
        <f t="shared" si="487"/>
        <v>0.43248333333333333</v>
      </c>
      <c r="Q7799" s="1">
        <v>27.3</v>
      </c>
    </row>
    <row r="7800" spans="2:17" x14ac:dyDescent="0.3">
      <c r="B7800" s="187">
        <v>43425.583333333336</v>
      </c>
      <c r="D7800" s="202">
        <v>929</v>
      </c>
      <c r="E7800" s="178">
        <v>678.1</v>
      </c>
      <c r="F7800" s="188">
        <f t="shared" si="484"/>
        <v>0.917684474067057</v>
      </c>
      <c r="G7800" s="200"/>
      <c r="H7800" s="202">
        <v>848</v>
      </c>
      <c r="I7800" s="178">
        <v>24356</v>
      </c>
      <c r="J7800">
        <f t="shared" si="485"/>
        <v>24356</v>
      </c>
      <c r="K7800" s="189">
        <f t="shared" si="486"/>
        <v>0.97423999999999999</v>
      </c>
      <c r="L7800" s="200">
        <v>25286</v>
      </c>
      <c r="N7800" s="184">
        <v>1716.5</v>
      </c>
      <c r="O7800" s="190">
        <f t="shared" si="487"/>
        <v>0.28608333333333336</v>
      </c>
      <c r="Q7800" s="1">
        <v>27</v>
      </c>
    </row>
    <row r="7801" spans="2:17" x14ac:dyDescent="0.3">
      <c r="B7801" s="187">
        <v>43425.625</v>
      </c>
      <c r="D7801" s="202">
        <v>864</v>
      </c>
      <c r="E7801" s="178">
        <v>605.49400000000003</v>
      </c>
      <c r="F7801" s="188">
        <f t="shared" si="484"/>
        <v>0.81942551679805131</v>
      </c>
      <c r="G7801" s="200"/>
      <c r="H7801" s="202">
        <v>643</v>
      </c>
      <c r="I7801" s="178">
        <v>23129</v>
      </c>
      <c r="J7801">
        <f t="shared" si="485"/>
        <v>23129</v>
      </c>
      <c r="K7801" s="189">
        <f t="shared" si="486"/>
        <v>0.92515999999999998</v>
      </c>
      <c r="L7801" s="200">
        <v>23983</v>
      </c>
      <c r="N7801" s="184">
        <v>989.8</v>
      </c>
      <c r="O7801" s="190">
        <f t="shared" si="487"/>
        <v>0.16496666666666665</v>
      </c>
      <c r="Q7801" s="1">
        <v>26</v>
      </c>
    </row>
    <row r="7802" spans="2:17" x14ac:dyDescent="0.3">
      <c r="B7802" s="187">
        <v>43425.666666666664</v>
      </c>
      <c r="D7802" s="202">
        <v>768</v>
      </c>
      <c r="E7802" s="178">
        <v>459.79199999999997</v>
      </c>
      <c r="F7802" s="188">
        <f t="shared" si="484"/>
        <v>0.62224447677369155</v>
      </c>
      <c r="G7802" s="200"/>
      <c r="H7802" s="202">
        <v>412</v>
      </c>
      <c r="I7802" s="178">
        <v>17850</v>
      </c>
      <c r="J7802">
        <f t="shared" si="485"/>
        <v>17850</v>
      </c>
      <c r="K7802" s="189">
        <f t="shared" si="486"/>
        <v>0.71399999999999997</v>
      </c>
      <c r="L7802" s="200">
        <v>18413</v>
      </c>
      <c r="N7802" s="184">
        <v>565.9</v>
      </c>
      <c r="O7802" s="190">
        <f t="shared" si="487"/>
        <v>9.431666666666666E-2</v>
      </c>
      <c r="Q7802" s="1">
        <v>25.7</v>
      </c>
    </row>
    <row r="7803" spans="2:17" x14ac:dyDescent="0.3">
      <c r="B7803" s="187">
        <v>43425.708333333336</v>
      </c>
      <c r="D7803" s="202">
        <v>568</v>
      </c>
      <c r="E7803" s="178">
        <v>219.352</v>
      </c>
      <c r="F7803" s="188">
        <f t="shared" si="484"/>
        <v>0.29685286057448323</v>
      </c>
      <c r="G7803" s="200"/>
      <c r="H7803" s="202">
        <v>175</v>
      </c>
      <c r="I7803" s="178">
        <v>7057.3</v>
      </c>
      <c r="J7803">
        <f t="shared" si="485"/>
        <v>7057.3</v>
      </c>
      <c r="K7803" s="189">
        <f t="shared" si="486"/>
        <v>0.28229199999999999</v>
      </c>
      <c r="L7803" s="200">
        <v>7239.3</v>
      </c>
      <c r="N7803" s="184">
        <v>399.6</v>
      </c>
      <c r="O7803" s="190">
        <f t="shared" si="487"/>
        <v>6.6600000000000006E-2</v>
      </c>
      <c r="Q7803" s="1">
        <v>25.1</v>
      </c>
    </row>
    <row r="7804" spans="2:17" x14ac:dyDescent="0.3">
      <c r="B7804" s="187">
        <v>43425.75</v>
      </c>
      <c r="D7804" s="202">
        <v>66</v>
      </c>
      <c r="E7804" s="178">
        <v>0</v>
      </c>
      <c r="F7804" s="188">
        <f t="shared" si="484"/>
        <v>0</v>
      </c>
      <c r="G7804" s="200"/>
      <c r="H7804" s="202">
        <v>13</v>
      </c>
      <c r="I7804" s="178">
        <v>92.049000000000007</v>
      </c>
      <c r="J7804">
        <f t="shared" si="485"/>
        <v>92.049000000000007</v>
      </c>
      <c r="K7804" s="189">
        <f t="shared" si="486"/>
        <v>3.6819600000000002E-3</v>
      </c>
      <c r="L7804" s="200">
        <v>254.03</v>
      </c>
      <c r="N7804" s="184">
        <v>419.4</v>
      </c>
      <c r="O7804" s="190">
        <f t="shared" si="487"/>
        <v>6.989999999999999E-2</v>
      </c>
      <c r="Q7804" s="1">
        <v>24.9</v>
      </c>
    </row>
    <row r="7805" spans="2:17" x14ac:dyDescent="0.3">
      <c r="B7805" s="187">
        <v>43425.791666666664</v>
      </c>
      <c r="D7805" s="202">
        <v>0</v>
      </c>
      <c r="E7805" s="178">
        <v>0</v>
      </c>
      <c r="F7805" s="188">
        <f t="shared" si="484"/>
        <v>0</v>
      </c>
      <c r="G7805" s="200"/>
      <c r="H7805" s="202">
        <v>0</v>
      </c>
      <c r="I7805" s="178">
        <v>-56.506999999999998</v>
      </c>
      <c r="J7805">
        <f t="shared" si="485"/>
        <v>0</v>
      </c>
      <c r="K7805" s="189">
        <f t="shared" si="486"/>
        <v>0</v>
      </c>
      <c r="L7805" s="200">
        <v>0</v>
      </c>
      <c r="N7805" s="184">
        <v>988.4</v>
      </c>
      <c r="O7805" s="190">
        <f t="shared" si="487"/>
        <v>0.16473333333333334</v>
      </c>
      <c r="Q7805" s="1">
        <v>23.4</v>
      </c>
    </row>
    <row r="7806" spans="2:17" x14ac:dyDescent="0.3">
      <c r="B7806" s="187">
        <v>43425.833333333336</v>
      </c>
      <c r="D7806" s="202">
        <v>0</v>
      </c>
      <c r="E7806" s="178">
        <v>0</v>
      </c>
      <c r="F7806" s="188">
        <f t="shared" si="484"/>
        <v>0</v>
      </c>
      <c r="G7806" s="200"/>
      <c r="H7806" s="202">
        <v>0</v>
      </c>
      <c r="I7806" s="178">
        <v>-56.506999999999998</v>
      </c>
      <c r="J7806">
        <f t="shared" si="485"/>
        <v>0</v>
      </c>
      <c r="K7806" s="189">
        <f t="shared" si="486"/>
        <v>0</v>
      </c>
      <c r="L7806" s="200">
        <v>0</v>
      </c>
      <c r="N7806" s="184">
        <v>2151</v>
      </c>
      <c r="O7806" s="190">
        <f t="shared" si="487"/>
        <v>0.35849999999999999</v>
      </c>
      <c r="Q7806" s="1">
        <v>23.1</v>
      </c>
    </row>
    <row r="7807" spans="2:17" x14ac:dyDescent="0.3">
      <c r="B7807" s="187">
        <v>43425.875</v>
      </c>
      <c r="D7807" s="202">
        <v>0</v>
      </c>
      <c r="E7807" s="178">
        <v>0</v>
      </c>
      <c r="F7807" s="188">
        <f t="shared" si="484"/>
        <v>0</v>
      </c>
      <c r="G7807" s="200"/>
      <c r="H7807" s="202">
        <v>0</v>
      </c>
      <c r="I7807" s="178">
        <v>-56.506999999999998</v>
      </c>
      <c r="J7807">
        <f t="shared" si="485"/>
        <v>0</v>
      </c>
      <c r="K7807" s="189">
        <f t="shared" si="486"/>
        <v>0</v>
      </c>
      <c r="L7807" s="200">
        <v>0</v>
      </c>
      <c r="N7807" s="184">
        <v>3736.9</v>
      </c>
      <c r="O7807" s="190">
        <f t="shared" si="487"/>
        <v>0.62281666666666669</v>
      </c>
      <c r="Q7807" s="1">
        <v>22.6</v>
      </c>
    </row>
    <row r="7808" spans="2:17" x14ac:dyDescent="0.3">
      <c r="B7808" s="187">
        <v>43425.916666666664</v>
      </c>
      <c r="D7808" s="202">
        <v>0</v>
      </c>
      <c r="E7808" s="178">
        <v>0</v>
      </c>
      <c r="F7808" s="188">
        <f t="shared" si="484"/>
        <v>0</v>
      </c>
      <c r="G7808" s="200"/>
      <c r="H7808" s="202">
        <v>0</v>
      </c>
      <c r="I7808" s="178">
        <v>-56.506999999999998</v>
      </c>
      <c r="J7808">
        <f t="shared" si="485"/>
        <v>0</v>
      </c>
      <c r="K7808" s="189">
        <f t="shared" si="486"/>
        <v>0</v>
      </c>
      <c r="L7808" s="200">
        <v>0</v>
      </c>
      <c r="N7808" s="184">
        <v>5245.8</v>
      </c>
      <c r="O7808" s="190">
        <f t="shared" si="487"/>
        <v>0.87430000000000008</v>
      </c>
      <c r="Q7808" s="1">
        <v>22.1</v>
      </c>
    </row>
    <row r="7809" spans="2:17" x14ac:dyDescent="0.3">
      <c r="B7809" s="187">
        <v>43425.958333333336</v>
      </c>
      <c r="D7809" s="202">
        <v>0</v>
      </c>
      <c r="E7809" s="178">
        <v>0</v>
      </c>
      <c r="F7809" s="188">
        <f t="shared" si="484"/>
        <v>0</v>
      </c>
      <c r="G7809" s="200"/>
      <c r="H7809" s="202">
        <v>0</v>
      </c>
      <c r="I7809" s="178">
        <v>-56.506999999999998</v>
      </c>
      <c r="J7809">
        <f t="shared" si="485"/>
        <v>0</v>
      </c>
      <c r="K7809" s="189">
        <f t="shared" si="486"/>
        <v>0</v>
      </c>
      <c r="L7809" s="200">
        <v>0</v>
      </c>
      <c r="N7809" s="184">
        <v>5740.4</v>
      </c>
      <c r="O7809" s="190">
        <f t="shared" si="487"/>
        <v>0.95673333333333332</v>
      </c>
      <c r="Q7809" s="1">
        <v>21.6</v>
      </c>
    </row>
    <row r="7810" spans="2:17" x14ac:dyDescent="0.3">
      <c r="B7810" s="187">
        <v>43426</v>
      </c>
      <c r="D7810" s="202">
        <v>0</v>
      </c>
      <c r="E7810" s="178">
        <v>0</v>
      </c>
      <c r="F7810" s="188">
        <f t="shared" si="484"/>
        <v>0</v>
      </c>
      <c r="G7810" s="200"/>
      <c r="H7810" s="202">
        <v>0</v>
      </c>
      <c r="I7810" s="178">
        <v>-56.506999999999998</v>
      </c>
      <c r="J7810">
        <f t="shared" si="485"/>
        <v>0</v>
      </c>
      <c r="K7810" s="189">
        <f t="shared" si="486"/>
        <v>0</v>
      </c>
      <c r="L7810" s="200">
        <v>0</v>
      </c>
      <c r="N7810" s="184">
        <v>5740.6</v>
      </c>
      <c r="O7810" s="190">
        <f t="shared" si="487"/>
        <v>0.95676666666666677</v>
      </c>
      <c r="Q7810" s="1">
        <v>21.5</v>
      </c>
    </row>
    <row r="7811" spans="2:17" x14ac:dyDescent="0.3">
      <c r="B7811" s="187">
        <v>43426.041666666664</v>
      </c>
      <c r="D7811" s="202">
        <v>0</v>
      </c>
      <c r="E7811" s="178">
        <v>0</v>
      </c>
      <c r="F7811" s="188">
        <f t="shared" si="484"/>
        <v>0</v>
      </c>
      <c r="G7811" s="200"/>
      <c r="H7811" s="202">
        <v>0</v>
      </c>
      <c r="I7811" s="178">
        <v>-56.506999999999998</v>
      </c>
      <c r="J7811">
        <f t="shared" si="485"/>
        <v>0</v>
      </c>
      <c r="K7811" s="189">
        <f t="shared" si="486"/>
        <v>0</v>
      </c>
      <c r="L7811" s="200">
        <v>0</v>
      </c>
      <c r="N7811" s="184">
        <v>4879</v>
      </c>
      <c r="O7811" s="190">
        <f t="shared" si="487"/>
        <v>0.8131666666666667</v>
      </c>
      <c r="Q7811" s="1">
        <v>21.4</v>
      </c>
    </row>
    <row r="7812" spans="2:17" x14ac:dyDescent="0.3">
      <c r="B7812" s="187">
        <v>43426.083333333336</v>
      </c>
      <c r="D7812" s="202">
        <v>0</v>
      </c>
      <c r="E7812" s="178">
        <v>0</v>
      </c>
      <c r="F7812" s="188">
        <f t="shared" si="484"/>
        <v>0</v>
      </c>
      <c r="G7812" s="200"/>
      <c r="H7812" s="202">
        <v>0</v>
      </c>
      <c r="I7812" s="178">
        <v>-56.506999999999998</v>
      </c>
      <c r="J7812">
        <f t="shared" si="485"/>
        <v>0</v>
      </c>
      <c r="K7812" s="189">
        <f t="shared" si="486"/>
        <v>0</v>
      </c>
      <c r="L7812" s="200">
        <v>0</v>
      </c>
      <c r="N7812" s="184">
        <v>3765.9</v>
      </c>
      <c r="O7812" s="190">
        <f t="shared" si="487"/>
        <v>0.62765000000000004</v>
      </c>
      <c r="Q7812" s="1">
        <v>21.2</v>
      </c>
    </row>
    <row r="7813" spans="2:17" x14ac:dyDescent="0.3">
      <c r="B7813" s="187">
        <v>43426.125</v>
      </c>
      <c r="D7813" s="202">
        <v>0</v>
      </c>
      <c r="E7813" s="178">
        <v>0</v>
      </c>
      <c r="F7813" s="188">
        <f t="shared" si="484"/>
        <v>0</v>
      </c>
      <c r="G7813" s="200"/>
      <c r="H7813" s="202">
        <v>0</v>
      </c>
      <c r="I7813" s="178">
        <v>-56.506999999999998</v>
      </c>
      <c r="J7813">
        <f t="shared" si="485"/>
        <v>0</v>
      </c>
      <c r="K7813" s="189">
        <f t="shared" si="486"/>
        <v>0</v>
      </c>
      <c r="L7813" s="200">
        <v>0</v>
      </c>
      <c r="N7813" s="184">
        <v>2617</v>
      </c>
      <c r="O7813" s="190">
        <f t="shared" si="487"/>
        <v>0.43616666666666665</v>
      </c>
      <c r="Q7813" s="1">
        <v>21</v>
      </c>
    </row>
    <row r="7814" spans="2:17" x14ac:dyDescent="0.3">
      <c r="B7814" s="187">
        <v>43426.166666666664</v>
      </c>
      <c r="D7814" s="202">
        <v>0</v>
      </c>
      <c r="E7814" s="178">
        <v>0</v>
      </c>
      <c r="F7814" s="188">
        <f t="shared" si="484"/>
        <v>0</v>
      </c>
      <c r="G7814" s="200"/>
      <c r="H7814" s="202">
        <v>0</v>
      </c>
      <c r="I7814" s="178">
        <v>-56.506999999999998</v>
      </c>
      <c r="J7814">
        <f t="shared" si="485"/>
        <v>0</v>
      </c>
      <c r="K7814" s="189">
        <f t="shared" si="486"/>
        <v>0</v>
      </c>
      <c r="L7814" s="200">
        <v>0</v>
      </c>
      <c r="N7814" s="184">
        <v>1788.6</v>
      </c>
      <c r="O7814" s="190">
        <f t="shared" si="487"/>
        <v>0.29809999999999998</v>
      </c>
      <c r="Q7814" s="1">
        <v>20.9</v>
      </c>
    </row>
    <row r="7815" spans="2:17" x14ac:dyDescent="0.3">
      <c r="B7815" s="187">
        <v>43426.208333333336</v>
      </c>
      <c r="D7815" s="202">
        <v>243</v>
      </c>
      <c r="E7815" s="178">
        <v>0</v>
      </c>
      <c r="F7815" s="188">
        <f t="shared" si="484"/>
        <v>0</v>
      </c>
      <c r="G7815" s="200"/>
      <c r="H7815" s="202">
        <v>49</v>
      </c>
      <c r="I7815" s="178">
        <v>1625.9</v>
      </c>
      <c r="J7815">
        <f t="shared" si="485"/>
        <v>1625.9</v>
      </c>
      <c r="K7815" s="189">
        <f t="shared" si="486"/>
        <v>6.503600000000001E-2</v>
      </c>
      <c r="L7815" s="200">
        <v>1729.2</v>
      </c>
      <c r="N7815" s="184">
        <v>1839.1</v>
      </c>
      <c r="O7815" s="190">
        <f t="shared" si="487"/>
        <v>0.30651666666666666</v>
      </c>
      <c r="Q7815" s="1">
        <v>19.5</v>
      </c>
    </row>
    <row r="7816" spans="2:17" x14ac:dyDescent="0.3">
      <c r="B7816" s="187">
        <v>43426.25</v>
      </c>
      <c r="D7816" s="202">
        <v>666</v>
      </c>
      <c r="E7816" s="178">
        <v>148.84399999999999</v>
      </c>
      <c r="F7816" s="188">
        <f t="shared" si="484"/>
        <v>0.20143316304090403</v>
      </c>
      <c r="G7816" s="200"/>
      <c r="H7816" s="202">
        <v>258</v>
      </c>
      <c r="I7816" s="178">
        <v>11445</v>
      </c>
      <c r="J7816">
        <f t="shared" si="485"/>
        <v>11445</v>
      </c>
      <c r="K7816" s="189">
        <f t="shared" si="486"/>
        <v>0.45779999999999998</v>
      </c>
      <c r="L7816" s="200">
        <v>11747</v>
      </c>
      <c r="N7816" s="184">
        <v>1738</v>
      </c>
      <c r="O7816" s="190">
        <f t="shared" si="487"/>
        <v>0.28966666666666668</v>
      </c>
      <c r="Q7816" s="1">
        <v>19.100000000000001</v>
      </c>
    </row>
    <row r="7817" spans="2:17" x14ac:dyDescent="0.3">
      <c r="B7817" s="187">
        <v>43426.291666666664</v>
      </c>
      <c r="D7817" s="202">
        <v>769</v>
      </c>
      <c r="E7817" s="178">
        <v>508.10199999999998</v>
      </c>
      <c r="F7817" s="188">
        <f t="shared" si="484"/>
        <v>0.68762323645836854</v>
      </c>
      <c r="G7817" s="200"/>
      <c r="H7817" s="202">
        <v>492</v>
      </c>
      <c r="I7817" s="178">
        <v>21362</v>
      </c>
      <c r="J7817">
        <f t="shared" si="485"/>
        <v>21362</v>
      </c>
      <c r="K7817" s="189">
        <f t="shared" si="486"/>
        <v>0.85448000000000002</v>
      </c>
      <c r="L7817" s="200">
        <v>22112</v>
      </c>
      <c r="N7817" s="184">
        <v>1371.1</v>
      </c>
      <c r="O7817" s="190">
        <f t="shared" si="487"/>
        <v>0.22851666666666665</v>
      </c>
      <c r="Q7817" s="1">
        <v>18.7</v>
      </c>
    </row>
    <row r="7818" spans="2:17" x14ac:dyDescent="0.3">
      <c r="B7818" s="187">
        <v>43426.333333333336</v>
      </c>
      <c r="D7818" s="202">
        <v>899</v>
      </c>
      <c r="E7818" s="178">
        <v>650.40200000000004</v>
      </c>
      <c r="F7818" s="188">
        <f t="shared" si="484"/>
        <v>0.88020029096322372</v>
      </c>
      <c r="G7818" s="200"/>
      <c r="H7818" s="202">
        <v>734</v>
      </c>
      <c r="I7818" s="178">
        <v>23982</v>
      </c>
      <c r="J7818">
        <f t="shared" si="485"/>
        <v>23982</v>
      </c>
      <c r="K7818" s="189">
        <f t="shared" si="486"/>
        <v>0.95928000000000002</v>
      </c>
      <c r="L7818" s="200">
        <v>24889</v>
      </c>
      <c r="N7818" s="184">
        <v>1670.3</v>
      </c>
      <c r="O7818" s="190">
        <f t="shared" si="487"/>
        <v>0.27838333333333332</v>
      </c>
      <c r="Q7818" s="1">
        <v>18.600000000000001</v>
      </c>
    </row>
    <row r="7819" spans="2:17" x14ac:dyDescent="0.3">
      <c r="B7819" s="187">
        <v>43426.375</v>
      </c>
      <c r="D7819" s="202">
        <v>951</v>
      </c>
      <c r="E7819" s="178">
        <v>705.35299999999995</v>
      </c>
      <c r="F7819" s="188">
        <f t="shared" ref="F7819:F7882" si="488">E7819/$F$8</f>
        <v>0.95456643096390026</v>
      </c>
      <c r="G7819" s="200"/>
      <c r="H7819" s="202">
        <v>913</v>
      </c>
      <c r="I7819" s="178">
        <v>24359</v>
      </c>
      <c r="J7819">
        <f t="shared" ref="J7819:J7882" si="489">IF(I7819&lt;0,0,I7819)</f>
        <v>24359</v>
      </c>
      <c r="K7819" s="189">
        <f t="shared" ref="K7819:K7882" si="490">J7819/(1000*$K$8)</f>
        <v>0.97436</v>
      </c>
      <c r="L7819" s="200">
        <v>25289</v>
      </c>
      <c r="N7819" s="184">
        <v>1958.3</v>
      </c>
      <c r="O7819" s="190">
        <f t="shared" ref="O7819:O7882" si="491">N7819/$O$8</f>
        <v>0.3263833333333333</v>
      </c>
      <c r="Q7819" s="1">
        <v>18.399999999999999</v>
      </c>
    </row>
    <row r="7820" spans="2:17" x14ac:dyDescent="0.3">
      <c r="B7820" s="187">
        <v>43426.416666666664</v>
      </c>
      <c r="D7820" s="202">
        <v>982</v>
      </c>
      <c r="E7820" s="178">
        <v>734.24900000000002</v>
      </c>
      <c r="F7820" s="188">
        <f t="shared" si="488"/>
        <v>0.99367188821598951</v>
      </c>
      <c r="G7820" s="200"/>
      <c r="H7820" s="202">
        <v>1042</v>
      </c>
      <c r="I7820" s="178">
        <v>24359</v>
      </c>
      <c r="J7820">
        <f t="shared" si="489"/>
        <v>24359</v>
      </c>
      <c r="K7820" s="189">
        <f t="shared" si="490"/>
        <v>0.97436</v>
      </c>
      <c r="L7820" s="200">
        <v>25289</v>
      </c>
      <c r="N7820" s="184">
        <v>2539</v>
      </c>
      <c r="O7820" s="190">
        <f t="shared" si="491"/>
        <v>0.42316666666666669</v>
      </c>
      <c r="Q7820" s="1">
        <v>18</v>
      </c>
    </row>
    <row r="7821" spans="2:17" x14ac:dyDescent="0.3">
      <c r="B7821" s="187">
        <v>43426.458333333336</v>
      </c>
      <c r="D7821" s="202">
        <v>994</v>
      </c>
      <c r="E7821" s="178">
        <v>734.274</v>
      </c>
      <c r="F7821" s="188">
        <f t="shared" si="488"/>
        <v>0.99370572114896649</v>
      </c>
      <c r="G7821" s="200"/>
      <c r="H7821" s="202">
        <v>1104</v>
      </c>
      <c r="I7821" s="178">
        <v>24359</v>
      </c>
      <c r="J7821">
        <f t="shared" si="489"/>
        <v>24359</v>
      </c>
      <c r="K7821" s="189">
        <f t="shared" si="490"/>
        <v>0.97436</v>
      </c>
      <c r="L7821" s="200">
        <v>25289</v>
      </c>
      <c r="N7821" s="184">
        <v>3293.1</v>
      </c>
      <c r="O7821" s="190">
        <f t="shared" si="491"/>
        <v>0.54884999999999995</v>
      </c>
      <c r="Q7821" s="1">
        <v>17.600000000000001</v>
      </c>
    </row>
    <row r="7822" spans="2:17" x14ac:dyDescent="0.3">
      <c r="B7822" s="187">
        <v>43426.5</v>
      </c>
      <c r="D7822" s="202">
        <v>992</v>
      </c>
      <c r="E7822" s="178">
        <v>734.19200000000001</v>
      </c>
      <c r="F7822" s="188">
        <f t="shared" si="488"/>
        <v>0.99359474912880208</v>
      </c>
      <c r="G7822" s="200"/>
      <c r="H7822" s="202">
        <v>1091</v>
      </c>
      <c r="I7822" s="178">
        <v>24359</v>
      </c>
      <c r="J7822">
        <f t="shared" si="489"/>
        <v>24359</v>
      </c>
      <c r="K7822" s="189">
        <f t="shared" si="490"/>
        <v>0.97436</v>
      </c>
      <c r="L7822" s="200">
        <v>25289</v>
      </c>
      <c r="N7822" s="184">
        <v>4315.2</v>
      </c>
      <c r="O7822" s="190">
        <f t="shared" si="491"/>
        <v>0.71919999999999995</v>
      </c>
      <c r="Q7822" s="1">
        <v>17</v>
      </c>
    </row>
    <row r="7823" spans="2:17" x14ac:dyDescent="0.3">
      <c r="B7823" s="187">
        <v>43426.541666666664</v>
      </c>
      <c r="D7823" s="202">
        <v>972</v>
      </c>
      <c r="E7823" s="178">
        <v>720.173</v>
      </c>
      <c r="F7823" s="188">
        <f t="shared" si="488"/>
        <v>0.97462259363264203</v>
      </c>
      <c r="G7823" s="200"/>
      <c r="H7823" s="202">
        <v>1005</v>
      </c>
      <c r="I7823" s="178">
        <v>24359</v>
      </c>
      <c r="J7823">
        <f t="shared" si="489"/>
        <v>24359</v>
      </c>
      <c r="K7823" s="189">
        <f t="shared" si="490"/>
        <v>0.97436</v>
      </c>
      <c r="L7823" s="200">
        <v>25289</v>
      </c>
      <c r="N7823" s="184">
        <v>5100.7</v>
      </c>
      <c r="O7823" s="190">
        <f t="shared" si="491"/>
        <v>0.85011666666666663</v>
      </c>
      <c r="Q7823" s="1">
        <v>16.7</v>
      </c>
    </row>
    <row r="7824" spans="2:17" x14ac:dyDescent="0.3">
      <c r="B7824" s="187">
        <v>43426.583333333336</v>
      </c>
      <c r="D7824" s="202">
        <v>935</v>
      </c>
      <c r="E7824" s="178">
        <v>676.25199999999995</v>
      </c>
      <c r="F7824" s="188">
        <f t="shared" si="488"/>
        <v>0.91518354366139998</v>
      </c>
      <c r="G7824" s="200"/>
      <c r="H7824" s="202">
        <v>853</v>
      </c>
      <c r="I7824" s="178">
        <v>24100</v>
      </c>
      <c r="J7824">
        <f t="shared" si="489"/>
        <v>24100</v>
      </c>
      <c r="K7824" s="189">
        <f t="shared" si="490"/>
        <v>0.96399999999999997</v>
      </c>
      <c r="L7824" s="200">
        <v>25014</v>
      </c>
      <c r="N7824" s="184">
        <v>5504</v>
      </c>
      <c r="O7824" s="190">
        <f t="shared" si="491"/>
        <v>0.91733333333333333</v>
      </c>
      <c r="Q7824" s="1">
        <v>16.600000000000001</v>
      </c>
    </row>
    <row r="7825" spans="2:17" x14ac:dyDescent="0.3">
      <c r="B7825" s="187">
        <v>43426.625</v>
      </c>
      <c r="D7825" s="202">
        <v>870</v>
      </c>
      <c r="E7825" s="178">
        <v>601.80999999999995</v>
      </c>
      <c r="F7825" s="188">
        <f t="shared" si="488"/>
        <v>0.81443989579456644</v>
      </c>
      <c r="G7825" s="200"/>
      <c r="H7825" s="202">
        <v>648</v>
      </c>
      <c r="I7825" s="178">
        <v>22951</v>
      </c>
      <c r="J7825">
        <f t="shared" si="489"/>
        <v>22951</v>
      </c>
      <c r="K7825" s="189">
        <f t="shared" si="490"/>
        <v>0.91803999999999997</v>
      </c>
      <c r="L7825" s="200">
        <v>23794</v>
      </c>
      <c r="N7825" s="184">
        <v>5668.4</v>
      </c>
      <c r="O7825" s="190">
        <f t="shared" si="491"/>
        <v>0.94473333333333331</v>
      </c>
      <c r="Q7825" s="1">
        <v>16.3</v>
      </c>
    </row>
    <row r="7826" spans="2:17" x14ac:dyDescent="0.3">
      <c r="B7826" s="187">
        <v>43426.666666666664</v>
      </c>
      <c r="D7826" s="202">
        <v>774</v>
      </c>
      <c r="E7826" s="178">
        <v>455.76799999999997</v>
      </c>
      <c r="F7826" s="188">
        <f t="shared" si="488"/>
        <v>0.61679872788172008</v>
      </c>
      <c r="G7826" s="200"/>
      <c r="H7826" s="202">
        <v>416</v>
      </c>
      <c r="I7826" s="178">
        <v>17830</v>
      </c>
      <c r="J7826">
        <f t="shared" si="489"/>
        <v>17830</v>
      </c>
      <c r="K7826" s="189">
        <f t="shared" si="490"/>
        <v>0.71319999999999995</v>
      </c>
      <c r="L7826" s="200">
        <v>18391</v>
      </c>
      <c r="N7826" s="184">
        <v>5752.1</v>
      </c>
      <c r="O7826" s="190">
        <f t="shared" si="491"/>
        <v>0.95868333333333344</v>
      </c>
      <c r="Q7826" s="1">
        <v>15.9</v>
      </c>
    </row>
    <row r="7827" spans="2:17" x14ac:dyDescent="0.3">
      <c r="B7827" s="187">
        <v>43426.708333333336</v>
      </c>
      <c r="D7827" s="202">
        <v>574</v>
      </c>
      <c r="E7827" s="178">
        <v>215.601</v>
      </c>
      <c r="F7827" s="188">
        <f t="shared" si="488"/>
        <v>0.29177656731062018</v>
      </c>
      <c r="G7827" s="200"/>
      <c r="H7827" s="202">
        <v>178</v>
      </c>
      <c r="I7827" s="178">
        <v>7163.8</v>
      </c>
      <c r="J7827">
        <f t="shared" si="489"/>
        <v>7163.8</v>
      </c>
      <c r="K7827" s="189">
        <f t="shared" si="490"/>
        <v>0.28655200000000003</v>
      </c>
      <c r="L7827" s="200">
        <v>7348</v>
      </c>
      <c r="N7827" s="184">
        <v>5773.3</v>
      </c>
      <c r="O7827" s="190">
        <f t="shared" si="491"/>
        <v>0.96221666666666672</v>
      </c>
      <c r="Q7827" s="1">
        <v>15.6</v>
      </c>
    </row>
    <row r="7828" spans="2:17" x14ac:dyDescent="0.3">
      <c r="B7828" s="187">
        <v>43426.75</v>
      </c>
      <c r="D7828" s="202">
        <v>67</v>
      </c>
      <c r="E7828" s="178">
        <v>0</v>
      </c>
      <c r="F7828" s="188">
        <f t="shared" si="488"/>
        <v>0</v>
      </c>
      <c r="G7828" s="200"/>
      <c r="H7828" s="202">
        <v>14</v>
      </c>
      <c r="I7828" s="178">
        <v>108.77</v>
      </c>
      <c r="J7828">
        <f t="shared" si="489"/>
        <v>108.77</v>
      </c>
      <c r="K7828" s="189">
        <f t="shared" si="490"/>
        <v>4.3508000000000002E-3</v>
      </c>
      <c r="L7828" s="200">
        <v>268.79000000000002</v>
      </c>
      <c r="N7828" s="184">
        <v>5445.5</v>
      </c>
      <c r="O7828" s="190">
        <f t="shared" si="491"/>
        <v>0.9075833333333333</v>
      </c>
      <c r="Q7828" s="1">
        <v>15.1</v>
      </c>
    </row>
    <row r="7829" spans="2:17" x14ac:dyDescent="0.3">
      <c r="B7829" s="187">
        <v>43426.791666666664</v>
      </c>
      <c r="D7829" s="202">
        <v>0</v>
      </c>
      <c r="E7829" s="178">
        <v>0</v>
      </c>
      <c r="F7829" s="188">
        <f t="shared" si="488"/>
        <v>0</v>
      </c>
      <c r="G7829" s="200"/>
      <c r="H7829" s="202">
        <v>0</v>
      </c>
      <c r="I7829" s="178">
        <v>-56.506999999999998</v>
      </c>
      <c r="J7829">
        <f t="shared" si="489"/>
        <v>0</v>
      </c>
      <c r="K7829" s="189">
        <f t="shared" si="490"/>
        <v>0</v>
      </c>
      <c r="L7829" s="200">
        <v>0</v>
      </c>
      <c r="N7829" s="184">
        <v>5709.4</v>
      </c>
      <c r="O7829" s="190">
        <f t="shared" si="491"/>
        <v>0.95156666666666656</v>
      </c>
      <c r="Q7829" s="1">
        <v>15</v>
      </c>
    </row>
    <row r="7830" spans="2:17" x14ac:dyDescent="0.3">
      <c r="B7830" s="187">
        <v>43426.833333333336</v>
      </c>
      <c r="D7830" s="202">
        <v>0</v>
      </c>
      <c r="E7830" s="178">
        <v>0</v>
      </c>
      <c r="F7830" s="188">
        <f t="shared" si="488"/>
        <v>0</v>
      </c>
      <c r="G7830" s="200"/>
      <c r="H7830" s="202">
        <v>0</v>
      </c>
      <c r="I7830" s="178">
        <v>-56.506999999999998</v>
      </c>
      <c r="J7830">
        <f t="shared" si="489"/>
        <v>0</v>
      </c>
      <c r="K7830" s="189">
        <f t="shared" si="490"/>
        <v>0</v>
      </c>
      <c r="L7830" s="200">
        <v>0</v>
      </c>
      <c r="N7830" s="184">
        <v>5584.9</v>
      </c>
      <c r="O7830" s="190">
        <f t="shared" si="491"/>
        <v>0.93081666666666663</v>
      </c>
      <c r="Q7830" s="1">
        <v>14.3</v>
      </c>
    </row>
    <row r="7831" spans="2:17" x14ac:dyDescent="0.3">
      <c r="B7831" s="187">
        <v>43426.875</v>
      </c>
      <c r="D7831" s="202">
        <v>0</v>
      </c>
      <c r="E7831" s="178">
        <v>0</v>
      </c>
      <c r="F7831" s="188">
        <f t="shared" si="488"/>
        <v>0</v>
      </c>
      <c r="G7831" s="200"/>
      <c r="H7831" s="202">
        <v>0</v>
      </c>
      <c r="I7831" s="178">
        <v>-56.506999999999998</v>
      </c>
      <c r="J7831">
        <f t="shared" si="489"/>
        <v>0</v>
      </c>
      <c r="K7831" s="189">
        <f t="shared" si="490"/>
        <v>0</v>
      </c>
      <c r="L7831" s="200">
        <v>0</v>
      </c>
      <c r="N7831" s="184">
        <v>4331.3999999999996</v>
      </c>
      <c r="O7831" s="190">
        <f t="shared" si="491"/>
        <v>0.72189999999999999</v>
      </c>
      <c r="Q7831" s="1">
        <v>14.2</v>
      </c>
    </row>
    <row r="7832" spans="2:17" x14ac:dyDescent="0.3">
      <c r="B7832" s="187">
        <v>43426.916666666664</v>
      </c>
      <c r="D7832" s="202">
        <v>0</v>
      </c>
      <c r="E7832" s="178">
        <v>0</v>
      </c>
      <c r="F7832" s="188">
        <f t="shared" si="488"/>
        <v>0</v>
      </c>
      <c r="G7832" s="200"/>
      <c r="H7832" s="202">
        <v>0</v>
      </c>
      <c r="I7832" s="178">
        <v>-56.506999999999998</v>
      </c>
      <c r="J7832">
        <f t="shared" si="489"/>
        <v>0</v>
      </c>
      <c r="K7832" s="189">
        <f t="shared" si="490"/>
        <v>0</v>
      </c>
      <c r="L7832" s="200">
        <v>0</v>
      </c>
      <c r="N7832" s="184">
        <v>3063.6</v>
      </c>
      <c r="O7832" s="190">
        <f t="shared" si="491"/>
        <v>0.51059999999999994</v>
      </c>
      <c r="Q7832" s="1">
        <v>13.5</v>
      </c>
    </row>
    <row r="7833" spans="2:17" x14ac:dyDescent="0.3">
      <c r="B7833" s="187">
        <v>43426.958333333336</v>
      </c>
      <c r="D7833" s="202">
        <v>0</v>
      </c>
      <c r="E7833" s="178">
        <v>0</v>
      </c>
      <c r="F7833" s="188">
        <f t="shared" si="488"/>
        <v>0</v>
      </c>
      <c r="G7833" s="200"/>
      <c r="H7833" s="202">
        <v>0</v>
      </c>
      <c r="I7833" s="178">
        <v>-56.506999999999998</v>
      </c>
      <c r="J7833">
        <f t="shared" si="489"/>
        <v>0</v>
      </c>
      <c r="K7833" s="189">
        <f t="shared" si="490"/>
        <v>0</v>
      </c>
      <c r="L7833" s="200">
        <v>0</v>
      </c>
      <c r="N7833" s="184">
        <v>2461.1999999999998</v>
      </c>
      <c r="O7833" s="190">
        <f t="shared" si="491"/>
        <v>0.41019999999999995</v>
      </c>
      <c r="Q7833" s="1">
        <v>13.4</v>
      </c>
    </row>
    <row r="7834" spans="2:17" x14ac:dyDescent="0.3">
      <c r="B7834" s="187">
        <v>43427</v>
      </c>
      <c r="D7834" s="202">
        <v>0</v>
      </c>
      <c r="E7834" s="178">
        <v>0</v>
      </c>
      <c r="F7834" s="188">
        <f t="shared" si="488"/>
        <v>0</v>
      </c>
      <c r="G7834" s="200"/>
      <c r="H7834" s="202">
        <v>0</v>
      </c>
      <c r="I7834" s="178">
        <v>-56.506999999999998</v>
      </c>
      <c r="J7834">
        <f t="shared" si="489"/>
        <v>0</v>
      </c>
      <c r="K7834" s="189">
        <f t="shared" si="490"/>
        <v>0</v>
      </c>
      <c r="L7834" s="200">
        <v>0</v>
      </c>
      <c r="N7834" s="184">
        <v>2170</v>
      </c>
      <c r="O7834" s="190">
        <f t="shared" si="491"/>
        <v>0.36166666666666669</v>
      </c>
      <c r="Q7834" s="1">
        <v>13.4</v>
      </c>
    </row>
    <row r="7835" spans="2:17" x14ac:dyDescent="0.3">
      <c r="B7835" s="187">
        <v>43427.041666666664</v>
      </c>
      <c r="D7835" s="202">
        <v>0</v>
      </c>
      <c r="E7835" s="178">
        <v>0</v>
      </c>
      <c r="F7835" s="188">
        <f t="shared" si="488"/>
        <v>0</v>
      </c>
      <c r="G7835" s="200"/>
      <c r="H7835" s="202">
        <v>0</v>
      </c>
      <c r="I7835" s="178">
        <v>-56.506999999999998</v>
      </c>
      <c r="J7835">
        <f t="shared" si="489"/>
        <v>0</v>
      </c>
      <c r="K7835" s="189">
        <f t="shared" si="490"/>
        <v>0</v>
      </c>
      <c r="L7835" s="200">
        <v>0</v>
      </c>
      <c r="N7835" s="184">
        <v>2398.8000000000002</v>
      </c>
      <c r="O7835" s="190">
        <f t="shared" si="491"/>
        <v>0.39980000000000004</v>
      </c>
      <c r="Q7835" s="1">
        <v>13.2</v>
      </c>
    </row>
    <row r="7836" spans="2:17" x14ac:dyDescent="0.3">
      <c r="B7836" s="187">
        <v>43427.083333333336</v>
      </c>
      <c r="D7836" s="202">
        <v>0</v>
      </c>
      <c r="E7836" s="178">
        <v>0</v>
      </c>
      <c r="F7836" s="188">
        <f t="shared" si="488"/>
        <v>0</v>
      </c>
      <c r="G7836" s="200"/>
      <c r="H7836" s="202">
        <v>0</v>
      </c>
      <c r="I7836" s="178">
        <v>-56.506999999999998</v>
      </c>
      <c r="J7836">
        <f t="shared" si="489"/>
        <v>0</v>
      </c>
      <c r="K7836" s="189">
        <f t="shared" si="490"/>
        <v>0</v>
      </c>
      <c r="L7836" s="200">
        <v>0</v>
      </c>
      <c r="N7836" s="184">
        <v>3028.1</v>
      </c>
      <c r="O7836" s="190">
        <f t="shared" si="491"/>
        <v>0.50468333333333337</v>
      </c>
      <c r="Q7836" s="1">
        <v>13.1</v>
      </c>
    </row>
    <row r="7837" spans="2:17" x14ac:dyDescent="0.3">
      <c r="B7837" s="187">
        <v>43427.125</v>
      </c>
      <c r="D7837" s="202">
        <v>0</v>
      </c>
      <c r="E7837" s="178">
        <v>0</v>
      </c>
      <c r="F7837" s="188">
        <f t="shared" si="488"/>
        <v>0</v>
      </c>
      <c r="G7837" s="200"/>
      <c r="H7837" s="202">
        <v>0</v>
      </c>
      <c r="I7837" s="178">
        <v>-56.506999999999998</v>
      </c>
      <c r="J7837">
        <f t="shared" si="489"/>
        <v>0</v>
      </c>
      <c r="K7837" s="189">
        <f t="shared" si="490"/>
        <v>0</v>
      </c>
      <c r="L7837" s="200">
        <v>0</v>
      </c>
      <c r="N7837" s="184">
        <v>3885.3</v>
      </c>
      <c r="O7837" s="190">
        <f t="shared" si="491"/>
        <v>0.64755000000000007</v>
      </c>
      <c r="Q7837" s="1">
        <v>12.7</v>
      </c>
    </row>
    <row r="7838" spans="2:17" x14ac:dyDescent="0.3">
      <c r="B7838" s="187">
        <v>43427.166666666664</v>
      </c>
      <c r="D7838" s="202">
        <v>0</v>
      </c>
      <c r="E7838" s="178">
        <v>0</v>
      </c>
      <c r="F7838" s="188">
        <f t="shared" si="488"/>
        <v>0</v>
      </c>
      <c r="G7838" s="200"/>
      <c r="H7838" s="202">
        <v>0</v>
      </c>
      <c r="I7838" s="178">
        <v>-56.506999999999998</v>
      </c>
      <c r="J7838">
        <f t="shared" si="489"/>
        <v>0</v>
      </c>
      <c r="K7838" s="189">
        <f t="shared" si="490"/>
        <v>0</v>
      </c>
      <c r="L7838" s="200">
        <v>0</v>
      </c>
      <c r="N7838" s="184">
        <v>4414.8999999999996</v>
      </c>
      <c r="O7838" s="190">
        <f t="shared" si="491"/>
        <v>0.73581666666666656</v>
      </c>
      <c r="Q7838" s="1">
        <v>12.5</v>
      </c>
    </row>
    <row r="7839" spans="2:17" x14ac:dyDescent="0.3">
      <c r="B7839" s="187">
        <v>43427.208333333336</v>
      </c>
      <c r="D7839" s="202">
        <v>309</v>
      </c>
      <c r="E7839" s="178">
        <v>0</v>
      </c>
      <c r="F7839" s="188">
        <f t="shared" si="488"/>
        <v>0</v>
      </c>
      <c r="G7839" s="200"/>
      <c r="H7839" s="202">
        <v>52</v>
      </c>
      <c r="I7839" s="178">
        <v>1758.2</v>
      </c>
      <c r="J7839">
        <f t="shared" si="489"/>
        <v>1758.2</v>
      </c>
      <c r="K7839" s="189">
        <f t="shared" si="490"/>
        <v>7.0328000000000002E-2</v>
      </c>
      <c r="L7839" s="200">
        <v>1862.5</v>
      </c>
      <c r="N7839" s="184">
        <v>4219.1000000000004</v>
      </c>
      <c r="O7839" s="190">
        <f t="shared" si="491"/>
        <v>0.70318333333333338</v>
      </c>
      <c r="Q7839" s="1">
        <v>12.2</v>
      </c>
    </row>
    <row r="7840" spans="2:17" x14ac:dyDescent="0.3">
      <c r="B7840" s="187">
        <v>43427.25</v>
      </c>
      <c r="D7840" s="202">
        <v>768</v>
      </c>
      <c r="E7840" s="178">
        <v>199.61199999999999</v>
      </c>
      <c r="F7840" s="188">
        <f t="shared" si="488"/>
        <v>0.27013837669587576</v>
      </c>
      <c r="G7840" s="200"/>
      <c r="H7840" s="202">
        <v>269</v>
      </c>
      <c r="I7840" s="178">
        <v>12252</v>
      </c>
      <c r="J7840">
        <f t="shared" si="489"/>
        <v>12252</v>
      </c>
      <c r="K7840" s="189">
        <f t="shared" si="490"/>
        <v>0.49008000000000002</v>
      </c>
      <c r="L7840" s="200">
        <v>12580</v>
      </c>
      <c r="N7840" s="184">
        <v>2372</v>
      </c>
      <c r="O7840" s="190">
        <f t="shared" si="491"/>
        <v>0.39533333333333331</v>
      </c>
      <c r="Q7840" s="1">
        <v>11.7</v>
      </c>
    </row>
    <row r="7841" spans="2:17" x14ac:dyDescent="0.3">
      <c r="B7841" s="187">
        <v>43427.291666666664</v>
      </c>
      <c r="D7841" s="202">
        <v>895</v>
      </c>
      <c r="E7841" s="178">
        <v>592.89300000000003</v>
      </c>
      <c r="F7841" s="188">
        <f t="shared" si="488"/>
        <v>0.8023723652603445</v>
      </c>
      <c r="G7841" s="200"/>
      <c r="H7841" s="202">
        <v>512</v>
      </c>
      <c r="I7841" s="178">
        <v>22844</v>
      </c>
      <c r="J7841">
        <f t="shared" si="489"/>
        <v>22844</v>
      </c>
      <c r="K7841" s="189">
        <f t="shared" si="490"/>
        <v>0.91376000000000002</v>
      </c>
      <c r="L7841" s="200">
        <v>23680</v>
      </c>
      <c r="N7841" s="184">
        <v>2201.6</v>
      </c>
      <c r="O7841" s="190">
        <f t="shared" si="491"/>
        <v>0.36693333333333333</v>
      </c>
      <c r="Q7841" s="1">
        <v>11.3</v>
      </c>
    </row>
    <row r="7842" spans="2:17" x14ac:dyDescent="0.3">
      <c r="B7842" s="187">
        <v>43427.333333333336</v>
      </c>
      <c r="D7842" s="202">
        <v>965</v>
      </c>
      <c r="E7842" s="178">
        <v>698.81899999999996</v>
      </c>
      <c r="F7842" s="188">
        <f t="shared" si="488"/>
        <v>0.94572385560104211</v>
      </c>
      <c r="G7842" s="200"/>
      <c r="H7842" s="202">
        <v>748</v>
      </c>
      <c r="I7842" s="178">
        <v>24359</v>
      </c>
      <c r="J7842">
        <f t="shared" si="489"/>
        <v>24359</v>
      </c>
      <c r="K7842" s="189">
        <f t="shared" si="490"/>
        <v>0.97436</v>
      </c>
      <c r="L7842" s="200">
        <v>25289</v>
      </c>
      <c r="N7842" s="184">
        <v>1493.9</v>
      </c>
      <c r="O7842" s="190">
        <f t="shared" si="491"/>
        <v>0.24898333333333336</v>
      </c>
      <c r="Q7842" s="1">
        <v>10</v>
      </c>
    </row>
    <row r="7843" spans="2:17" x14ac:dyDescent="0.3">
      <c r="B7843" s="187">
        <v>43427.375</v>
      </c>
      <c r="D7843" s="202">
        <v>1007</v>
      </c>
      <c r="E7843" s="178">
        <v>734.10400000000004</v>
      </c>
      <c r="F7843" s="188">
        <f t="shared" si="488"/>
        <v>0.99347565720472319</v>
      </c>
      <c r="G7843" s="200"/>
      <c r="H7843" s="202">
        <v>928</v>
      </c>
      <c r="I7843" s="178">
        <v>24359</v>
      </c>
      <c r="J7843">
        <f t="shared" si="489"/>
        <v>24359</v>
      </c>
      <c r="K7843" s="189">
        <f t="shared" si="490"/>
        <v>0.97436</v>
      </c>
      <c r="L7843" s="200">
        <v>25289</v>
      </c>
      <c r="N7843" s="184">
        <v>1081.0999999999999</v>
      </c>
      <c r="O7843" s="190">
        <f t="shared" si="491"/>
        <v>0.18018333333333331</v>
      </c>
      <c r="Q7843" s="1">
        <v>9.5</v>
      </c>
    </row>
    <row r="7844" spans="2:17" x14ac:dyDescent="0.3">
      <c r="B7844" s="187">
        <v>43427.416666666664</v>
      </c>
      <c r="D7844" s="202">
        <v>1032</v>
      </c>
      <c r="E7844" s="178">
        <v>734.14200000000005</v>
      </c>
      <c r="F7844" s="188">
        <f t="shared" si="488"/>
        <v>0.99352708326284822</v>
      </c>
      <c r="G7844" s="200"/>
      <c r="H7844" s="202">
        <v>1057</v>
      </c>
      <c r="I7844" s="178">
        <v>24359</v>
      </c>
      <c r="J7844">
        <f t="shared" si="489"/>
        <v>24359</v>
      </c>
      <c r="K7844" s="189">
        <f t="shared" si="490"/>
        <v>0.97436</v>
      </c>
      <c r="L7844" s="200">
        <v>25289</v>
      </c>
      <c r="N7844" s="184">
        <v>825.4</v>
      </c>
      <c r="O7844" s="190">
        <f t="shared" si="491"/>
        <v>0.13756666666666667</v>
      </c>
      <c r="Q7844" s="1">
        <v>9.1999999999999993</v>
      </c>
    </row>
    <row r="7845" spans="2:17" x14ac:dyDescent="0.3">
      <c r="B7845" s="187">
        <v>43427.458333333336</v>
      </c>
      <c r="D7845" s="202">
        <v>1043</v>
      </c>
      <c r="E7845" s="178">
        <v>734.26199999999994</v>
      </c>
      <c r="F7845" s="188">
        <f t="shared" si="488"/>
        <v>0.99368948134113744</v>
      </c>
      <c r="G7845" s="200"/>
      <c r="H7845" s="202">
        <v>1118</v>
      </c>
      <c r="I7845" s="178">
        <v>24359</v>
      </c>
      <c r="J7845">
        <f t="shared" si="489"/>
        <v>24359</v>
      </c>
      <c r="K7845" s="189">
        <f t="shared" si="490"/>
        <v>0.97436</v>
      </c>
      <c r="L7845" s="200">
        <v>25289</v>
      </c>
      <c r="N7845" s="184">
        <v>750.6</v>
      </c>
      <c r="O7845" s="190">
        <f t="shared" si="491"/>
        <v>0.12510000000000002</v>
      </c>
      <c r="Q7845" s="1">
        <v>8.8000000000000007</v>
      </c>
    </row>
    <row r="7846" spans="2:17" x14ac:dyDescent="0.3">
      <c r="B7846" s="187">
        <v>43427.5</v>
      </c>
      <c r="D7846" s="202">
        <v>1041</v>
      </c>
      <c r="E7846" s="178">
        <v>734.36099999999999</v>
      </c>
      <c r="F7846" s="188">
        <f t="shared" si="488"/>
        <v>0.99382345975572628</v>
      </c>
      <c r="G7846" s="200"/>
      <c r="H7846" s="202">
        <v>1106</v>
      </c>
      <c r="I7846" s="178">
        <v>24359</v>
      </c>
      <c r="J7846">
        <f t="shared" si="489"/>
        <v>24359</v>
      </c>
      <c r="K7846" s="189">
        <f t="shared" si="490"/>
        <v>0.97436</v>
      </c>
      <c r="L7846" s="200">
        <v>25289</v>
      </c>
      <c r="N7846" s="184">
        <v>759.6</v>
      </c>
      <c r="O7846" s="190">
        <f t="shared" si="491"/>
        <v>0.12659999999999999</v>
      </c>
      <c r="Q7846" s="1">
        <v>8.1999999999999993</v>
      </c>
    </row>
    <row r="7847" spans="2:17" x14ac:dyDescent="0.3">
      <c r="B7847" s="187">
        <v>43427.541666666664</v>
      </c>
      <c r="D7847" s="202">
        <v>1025</v>
      </c>
      <c r="E7847" s="178">
        <v>734.37400000000002</v>
      </c>
      <c r="F7847" s="188">
        <f t="shared" si="488"/>
        <v>0.99384105288087432</v>
      </c>
      <c r="G7847" s="200"/>
      <c r="H7847" s="202">
        <v>1020</v>
      </c>
      <c r="I7847" s="178">
        <v>24359</v>
      </c>
      <c r="J7847">
        <f t="shared" si="489"/>
        <v>24359</v>
      </c>
      <c r="K7847" s="189">
        <f t="shared" si="490"/>
        <v>0.97436</v>
      </c>
      <c r="L7847" s="200">
        <v>25289</v>
      </c>
      <c r="N7847" s="184">
        <v>857.4</v>
      </c>
      <c r="O7847" s="190">
        <f t="shared" si="491"/>
        <v>0.1429</v>
      </c>
      <c r="Q7847" s="1">
        <v>8.1</v>
      </c>
    </row>
    <row r="7848" spans="2:17" x14ac:dyDescent="0.3">
      <c r="B7848" s="187">
        <v>43427.583333333336</v>
      </c>
      <c r="D7848" s="202">
        <v>993</v>
      </c>
      <c r="E7848" s="178">
        <v>727.91800000000001</v>
      </c>
      <c r="F7848" s="188">
        <f t="shared" si="488"/>
        <v>0.98510403626890419</v>
      </c>
      <c r="G7848" s="200"/>
      <c r="H7848" s="202">
        <v>868</v>
      </c>
      <c r="I7848" s="178">
        <v>24359</v>
      </c>
      <c r="J7848">
        <f t="shared" si="489"/>
        <v>24359</v>
      </c>
      <c r="K7848" s="189">
        <f t="shared" si="490"/>
        <v>0.97436</v>
      </c>
      <c r="L7848" s="200">
        <v>25289</v>
      </c>
      <c r="N7848" s="184">
        <v>990.8</v>
      </c>
      <c r="O7848" s="190">
        <f t="shared" si="491"/>
        <v>0.16513333333333333</v>
      </c>
      <c r="Q7848" s="1">
        <v>8.1</v>
      </c>
    </row>
    <row r="7849" spans="2:17" x14ac:dyDescent="0.3">
      <c r="B7849" s="187">
        <v>43427.625</v>
      </c>
      <c r="D7849" s="202">
        <v>943</v>
      </c>
      <c r="E7849" s="178">
        <v>662.55200000000002</v>
      </c>
      <c r="F7849" s="188">
        <f t="shared" si="488"/>
        <v>0.89664309639002615</v>
      </c>
      <c r="G7849" s="200"/>
      <c r="H7849" s="202">
        <v>664</v>
      </c>
      <c r="I7849" s="178">
        <v>23910</v>
      </c>
      <c r="J7849">
        <f t="shared" si="489"/>
        <v>23910</v>
      </c>
      <c r="K7849" s="189">
        <f t="shared" si="490"/>
        <v>0.95640000000000003</v>
      </c>
      <c r="L7849" s="200">
        <v>24812</v>
      </c>
      <c r="N7849" s="184">
        <v>1181.5999999999999</v>
      </c>
      <c r="O7849" s="190">
        <f t="shared" si="491"/>
        <v>0.19693333333333332</v>
      </c>
      <c r="Q7849" s="1">
        <v>7.8</v>
      </c>
    </row>
    <row r="7850" spans="2:17" x14ac:dyDescent="0.3">
      <c r="B7850" s="187">
        <v>43427.666666666664</v>
      </c>
      <c r="D7850" s="202">
        <v>863</v>
      </c>
      <c r="E7850" s="178">
        <v>518.63</v>
      </c>
      <c r="F7850" s="188">
        <f t="shared" si="488"/>
        <v>0.70187096119362591</v>
      </c>
      <c r="G7850" s="200"/>
      <c r="H7850" s="202">
        <v>430</v>
      </c>
      <c r="I7850" s="178">
        <v>18940</v>
      </c>
      <c r="J7850">
        <f t="shared" si="489"/>
        <v>18940</v>
      </c>
      <c r="K7850" s="189">
        <f t="shared" si="490"/>
        <v>0.75760000000000005</v>
      </c>
      <c r="L7850" s="200">
        <v>19558</v>
      </c>
      <c r="N7850" s="184">
        <v>1509.3</v>
      </c>
      <c r="O7850" s="190">
        <f t="shared" si="491"/>
        <v>0.25155</v>
      </c>
      <c r="Q7850" s="1">
        <v>7.7</v>
      </c>
    </row>
    <row r="7851" spans="2:17" x14ac:dyDescent="0.3">
      <c r="B7851" s="187">
        <v>43427.708333333336</v>
      </c>
      <c r="D7851" s="202">
        <v>678</v>
      </c>
      <c r="E7851" s="178">
        <v>265.11599999999999</v>
      </c>
      <c r="F7851" s="188">
        <f t="shared" si="488"/>
        <v>0.35878607436478671</v>
      </c>
      <c r="G7851" s="200"/>
      <c r="H7851" s="202">
        <v>188</v>
      </c>
      <c r="I7851" s="178">
        <v>7866.6</v>
      </c>
      <c r="J7851">
        <f t="shared" si="489"/>
        <v>7866.6</v>
      </c>
      <c r="K7851" s="189">
        <f t="shared" si="490"/>
        <v>0.314664</v>
      </c>
      <c r="L7851" s="200">
        <v>8067.4</v>
      </c>
      <c r="N7851" s="184">
        <v>1969.4</v>
      </c>
      <c r="O7851" s="190">
        <f t="shared" si="491"/>
        <v>0.32823333333333332</v>
      </c>
      <c r="Q7851" s="1">
        <v>6</v>
      </c>
    </row>
    <row r="7852" spans="2:17" x14ac:dyDescent="0.3">
      <c r="B7852" s="187">
        <v>43427.75</v>
      </c>
      <c r="D7852" s="202">
        <v>82</v>
      </c>
      <c r="E7852" s="178">
        <v>0</v>
      </c>
      <c r="F7852" s="188">
        <f t="shared" si="488"/>
        <v>0</v>
      </c>
      <c r="G7852" s="200"/>
      <c r="H7852" s="202">
        <v>15</v>
      </c>
      <c r="I7852" s="178">
        <v>150.41</v>
      </c>
      <c r="J7852">
        <f t="shared" si="489"/>
        <v>150.41</v>
      </c>
      <c r="K7852" s="189">
        <f t="shared" si="490"/>
        <v>6.0163999999999999E-3</v>
      </c>
      <c r="L7852" s="200">
        <v>305.57</v>
      </c>
      <c r="N7852" s="184">
        <v>3181.1</v>
      </c>
      <c r="O7852" s="190">
        <f t="shared" si="491"/>
        <v>0.53018333333333334</v>
      </c>
      <c r="Q7852" s="1">
        <v>5.9</v>
      </c>
    </row>
    <row r="7853" spans="2:17" x14ac:dyDescent="0.3">
      <c r="B7853" s="187">
        <v>43427.791666666664</v>
      </c>
      <c r="D7853" s="202">
        <v>0</v>
      </c>
      <c r="E7853" s="178">
        <v>0</v>
      </c>
      <c r="F7853" s="188">
        <f t="shared" si="488"/>
        <v>0</v>
      </c>
      <c r="G7853" s="200"/>
      <c r="H7853" s="202">
        <v>0</v>
      </c>
      <c r="I7853" s="178">
        <v>-56.506999999999998</v>
      </c>
      <c r="J7853">
        <f t="shared" si="489"/>
        <v>0</v>
      </c>
      <c r="K7853" s="189">
        <f t="shared" si="490"/>
        <v>0</v>
      </c>
      <c r="L7853" s="200">
        <v>0</v>
      </c>
      <c r="N7853" s="184">
        <v>5323.3</v>
      </c>
      <c r="O7853" s="190">
        <f t="shared" si="491"/>
        <v>0.88721666666666665</v>
      </c>
      <c r="Q7853" s="1">
        <v>5.5</v>
      </c>
    </row>
    <row r="7854" spans="2:17" x14ac:dyDescent="0.3">
      <c r="B7854" s="187">
        <v>43427.833333333336</v>
      </c>
      <c r="D7854" s="202">
        <v>0</v>
      </c>
      <c r="E7854" s="178">
        <v>0</v>
      </c>
      <c r="F7854" s="188">
        <f t="shared" si="488"/>
        <v>0</v>
      </c>
      <c r="G7854" s="200"/>
      <c r="H7854" s="202">
        <v>0</v>
      </c>
      <c r="I7854" s="178">
        <v>-56.506999999999998</v>
      </c>
      <c r="J7854">
        <f t="shared" si="489"/>
        <v>0</v>
      </c>
      <c r="K7854" s="189">
        <f t="shared" si="490"/>
        <v>0</v>
      </c>
      <c r="L7854" s="200">
        <v>0</v>
      </c>
      <c r="N7854" s="184">
        <v>5598.1</v>
      </c>
      <c r="O7854" s="190">
        <f t="shared" si="491"/>
        <v>0.93301666666666672</v>
      </c>
      <c r="Q7854" s="1">
        <v>4.9000000000000004</v>
      </c>
    </row>
    <row r="7855" spans="2:17" x14ac:dyDescent="0.3">
      <c r="B7855" s="187">
        <v>43427.875</v>
      </c>
      <c r="D7855" s="202">
        <v>0</v>
      </c>
      <c r="E7855" s="178">
        <v>0</v>
      </c>
      <c r="F7855" s="188">
        <f t="shared" si="488"/>
        <v>0</v>
      </c>
      <c r="G7855" s="200"/>
      <c r="H7855" s="202">
        <v>0</v>
      </c>
      <c r="I7855" s="178">
        <v>-56.506999999999998</v>
      </c>
      <c r="J7855">
        <f t="shared" si="489"/>
        <v>0</v>
      </c>
      <c r="K7855" s="189">
        <f t="shared" si="490"/>
        <v>0</v>
      </c>
      <c r="L7855" s="200">
        <v>0</v>
      </c>
      <c r="N7855" s="184">
        <v>5765.7</v>
      </c>
      <c r="O7855" s="190">
        <f t="shared" si="491"/>
        <v>0.96094999999999997</v>
      </c>
      <c r="Q7855" s="1">
        <v>4.5999999999999996</v>
      </c>
    </row>
    <row r="7856" spans="2:17" x14ac:dyDescent="0.3">
      <c r="B7856" s="187">
        <v>43427.916666666664</v>
      </c>
      <c r="D7856" s="202">
        <v>0</v>
      </c>
      <c r="E7856" s="178">
        <v>0</v>
      </c>
      <c r="F7856" s="188">
        <f t="shared" si="488"/>
        <v>0</v>
      </c>
      <c r="G7856" s="200"/>
      <c r="H7856" s="202">
        <v>0</v>
      </c>
      <c r="I7856" s="178">
        <v>-56.506999999999998</v>
      </c>
      <c r="J7856">
        <f t="shared" si="489"/>
        <v>0</v>
      </c>
      <c r="K7856" s="189">
        <f t="shared" si="490"/>
        <v>0</v>
      </c>
      <c r="L7856" s="200">
        <v>0</v>
      </c>
      <c r="N7856" s="184">
        <v>5762.2</v>
      </c>
      <c r="O7856" s="190">
        <f t="shared" si="491"/>
        <v>0.96036666666666659</v>
      </c>
      <c r="Q7856" s="1">
        <v>4.4000000000000004</v>
      </c>
    </row>
    <row r="7857" spans="2:17" x14ac:dyDescent="0.3">
      <c r="B7857" s="187">
        <v>43427.958333333336</v>
      </c>
      <c r="D7857" s="202">
        <v>0</v>
      </c>
      <c r="E7857" s="178">
        <v>0</v>
      </c>
      <c r="F7857" s="188">
        <f t="shared" si="488"/>
        <v>0</v>
      </c>
      <c r="G7857" s="200"/>
      <c r="H7857" s="202">
        <v>0</v>
      </c>
      <c r="I7857" s="178">
        <v>-56.506999999999998</v>
      </c>
      <c r="J7857">
        <f t="shared" si="489"/>
        <v>0</v>
      </c>
      <c r="K7857" s="189">
        <f t="shared" si="490"/>
        <v>0</v>
      </c>
      <c r="L7857" s="200">
        <v>0</v>
      </c>
      <c r="N7857" s="184">
        <v>5531.6</v>
      </c>
      <c r="O7857" s="190">
        <f t="shared" si="491"/>
        <v>0.92193333333333338</v>
      </c>
      <c r="Q7857" s="1">
        <v>4</v>
      </c>
    </row>
    <row r="7858" spans="2:17" x14ac:dyDescent="0.3">
      <c r="B7858" s="187">
        <v>43428</v>
      </c>
      <c r="D7858" s="202">
        <v>0</v>
      </c>
      <c r="E7858" s="178">
        <v>0</v>
      </c>
      <c r="F7858" s="188">
        <f t="shared" si="488"/>
        <v>0</v>
      </c>
      <c r="G7858" s="200"/>
      <c r="H7858" s="202">
        <v>0</v>
      </c>
      <c r="I7858" s="178">
        <v>-56.506999999999998</v>
      </c>
      <c r="J7858">
        <f t="shared" si="489"/>
        <v>0</v>
      </c>
      <c r="K7858" s="189">
        <f t="shared" si="490"/>
        <v>0</v>
      </c>
      <c r="L7858" s="200">
        <v>0</v>
      </c>
      <c r="N7858" s="184">
        <v>4927.7</v>
      </c>
      <c r="O7858" s="190">
        <f t="shared" si="491"/>
        <v>0.82128333333333325</v>
      </c>
      <c r="Q7858" s="1">
        <v>3.8</v>
      </c>
    </row>
    <row r="7859" spans="2:17" x14ac:dyDescent="0.3">
      <c r="B7859" s="187">
        <v>43428.041666666664</v>
      </c>
      <c r="D7859" s="202">
        <v>0</v>
      </c>
      <c r="E7859" s="178">
        <v>0</v>
      </c>
      <c r="F7859" s="188">
        <f t="shared" si="488"/>
        <v>0</v>
      </c>
      <c r="G7859" s="200"/>
      <c r="H7859" s="202">
        <v>0</v>
      </c>
      <c r="I7859" s="178">
        <v>-56.506999999999998</v>
      </c>
      <c r="J7859">
        <f t="shared" si="489"/>
        <v>0</v>
      </c>
      <c r="K7859" s="189">
        <f t="shared" si="490"/>
        <v>0</v>
      </c>
      <c r="L7859" s="200">
        <v>0</v>
      </c>
      <c r="N7859" s="184">
        <v>4279.1000000000004</v>
      </c>
      <c r="O7859" s="190">
        <f t="shared" si="491"/>
        <v>0.71318333333333339</v>
      </c>
      <c r="Q7859" s="1">
        <v>3.6</v>
      </c>
    </row>
    <row r="7860" spans="2:17" x14ac:dyDescent="0.3">
      <c r="B7860" s="187">
        <v>43428.083333333336</v>
      </c>
      <c r="D7860" s="202">
        <v>0</v>
      </c>
      <c r="E7860" s="178">
        <v>0</v>
      </c>
      <c r="F7860" s="188">
        <f t="shared" si="488"/>
        <v>0</v>
      </c>
      <c r="G7860" s="200"/>
      <c r="H7860" s="202">
        <v>0</v>
      </c>
      <c r="I7860" s="178">
        <v>-56.506999999999998</v>
      </c>
      <c r="J7860">
        <f t="shared" si="489"/>
        <v>0</v>
      </c>
      <c r="K7860" s="189">
        <f t="shared" si="490"/>
        <v>0</v>
      </c>
      <c r="L7860" s="200">
        <v>0</v>
      </c>
      <c r="N7860" s="184">
        <v>3697.5</v>
      </c>
      <c r="O7860" s="190">
        <f t="shared" si="491"/>
        <v>0.61624999999999996</v>
      </c>
      <c r="Q7860" s="1">
        <v>2.5</v>
      </c>
    </row>
    <row r="7861" spans="2:17" x14ac:dyDescent="0.3">
      <c r="B7861" s="187">
        <v>43428.125</v>
      </c>
      <c r="D7861" s="202">
        <v>0</v>
      </c>
      <c r="E7861" s="178">
        <v>0</v>
      </c>
      <c r="F7861" s="188">
        <f t="shared" si="488"/>
        <v>0</v>
      </c>
      <c r="G7861" s="200"/>
      <c r="H7861" s="202">
        <v>0</v>
      </c>
      <c r="I7861" s="178">
        <v>-56.506999999999998</v>
      </c>
      <c r="J7861">
        <f t="shared" si="489"/>
        <v>0</v>
      </c>
      <c r="K7861" s="189">
        <f t="shared" si="490"/>
        <v>0</v>
      </c>
      <c r="L7861" s="200">
        <v>0</v>
      </c>
      <c r="N7861" s="184">
        <v>3383.6</v>
      </c>
      <c r="O7861" s="190">
        <f t="shared" si="491"/>
        <v>0.56393333333333329</v>
      </c>
      <c r="Q7861" s="1">
        <v>2</v>
      </c>
    </row>
    <row r="7862" spans="2:17" x14ac:dyDescent="0.3">
      <c r="B7862" s="187">
        <v>43428.166666666664</v>
      </c>
      <c r="D7862" s="202">
        <v>0</v>
      </c>
      <c r="E7862" s="178">
        <v>0</v>
      </c>
      <c r="F7862" s="188">
        <f t="shared" si="488"/>
        <v>0</v>
      </c>
      <c r="G7862" s="200"/>
      <c r="H7862" s="202">
        <v>0</v>
      </c>
      <c r="I7862" s="178">
        <v>-56.506999999999998</v>
      </c>
      <c r="J7862">
        <f t="shared" si="489"/>
        <v>0</v>
      </c>
      <c r="K7862" s="189">
        <f t="shared" si="490"/>
        <v>0</v>
      </c>
      <c r="L7862" s="200">
        <v>0</v>
      </c>
      <c r="N7862" s="184">
        <v>2853.4</v>
      </c>
      <c r="O7862" s="190">
        <f t="shared" si="491"/>
        <v>0.47556666666666669</v>
      </c>
      <c r="Q7862" s="1">
        <v>1.4</v>
      </c>
    </row>
    <row r="7863" spans="2:17" x14ac:dyDescent="0.3">
      <c r="B7863" s="187">
        <v>43428.208333333336</v>
      </c>
      <c r="D7863" s="202">
        <v>316</v>
      </c>
      <c r="E7863" s="178">
        <v>0</v>
      </c>
      <c r="F7863" s="188">
        <f t="shared" si="488"/>
        <v>0</v>
      </c>
      <c r="G7863" s="200"/>
      <c r="H7863" s="202">
        <v>52</v>
      </c>
      <c r="I7863" s="178">
        <v>1753</v>
      </c>
      <c r="J7863">
        <f t="shared" si="489"/>
        <v>1753</v>
      </c>
      <c r="K7863" s="189">
        <f t="shared" si="490"/>
        <v>7.0120000000000002E-2</v>
      </c>
      <c r="L7863" s="200">
        <v>1857.3</v>
      </c>
      <c r="N7863" s="184">
        <v>2462.5</v>
      </c>
      <c r="O7863" s="190">
        <f t="shared" si="491"/>
        <v>0.41041666666666665</v>
      </c>
      <c r="Q7863" s="1">
        <v>1.2</v>
      </c>
    </row>
    <row r="7864" spans="2:17" x14ac:dyDescent="0.3">
      <c r="B7864" s="187">
        <v>43428.25</v>
      </c>
      <c r="D7864" s="202">
        <v>773</v>
      </c>
      <c r="E7864" s="178">
        <v>203.886</v>
      </c>
      <c r="F7864" s="188">
        <f t="shared" si="488"/>
        <v>0.2759224549176168</v>
      </c>
      <c r="G7864" s="200"/>
      <c r="H7864" s="202">
        <v>268</v>
      </c>
      <c r="I7864" s="178">
        <v>12258</v>
      </c>
      <c r="J7864">
        <f t="shared" si="489"/>
        <v>12258</v>
      </c>
      <c r="K7864" s="189">
        <f t="shared" si="490"/>
        <v>0.49031999999999998</v>
      </c>
      <c r="L7864" s="200">
        <v>12586</v>
      </c>
      <c r="N7864" s="184">
        <v>2599.4</v>
      </c>
      <c r="O7864" s="190">
        <f t="shared" si="491"/>
        <v>0.43323333333333336</v>
      </c>
      <c r="Q7864" s="1">
        <v>0.7</v>
      </c>
    </row>
    <row r="7865" spans="2:17" x14ac:dyDescent="0.3">
      <c r="B7865" s="187">
        <v>43428.291666666664</v>
      </c>
      <c r="D7865" s="202">
        <v>897</v>
      </c>
      <c r="E7865" s="178">
        <v>593.02300000000002</v>
      </c>
      <c r="F7865" s="188">
        <f t="shared" si="488"/>
        <v>0.80254829651182469</v>
      </c>
      <c r="G7865" s="200"/>
      <c r="H7865" s="202">
        <v>510</v>
      </c>
      <c r="I7865" s="178">
        <v>22660</v>
      </c>
      <c r="J7865">
        <f t="shared" si="489"/>
        <v>22660</v>
      </c>
      <c r="K7865" s="189">
        <f t="shared" si="490"/>
        <v>0.90639999999999998</v>
      </c>
      <c r="L7865" s="200">
        <v>23486</v>
      </c>
      <c r="N7865" s="184">
        <v>2810.8</v>
      </c>
      <c r="O7865" s="190">
        <f t="shared" si="491"/>
        <v>0.4684666666666667</v>
      </c>
      <c r="Q7865" s="1">
        <v>0.5</v>
      </c>
    </row>
    <row r="7866" spans="2:17" x14ac:dyDescent="0.3">
      <c r="B7866" s="187">
        <v>43428.333333333336</v>
      </c>
      <c r="D7866" s="202">
        <v>966</v>
      </c>
      <c r="E7866" s="178">
        <v>696.43200000000002</v>
      </c>
      <c r="F7866" s="188">
        <f t="shared" si="488"/>
        <v>0.94249348716040204</v>
      </c>
      <c r="G7866" s="200"/>
      <c r="H7866" s="202">
        <v>745</v>
      </c>
      <c r="I7866" s="178">
        <v>24359</v>
      </c>
      <c r="J7866">
        <f t="shared" si="489"/>
        <v>24359</v>
      </c>
      <c r="K7866" s="189">
        <f t="shared" si="490"/>
        <v>0.97436</v>
      </c>
      <c r="L7866" s="200">
        <v>25289</v>
      </c>
      <c r="N7866" s="184">
        <v>4001.7</v>
      </c>
      <c r="O7866" s="190">
        <f t="shared" si="491"/>
        <v>0.66694999999999993</v>
      </c>
      <c r="Q7866" s="1">
        <v>0.4</v>
      </c>
    </row>
    <row r="7867" spans="2:17" x14ac:dyDescent="0.3">
      <c r="B7867" s="187">
        <v>43428.375</v>
      </c>
      <c r="D7867" s="202">
        <v>1008</v>
      </c>
      <c r="E7867" s="178">
        <v>734.23800000000006</v>
      </c>
      <c r="F7867" s="188">
        <f t="shared" si="488"/>
        <v>0.99365700172547977</v>
      </c>
      <c r="G7867" s="200"/>
      <c r="H7867" s="202">
        <v>924</v>
      </c>
      <c r="I7867" s="178">
        <v>24359</v>
      </c>
      <c r="J7867">
        <f t="shared" si="489"/>
        <v>24359</v>
      </c>
      <c r="K7867" s="189">
        <f t="shared" si="490"/>
        <v>0.97436</v>
      </c>
      <c r="L7867" s="200">
        <v>25289</v>
      </c>
      <c r="N7867" s="184">
        <v>3158.5</v>
      </c>
      <c r="O7867" s="190">
        <f t="shared" si="491"/>
        <v>0.52641666666666664</v>
      </c>
      <c r="Q7867" s="1">
        <v>0.3</v>
      </c>
    </row>
    <row r="7868" spans="2:17" x14ac:dyDescent="0.3">
      <c r="B7868" s="187">
        <v>43428.416666666664</v>
      </c>
      <c r="D7868" s="202">
        <v>1033</v>
      </c>
      <c r="E7868" s="178">
        <v>734.31200000000001</v>
      </c>
      <c r="F7868" s="188">
        <f t="shared" si="488"/>
        <v>0.99375714720709141</v>
      </c>
      <c r="G7868" s="200"/>
      <c r="H7868" s="202">
        <v>1052</v>
      </c>
      <c r="I7868" s="178">
        <v>24359</v>
      </c>
      <c r="J7868">
        <f t="shared" si="489"/>
        <v>24359</v>
      </c>
      <c r="K7868" s="189">
        <f t="shared" si="490"/>
        <v>0.97436</v>
      </c>
      <c r="L7868" s="200">
        <v>25289</v>
      </c>
      <c r="N7868" s="184">
        <v>1871.9</v>
      </c>
      <c r="O7868" s="190">
        <f t="shared" si="491"/>
        <v>0.31198333333333333</v>
      </c>
      <c r="Q7868" s="1">
        <v>0.2</v>
      </c>
    </row>
    <row r="7869" spans="2:17" x14ac:dyDescent="0.3">
      <c r="B7869" s="187">
        <v>43428.458333333336</v>
      </c>
      <c r="D7869" s="202">
        <v>1044</v>
      </c>
      <c r="E7869" s="178">
        <v>734.44600000000003</v>
      </c>
      <c r="F7869" s="188">
        <f t="shared" si="488"/>
        <v>0.99393849172784798</v>
      </c>
      <c r="G7869" s="200"/>
      <c r="H7869" s="202">
        <v>1114</v>
      </c>
      <c r="I7869" s="178">
        <v>24359</v>
      </c>
      <c r="J7869">
        <f t="shared" si="489"/>
        <v>24359</v>
      </c>
      <c r="K7869" s="189">
        <f t="shared" si="490"/>
        <v>0.97436</v>
      </c>
      <c r="L7869" s="200">
        <v>25289</v>
      </c>
      <c r="N7869" s="184">
        <v>929.9</v>
      </c>
      <c r="O7869" s="190">
        <f t="shared" si="491"/>
        <v>0.15498333333333333</v>
      </c>
      <c r="Q7869" s="1">
        <v>0.2</v>
      </c>
    </row>
    <row r="7870" spans="2:17" x14ac:dyDescent="0.3">
      <c r="B7870" s="187">
        <v>43428.5</v>
      </c>
      <c r="D7870" s="202">
        <v>1042</v>
      </c>
      <c r="E7870" s="178">
        <v>734.55899999999997</v>
      </c>
      <c r="F7870" s="188">
        <f t="shared" si="488"/>
        <v>0.99409141658490374</v>
      </c>
      <c r="G7870" s="200"/>
      <c r="H7870" s="202">
        <v>1102</v>
      </c>
      <c r="I7870" s="178">
        <v>24359</v>
      </c>
      <c r="J7870">
        <f t="shared" si="489"/>
        <v>24359</v>
      </c>
      <c r="K7870" s="189">
        <f t="shared" si="490"/>
        <v>0.97436</v>
      </c>
      <c r="L7870" s="200">
        <v>25289</v>
      </c>
      <c r="N7870" s="184">
        <v>440.5</v>
      </c>
      <c r="O7870" s="190">
        <f t="shared" si="491"/>
        <v>7.3416666666666672E-2</v>
      </c>
      <c r="Q7870" s="1">
        <v>0.1</v>
      </c>
    </row>
    <row r="7871" spans="2:17" x14ac:dyDescent="0.3">
      <c r="B7871" s="187">
        <v>43428.541666666664</v>
      </c>
      <c r="D7871" s="202">
        <v>1027</v>
      </c>
      <c r="E7871" s="178">
        <v>734.58199999999999</v>
      </c>
      <c r="F7871" s="188">
        <f t="shared" si="488"/>
        <v>0.99412254288324264</v>
      </c>
      <c r="G7871" s="200"/>
      <c r="H7871" s="202">
        <v>1017</v>
      </c>
      <c r="I7871" s="178">
        <v>24359</v>
      </c>
      <c r="J7871">
        <f t="shared" si="489"/>
        <v>24359</v>
      </c>
      <c r="K7871" s="189">
        <f t="shared" si="490"/>
        <v>0.97436</v>
      </c>
      <c r="L7871" s="200">
        <v>25289</v>
      </c>
      <c r="N7871" s="184">
        <v>166.2</v>
      </c>
      <c r="O7871" s="190">
        <f t="shared" si="491"/>
        <v>2.7699999999999999E-2</v>
      </c>
      <c r="Q7871" s="1">
        <v>0.1</v>
      </c>
    </row>
    <row r="7872" spans="2:17" x14ac:dyDescent="0.3">
      <c r="B7872" s="187">
        <v>43428.583333333336</v>
      </c>
      <c r="D7872" s="202">
        <v>995</v>
      </c>
      <c r="E7872" s="178">
        <v>732.84400000000005</v>
      </c>
      <c r="F7872" s="188">
        <f t="shared" si="488"/>
        <v>0.99177047738268442</v>
      </c>
      <c r="G7872" s="200"/>
      <c r="H7872" s="202">
        <v>867</v>
      </c>
      <c r="I7872" s="178">
        <v>24359</v>
      </c>
      <c r="J7872">
        <f t="shared" si="489"/>
        <v>24359</v>
      </c>
      <c r="K7872" s="189">
        <f t="shared" si="490"/>
        <v>0.97436</v>
      </c>
      <c r="L7872" s="200">
        <v>25289</v>
      </c>
      <c r="N7872" s="184">
        <v>35.799999999999997</v>
      </c>
      <c r="O7872" s="190">
        <f t="shared" si="491"/>
        <v>5.9666666666666661E-3</v>
      </c>
      <c r="Q7872" s="1">
        <v>0</v>
      </c>
    </row>
    <row r="7873" spans="2:17" x14ac:dyDescent="0.3">
      <c r="B7873" s="187">
        <v>43428.625</v>
      </c>
      <c r="D7873" s="202">
        <v>945</v>
      </c>
      <c r="E7873" s="178">
        <v>668.36500000000001</v>
      </c>
      <c r="F7873" s="188">
        <f t="shared" si="488"/>
        <v>0.9045099299658288</v>
      </c>
      <c r="G7873" s="200"/>
      <c r="H7873" s="202">
        <v>663</v>
      </c>
      <c r="I7873" s="178">
        <v>23665</v>
      </c>
      <c r="J7873">
        <f t="shared" si="489"/>
        <v>23665</v>
      </c>
      <c r="K7873" s="189">
        <f t="shared" si="490"/>
        <v>0.9466</v>
      </c>
      <c r="L7873" s="200">
        <v>24552</v>
      </c>
      <c r="N7873" s="184">
        <v>0</v>
      </c>
      <c r="O7873" s="190">
        <f t="shared" si="491"/>
        <v>0</v>
      </c>
      <c r="Q7873" s="1">
        <v>0</v>
      </c>
    </row>
    <row r="7874" spans="2:17" x14ac:dyDescent="0.3">
      <c r="B7874" s="187">
        <v>43428.666666666664</v>
      </c>
      <c r="D7874" s="202">
        <v>868</v>
      </c>
      <c r="E7874" s="178">
        <v>527.83000000000004</v>
      </c>
      <c r="F7874" s="188">
        <f t="shared" si="488"/>
        <v>0.71432148052914712</v>
      </c>
      <c r="G7874" s="200"/>
      <c r="H7874" s="202">
        <v>431</v>
      </c>
      <c r="I7874" s="178">
        <v>18844</v>
      </c>
      <c r="J7874">
        <f t="shared" si="489"/>
        <v>18844</v>
      </c>
      <c r="K7874" s="189">
        <f t="shared" si="490"/>
        <v>0.75375999999999999</v>
      </c>
      <c r="L7874" s="200">
        <v>19457</v>
      </c>
      <c r="N7874" s="184">
        <v>0</v>
      </c>
      <c r="O7874" s="190">
        <f t="shared" si="491"/>
        <v>0</v>
      </c>
      <c r="Q7874" s="1">
        <v>0</v>
      </c>
    </row>
    <row r="7875" spans="2:17" x14ac:dyDescent="0.3">
      <c r="B7875" s="187">
        <v>43428.708333333336</v>
      </c>
      <c r="D7875" s="202">
        <v>692</v>
      </c>
      <c r="E7875" s="178">
        <v>278.327</v>
      </c>
      <c r="F7875" s="188">
        <f t="shared" si="488"/>
        <v>0.3766647494671313</v>
      </c>
      <c r="G7875" s="200"/>
      <c r="H7875" s="202">
        <v>191</v>
      </c>
      <c r="I7875" s="178">
        <v>7953.1</v>
      </c>
      <c r="J7875">
        <f t="shared" si="489"/>
        <v>7953.1</v>
      </c>
      <c r="K7875" s="189">
        <f t="shared" si="490"/>
        <v>0.31812400000000002</v>
      </c>
      <c r="L7875" s="200">
        <v>8156</v>
      </c>
      <c r="N7875" s="184">
        <v>0</v>
      </c>
      <c r="O7875" s="190">
        <f t="shared" si="491"/>
        <v>0</v>
      </c>
      <c r="Q7875" s="1">
        <v>0</v>
      </c>
    </row>
    <row r="7876" spans="2:17" x14ac:dyDescent="0.3">
      <c r="B7876" s="187">
        <v>43428.75</v>
      </c>
      <c r="D7876" s="202">
        <v>120</v>
      </c>
      <c r="E7876" s="178">
        <v>0</v>
      </c>
      <c r="F7876" s="188">
        <f t="shared" si="488"/>
        <v>0</v>
      </c>
      <c r="G7876" s="200"/>
      <c r="H7876" s="202">
        <v>17</v>
      </c>
      <c r="I7876" s="178">
        <v>207.56</v>
      </c>
      <c r="J7876">
        <f t="shared" si="489"/>
        <v>207.56</v>
      </c>
      <c r="K7876" s="189">
        <f t="shared" si="490"/>
        <v>8.3023999999999997E-3</v>
      </c>
      <c r="L7876" s="200">
        <v>356.05</v>
      </c>
      <c r="N7876" s="184">
        <v>0</v>
      </c>
      <c r="O7876" s="190">
        <f t="shared" si="491"/>
        <v>0</v>
      </c>
      <c r="Q7876" s="1">
        <v>0</v>
      </c>
    </row>
    <row r="7877" spans="2:17" x14ac:dyDescent="0.3">
      <c r="B7877" s="187">
        <v>43428.791666666664</v>
      </c>
      <c r="D7877" s="202">
        <v>0</v>
      </c>
      <c r="E7877" s="178">
        <v>0</v>
      </c>
      <c r="F7877" s="188">
        <f t="shared" si="488"/>
        <v>0</v>
      </c>
      <c r="G7877" s="200"/>
      <c r="H7877" s="202">
        <v>0</v>
      </c>
      <c r="I7877" s="178">
        <v>-56.506999999999998</v>
      </c>
      <c r="J7877">
        <f t="shared" si="489"/>
        <v>0</v>
      </c>
      <c r="K7877" s="189">
        <f t="shared" si="490"/>
        <v>0</v>
      </c>
      <c r="L7877" s="200">
        <v>0</v>
      </c>
      <c r="N7877" s="184">
        <v>0</v>
      </c>
      <c r="O7877" s="190">
        <f t="shared" si="491"/>
        <v>0</v>
      </c>
      <c r="Q7877" s="1">
        <v>0</v>
      </c>
    </row>
    <row r="7878" spans="2:17" x14ac:dyDescent="0.3">
      <c r="B7878" s="187">
        <v>43428.833333333336</v>
      </c>
      <c r="D7878" s="202">
        <v>0</v>
      </c>
      <c r="E7878" s="178">
        <v>0</v>
      </c>
      <c r="F7878" s="188">
        <f t="shared" si="488"/>
        <v>0</v>
      </c>
      <c r="G7878" s="200"/>
      <c r="H7878" s="202">
        <v>0</v>
      </c>
      <c r="I7878" s="178">
        <v>-56.506999999999998</v>
      </c>
      <c r="J7878">
        <f t="shared" si="489"/>
        <v>0</v>
      </c>
      <c r="K7878" s="189">
        <f t="shared" si="490"/>
        <v>0</v>
      </c>
      <c r="L7878" s="200">
        <v>0</v>
      </c>
      <c r="N7878" s="184">
        <v>0</v>
      </c>
      <c r="O7878" s="190">
        <f t="shared" si="491"/>
        <v>0</v>
      </c>
      <c r="Q7878" s="1">
        <v>0</v>
      </c>
    </row>
    <row r="7879" spans="2:17" x14ac:dyDescent="0.3">
      <c r="B7879" s="187">
        <v>43428.875</v>
      </c>
      <c r="D7879" s="202">
        <v>0</v>
      </c>
      <c r="E7879" s="178">
        <v>0</v>
      </c>
      <c r="F7879" s="188">
        <f t="shared" si="488"/>
        <v>0</v>
      </c>
      <c r="G7879" s="200"/>
      <c r="H7879" s="202">
        <v>0</v>
      </c>
      <c r="I7879" s="178">
        <v>-56.506999999999998</v>
      </c>
      <c r="J7879">
        <f t="shared" si="489"/>
        <v>0</v>
      </c>
      <c r="K7879" s="189">
        <f t="shared" si="490"/>
        <v>0</v>
      </c>
      <c r="L7879" s="200">
        <v>0</v>
      </c>
      <c r="N7879" s="184">
        <v>0</v>
      </c>
      <c r="O7879" s="190">
        <f t="shared" si="491"/>
        <v>0</v>
      </c>
      <c r="Q7879" s="1">
        <v>0</v>
      </c>
    </row>
    <row r="7880" spans="2:17" x14ac:dyDescent="0.3">
      <c r="B7880" s="187">
        <v>43428.916666666664</v>
      </c>
      <c r="D7880" s="202">
        <v>0</v>
      </c>
      <c r="E7880" s="178">
        <v>0</v>
      </c>
      <c r="F7880" s="188">
        <f t="shared" si="488"/>
        <v>0</v>
      </c>
      <c r="G7880" s="200"/>
      <c r="H7880" s="202">
        <v>0</v>
      </c>
      <c r="I7880" s="178">
        <v>-56.506999999999998</v>
      </c>
      <c r="J7880">
        <f t="shared" si="489"/>
        <v>0</v>
      </c>
      <c r="K7880" s="189">
        <f t="shared" si="490"/>
        <v>0</v>
      </c>
      <c r="L7880" s="200">
        <v>0</v>
      </c>
      <c r="N7880" s="184">
        <v>219.1</v>
      </c>
      <c r="O7880" s="190">
        <f t="shared" si="491"/>
        <v>3.6516666666666663E-2</v>
      </c>
      <c r="Q7880" s="1">
        <v>0</v>
      </c>
    </row>
    <row r="7881" spans="2:17" x14ac:dyDescent="0.3">
      <c r="B7881" s="187">
        <v>43428.958333333336</v>
      </c>
      <c r="D7881" s="202">
        <v>0</v>
      </c>
      <c r="E7881" s="178">
        <v>0</v>
      </c>
      <c r="F7881" s="188">
        <f t="shared" si="488"/>
        <v>0</v>
      </c>
      <c r="G7881" s="200"/>
      <c r="H7881" s="202">
        <v>0</v>
      </c>
      <c r="I7881" s="178">
        <v>-56.506999999999998</v>
      </c>
      <c r="J7881">
        <f t="shared" si="489"/>
        <v>0</v>
      </c>
      <c r="K7881" s="189">
        <f t="shared" si="490"/>
        <v>0</v>
      </c>
      <c r="L7881" s="200">
        <v>0</v>
      </c>
      <c r="N7881" s="184">
        <v>933.1</v>
      </c>
      <c r="O7881" s="190">
        <f t="shared" si="491"/>
        <v>0.15551666666666666</v>
      </c>
      <c r="Q7881" s="1">
        <v>0</v>
      </c>
    </row>
    <row r="7882" spans="2:17" x14ac:dyDescent="0.3">
      <c r="B7882" s="187">
        <v>43429</v>
      </c>
      <c r="D7882" s="202">
        <v>0</v>
      </c>
      <c r="E7882" s="178">
        <v>0</v>
      </c>
      <c r="F7882" s="188">
        <f t="shared" si="488"/>
        <v>0</v>
      </c>
      <c r="G7882" s="200"/>
      <c r="H7882" s="202">
        <v>0</v>
      </c>
      <c r="I7882" s="178">
        <v>-56.506999999999998</v>
      </c>
      <c r="J7882">
        <f t="shared" si="489"/>
        <v>0</v>
      </c>
      <c r="K7882" s="189">
        <f t="shared" si="490"/>
        <v>0</v>
      </c>
      <c r="L7882" s="200">
        <v>0</v>
      </c>
      <c r="N7882" s="184">
        <v>1120.2</v>
      </c>
      <c r="O7882" s="190">
        <f t="shared" si="491"/>
        <v>0.1867</v>
      </c>
      <c r="Q7882" s="1">
        <v>0</v>
      </c>
    </row>
    <row r="7883" spans="2:17" x14ac:dyDescent="0.3">
      <c r="B7883" s="187">
        <v>43429.041666666664</v>
      </c>
      <c r="D7883" s="202">
        <v>0</v>
      </c>
      <c r="E7883" s="178">
        <v>0</v>
      </c>
      <c r="F7883" s="188">
        <f t="shared" ref="F7883:F7946" si="492">E7883/$F$8</f>
        <v>0</v>
      </c>
      <c r="G7883" s="200"/>
      <c r="H7883" s="202">
        <v>0</v>
      </c>
      <c r="I7883" s="178">
        <v>-56.506999999999998</v>
      </c>
      <c r="J7883">
        <f t="shared" ref="J7883:J7946" si="493">IF(I7883&lt;0,0,I7883)</f>
        <v>0</v>
      </c>
      <c r="K7883" s="189">
        <f t="shared" ref="K7883:K7946" si="494">J7883/(1000*$K$8)</f>
        <v>0</v>
      </c>
      <c r="L7883" s="200">
        <v>0</v>
      </c>
      <c r="N7883" s="184">
        <v>3994.5</v>
      </c>
      <c r="O7883" s="190">
        <f t="shared" ref="O7883:O7946" si="495">N7883/$O$8</f>
        <v>0.66574999999999995</v>
      </c>
      <c r="Q7883" s="1">
        <v>0</v>
      </c>
    </row>
    <row r="7884" spans="2:17" x14ac:dyDescent="0.3">
      <c r="B7884" s="187">
        <v>43429.083333333336</v>
      </c>
      <c r="D7884" s="202">
        <v>0</v>
      </c>
      <c r="E7884" s="178">
        <v>0</v>
      </c>
      <c r="F7884" s="188">
        <f t="shared" si="492"/>
        <v>0</v>
      </c>
      <c r="G7884" s="200"/>
      <c r="H7884" s="202">
        <v>0</v>
      </c>
      <c r="I7884" s="178">
        <v>-56.506999999999998</v>
      </c>
      <c r="J7884">
        <f t="shared" si="493"/>
        <v>0</v>
      </c>
      <c r="K7884" s="189">
        <f t="shared" si="494"/>
        <v>0</v>
      </c>
      <c r="L7884" s="200">
        <v>0</v>
      </c>
      <c r="N7884" s="184">
        <v>4934</v>
      </c>
      <c r="O7884" s="190">
        <f t="shared" si="495"/>
        <v>0.82233333333333336</v>
      </c>
      <c r="Q7884" s="1">
        <v>0</v>
      </c>
    </row>
    <row r="7885" spans="2:17" x14ac:dyDescent="0.3">
      <c r="B7885" s="187">
        <v>43429.125</v>
      </c>
      <c r="D7885" s="202">
        <v>0</v>
      </c>
      <c r="E7885" s="178">
        <v>0</v>
      </c>
      <c r="F7885" s="188">
        <f t="shared" si="492"/>
        <v>0</v>
      </c>
      <c r="G7885" s="200"/>
      <c r="H7885" s="202">
        <v>0</v>
      </c>
      <c r="I7885" s="178">
        <v>-56.506999999999998</v>
      </c>
      <c r="J7885">
        <f t="shared" si="493"/>
        <v>0</v>
      </c>
      <c r="K7885" s="189">
        <f t="shared" si="494"/>
        <v>0</v>
      </c>
      <c r="L7885" s="200">
        <v>0</v>
      </c>
      <c r="N7885" s="184">
        <v>4688</v>
      </c>
      <c r="O7885" s="190">
        <f t="shared" si="495"/>
        <v>0.78133333333333332</v>
      </c>
      <c r="Q7885" s="1">
        <v>0</v>
      </c>
    </row>
    <row r="7886" spans="2:17" x14ac:dyDescent="0.3">
      <c r="B7886" s="187">
        <v>43429.166666666664</v>
      </c>
      <c r="D7886" s="202">
        <v>0</v>
      </c>
      <c r="E7886" s="178">
        <v>0</v>
      </c>
      <c r="F7886" s="188">
        <f t="shared" si="492"/>
        <v>0</v>
      </c>
      <c r="G7886" s="200"/>
      <c r="H7886" s="202">
        <v>0</v>
      </c>
      <c r="I7886" s="178">
        <v>-56.506999999999998</v>
      </c>
      <c r="J7886">
        <f t="shared" si="493"/>
        <v>0</v>
      </c>
      <c r="K7886" s="189">
        <f t="shared" si="494"/>
        <v>0</v>
      </c>
      <c r="L7886" s="200">
        <v>0</v>
      </c>
      <c r="N7886" s="184">
        <v>3892.8</v>
      </c>
      <c r="O7886" s="190">
        <f t="shared" si="495"/>
        <v>0.64880000000000004</v>
      </c>
      <c r="Q7886" s="1">
        <v>0</v>
      </c>
    </row>
    <row r="7887" spans="2:17" x14ac:dyDescent="0.3">
      <c r="B7887" s="187">
        <v>43429.208333333336</v>
      </c>
      <c r="D7887" s="202">
        <v>314</v>
      </c>
      <c r="E7887" s="178">
        <v>0</v>
      </c>
      <c r="F7887" s="188">
        <f t="shared" si="492"/>
        <v>0</v>
      </c>
      <c r="G7887" s="200"/>
      <c r="H7887" s="202">
        <v>53</v>
      </c>
      <c r="I7887" s="178">
        <v>1770.8</v>
      </c>
      <c r="J7887">
        <f t="shared" si="493"/>
        <v>1770.8</v>
      </c>
      <c r="K7887" s="189">
        <f t="shared" si="494"/>
        <v>7.0831999999999992E-2</v>
      </c>
      <c r="L7887" s="200">
        <v>1875.3</v>
      </c>
      <c r="N7887" s="184">
        <v>2989.4</v>
      </c>
      <c r="O7887" s="190">
        <f t="shared" si="495"/>
        <v>0.49823333333333336</v>
      </c>
      <c r="Q7887" s="1">
        <v>0</v>
      </c>
    </row>
    <row r="7888" spans="2:17" x14ac:dyDescent="0.3">
      <c r="B7888" s="187">
        <v>43429.25</v>
      </c>
      <c r="D7888" s="202">
        <v>772</v>
      </c>
      <c r="E7888" s="178">
        <v>204.452</v>
      </c>
      <c r="F7888" s="188">
        <f t="shared" si="492"/>
        <v>0.27668843252021519</v>
      </c>
      <c r="G7888" s="200"/>
      <c r="H7888" s="202">
        <v>269</v>
      </c>
      <c r="I7888" s="178">
        <v>12156</v>
      </c>
      <c r="J7888">
        <f t="shared" si="493"/>
        <v>12156</v>
      </c>
      <c r="K7888" s="189">
        <f t="shared" si="494"/>
        <v>0.48624000000000001</v>
      </c>
      <c r="L7888" s="200">
        <v>12481</v>
      </c>
      <c r="N7888" s="184">
        <v>1912.6</v>
      </c>
      <c r="O7888" s="190">
        <f t="shared" si="495"/>
        <v>0.31876666666666664</v>
      </c>
      <c r="Q7888" s="1">
        <v>0</v>
      </c>
    </row>
    <row r="7889" spans="2:17" x14ac:dyDescent="0.3">
      <c r="B7889" s="187">
        <v>43429.291666666664</v>
      </c>
      <c r="D7889" s="202">
        <v>899</v>
      </c>
      <c r="E7889" s="178">
        <v>598.41300000000001</v>
      </c>
      <c r="F7889" s="188">
        <f t="shared" si="492"/>
        <v>0.80984267686165723</v>
      </c>
      <c r="G7889" s="200"/>
      <c r="H7889" s="202">
        <v>513</v>
      </c>
      <c r="I7889" s="178">
        <v>22549</v>
      </c>
      <c r="J7889">
        <f t="shared" si="493"/>
        <v>22549</v>
      </c>
      <c r="K7889" s="189">
        <f t="shared" si="494"/>
        <v>0.90195999999999998</v>
      </c>
      <c r="L7889" s="200">
        <v>23368</v>
      </c>
      <c r="N7889" s="184">
        <v>937.6</v>
      </c>
      <c r="O7889" s="190">
        <f t="shared" si="495"/>
        <v>0.15626666666666666</v>
      </c>
      <c r="Q7889" s="1">
        <v>0</v>
      </c>
    </row>
    <row r="7890" spans="2:17" x14ac:dyDescent="0.3">
      <c r="B7890" s="187">
        <v>43429.333333333336</v>
      </c>
      <c r="D7890" s="202">
        <v>967</v>
      </c>
      <c r="E7890" s="178">
        <v>702.87900000000002</v>
      </c>
      <c r="F7890" s="188">
        <f t="shared" si="492"/>
        <v>0.95121832391650041</v>
      </c>
      <c r="G7890" s="200"/>
      <c r="H7890" s="202">
        <v>748</v>
      </c>
      <c r="I7890" s="178">
        <v>24359</v>
      </c>
      <c r="J7890">
        <f t="shared" si="493"/>
        <v>24359</v>
      </c>
      <c r="K7890" s="189">
        <f t="shared" si="494"/>
        <v>0.97436</v>
      </c>
      <c r="L7890" s="200">
        <v>25289</v>
      </c>
      <c r="N7890" s="184">
        <v>752.5</v>
      </c>
      <c r="O7890" s="190">
        <f t="shared" si="495"/>
        <v>0.12541666666666668</v>
      </c>
      <c r="Q7890" s="1">
        <v>0</v>
      </c>
    </row>
    <row r="7891" spans="2:17" x14ac:dyDescent="0.3">
      <c r="B7891" s="187">
        <v>43429.375</v>
      </c>
      <c r="D7891" s="202">
        <v>1009</v>
      </c>
      <c r="E7891" s="178">
        <v>734.38400000000001</v>
      </c>
      <c r="F7891" s="188">
        <f t="shared" si="492"/>
        <v>0.99385458605406507</v>
      </c>
      <c r="G7891" s="200"/>
      <c r="H7891" s="202">
        <v>928</v>
      </c>
      <c r="I7891" s="178">
        <v>24359</v>
      </c>
      <c r="J7891">
        <f t="shared" si="493"/>
        <v>24359</v>
      </c>
      <c r="K7891" s="189">
        <f t="shared" si="494"/>
        <v>0.97436</v>
      </c>
      <c r="L7891" s="200">
        <v>25289</v>
      </c>
      <c r="N7891" s="184">
        <v>694.7</v>
      </c>
      <c r="O7891" s="190">
        <f t="shared" si="495"/>
        <v>0.11578333333333334</v>
      </c>
      <c r="Q7891" s="1">
        <v>0</v>
      </c>
    </row>
    <row r="7892" spans="2:17" x14ac:dyDescent="0.3">
      <c r="B7892" s="187">
        <v>43429.416666666664</v>
      </c>
      <c r="D7892" s="202">
        <v>1035</v>
      </c>
      <c r="E7892" s="178">
        <v>734.39099999999996</v>
      </c>
      <c r="F7892" s="188">
        <f t="shared" si="492"/>
        <v>0.99386405927529864</v>
      </c>
      <c r="G7892" s="200"/>
      <c r="H7892" s="202">
        <v>1057</v>
      </c>
      <c r="I7892" s="178">
        <v>24359</v>
      </c>
      <c r="J7892">
        <f t="shared" si="493"/>
        <v>24359</v>
      </c>
      <c r="K7892" s="189">
        <f t="shared" si="494"/>
        <v>0.97436</v>
      </c>
      <c r="L7892" s="200">
        <v>25289</v>
      </c>
      <c r="N7892" s="184">
        <v>1229.9000000000001</v>
      </c>
      <c r="O7892" s="190">
        <f t="shared" si="495"/>
        <v>0.20498333333333335</v>
      </c>
      <c r="Q7892" s="1">
        <v>0</v>
      </c>
    </row>
    <row r="7893" spans="2:17" x14ac:dyDescent="0.3">
      <c r="B7893" s="187">
        <v>43429.458333333336</v>
      </c>
      <c r="D7893" s="202">
        <v>1045</v>
      </c>
      <c r="E7893" s="178">
        <v>734.505</v>
      </c>
      <c r="F7893" s="188">
        <f t="shared" si="492"/>
        <v>0.99401833744967361</v>
      </c>
      <c r="G7893" s="200"/>
      <c r="H7893" s="202">
        <v>1119</v>
      </c>
      <c r="I7893" s="178">
        <v>24359</v>
      </c>
      <c r="J7893">
        <f t="shared" si="493"/>
        <v>24359</v>
      </c>
      <c r="K7893" s="189">
        <f t="shared" si="494"/>
        <v>0.97436</v>
      </c>
      <c r="L7893" s="200">
        <v>25289</v>
      </c>
      <c r="N7893" s="184">
        <v>2449.5</v>
      </c>
      <c r="O7893" s="190">
        <f t="shared" si="495"/>
        <v>0.40825</v>
      </c>
      <c r="Q7893" s="1">
        <v>0</v>
      </c>
    </row>
    <row r="7894" spans="2:17" x14ac:dyDescent="0.3">
      <c r="B7894" s="187">
        <v>43429.5</v>
      </c>
      <c r="D7894" s="202">
        <v>1043</v>
      </c>
      <c r="E7894" s="178">
        <v>734.60299999999995</v>
      </c>
      <c r="F7894" s="188">
        <f t="shared" si="492"/>
        <v>0.99415096254694324</v>
      </c>
      <c r="G7894" s="200"/>
      <c r="H7894" s="202">
        <v>1107</v>
      </c>
      <c r="I7894" s="178">
        <v>24359</v>
      </c>
      <c r="J7894">
        <f t="shared" si="493"/>
        <v>24359</v>
      </c>
      <c r="K7894" s="189">
        <f t="shared" si="494"/>
        <v>0.97436</v>
      </c>
      <c r="L7894" s="200">
        <v>25289</v>
      </c>
      <c r="N7894" s="184">
        <v>3435.8</v>
      </c>
      <c r="O7894" s="190">
        <f t="shared" si="495"/>
        <v>0.57263333333333333</v>
      </c>
      <c r="Q7894" s="1">
        <v>0</v>
      </c>
    </row>
    <row r="7895" spans="2:17" x14ac:dyDescent="0.3">
      <c r="B7895" s="187">
        <v>43429.541666666664</v>
      </c>
      <c r="D7895" s="202">
        <v>1028</v>
      </c>
      <c r="E7895" s="178">
        <v>734.64400000000001</v>
      </c>
      <c r="F7895" s="188">
        <f t="shared" si="492"/>
        <v>0.99420644855702545</v>
      </c>
      <c r="G7895" s="200"/>
      <c r="H7895" s="202">
        <v>1023</v>
      </c>
      <c r="I7895" s="178">
        <v>24359</v>
      </c>
      <c r="J7895">
        <f t="shared" si="493"/>
        <v>24359</v>
      </c>
      <c r="K7895" s="189">
        <f t="shared" si="494"/>
        <v>0.97436</v>
      </c>
      <c r="L7895" s="200">
        <v>25289</v>
      </c>
      <c r="N7895" s="184">
        <v>4019</v>
      </c>
      <c r="O7895" s="190">
        <f t="shared" si="495"/>
        <v>0.66983333333333328</v>
      </c>
      <c r="Q7895" s="1">
        <v>0</v>
      </c>
    </row>
    <row r="7896" spans="2:17" x14ac:dyDescent="0.3">
      <c r="B7896" s="187">
        <v>43429.583333333336</v>
      </c>
      <c r="D7896" s="202">
        <v>997</v>
      </c>
      <c r="E7896" s="178">
        <v>726.303</v>
      </c>
      <c r="F7896" s="188">
        <f t="shared" si="492"/>
        <v>0.98291842879859259</v>
      </c>
      <c r="G7896" s="200"/>
      <c r="H7896" s="202">
        <v>872</v>
      </c>
      <c r="I7896" s="178">
        <v>24359</v>
      </c>
      <c r="J7896">
        <f t="shared" si="493"/>
        <v>24359</v>
      </c>
      <c r="K7896" s="189">
        <f t="shared" si="494"/>
        <v>0.97436</v>
      </c>
      <c r="L7896" s="200">
        <v>25289</v>
      </c>
      <c r="N7896" s="184">
        <v>4337.1000000000004</v>
      </c>
      <c r="O7896" s="190">
        <f t="shared" si="495"/>
        <v>0.7228500000000001</v>
      </c>
      <c r="Q7896" s="1">
        <v>0</v>
      </c>
    </row>
    <row r="7897" spans="2:17" x14ac:dyDescent="0.3">
      <c r="B7897" s="187">
        <v>43429.625</v>
      </c>
      <c r="D7897" s="202">
        <v>947</v>
      </c>
      <c r="E7897" s="178">
        <v>661.8</v>
      </c>
      <c r="F7897" s="188">
        <f t="shared" si="492"/>
        <v>0.89562540176607908</v>
      </c>
      <c r="G7897" s="200"/>
      <c r="H7897" s="202">
        <v>668</v>
      </c>
      <c r="I7897" s="178">
        <v>23353</v>
      </c>
      <c r="J7897">
        <f t="shared" si="493"/>
        <v>23353</v>
      </c>
      <c r="K7897" s="189">
        <f t="shared" si="494"/>
        <v>0.93411999999999995</v>
      </c>
      <c r="L7897" s="200">
        <v>24221</v>
      </c>
      <c r="N7897" s="184">
        <v>4394.8</v>
      </c>
      <c r="O7897" s="190">
        <f t="shared" si="495"/>
        <v>0.73246666666666671</v>
      </c>
      <c r="Q7897" s="1">
        <v>0</v>
      </c>
    </row>
    <row r="7898" spans="2:17" x14ac:dyDescent="0.3">
      <c r="B7898" s="187">
        <v>43429.666666666664</v>
      </c>
      <c r="D7898" s="202">
        <v>868</v>
      </c>
      <c r="E7898" s="178">
        <v>520.66999999999996</v>
      </c>
      <c r="F7898" s="188">
        <f t="shared" si="492"/>
        <v>0.70463172852454581</v>
      </c>
      <c r="G7898" s="200"/>
      <c r="H7898" s="202">
        <v>435</v>
      </c>
      <c r="I7898" s="178">
        <v>18736</v>
      </c>
      <c r="J7898">
        <f t="shared" si="493"/>
        <v>18736</v>
      </c>
      <c r="K7898" s="189">
        <f t="shared" si="494"/>
        <v>0.74944</v>
      </c>
      <c r="L7898" s="200">
        <v>19343</v>
      </c>
      <c r="N7898" s="184">
        <v>4216.6000000000004</v>
      </c>
      <c r="O7898" s="190">
        <f t="shared" si="495"/>
        <v>0.70276666666666676</v>
      </c>
      <c r="Q7898" s="1">
        <v>0</v>
      </c>
    </row>
    <row r="7899" spans="2:17" x14ac:dyDescent="0.3">
      <c r="B7899" s="187">
        <v>43429.708333333336</v>
      </c>
      <c r="D7899" s="202">
        <v>691</v>
      </c>
      <c r="E7899" s="178">
        <v>271.94</v>
      </c>
      <c r="F7899" s="188">
        <f t="shared" si="492"/>
        <v>0.36802111175017765</v>
      </c>
      <c r="G7899" s="200"/>
      <c r="H7899" s="202">
        <v>193</v>
      </c>
      <c r="I7899" s="178">
        <v>7954.8</v>
      </c>
      <c r="J7899">
        <f t="shared" si="493"/>
        <v>7954.8</v>
      </c>
      <c r="K7899" s="189">
        <f t="shared" si="494"/>
        <v>0.31819200000000003</v>
      </c>
      <c r="L7899" s="200">
        <v>8157.7</v>
      </c>
      <c r="N7899" s="184">
        <v>4129.8</v>
      </c>
      <c r="O7899" s="190">
        <f t="shared" si="495"/>
        <v>0.68830000000000002</v>
      </c>
      <c r="Q7899" s="1">
        <v>0</v>
      </c>
    </row>
    <row r="7900" spans="2:17" x14ac:dyDescent="0.3">
      <c r="B7900" s="187">
        <v>43429.75</v>
      </c>
      <c r="D7900" s="202">
        <v>122</v>
      </c>
      <c r="E7900" s="178">
        <v>0</v>
      </c>
      <c r="F7900" s="188">
        <f t="shared" si="492"/>
        <v>0</v>
      </c>
      <c r="G7900" s="200"/>
      <c r="H7900" s="202">
        <v>16</v>
      </c>
      <c r="I7900" s="178">
        <v>170.11</v>
      </c>
      <c r="J7900">
        <f t="shared" si="493"/>
        <v>170.11</v>
      </c>
      <c r="K7900" s="189">
        <f t="shared" si="494"/>
        <v>6.8044000000000004E-3</v>
      </c>
      <c r="L7900" s="200">
        <v>322.97000000000003</v>
      </c>
      <c r="N7900" s="184">
        <v>3462.5</v>
      </c>
      <c r="O7900" s="190">
        <f t="shared" si="495"/>
        <v>0.57708333333333328</v>
      </c>
      <c r="Q7900" s="1">
        <v>0</v>
      </c>
    </row>
    <row r="7901" spans="2:17" x14ac:dyDescent="0.3">
      <c r="B7901" s="187">
        <v>43429.791666666664</v>
      </c>
      <c r="D7901" s="202">
        <v>0</v>
      </c>
      <c r="E7901" s="178">
        <v>0</v>
      </c>
      <c r="F7901" s="188">
        <f t="shared" si="492"/>
        <v>0</v>
      </c>
      <c r="G7901" s="200"/>
      <c r="H7901" s="202">
        <v>0</v>
      </c>
      <c r="I7901" s="178">
        <v>-56.506999999999998</v>
      </c>
      <c r="J7901">
        <f t="shared" si="493"/>
        <v>0</v>
      </c>
      <c r="K7901" s="189">
        <f t="shared" si="494"/>
        <v>0</v>
      </c>
      <c r="L7901" s="200">
        <v>0</v>
      </c>
      <c r="N7901" s="184">
        <v>4346.6000000000004</v>
      </c>
      <c r="O7901" s="190">
        <f t="shared" si="495"/>
        <v>0.72443333333333337</v>
      </c>
      <c r="Q7901" s="1">
        <v>0</v>
      </c>
    </row>
    <row r="7902" spans="2:17" x14ac:dyDescent="0.3">
      <c r="B7902" s="187">
        <v>43429.833333333336</v>
      </c>
      <c r="D7902" s="202">
        <v>0</v>
      </c>
      <c r="E7902" s="178">
        <v>0</v>
      </c>
      <c r="F7902" s="188">
        <f t="shared" si="492"/>
        <v>0</v>
      </c>
      <c r="G7902" s="200"/>
      <c r="H7902" s="202">
        <v>0</v>
      </c>
      <c r="I7902" s="178">
        <v>-56.506999999999998</v>
      </c>
      <c r="J7902">
        <f t="shared" si="493"/>
        <v>0</v>
      </c>
      <c r="K7902" s="189">
        <f t="shared" si="494"/>
        <v>0</v>
      </c>
      <c r="L7902" s="200">
        <v>0</v>
      </c>
      <c r="N7902" s="184">
        <v>4691.8999999999996</v>
      </c>
      <c r="O7902" s="190">
        <f t="shared" si="495"/>
        <v>0.78198333333333325</v>
      </c>
      <c r="Q7902" s="1">
        <v>0</v>
      </c>
    </row>
    <row r="7903" spans="2:17" x14ac:dyDescent="0.3">
      <c r="B7903" s="187">
        <v>43429.875</v>
      </c>
      <c r="D7903" s="202">
        <v>0</v>
      </c>
      <c r="E7903" s="178">
        <v>0</v>
      </c>
      <c r="F7903" s="188">
        <f t="shared" si="492"/>
        <v>0</v>
      </c>
      <c r="G7903" s="200"/>
      <c r="H7903" s="202">
        <v>0</v>
      </c>
      <c r="I7903" s="178">
        <v>-56.506999999999998</v>
      </c>
      <c r="J7903">
        <f t="shared" si="493"/>
        <v>0</v>
      </c>
      <c r="K7903" s="189">
        <f t="shared" si="494"/>
        <v>0</v>
      </c>
      <c r="L7903" s="200">
        <v>0</v>
      </c>
      <c r="N7903" s="184">
        <v>3844.6</v>
      </c>
      <c r="O7903" s="190">
        <f t="shared" si="495"/>
        <v>0.64076666666666671</v>
      </c>
      <c r="Q7903" s="1">
        <v>0</v>
      </c>
    </row>
    <row r="7904" spans="2:17" x14ac:dyDescent="0.3">
      <c r="B7904" s="187">
        <v>43429.916666666664</v>
      </c>
      <c r="D7904" s="202">
        <v>0</v>
      </c>
      <c r="E7904" s="178">
        <v>0</v>
      </c>
      <c r="F7904" s="188">
        <f t="shared" si="492"/>
        <v>0</v>
      </c>
      <c r="G7904" s="200"/>
      <c r="H7904" s="202">
        <v>0</v>
      </c>
      <c r="I7904" s="178">
        <v>-56.506999999999998</v>
      </c>
      <c r="J7904">
        <f t="shared" si="493"/>
        <v>0</v>
      </c>
      <c r="K7904" s="189">
        <f t="shared" si="494"/>
        <v>0</v>
      </c>
      <c r="L7904" s="200">
        <v>0</v>
      </c>
      <c r="N7904" s="184">
        <v>2969.9</v>
      </c>
      <c r="O7904" s="190">
        <f t="shared" si="495"/>
        <v>0.49498333333333333</v>
      </c>
      <c r="Q7904" s="1">
        <v>0</v>
      </c>
    </row>
    <row r="7905" spans="2:17" x14ac:dyDescent="0.3">
      <c r="B7905" s="187">
        <v>43429.958333333336</v>
      </c>
      <c r="D7905" s="202">
        <v>0</v>
      </c>
      <c r="E7905" s="178">
        <v>0</v>
      </c>
      <c r="F7905" s="188">
        <f t="shared" si="492"/>
        <v>0</v>
      </c>
      <c r="G7905" s="200"/>
      <c r="H7905" s="202">
        <v>0</v>
      </c>
      <c r="I7905" s="178">
        <v>-56.506999999999998</v>
      </c>
      <c r="J7905">
        <f t="shared" si="493"/>
        <v>0</v>
      </c>
      <c r="K7905" s="189">
        <f t="shared" si="494"/>
        <v>0</v>
      </c>
      <c r="L7905" s="200">
        <v>0</v>
      </c>
      <c r="N7905" s="184">
        <v>2698.9</v>
      </c>
      <c r="O7905" s="190">
        <f t="shared" si="495"/>
        <v>0.4498166666666667</v>
      </c>
      <c r="Q7905" s="1">
        <v>0</v>
      </c>
    </row>
    <row r="7906" spans="2:17" x14ac:dyDescent="0.3">
      <c r="B7906" s="187">
        <v>43430</v>
      </c>
      <c r="D7906" s="202">
        <v>0</v>
      </c>
      <c r="E7906" s="178">
        <v>0</v>
      </c>
      <c r="F7906" s="188">
        <f t="shared" si="492"/>
        <v>0</v>
      </c>
      <c r="G7906" s="200"/>
      <c r="H7906" s="202">
        <v>0</v>
      </c>
      <c r="I7906" s="178">
        <v>-56.506999999999998</v>
      </c>
      <c r="J7906">
        <f t="shared" si="493"/>
        <v>0</v>
      </c>
      <c r="K7906" s="189">
        <f t="shared" si="494"/>
        <v>0</v>
      </c>
      <c r="L7906" s="200">
        <v>0</v>
      </c>
      <c r="N7906" s="184">
        <v>2865.4</v>
      </c>
      <c r="O7906" s="190">
        <f t="shared" si="495"/>
        <v>0.47756666666666669</v>
      </c>
      <c r="Q7906" s="1">
        <v>0</v>
      </c>
    </row>
    <row r="7907" spans="2:17" x14ac:dyDescent="0.3">
      <c r="B7907" s="187">
        <v>43430.041666666664</v>
      </c>
      <c r="D7907" s="202">
        <v>0</v>
      </c>
      <c r="E7907" s="178">
        <v>0</v>
      </c>
      <c r="F7907" s="188">
        <f t="shared" si="492"/>
        <v>0</v>
      </c>
      <c r="G7907" s="200"/>
      <c r="H7907" s="202">
        <v>0</v>
      </c>
      <c r="I7907" s="178">
        <v>-56.506999999999998</v>
      </c>
      <c r="J7907">
        <f t="shared" si="493"/>
        <v>0</v>
      </c>
      <c r="K7907" s="189">
        <f t="shared" si="494"/>
        <v>0</v>
      </c>
      <c r="L7907" s="200">
        <v>0</v>
      </c>
      <c r="N7907" s="184">
        <v>3555.6</v>
      </c>
      <c r="O7907" s="190">
        <f t="shared" si="495"/>
        <v>0.59260000000000002</v>
      </c>
      <c r="Q7907" s="1">
        <v>0</v>
      </c>
    </row>
    <row r="7908" spans="2:17" x14ac:dyDescent="0.3">
      <c r="B7908" s="187">
        <v>43430.083333333336</v>
      </c>
      <c r="D7908" s="202">
        <v>0</v>
      </c>
      <c r="E7908" s="178">
        <v>0</v>
      </c>
      <c r="F7908" s="188">
        <f t="shared" si="492"/>
        <v>0</v>
      </c>
      <c r="G7908" s="200"/>
      <c r="H7908" s="202">
        <v>0</v>
      </c>
      <c r="I7908" s="178">
        <v>-56.506999999999998</v>
      </c>
      <c r="J7908">
        <f t="shared" si="493"/>
        <v>0</v>
      </c>
      <c r="K7908" s="189">
        <f t="shared" si="494"/>
        <v>0</v>
      </c>
      <c r="L7908" s="200">
        <v>0</v>
      </c>
      <c r="N7908" s="184">
        <v>3790.9</v>
      </c>
      <c r="O7908" s="190">
        <f t="shared" si="495"/>
        <v>0.63181666666666669</v>
      </c>
      <c r="Q7908" s="1">
        <v>0</v>
      </c>
    </row>
    <row r="7909" spans="2:17" x14ac:dyDescent="0.3">
      <c r="B7909" s="187">
        <v>43430.125</v>
      </c>
      <c r="D7909" s="202">
        <v>0</v>
      </c>
      <c r="E7909" s="178">
        <v>0</v>
      </c>
      <c r="F7909" s="188">
        <f t="shared" si="492"/>
        <v>0</v>
      </c>
      <c r="G7909" s="200"/>
      <c r="H7909" s="202">
        <v>0</v>
      </c>
      <c r="I7909" s="178">
        <v>-56.506999999999998</v>
      </c>
      <c r="J7909">
        <f t="shared" si="493"/>
        <v>0</v>
      </c>
      <c r="K7909" s="189">
        <f t="shared" si="494"/>
        <v>0</v>
      </c>
      <c r="L7909" s="200">
        <v>0</v>
      </c>
      <c r="N7909" s="184">
        <v>3575.1</v>
      </c>
      <c r="O7909" s="190">
        <f t="shared" si="495"/>
        <v>0.59584999999999999</v>
      </c>
      <c r="Q7909" s="1">
        <v>0</v>
      </c>
    </row>
    <row r="7910" spans="2:17" x14ac:dyDescent="0.3">
      <c r="B7910" s="187">
        <v>43430.166666666664</v>
      </c>
      <c r="D7910" s="202">
        <v>0</v>
      </c>
      <c r="E7910" s="178">
        <v>0</v>
      </c>
      <c r="F7910" s="188">
        <f t="shared" si="492"/>
        <v>0</v>
      </c>
      <c r="G7910" s="200"/>
      <c r="H7910" s="202">
        <v>0</v>
      </c>
      <c r="I7910" s="178">
        <v>-56.506999999999998</v>
      </c>
      <c r="J7910">
        <f t="shared" si="493"/>
        <v>0</v>
      </c>
      <c r="K7910" s="189">
        <f t="shared" si="494"/>
        <v>0</v>
      </c>
      <c r="L7910" s="200">
        <v>0</v>
      </c>
      <c r="N7910" s="184">
        <v>3866.1</v>
      </c>
      <c r="O7910" s="190">
        <f t="shared" si="495"/>
        <v>0.64434999999999998</v>
      </c>
      <c r="Q7910" s="1">
        <v>0</v>
      </c>
    </row>
    <row r="7911" spans="2:17" x14ac:dyDescent="0.3">
      <c r="B7911" s="187">
        <v>43430.208333333336</v>
      </c>
      <c r="D7911" s="202">
        <v>328</v>
      </c>
      <c r="E7911" s="178">
        <v>0</v>
      </c>
      <c r="F7911" s="188">
        <f t="shared" si="492"/>
        <v>0</v>
      </c>
      <c r="G7911" s="200"/>
      <c r="H7911" s="202">
        <v>54</v>
      </c>
      <c r="I7911" s="178">
        <v>1816.7</v>
      </c>
      <c r="J7911">
        <f t="shared" si="493"/>
        <v>1816.7</v>
      </c>
      <c r="K7911" s="189">
        <f t="shared" si="494"/>
        <v>7.2667999999999996E-2</v>
      </c>
      <c r="L7911" s="200">
        <v>1921.5</v>
      </c>
      <c r="N7911" s="184">
        <v>4284.5</v>
      </c>
      <c r="O7911" s="190">
        <f t="shared" si="495"/>
        <v>0.71408333333333329</v>
      </c>
      <c r="Q7911" s="1">
        <v>0</v>
      </c>
    </row>
    <row r="7912" spans="2:17" x14ac:dyDescent="0.3">
      <c r="B7912" s="187">
        <v>43430.25</v>
      </c>
      <c r="D7912" s="202">
        <v>797</v>
      </c>
      <c r="E7912" s="178">
        <v>215.02199999999999</v>
      </c>
      <c r="F7912" s="188">
        <f t="shared" si="492"/>
        <v>0.29099299658287375</v>
      </c>
      <c r="G7912" s="200"/>
      <c r="H7912" s="202">
        <v>272</v>
      </c>
      <c r="I7912" s="178">
        <v>12437</v>
      </c>
      <c r="J7912">
        <f t="shared" si="493"/>
        <v>12437</v>
      </c>
      <c r="K7912" s="189">
        <f t="shared" si="494"/>
        <v>0.49747999999999998</v>
      </c>
      <c r="L7912" s="200">
        <v>12771</v>
      </c>
      <c r="N7912" s="184">
        <v>3174.2</v>
      </c>
      <c r="O7912" s="190">
        <f t="shared" si="495"/>
        <v>0.52903333333333336</v>
      </c>
      <c r="Q7912" s="1">
        <v>0</v>
      </c>
    </row>
    <row r="7913" spans="2:17" x14ac:dyDescent="0.3">
      <c r="B7913" s="187">
        <v>43430.291666666664</v>
      </c>
      <c r="D7913" s="202">
        <v>920</v>
      </c>
      <c r="E7913" s="178">
        <v>608.13300000000004</v>
      </c>
      <c r="F7913" s="188">
        <f t="shared" si="492"/>
        <v>0.8229969212030992</v>
      </c>
      <c r="G7913" s="200"/>
      <c r="H7913" s="202">
        <v>518</v>
      </c>
      <c r="I7913" s="178">
        <v>23063</v>
      </c>
      <c r="J7913">
        <f t="shared" si="493"/>
        <v>23063</v>
      </c>
      <c r="K7913" s="189">
        <f t="shared" si="494"/>
        <v>0.92252000000000001</v>
      </c>
      <c r="L7913" s="200">
        <v>23913</v>
      </c>
      <c r="N7913" s="184">
        <v>3539.5</v>
      </c>
      <c r="O7913" s="190">
        <f t="shared" si="495"/>
        <v>0.58991666666666664</v>
      </c>
      <c r="Q7913" s="1">
        <v>0</v>
      </c>
    </row>
    <row r="7914" spans="2:17" x14ac:dyDescent="0.3">
      <c r="B7914" s="187">
        <v>43430.333333333336</v>
      </c>
      <c r="D7914" s="202">
        <v>986</v>
      </c>
      <c r="E7914" s="178">
        <v>713.10299999999995</v>
      </c>
      <c r="F7914" s="188">
        <f t="shared" si="492"/>
        <v>0.9650546401867578</v>
      </c>
      <c r="G7914" s="200"/>
      <c r="H7914" s="202">
        <v>754</v>
      </c>
      <c r="I7914" s="178">
        <v>24359</v>
      </c>
      <c r="J7914">
        <f t="shared" si="493"/>
        <v>24359</v>
      </c>
      <c r="K7914" s="189">
        <f t="shared" si="494"/>
        <v>0.97436</v>
      </c>
      <c r="L7914" s="200">
        <v>25289</v>
      </c>
      <c r="N7914" s="184">
        <v>2857.4</v>
      </c>
      <c r="O7914" s="190">
        <f t="shared" si="495"/>
        <v>0.47623333333333334</v>
      </c>
      <c r="Q7914" s="1">
        <v>0</v>
      </c>
    </row>
    <row r="7915" spans="2:17" x14ac:dyDescent="0.3">
      <c r="B7915" s="187">
        <v>43430.375</v>
      </c>
      <c r="D7915" s="202">
        <v>1025</v>
      </c>
      <c r="E7915" s="178">
        <v>734.45500000000004</v>
      </c>
      <c r="F7915" s="188">
        <f t="shared" si="492"/>
        <v>0.99395067158371975</v>
      </c>
      <c r="G7915" s="200"/>
      <c r="H7915" s="202">
        <v>935</v>
      </c>
      <c r="I7915" s="178">
        <v>24359</v>
      </c>
      <c r="J7915">
        <f t="shared" si="493"/>
        <v>24359</v>
      </c>
      <c r="K7915" s="189">
        <f t="shared" si="494"/>
        <v>0.97436</v>
      </c>
      <c r="L7915" s="200">
        <v>25289</v>
      </c>
      <c r="N7915" s="184">
        <v>1762.5</v>
      </c>
      <c r="O7915" s="190">
        <f t="shared" si="495"/>
        <v>0.29375000000000001</v>
      </c>
      <c r="Q7915" s="1">
        <v>0</v>
      </c>
    </row>
    <row r="7916" spans="2:17" x14ac:dyDescent="0.3">
      <c r="B7916" s="187">
        <v>43430.416666666664</v>
      </c>
      <c r="D7916" s="202">
        <v>1048</v>
      </c>
      <c r="E7916" s="178">
        <v>734.36800000000005</v>
      </c>
      <c r="F7916" s="188">
        <f t="shared" si="492"/>
        <v>0.99383293297695985</v>
      </c>
      <c r="G7916" s="200"/>
      <c r="H7916" s="202">
        <v>1065</v>
      </c>
      <c r="I7916" s="178">
        <v>24359</v>
      </c>
      <c r="J7916">
        <f t="shared" si="493"/>
        <v>24359</v>
      </c>
      <c r="K7916" s="189">
        <f t="shared" si="494"/>
        <v>0.97436</v>
      </c>
      <c r="L7916" s="200">
        <v>25289</v>
      </c>
      <c r="N7916" s="184">
        <v>847.5</v>
      </c>
      <c r="O7916" s="190">
        <f t="shared" si="495"/>
        <v>0.14124999999999999</v>
      </c>
      <c r="Q7916" s="1">
        <v>0</v>
      </c>
    </row>
    <row r="7917" spans="2:17" x14ac:dyDescent="0.3">
      <c r="B7917" s="187">
        <v>43430.458333333336</v>
      </c>
      <c r="D7917" s="202">
        <v>1058</v>
      </c>
      <c r="E7917" s="178">
        <v>734.51800000000003</v>
      </c>
      <c r="F7917" s="188">
        <f t="shared" si="492"/>
        <v>0.99403593057482165</v>
      </c>
      <c r="G7917" s="200"/>
      <c r="H7917" s="202">
        <v>1128</v>
      </c>
      <c r="I7917" s="178">
        <v>24359</v>
      </c>
      <c r="J7917">
        <f t="shared" si="493"/>
        <v>24359</v>
      </c>
      <c r="K7917" s="189">
        <f t="shared" si="494"/>
        <v>0.97436</v>
      </c>
      <c r="L7917" s="200">
        <v>25289</v>
      </c>
      <c r="N7917" s="184">
        <v>307.60000000000002</v>
      </c>
      <c r="O7917" s="190">
        <f t="shared" si="495"/>
        <v>5.1266666666666669E-2</v>
      </c>
      <c r="Q7917" s="1">
        <v>0</v>
      </c>
    </row>
    <row r="7918" spans="2:17" x14ac:dyDescent="0.3">
      <c r="B7918" s="187">
        <v>43430.5</v>
      </c>
      <c r="D7918" s="202">
        <v>1057</v>
      </c>
      <c r="E7918" s="178">
        <v>734.64800000000002</v>
      </c>
      <c r="F7918" s="188">
        <f t="shared" si="492"/>
        <v>0.99421186182630183</v>
      </c>
      <c r="G7918" s="200"/>
      <c r="H7918" s="202">
        <v>1116</v>
      </c>
      <c r="I7918" s="178">
        <v>24359</v>
      </c>
      <c r="J7918">
        <f t="shared" si="493"/>
        <v>24359</v>
      </c>
      <c r="K7918" s="189">
        <f t="shared" si="494"/>
        <v>0.97436</v>
      </c>
      <c r="L7918" s="200">
        <v>25289</v>
      </c>
      <c r="N7918" s="184">
        <v>38.5</v>
      </c>
      <c r="O7918" s="190">
        <f t="shared" si="495"/>
        <v>6.4166666666666669E-3</v>
      </c>
      <c r="Q7918" s="1">
        <v>0</v>
      </c>
    </row>
    <row r="7919" spans="2:17" x14ac:dyDescent="0.3">
      <c r="B7919" s="187">
        <v>43430.541666666664</v>
      </c>
      <c r="D7919" s="202">
        <v>1042</v>
      </c>
      <c r="E7919" s="178">
        <v>734.68499999999995</v>
      </c>
      <c r="F7919" s="188">
        <f t="shared" si="492"/>
        <v>0.99426193456710765</v>
      </c>
      <c r="G7919" s="200"/>
      <c r="H7919" s="202">
        <v>1031</v>
      </c>
      <c r="I7919" s="178">
        <v>24359</v>
      </c>
      <c r="J7919">
        <f t="shared" si="493"/>
        <v>24359</v>
      </c>
      <c r="K7919" s="189">
        <f t="shared" si="494"/>
        <v>0.97436</v>
      </c>
      <c r="L7919" s="200">
        <v>25289</v>
      </c>
      <c r="N7919" s="184">
        <v>0</v>
      </c>
      <c r="O7919" s="190">
        <f t="shared" si="495"/>
        <v>0</v>
      </c>
      <c r="Q7919" s="1">
        <v>0</v>
      </c>
    </row>
    <row r="7920" spans="2:17" x14ac:dyDescent="0.3">
      <c r="B7920" s="187">
        <v>43430.583333333336</v>
      </c>
      <c r="D7920" s="202">
        <v>1014</v>
      </c>
      <c r="E7920" s="178">
        <v>734.81299999999999</v>
      </c>
      <c r="F7920" s="188">
        <f t="shared" si="492"/>
        <v>0.99443515918394976</v>
      </c>
      <c r="G7920" s="200"/>
      <c r="H7920" s="202">
        <v>880</v>
      </c>
      <c r="I7920" s="178">
        <v>24359</v>
      </c>
      <c r="J7920">
        <f t="shared" si="493"/>
        <v>24359</v>
      </c>
      <c r="K7920" s="189">
        <f t="shared" si="494"/>
        <v>0.97436</v>
      </c>
      <c r="L7920" s="200">
        <v>25289</v>
      </c>
      <c r="N7920" s="184">
        <v>0</v>
      </c>
      <c r="O7920" s="190">
        <f t="shared" si="495"/>
        <v>0</v>
      </c>
      <c r="Q7920" s="1">
        <v>0</v>
      </c>
    </row>
    <row r="7921" spans="2:17" x14ac:dyDescent="0.3">
      <c r="B7921" s="187">
        <v>43430.625</v>
      </c>
      <c r="D7921" s="202">
        <v>966</v>
      </c>
      <c r="E7921" s="178">
        <v>684.23599999999999</v>
      </c>
      <c r="F7921" s="188">
        <f t="shared" si="492"/>
        <v>0.92598842913692192</v>
      </c>
      <c r="G7921" s="200"/>
      <c r="H7921" s="202">
        <v>676</v>
      </c>
      <c r="I7921" s="178">
        <v>23915</v>
      </c>
      <c r="J7921">
        <f t="shared" si="493"/>
        <v>23915</v>
      </c>
      <c r="K7921" s="189">
        <f t="shared" si="494"/>
        <v>0.95660000000000001</v>
      </c>
      <c r="L7921" s="200">
        <v>24817</v>
      </c>
      <c r="N7921" s="184">
        <v>18.600000000000001</v>
      </c>
      <c r="O7921" s="190">
        <f t="shared" si="495"/>
        <v>3.1000000000000003E-3</v>
      </c>
      <c r="Q7921" s="1">
        <v>0</v>
      </c>
    </row>
    <row r="7922" spans="2:17" x14ac:dyDescent="0.3">
      <c r="B7922" s="187">
        <v>43430.666666666664</v>
      </c>
      <c r="D7922" s="202">
        <v>893</v>
      </c>
      <c r="E7922" s="178">
        <v>545.48699999999997</v>
      </c>
      <c r="F7922" s="188">
        <f t="shared" si="492"/>
        <v>0.73821700443211424</v>
      </c>
      <c r="G7922" s="200"/>
      <c r="H7922" s="202">
        <v>443</v>
      </c>
      <c r="I7922" s="178">
        <v>19349</v>
      </c>
      <c r="J7922">
        <f t="shared" si="493"/>
        <v>19349</v>
      </c>
      <c r="K7922" s="189">
        <f t="shared" si="494"/>
        <v>0.77395999999999998</v>
      </c>
      <c r="L7922" s="200">
        <v>19988</v>
      </c>
      <c r="N7922" s="184">
        <v>45.2</v>
      </c>
      <c r="O7922" s="190">
        <f t="shared" si="495"/>
        <v>7.5333333333333337E-3</v>
      </c>
      <c r="Q7922" s="1">
        <v>0</v>
      </c>
    </row>
    <row r="7923" spans="2:17" x14ac:dyDescent="0.3">
      <c r="B7923" s="187">
        <v>43430.708333333336</v>
      </c>
      <c r="D7923" s="202">
        <v>726</v>
      </c>
      <c r="E7923" s="178">
        <v>295.52800000000002</v>
      </c>
      <c r="F7923" s="188">
        <f t="shared" si="492"/>
        <v>0.39994316067259877</v>
      </c>
      <c r="G7923" s="200"/>
      <c r="H7923" s="202">
        <v>199</v>
      </c>
      <c r="I7923" s="178">
        <v>8349.9</v>
      </c>
      <c r="J7923">
        <f t="shared" si="493"/>
        <v>8349.9</v>
      </c>
      <c r="K7923" s="189">
        <f t="shared" si="494"/>
        <v>0.33399599999999996</v>
      </c>
      <c r="L7923" s="200">
        <v>8562.9</v>
      </c>
      <c r="N7923" s="184">
        <v>71.900000000000006</v>
      </c>
      <c r="O7923" s="190">
        <f t="shared" si="495"/>
        <v>1.1983333333333334E-2</v>
      </c>
      <c r="Q7923" s="1">
        <v>0</v>
      </c>
    </row>
    <row r="7924" spans="2:17" x14ac:dyDescent="0.3">
      <c r="B7924" s="187">
        <v>43430.75</v>
      </c>
      <c r="D7924" s="202">
        <v>145</v>
      </c>
      <c r="E7924" s="178">
        <v>0</v>
      </c>
      <c r="F7924" s="188">
        <f t="shared" si="492"/>
        <v>0</v>
      </c>
      <c r="G7924" s="200"/>
      <c r="H7924" s="202">
        <v>18</v>
      </c>
      <c r="I7924" s="178">
        <v>239.93</v>
      </c>
      <c r="J7924">
        <f t="shared" si="493"/>
        <v>239.93</v>
      </c>
      <c r="K7924" s="189">
        <f t="shared" si="494"/>
        <v>9.5972000000000002E-3</v>
      </c>
      <c r="L7924" s="200">
        <v>384.64</v>
      </c>
      <c r="N7924" s="184">
        <v>94.8</v>
      </c>
      <c r="O7924" s="190">
        <f t="shared" si="495"/>
        <v>1.5799999999999998E-2</v>
      </c>
      <c r="Q7924" s="1">
        <v>0</v>
      </c>
    </row>
    <row r="7925" spans="2:17" x14ac:dyDescent="0.3">
      <c r="B7925" s="187">
        <v>43430.791666666664</v>
      </c>
      <c r="D7925" s="202">
        <v>0</v>
      </c>
      <c r="E7925" s="178">
        <v>0</v>
      </c>
      <c r="F7925" s="188">
        <f t="shared" si="492"/>
        <v>0</v>
      </c>
      <c r="G7925" s="200"/>
      <c r="H7925" s="202">
        <v>0</v>
      </c>
      <c r="I7925" s="178">
        <v>-56.506999999999998</v>
      </c>
      <c r="J7925">
        <f t="shared" si="493"/>
        <v>0</v>
      </c>
      <c r="K7925" s="189">
        <f t="shared" si="494"/>
        <v>0</v>
      </c>
      <c r="L7925" s="200">
        <v>0</v>
      </c>
      <c r="N7925" s="184">
        <v>453</v>
      </c>
      <c r="O7925" s="190">
        <f t="shared" si="495"/>
        <v>7.5499999999999998E-2</v>
      </c>
      <c r="Q7925" s="1">
        <v>0</v>
      </c>
    </row>
    <row r="7926" spans="2:17" x14ac:dyDescent="0.3">
      <c r="B7926" s="187">
        <v>43430.833333333336</v>
      </c>
      <c r="D7926" s="202">
        <v>0</v>
      </c>
      <c r="E7926" s="178">
        <v>0</v>
      </c>
      <c r="F7926" s="188">
        <f t="shared" si="492"/>
        <v>0</v>
      </c>
      <c r="G7926" s="200"/>
      <c r="H7926" s="202">
        <v>0</v>
      </c>
      <c r="I7926" s="178">
        <v>-56.506999999999998</v>
      </c>
      <c r="J7926">
        <f t="shared" si="493"/>
        <v>0</v>
      </c>
      <c r="K7926" s="189">
        <f t="shared" si="494"/>
        <v>0</v>
      </c>
      <c r="L7926" s="200">
        <v>0</v>
      </c>
      <c r="N7926" s="184">
        <v>1232.5999999999999</v>
      </c>
      <c r="O7926" s="190">
        <f t="shared" si="495"/>
        <v>0.20543333333333333</v>
      </c>
      <c r="Q7926" s="1">
        <v>0</v>
      </c>
    </row>
    <row r="7927" spans="2:17" x14ac:dyDescent="0.3">
      <c r="B7927" s="187">
        <v>43430.875</v>
      </c>
      <c r="D7927" s="202">
        <v>0</v>
      </c>
      <c r="E7927" s="178">
        <v>0</v>
      </c>
      <c r="F7927" s="188">
        <f t="shared" si="492"/>
        <v>0</v>
      </c>
      <c r="G7927" s="200"/>
      <c r="H7927" s="202">
        <v>0</v>
      </c>
      <c r="I7927" s="178">
        <v>-56.506999999999998</v>
      </c>
      <c r="J7927">
        <f t="shared" si="493"/>
        <v>0</v>
      </c>
      <c r="K7927" s="189">
        <f t="shared" si="494"/>
        <v>0</v>
      </c>
      <c r="L7927" s="200">
        <v>0</v>
      </c>
      <c r="N7927" s="184">
        <v>2572.1</v>
      </c>
      <c r="O7927" s="190">
        <f t="shared" si="495"/>
        <v>0.42868333333333331</v>
      </c>
      <c r="Q7927" s="1">
        <v>0</v>
      </c>
    </row>
    <row r="7928" spans="2:17" x14ac:dyDescent="0.3">
      <c r="B7928" s="187">
        <v>43430.916666666664</v>
      </c>
      <c r="D7928" s="202">
        <v>0</v>
      </c>
      <c r="E7928" s="178">
        <v>0</v>
      </c>
      <c r="F7928" s="188">
        <f t="shared" si="492"/>
        <v>0</v>
      </c>
      <c r="G7928" s="200"/>
      <c r="H7928" s="202">
        <v>0</v>
      </c>
      <c r="I7928" s="178">
        <v>-56.506999999999998</v>
      </c>
      <c r="J7928">
        <f t="shared" si="493"/>
        <v>0</v>
      </c>
      <c r="K7928" s="189">
        <f t="shared" si="494"/>
        <v>0</v>
      </c>
      <c r="L7928" s="200">
        <v>0</v>
      </c>
      <c r="N7928" s="184">
        <v>4364.3</v>
      </c>
      <c r="O7928" s="190">
        <f t="shared" si="495"/>
        <v>0.72738333333333338</v>
      </c>
      <c r="Q7928" s="1">
        <v>0</v>
      </c>
    </row>
    <row r="7929" spans="2:17" x14ac:dyDescent="0.3">
      <c r="B7929" s="187">
        <v>43430.958333333336</v>
      </c>
      <c r="D7929" s="202">
        <v>0</v>
      </c>
      <c r="E7929" s="178">
        <v>0</v>
      </c>
      <c r="F7929" s="188">
        <f t="shared" si="492"/>
        <v>0</v>
      </c>
      <c r="G7929" s="200"/>
      <c r="H7929" s="202">
        <v>0</v>
      </c>
      <c r="I7929" s="178">
        <v>-56.506999999999998</v>
      </c>
      <c r="J7929">
        <f t="shared" si="493"/>
        <v>0</v>
      </c>
      <c r="K7929" s="189">
        <f t="shared" si="494"/>
        <v>0</v>
      </c>
      <c r="L7929" s="200">
        <v>0</v>
      </c>
      <c r="N7929" s="184">
        <v>4699</v>
      </c>
      <c r="O7929" s="190">
        <f t="shared" si="495"/>
        <v>0.78316666666666668</v>
      </c>
      <c r="Q7929" s="1">
        <v>0</v>
      </c>
    </row>
    <row r="7930" spans="2:17" x14ac:dyDescent="0.3">
      <c r="B7930" s="187">
        <v>43431</v>
      </c>
      <c r="D7930" s="202">
        <v>0</v>
      </c>
      <c r="E7930" s="178">
        <v>0</v>
      </c>
      <c r="F7930" s="188">
        <f t="shared" si="492"/>
        <v>0</v>
      </c>
      <c r="G7930" s="200"/>
      <c r="H7930" s="202">
        <v>0</v>
      </c>
      <c r="I7930" s="178">
        <v>-56.506999999999998</v>
      </c>
      <c r="J7930">
        <f t="shared" si="493"/>
        <v>0</v>
      </c>
      <c r="K7930" s="189">
        <f t="shared" si="494"/>
        <v>0</v>
      </c>
      <c r="L7930" s="200">
        <v>0</v>
      </c>
      <c r="N7930" s="184">
        <v>5014</v>
      </c>
      <c r="O7930" s="190">
        <f t="shared" si="495"/>
        <v>0.83566666666666667</v>
      </c>
      <c r="Q7930" s="1">
        <v>0</v>
      </c>
    </row>
    <row r="7931" spans="2:17" x14ac:dyDescent="0.3">
      <c r="B7931" s="187">
        <v>43431.041666666664</v>
      </c>
      <c r="D7931" s="202">
        <v>0</v>
      </c>
      <c r="E7931" s="178">
        <v>0</v>
      </c>
      <c r="F7931" s="188">
        <f t="shared" si="492"/>
        <v>0</v>
      </c>
      <c r="G7931" s="200"/>
      <c r="H7931" s="202">
        <v>0</v>
      </c>
      <c r="I7931" s="178">
        <v>-56.506999999999998</v>
      </c>
      <c r="J7931">
        <f t="shared" si="493"/>
        <v>0</v>
      </c>
      <c r="K7931" s="189">
        <f t="shared" si="494"/>
        <v>0</v>
      </c>
      <c r="L7931" s="200">
        <v>0</v>
      </c>
      <c r="N7931" s="184">
        <v>4449.8999999999996</v>
      </c>
      <c r="O7931" s="190">
        <f t="shared" si="495"/>
        <v>0.74164999999999992</v>
      </c>
      <c r="Q7931" s="1">
        <v>0</v>
      </c>
    </row>
    <row r="7932" spans="2:17" x14ac:dyDescent="0.3">
      <c r="B7932" s="187">
        <v>43431.083333333336</v>
      </c>
      <c r="D7932" s="202">
        <v>0</v>
      </c>
      <c r="E7932" s="178">
        <v>0</v>
      </c>
      <c r="F7932" s="188">
        <f t="shared" si="492"/>
        <v>0</v>
      </c>
      <c r="G7932" s="200"/>
      <c r="H7932" s="202">
        <v>0</v>
      </c>
      <c r="I7932" s="178">
        <v>-56.506999999999998</v>
      </c>
      <c r="J7932">
        <f t="shared" si="493"/>
        <v>0</v>
      </c>
      <c r="K7932" s="189">
        <f t="shared" si="494"/>
        <v>0</v>
      </c>
      <c r="L7932" s="200">
        <v>0</v>
      </c>
      <c r="N7932" s="184">
        <v>2583.1</v>
      </c>
      <c r="O7932" s="190">
        <f t="shared" si="495"/>
        <v>0.43051666666666666</v>
      </c>
      <c r="Q7932" s="1">
        <v>0</v>
      </c>
    </row>
    <row r="7933" spans="2:17" x14ac:dyDescent="0.3">
      <c r="B7933" s="187">
        <v>43431.125</v>
      </c>
      <c r="D7933" s="202">
        <v>0</v>
      </c>
      <c r="E7933" s="178">
        <v>0</v>
      </c>
      <c r="F7933" s="188">
        <f t="shared" si="492"/>
        <v>0</v>
      </c>
      <c r="G7933" s="200"/>
      <c r="H7933" s="202">
        <v>0</v>
      </c>
      <c r="I7933" s="178">
        <v>-56.506999999999998</v>
      </c>
      <c r="J7933">
        <f t="shared" si="493"/>
        <v>0</v>
      </c>
      <c r="K7933" s="189">
        <f t="shared" si="494"/>
        <v>0</v>
      </c>
      <c r="L7933" s="200">
        <v>0</v>
      </c>
      <c r="N7933" s="184">
        <v>2830.4</v>
      </c>
      <c r="O7933" s="190">
        <f t="shared" si="495"/>
        <v>0.47173333333333334</v>
      </c>
      <c r="Q7933" s="1">
        <v>0</v>
      </c>
    </row>
    <row r="7934" spans="2:17" x14ac:dyDescent="0.3">
      <c r="B7934" s="187">
        <v>43431.166666666664</v>
      </c>
      <c r="D7934" s="202">
        <v>0</v>
      </c>
      <c r="E7934" s="178">
        <v>0</v>
      </c>
      <c r="F7934" s="188">
        <f t="shared" si="492"/>
        <v>0</v>
      </c>
      <c r="G7934" s="200"/>
      <c r="H7934" s="202">
        <v>0</v>
      </c>
      <c r="I7934" s="178">
        <v>-56.506999999999998</v>
      </c>
      <c r="J7934">
        <f t="shared" si="493"/>
        <v>0</v>
      </c>
      <c r="K7934" s="189">
        <f t="shared" si="494"/>
        <v>0</v>
      </c>
      <c r="L7934" s="200">
        <v>0</v>
      </c>
      <c r="N7934" s="184">
        <v>3845.9</v>
      </c>
      <c r="O7934" s="190">
        <f t="shared" si="495"/>
        <v>0.64098333333333335</v>
      </c>
      <c r="Q7934" s="1">
        <v>0</v>
      </c>
    </row>
    <row r="7935" spans="2:17" x14ac:dyDescent="0.3">
      <c r="B7935" s="187">
        <v>43431.208333333336</v>
      </c>
      <c r="D7935" s="202">
        <v>323</v>
      </c>
      <c r="E7935" s="178">
        <v>0</v>
      </c>
      <c r="F7935" s="188">
        <f t="shared" si="492"/>
        <v>0</v>
      </c>
      <c r="G7935" s="200"/>
      <c r="H7935" s="202">
        <v>53</v>
      </c>
      <c r="I7935" s="178">
        <v>1784.2</v>
      </c>
      <c r="J7935">
        <f t="shared" si="493"/>
        <v>1784.2</v>
      </c>
      <c r="K7935" s="189">
        <f t="shared" si="494"/>
        <v>7.1368000000000001E-2</v>
      </c>
      <c r="L7935" s="200">
        <v>1888.8</v>
      </c>
      <c r="N7935" s="184">
        <v>4732.1000000000004</v>
      </c>
      <c r="O7935" s="190">
        <f t="shared" si="495"/>
        <v>0.7886833333333334</v>
      </c>
      <c r="Q7935" s="1">
        <v>0</v>
      </c>
    </row>
    <row r="7936" spans="2:17" x14ac:dyDescent="0.3">
      <c r="B7936" s="187">
        <v>43431.25</v>
      </c>
      <c r="D7936" s="202">
        <v>784</v>
      </c>
      <c r="E7936" s="178">
        <v>206.809</v>
      </c>
      <c r="F7936" s="188">
        <f t="shared" si="492"/>
        <v>0.27987820144128295</v>
      </c>
      <c r="G7936" s="200"/>
      <c r="H7936" s="202">
        <v>269</v>
      </c>
      <c r="I7936" s="178">
        <v>12265</v>
      </c>
      <c r="J7936">
        <f t="shared" si="493"/>
        <v>12265</v>
      </c>
      <c r="K7936" s="189">
        <f t="shared" si="494"/>
        <v>0.49059999999999998</v>
      </c>
      <c r="L7936" s="200">
        <v>12594</v>
      </c>
      <c r="N7936" s="184">
        <v>4226.1000000000004</v>
      </c>
      <c r="O7936" s="190">
        <f t="shared" si="495"/>
        <v>0.70435000000000003</v>
      </c>
      <c r="Q7936" s="1">
        <v>0</v>
      </c>
    </row>
    <row r="7937" spans="2:17" x14ac:dyDescent="0.3">
      <c r="B7937" s="187">
        <v>43431.291666666664</v>
      </c>
      <c r="D7937" s="202">
        <v>907</v>
      </c>
      <c r="E7937" s="178">
        <v>597.60599999999999</v>
      </c>
      <c r="F7937" s="188">
        <f t="shared" si="492"/>
        <v>0.80875054978516092</v>
      </c>
      <c r="G7937" s="200"/>
      <c r="H7937" s="202">
        <v>512</v>
      </c>
      <c r="I7937" s="178">
        <v>22676</v>
      </c>
      <c r="J7937">
        <f t="shared" si="493"/>
        <v>22676</v>
      </c>
      <c r="K7937" s="189">
        <f t="shared" si="494"/>
        <v>0.90703999999999996</v>
      </c>
      <c r="L7937" s="200">
        <v>23503</v>
      </c>
      <c r="N7937" s="184">
        <v>4225</v>
      </c>
      <c r="O7937" s="190">
        <f t="shared" si="495"/>
        <v>0.70416666666666672</v>
      </c>
      <c r="Q7937" s="1">
        <v>0</v>
      </c>
    </row>
    <row r="7938" spans="2:17" x14ac:dyDescent="0.3">
      <c r="B7938" s="187">
        <v>43431.333333333336</v>
      </c>
      <c r="D7938" s="202">
        <v>973</v>
      </c>
      <c r="E7938" s="178">
        <v>700.35599999999999</v>
      </c>
      <c r="F7938" s="188">
        <f t="shared" si="492"/>
        <v>0.94780390432046557</v>
      </c>
      <c r="G7938" s="200"/>
      <c r="H7938" s="202">
        <v>747</v>
      </c>
      <c r="I7938" s="178">
        <v>24359</v>
      </c>
      <c r="J7938">
        <f t="shared" si="493"/>
        <v>24359</v>
      </c>
      <c r="K7938" s="189">
        <f t="shared" si="494"/>
        <v>0.97436</v>
      </c>
      <c r="L7938" s="200">
        <v>25289</v>
      </c>
      <c r="N7938" s="184">
        <v>4565.8</v>
      </c>
      <c r="O7938" s="190">
        <f t="shared" si="495"/>
        <v>0.76096666666666668</v>
      </c>
      <c r="Q7938" s="1">
        <v>0</v>
      </c>
    </row>
    <row r="7939" spans="2:17" x14ac:dyDescent="0.3">
      <c r="B7939" s="187">
        <v>43431.375</v>
      </c>
      <c r="D7939" s="202">
        <v>1014</v>
      </c>
      <c r="E7939" s="178">
        <v>734.31899999999996</v>
      </c>
      <c r="F7939" s="188">
        <f t="shared" si="492"/>
        <v>0.99376662042832498</v>
      </c>
      <c r="G7939" s="200"/>
      <c r="H7939" s="202">
        <v>927</v>
      </c>
      <c r="I7939" s="178">
        <v>24359</v>
      </c>
      <c r="J7939">
        <f t="shared" si="493"/>
        <v>24359</v>
      </c>
      <c r="K7939" s="189">
        <f t="shared" si="494"/>
        <v>0.97436</v>
      </c>
      <c r="L7939" s="200">
        <v>25289</v>
      </c>
      <c r="N7939" s="184">
        <v>4202.7</v>
      </c>
      <c r="O7939" s="190">
        <f t="shared" si="495"/>
        <v>0.70045000000000002</v>
      </c>
      <c r="Q7939" s="1">
        <v>0</v>
      </c>
    </row>
    <row r="7940" spans="2:17" x14ac:dyDescent="0.3">
      <c r="B7940" s="187">
        <v>43431.416666666664</v>
      </c>
      <c r="D7940" s="202">
        <v>1040</v>
      </c>
      <c r="E7940" s="178">
        <v>734.4</v>
      </c>
      <c r="F7940" s="188">
        <f t="shared" si="492"/>
        <v>0.99387623913117029</v>
      </c>
      <c r="G7940" s="200"/>
      <c r="H7940" s="202">
        <v>1056</v>
      </c>
      <c r="I7940" s="178">
        <v>24359</v>
      </c>
      <c r="J7940">
        <f t="shared" si="493"/>
        <v>24359</v>
      </c>
      <c r="K7940" s="189">
        <f t="shared" si="494"/>
        <v>0.97436</v>
      </c>
      <c r="L7940" s="200">
        <v>25289</v>
      </c>
      <c r="N7940" s="184">
        <v>3387.4</v>
      </c>
      <c r="O7940" s="190">
        <f t="shared" si="495"/>
        <v>0.56456666666666666</v>
      </c>
      <c r="Q7940" s="1">
        <v>0</v>
      </c>
    </row>
    <row r="7941" spans="2:17" x14ac:dyDescent="0.3">
      <c r="B7941" s="187">
        <v>43431.458333333336</v>
      </c>
      <c r="D7941" s="202">
        <v>1050</v>
      </c>
      <c r="E7941" s="178">
        <v>734.55700000000002</v>
      </c>
      <c r="F7941" s="188">
        <f t="shared" si="492"/>
        <v>0.99408870995026566</v>
      </c>
      <c r="G7941" s="200"/>
      <c r="H7941" s="202">
        <v>1119</v>
      </c>
      <c r="I7941" s="178">
        <v>24359</v>
      </c>
      <c r="J7941">
        <f t="shared" si="493"/>
        <v>24359</v>
      </c>
      <c r="K7941" s="189">
        <f t="shared" si="494"/>
        <v>0.97436</v>
      </c>
      <c r="L7941" s="200">
        <v>25289</v>
      </c>
      <c r="N7941" s="184">
        <v>2314.8000000000002</v>
      </c>
      <c r="O7941" s="190">
        <f t="shared" si="495"/>
        <v>0.38580000000000003</v>
      </c>
      <c r="Q7941" s="1">
        <v>0</v>
      </c>
    </row>
    <row r="7942" spans="2:17" x14ac:dyDescent="0.3">
      <c r="B7942" s="187">
        <v>43431.5</v>
      </c>
      <c r="D7942" s="202">
        <v>1048</v>
      </c>
      <c r="E7942" s="178">
        <v>734.70399999999995</v>
      </c>
      <c r="F7942" s="188">
        <f t="shared" si="492"/>
        <v>0.99428764759617005</v>
      </c>
      <c r="G7942" s="200"/>
      <c r="H7942" s="202">
        <v>1108</v>
      </c>
      <c r="I7942" s="178">
        <v>24359</v>
      </c>
      <c r="J7942">
        <f t="shared" si="493"/>
        <v>24359</v>
      </c>
      <c r="K7942" s="189">
        <f t="shared" si="494"/>
        <v>0.97436</v>
      </c>
      <c r="L7942" s="200">
        <v>25289</v>
      </c>
      <c r="N7942" s="184">
        <v>1283.9000000000001</v>
      </c>
      <c r="O7942" s="190">
        <f t="shared" si="495"/>
        <v>0.21398333333333336</v>
      </c>
      <c r="Q7942" s="1">
        <v>0</v>
      </c>
    </row>
    <row r="7943" spans="2:17" x14ac:dyDescent="0.3">
      <c r="B7943" s="187">
        <v>43431.541666666664</v>
      </c>
      <c r="D7943" s="202">
        <v>1033</v>
      </c>
      <c r="E7943" s="178">
        <v>734.76499999999999</v>
      </c>
      <c r="F7943" s="188">
        <f t="shared" si="492"/>
        <v>0.99437019995263398</v>
      </c>
      <c r="G7943" s="200"/>
      <c r="H7943" s="202">
        <v>1024</v>
      </c>
      <c r="I7943" s="178">
        <v>24359</v>
      </c>
      <c r="J7943">
        <f t="shared" si="493"/>
        <v>24359</v>
      </c>
      <c r="K7943" s="189">
        <f t="shared" si="494"/>
        <v>0.97436</v>
      </c>
      <c r="L7943" s="200">
        <v>25289</v>
      </c>
      <c r="N7943" s="184">
        <v>747.9</v>
      </c>
      <c r="O7943" s="190">
        <f t="shared" si="495"/>
        <v>0.12465</v>
      </c>
      <c r="Q7943" s="1">
        <v>0</v>
      </c>
    </row>
    <row r="7944" spans="2:17" x14ac:dyDescent="0.3">
      <c r="B7944" s="187">
        <v>43431.583333333336</v>
      </c>
      <c r="D7944" s="202">
        <v>1003</v>
      </c>
      <c r="E7944" s="178">
        <v>735.15899999999999</v>
      </c>
      <c r="F7944" s="188">
        <f t="shared" si="492"/>
        <v>0.99490340697635082</v>
      </c>
      <c r="G7944" s="200"/>
      <c r="H7944" s="202">
        <v>875</v>
      </c>
      <c r="I7944" s="178">
        <v>24359</v>
      </c>
      <c r="J7944">
        <f t="shared" si="493"/>
        <v>24359</v>
      </c>
      <c r="K7944" s="189">
        <f t="shared" si="494"/>
        <v>0.97436</v>
      </c>
      <c r="L7944" s="200">
        <v>25289</v>
      </c>
      <c r="N7944" s="184">
        <v>472.5</v>
      </c>
      <c r="O7944" s="190">
        <f t="shared" si="495"/>
        <v>7.8750000000000001E-2</v>
      </c>
      <c r="Q7944" s="1">
        <v>0</v>
      </c>
    </row>
    <row r="7945" spans="2:17" x14ac:dyDescent="0.3">
      <c r="B7945" s="187">
        <v>43431.625</v>
      </c>
      <c r="D7945" s="202">
        <v>955</v>
      </c>
      <c r="E7945" s="178">
        <v>675.84699999999998</v>
      </c>
      <c r="F7945" s="188">
        <f t="shared" si="492"/>
        <v>0.91463545014717329</v>
      </c>
      <c r="G7945" s="200"/>
      <c r="H7945" s="202">
        <v>672</v>
      </c>
      <c r="I7945" s="178">
        <v>23514</v>
      </c>
      <c r="J7945">
        <f t="shared" si="493"/>
        <v>23514</v>
      </c>
      <c r="K7945" s="189">
        <f t="shared" si="494"/>
        <v>0.94055999999999995</v>
      </c>
      <c r="L7945" s="200">
        <v>24391</v>
      </c>
      <c r="N7945" s="184">
        <v>233.6</v>
      </c>
      <c r="O7945" s="190">
        <f t="shared" si="495"/>
        <v>3.8933333333333334E-2</v>
      </c>
      <c r="Q7945" s="1">
        <v>0</v>
      </c>
    </row>
    <row r="7946" spans="2:17" x14ac:dyDescent="0.3">
      <c r="B7946" s="187">
        <v>43431.666666666664</v>
      </c>
      <c r="D7946" s="202">
        <v>880</v>
      </c>
      <c r="E7946" s="178">
        <v>537.976</v>
      </c>
      <c r="F7946" s="188">
        <f t="shared" si="492"/>
        <v>0.72805223804851649</v>
      </c>
      <c r="G7946" s="200"/>
      <c r="H7946" s="202">
        <v>440</v>
      </c>
      <c r="I7946" s="178">
        <v>19028</v>
      </c>
      <c r="J7946">
        <f t="shared" si="493"/>
        <v>19028</v>
      </c>
      <c r="K7946" s="189">
        <f t="shared" si="494"/>
        <v>0.76112000000000002</v>
      </c>
      <c r="L7946" s="200">
        <v>19650</v>
      </c>
      <c r="N7946" s="184">
        <v>96.2</v>
      </c>
      <c r="O7946" s="190">
        <f t="shared" si="495"/>
        <v>1.6033333333333333E-2</v>
      </c>
      <c r="Q7946" s="1">
        <v>0</v>
      </c>
    </row>
    <row r="7947" spans="2:17" x14ac:dyDescent="0.3">
      <c r="B7947" s="187">
        <v>43431.708333333336</v>
      </c>
      <c r="D7947" s="202">
        <v>704</v>
      </c>
      <c r="E7947" s="178">
        <v>287.45499999999998</v>
      </c>
      <c r="F7947" s="188">
        <f t="shared" ref="F7947:F8010" si="496">E7947/$F$8</f>
        <v>0.38901782995567885</v>
      </c>
      <c r="G7947" s="200"/>
      <c r="H7947" s="202">
        <v>198</v>
      </c>
      <c r="I7947" s="178">
        <v>8224.1</v>
      </c>
      <c r="J7947">
        <f t="shared" ref="J7947:J8010" si="497">IF(I7947&lt;0,0,I7947)</f>
        <v>8224.1</v>
      </c>
      <c r="K7947" s="189">
        <f t="shared" ref="K7947:K8010" si="498">J7947/(1000*$K$8)</f>
        <v>0.32896400000000003</v>
      </c>
      <c r="L7947" s="200">
        <v>8433.7999999999993</v>
      </c>
      <c r="N7947" s="184">
        <v>16.600000000000001</v>
      </c>
      <c r="O7947" s="190">
        <f t="shared" ref="O7947:O8010" si="499">N7947/$O$8</f>
        <v>2.7666666666666668E-3</v>
      </c>
      <c r="Q7947" s="1">
        <v>0</v>
      </c>
    </row>
    <row r="7948" spans="2:17" x14ac:dyDescent="0.3">
      <c r="B7948" s="187">
        <v>43431.75</v>
      </c>
      <c r="D7948" s="202">
        <v>74</v>
      </c>
      <c r="E7948" s="178">
        <v>0</v>
      </c>
      <c r="F7948" s="188">
        <f t="shared" si="496"/>
        <v>0</v>
      </c>
      <c r="G7948" s="200"/>
      <c r="H7948" s="202">
        <v>15</v>
      </c>
      <c r="I7948" s="178">
        <v>172.58</v>
      </c>
      <c r="J7948">
        <f t="shared" si="497"/>
        <v>172.58</v>
      </c>
      <c r="K7948" s="189">
        <f t="shared" si="498"/>
        <v>6.9032000000000008E-3</v>
      </c>
      <c r="L7948" s="200">
        <v>325.14999999999998</v>
      </c>
      <c r="N7948" s="184">
        <v>0</v>
      </c>
      <c r="O7948" s="190">
        <f t="shared" si="499"/>
        <v>0</v>
      </c>
      <c r="Q7948" s="1">
        <v>0</v>
      </c>
    </row>
    <row r="7949" spans="2:17" x14ac:dyDescent="0.3">
      <c r="B7949" s="187">
        <v>43431.791666666664</v>
      </c>
      <c r="D7949" s="202">
        <v>0</v>
      </c>
      <c r="E7949" s="178">
        <v>0</v>
      </c>
      <c r="F7949" s="188">
        <f t="shared" si="496"/>
        <v>0</v>
      </c>
      <c r="G7949" s="200"/>
      <c r="H7949" s="202">
        <v>0</v>
      </c>
      <c r="I7949" s="178">
        <v>-56.506999999999998</v>
      </c>
      <c r="J7949">
        <f t="shared" si="497"/>
        <v>0</v>
      </c>
      <c r="K7949" s="189">
        <f t="shared" si="498"/>
        <v>0</v>
      </c>
      <c r="L7949" s="200">
        <v>0</v>
      </c>
      <c r="N7949" s="184">
        <v>0</v>
      </c>
      <c r="O7949" s="190">
        <f t="shared" si="499"/>
        <v>0</v>
      </c>
      <c r="Q7949" s="1">
        <v>0</v>
      </c>
    </row>
    <row r="7950" spans="2:17" x14ac:dyDescent="0.3">
      <c r="B7950" s="187">
        <v>43431.833333333336</v>
      </c>
      <c r="D7950" s="202">
        <v>0</v>
      </c>
      <c r="E7950" s="178">
        <v>0</v>
      </c>
      <c r="F7950" s="188">
        <f t="shared" si="496"/>
        <v>0</v>
      </c>
      <c r="G7950" s="200"/>
      <c r="H7950" s="202">
        <v>0</v>
      </c>
      <c r="I7950" s="178">
        <v>-56.506999999999998</v>
      </c>
      <c r="J7950">
        <f t="shared" si="497"/>
        <v>0</v>
      </c>
      <c r="K7950" s="189">
        <f t="shared" si="498"/>
        <v>0</v>
      </c>
      <c r="L7950" s="200">
        <v>0</v>
      </c>
      <c r="N7950" s="184">
        <v>37.5</v>
      </c>
      <c r="O7950" s="190">
        <f t="shared" si="499"/>
        <v>6.2500000000000003E-3</v>
      </c>
      <c r="Q7950" s="1">
        <v>0</v>
      </c>
    </row>
    <row r="7951" spans="2:17" x14ac:dyDescent="0.3">
      <c r="B7951" s="187">
        <v>43431.875</v>
      </c>
      <c r="D7951" s="202">
        <v>0</v>
      </c>
      <c r="E7951" s="178">
        <v>0</v>
      </c>
      <c r="F7951" s="188">
        <f t="shared" si="496"/>
        <v>0</v>
      </c>
      <c r="G7951" s="200"/>
      <c r="H7951" s="202">
        <v>0</v>
      </c>
      <c r="I7951" s="178">
        <v>-56.506999999999998</v>
      </c>
      <c r="J7951">
        <f t="shared" si="497"/>
        <v>0</v>
      </c>
      <c r="K7951" s="189">
        <f t="shared" si="498"/>
        <v>0</v>
      </c>
      <c r="L7951" s="200">
        <v>0</v>
      </c>
      <c r="N7951" s="184">
        <v>634.79999999999995</v>
      </c>
      <c r="O7951" s="190">
        <f t="shared" si="499"/>
        <v>0.10579999999999999</v>
      </c>
      <c r="Q7951" s="1">
        <v>0</v>
      </c>
    </row>
    <row r="7952" spans="2:17" x14ac:dyDescent="0.3">
      <c r="B7952" s="187">
        <v>43431.916666666664</v>
      </c>
      <c r="D7952" s="202">
        <v>0</v>
      </c>
      <c r="E7952" s="178">
        <v>0</v>
      </c>
      <c r="F7952" s="188">
        <f t="shared" si="496"/>
        <v>0</v>
      </c>
      <c r="G7952" s="200"/>
      <c r="H7952" s="202">
        <v>0</v>
      </c>
      <c r="I7952" s="178">
        <v>-56.506999999999998</v>
      </c>
      <c r="J7952">
        <f t="shared" si="497"/>
        <v>0</v>
      </c>
      <c r="K7952" s="189">
        <f t="shared" si="498"/>
        <v>0</v>
      </c>
      <c r="L7952" s="200">
        <v>0</v>
      </c>
      <c r="N7952" s="184">
        <v>2185.3000000000002</v>
      </c>
      <c r="O7952" s="190">
        <f t="shared" si="499"/>
        <v>0.36421666666666669</v>
      </c>
      <c r="Q7952" s="1">
        <v>0</v>
      </c>
    </row>
    <row r="7953" spans="2:17" x14ac:dyDescent="0.3">
      <c r="B7953" s="187">
        <v>43431.958333333336</v>
      </c>
      <c r="D7953" s="202">
        <v>0</v>
      </c>
      <c r="E7953" s="178">
        <v>0</v>
      </c>
      <c r="F7953" s="188">
        <f t="shared" si="496"/>
        <v>0</v>
      </c>
      <c r="G7953" s="200"/>
      <c r="H7953" s="202">
        <v>0</v>
      </c>
      <c r="I7953" s="178">
        <v>-56.506999999999998</v>
      </c>
      <c r="J7953">
        <f t="shared" si="497"/>
        <v>0</v>
      </c>
      <c r="K7953" s="189">
        <f t="shared" si="498"/>
        <v>0</v>
      </c>
      <c r="L7953" s="200">
        <v>0</v>
      </c>
      <c r="N7953" s="184">
        <v>3506.6</v>
      </c>
      <c r="O7953" s="190">
        <f t="shared" si="499"/>
        <v>0.58443333333333336</v>
      </c>
      <c r="Q7953" s="1">
        <v>0</v>
      </c>
    </row>
    <row r="7954" spans="2:17" x14ac:dyDescent="0.3">
      <c r="B7954" s="187">
        <v>43432</v>
      </c>
      <c r="D7954" s="202">
        <v>0</v>
      </c>
      <c r="E7954" s="178">
        <v>0</v>
      </c>
      <c r="F7954" s="188">
        <f t="shared" si="496"/>
        <v>0</v>
      </c>
      <c r="G7954" s="200"/>
      <c r="H7954" s="202">
        <v>0</v>
      </c>
      <c r="I7954" s="178">
        <v>-56.506999999999998</v>
      </c>
      <c r="J7954">
        <f t="shared" si="497"/>
        <v>0</v>
      </c>
      <c r="K7954" s="189">
        <f t="shared" si="498"/>
        <v>0</v>
      </c>
      <c r="L7954" s="200">
        <v>0</v>
      </c>
      <c r="N7954" s="184">
        <v>3408.2</v>
      </c>
      <c r="O7954" s="190">
        <f t="shared" si="499"/>
        <v>0.56803333333333328</v>
      </c>
      <c r="Q7954" s="1">
        <v>0</v>
      </c>
    </row>
    <row r="7955" spans="2:17" x14ac:dyDescent="0.3">
      <c r="B7955" s="187">
        <v>43432.041666666664</v>
      </c>
      <c r="D7955" s="202">
        <v>0</v>
      </c>
      <c r="E7955" s="178">
        <v>0</v>
      </c>
      <c r="F7955" s="188">
        <f t="shared" si="496"/>
        <v>0</v>
      </c>
      <c r="G7955" s="200"/>
      <c r="H7955" s="202">
        <v>0</v>
      </c>
      <c r="I7955" s="178">
        <v>-56.506999999999998</v>
      </c>
      <c r="J7955">
        <f t="shared" si="497"/>
        <v>0</v>
      </c>
      <c r="K7955" s="189">
        <f t="shared" si="498"/>
        <v>0</v>
      </c>
      <c r="L7955" s="200">
        <v>0</v>
      </c>
      <c r="N7955" s="184">
        <v>3230.5</v>
      </c>
      <c r="O7955" s="190">
        <f t="shared" si="499"/>
        <v>0.53841666666666665</v>
      </c>
      <c r="Q7955" s="1">
        <v>0</v>
      </c>
    </row>
    <row r="7956" spans="2:17" x14ac:dyDescent="0.3">
      <c r="B7956" s="187">
        <v>43432.083333333336</v>
      </c>
      <c r="D7956" s="202">
        <v>0</v>
      </c>
      <c r="E7956" s="178">
        <v>0</v>
      </c>
      <c r="F7956" s="188">
        <f t="shared" si="496"/>
        <v>0</v>
      </c>
      <c r="G7956" s="200"/>
      <c r="H7956" s="202">
        <v>0</v>
      </c>
      <c r="I7956" s="178">
        <v>-56.506999999999998</v>
      </c>
      <c r="J7956">
        <f t="shared" si="497"/>
        <v>0</v>
      </c>
      <c r="K7956" s="189">
        <f t="shared" si="498"/>
        <v>0</v>
      </c>
      <c r="L7956" s="200">
        <v>0</v>
      </c>
      <c r="N7956" s="184">
        <v>3012.8</v>
      </c>
      <c r="O7956" s="190">
        <f t="shared" si="499"/>
        <v>0.50213333333333332</v>
      </c>
      <c r="Q7956" s="1">
        <v>0</v>
      </c>
    </row>
    <row r="7957" spans="2:17" x14ac:dyDescent="0.3">
      <c r="B7957" s="187">
        <v>43432.125</v>
      </c>
      <c r="D7957" s="202">
        <v>0</v>
      </c>
      <c r="E7957" s="178">
        <v>0</v>
      </c>
      <c r="F7957" s="188">
        <f t="shared" si="496"/>
        <v>0</v>
      </c>
      <c r="G7957" s="200"/>
      <c r="H7957" s="202">
        <v>0</v>
      </c>
      <c r="I7957" s="178">
        <v>-56.506999999999998</v>
      </c>
      <c r="J7957">
        <f t="shared" si="497"/>
        <v>0</v>
      </c>
      <c r="K7957" s="189">
        <f t="shared" si="498"/>
        <v>0</v>
      </c>
      <c r="L7957" s="200">
        <v>0</v>
      </c>
      <c r="N7957" s="184">
        <v>2155.6</v>
      </c>
      <c r="O7957" s="190">
        <f t="shared" si="499"/>
        <v>0.35926666666666668</v>
      </c>
      <c r="Q7957" s="1">
        <v>0</v>
      </c>
    </row>
    <row r="7958" spans="2:17" x14ac:dyDescent="0.3">
      <c r="B7958" s="187">
        <v>43432.166666666664</v>
      </c>
      <c r="D7958" s="202">
        <v>0</v>
      </c>
      <c r="E7958" s="178">
        <v>0</v>
      </c>
      <c r="F7958" s="188">
        <f t="shared" si="496"/>
        <v>0</v>
      </c>
      <c r="G7958" s="200"/>
      <c r="H7958" s="202">
        <v>0</v>
      </c>
      <c r="I7958" s="178">
        <v>-56.506999999999998</v>
      </c>
      <c r="J7958">
        <f t="shared" si="497"/>
        <v>0</v>
      </c>
      <c r="K7958" s="189">
        <f t="shared" si="498"/>
        <v>0</v>
      </c>
      <c r="L7958" s="200">
        <v>0</v>
      </c>
      <c r="N7958" s="184">
        <v>1099.4000000000001</v>
      </c>
      <c r="O7958" s="190">
        <f t="shared" si="499"/>
        <v>0.18323333333333336</v>
      </c>
      <c r="Q7958" s="1">
        <v>0</v>
      </c>
    </row>
    <row r="7959" spans="2:17" x14ac:dyDescent="0.3">
      <c r="B7959" s="187">
        <v>43432.208333333336</v>
      </c>
      <c r="D7959" s="202">
        <v>316</v>
      </c>
      <c r="E7959" s="178">
        <v>0</v>
      </c>
      <c r="F7959" s="188">
        <f t="shared" si="496"/>
        <v>0</v>
      </c>
      <c r="G7959" s="200"/>
      <c r="H7959" s="202">
        <v>52</v>
      </c>
      <c r="I7959" s="178">
        <v>1728.1</v>
      </c>
      <c r="J7959">
        <f t="shared" si="497"/>
        <v>1728.1</v>
      </c>
      <c r="K7959" s="189">
        <f t="shared" si="498"/>
        <v>6.9123999999999991E-2</v>
      </c>
      <c r="L7959" s="200">
        <v>1832.2</v>
      </c>
      <c r="N7959" s="184">
        <v>507.9</v>
      </c>
      <c r="O7959" s="190">
        <f t="shared" si="499"/>
        <v>8.4650000000000003E-2</v>
      </c>
      <c r="Q7959" s="1">
        <v>0</v>
      </c>
    </row>
    <row r="7960" spans="2:17" x14ac:dyDescent="0.3">
      <c r="B7960" s="187">
        <v>43432.25</v>
      </c>
      <c r="D7960" s="202">
        <v>770</v>
      </c>
      <c r="E7960" s="178">
        <v>204.78</v>
      </c>
      <c r="F7960" s="188">
        <f t="shared" si="496"/>
        <v>0.27713232060087289</v>
      </c>
      <c r="G7960" s="200"/>
      <c r="H7960" s="202">
        <v>266</v>
      </c>
      <c r="I7960" s="178">
        <v>12014</v>
      </c>
      <c r="J7960">
        <f t="shared" si="497"/>
        <v>12014</v>
      </c>
      <c r="K7960" s="189">
        <f t="shared" si="498"/>
        <v>0.48055999999999999</v>
      </c>
      <c r="L7960" s="200">
        <v>12334</v>
      </c>
      <c r="N7960" s="184">
        <v>224.6</v>
      </c>
      <c r="O7960" s="190">
        <f t="shared" si="499"/>
        <v>3.7433333333333332E-2</v>
      </c>
      <c r="Q7960" s="1">
        <v>0</v>
      </c>
    </row>
    <row r="7961" spans="2:17" x14ac:dyDescent="0.3">
      <c r="B7961" s="187">
        <v>43432.291666666664</v>
      </c>
      <c r="D7961" s="202">
        <v>893</v>
      </c>
      <c r="E7961" s="178">
        <v>595.81200000000001</v>
      </c>
      <c r="F7961" s="188">
        <f t="shared" si="496"/>
        <v>0.80632269851473426</v>
      </c>
      <c r="G7961" s="200"/>
      <c r="H7961" s="202">
        <v>507</v>
      </c>
      <c r="I7961" s="178">
        <v>22255</v>
      </c>
      <c r="J7961">
        <f t="shared" si="497"/>
        <v>22255</v>
      </c>
      <c r="K7961" s="189">
        <f t="shared" si="498"/>
        <v>0.89019999999999999</v>
      </c>
      <c r="L7961" s="200">
        <v>23056</v>
      </c>
      <c r="N7961" s="184">
        <v>0</v>
      </c>
      <c r="O7961" s="190">
        <f t="shared" si="499"/>
        <v>0</v>
      </c>
      <c r="Q7961" s="1">
        <v>0</v>
      </c>
    </row>
    <row r="7962" spans="2:17" x14ac:dyDescent="0.3">
      <c r="B7962" s="187">
        <v>43432.333333333336</v>
      </c>
      <c r="D7962" s="202">
        <v>961</v>
      </c>
      <c r="E7962" s="178">
        <v>700.452</v>
      </c>
      <c r="F7962" s="188">
        <f t="shared" si="496"/>
        <v>0.94793382278309712</v>
      </c>
      <c r="G7962" s="200"/>
      <c r="H7962" s="202">
        <v>740</v>
      </c>
      <c r="I7962" s="178">
        <v>24321</v>
      </c>
      <c r="J7962">
        <f t="shared" si="497"/>
        <v>24321</v>
      </c>
      <c r="K7962" s="189">
        <f t="shared" si="498"/>
        <v>0.97284000000000004</v>
      </c>
      <c r="L7962" s="200">
        <v>25249</v>
      </c>
      <c r="N7962" s="184">
        <v>0</v>
      </c>
      <c r="O7962" s="190">
        <f t="shared" si="499"/>
        <v>0</v>
      </c>
      <c r="Q7962" s="1">
        <v>0</v>
      </c>
    </row>
    <row r="7963" spans="2:17" x14ac:dyDescent="0.3">
      <c r="B7963" s="187">
        <v>43432.375</v>
      </c>
      <c r="D7963" s="202">
        <v>1004</v>
      </c>
      <c r="E7963" s="178">
        <v>734.15</v>
      </c>
      <c r="F7963" s="188">
        <f t="shared" si="496"/>
        <v>0.99353790980140066</v>
      </c>
      <c r="G7963" s="200"/>
      <c r="H7963" s="202">
        <v>919</v>
      </c>
      <c r="I7963" s="178">
        <v>24359</v>
      </c>
      <c r="J7963">
        <f t="shared" si="497"/>
        <v>24359</v>
      </c>
      <c r="K7963" s="189">
        <f t="shared" si="498"/>
        <v>0.97436</v>
      </c>
      <c r="L7963" s="200">
        <v>25289</v>
      </c>
      <c r="N7963" s="184">
        <v>0</v>
      </c>
      <c r="O7963" s="190">
        <f t="shared" si="499"/>
        <v>0</v>
      </c>
      <c r="Q7963" s="1">
        <v>0</v>
      </c>
    </row>
    <row r="7964" spans="2:17" x14ac:dyDescent="0.3">
      <c r="B7964" s="187">
        <v>43432.416666666664</v>
      </c>
      <c r="D7964" s="202">
        <v>1031</v>
      </c>
      <c r="E7964" s="178">
        <v>734.202</v>
      </c>
      <c r="F7964" s="188">
        <f t="shared" si="496"/>
        <v>0.99360828230199283</v>
      </c>
      <c r="G7964" s="200"/>
      <c r="H7964" s="202">
        <v>1047</v>
      </c>
      <c r="I7964" s="178">
        <v>24359</v>
      </c>
      <c r="J7964">
        <f t="shared" si="497"/>
        <v>24359</v>
      </c>
      <c r="K7964" s="189">
        <f t="shared" si="498"/>
        <v>0.97436</v>
      </c>
      <c r="L7964" s="200">
        <v>25289</v>
      </c>
      <c r="N7964" s="184">
        <v>0</v>
      </c>
      <c r="O7964" s="190">
        <f t="shared" si="499"/>
        <v>0</v>
      </c>
      <c r="Q7964" s="1">
        <v>0</v>
      </c>
    </row>
    <row r="7965" spans="2:17" x14ac:dyDescent="0.3">
      <c r="B7965" s="187">
        <v>43432.458333333336</v>
      </c>
      <c r="D7965" s="202">
        <v>1041</v>
      </c>
      <c r="E7965" s="178">
        <v>734.36599999999999</v>
      </c>
      <c r="F7965" s="188">
        <f t="shared" si="496"/>
        <v>0.99383022634232165</v>
      </c>
      <c r="G7965" s="200"/>
      <c r="H7965" s="202">
        <v>1110</v>
      </c>
      <c r="I7965" s="178">
        <v>24359</v>
      </c>
      <c r="J7965">
        <f t="shared" si="497"/>
        <v>24359</v>
      </c>
      <c r="K7965" s="189">
        <f t="shared" si="498"/>
        <v>0.97436</v>
      </c>
      <c r="L7965" s="200">
        <v>25289</v>
      </c>
      <c r="N7965" s="184">
        <v>0</v>
      </c>
      <c r="O7965" s="190">
        <f t="shared" si="499"/>
        <v>0</v>
      </c>
      <c r="Q7965" s="1">
        <v>0</v>
      </c>
    </row>
    <row r="7966" spans="2:17" x14ac:dyDescent="0.3">
      <c r="B7966" s="187">
        <v>43432.5</v>
      </c>
      <c r="D7966" s="202">
        <v>1040</v>
      </c>
      <c r="E7966" s="178">
        <v>734.50599999999997</v>
      </c>
      <c r="F7966" s="188">
        <f t="shared" si="496"/>
        <v>0.99401969076699259</v>
      </c>
      <c r="G7966" s="200"/>
      <c r="H7966" s="202">
        <v>1099</v>
      </c>
      <c r="I7966" s="178">
        <v>24359</v>
      </c>
      <c r="J7966">
        <f t="shared" si="497"/>
        <v>24359</v>
      </c>
      <c r="K7966" s="189">
        <f t="shared" si="498"/>
        <v>0.97436</v>
      </c>
      <c r="L7966" s="200">
        <v>25289</v>
      </c>
      <c r="N7966" s="184">
        <v>439.8</v>
      </c>
      <c r="O7966" s="190">
        <f t="shared" si="499"/>
        <v>7.3300000000000004E-2</v>
      </c>
      <c r="Q7966" s="1">
        <v>0</v>
      </c>
    </row>
    <row r="7967" spans="2:17" x14ac:dyDescent="0.3">
      <c r="B7967" s="187">
        <v>43432.541666666664</v>
      </c>
      <c r="D7967" s="202">
        <v>1025</v>
      </c>
      <c r="E7967" s="178">
        <v>734.56899999999996</v>
      </c>
      <c r="F7967" s="188">
        <f t="shared" si="496"/>
        <v>0.99410494975809449</v>
      </c>
      <c r="G7967" s="200"/>
      <c r="H7967" s="202">
        <v>1017</v>
      </c>
      <c r="I7967" s="178">
        <v>24359</v>
      </c>
      <c r="J7967">
        <f t="shared" si="497"/>
        <v>24359</v>
      </c>
      <c r="K7967" s="189">
        <f t="shared" si="498"/>
        <v>0.97436</v>
      </c>
      <c r="L7967" s="200">
        <v>25289</v>
      </c>
      <c r="N7967" s="184">
        <v>862.7</v>
      </c>
      <c r="O7967" s="190">
        <f t="shared" si="499"/>
        <v>0.14378333333333335</v>
      </c>
      <c r="Q7967" s="1">
        <v>0</v>
      </c>
    </row>
    <row r="7968" spans="2:17" x14ac:dyDescent="0.3">
      <c r="B7968" s="187">
        <v>43432.583333333336</v>
      </c>
      <c r="D7968" s="202">
        <v>926</v>
      </c>
      <c r="E7968" s="178">
        <v>677.94299999999998</v>
      </c>
      <c r="F7968" s="188">
        <f t="shared" si="496"/>
        <v>0.91747200324796163</v>
      </c>
      <c r="G7968" s="200"/>
      <c r="H7968" s="202">
        <v>851</v>
      </c>
      <c r="I7968" s="178">
        <v>23701</v>
      </c>
      <c r="J7968">
        <f t="shared" si="497"/>
        <v>23701</v>
      </c>
      <c r="K7968" s="189">
        <f t="shared" si="498"/>
        <v>0.94803999999999999</v>
      </c>
      <c r="L7968" s="200">
        <v>24590</v>
      </c>
      <c r="N7968" s="184">
        <v>1033.4000000000001</v>
      </c>
      <c r="O7968" s="190">
        <f t="shared" si="499"/>
        <v>0.17223333333333335</v>
      </c>
      <c r="Q7968" s="1">
        <v>0</v>
      </c>
    </row>
    <row r="7969" spans="2:17" x14ac:dyDescent="0.3">
      <c r="B7969" s="187">
        <v>43432.625</v>
      </c>
      <c r="D7969" s="202">
        <v>633</v>
      </c>
      <c r="E7969" s="178">
        <v>437.54500000000002</v>
      </c>
      <c r="F7969" s="188">
        <f t="shared" si="496"/>
        <v>0.59213722637615462</v>
      </c>
      <c r="G7969" s="200"/>
      <c r="H7969" s="202">
        <v>599</v>
      </c>
      <c r="I7969" s="178">
        <v>20148</v>
      </c>
      <c r="J7969">
        <f t="shared" si="497"/>
        <v>20148</v>
      </c>
      <c r="K7969" s="189">
        <f t="shared" si="498"/>
        <v>0.80591999999999997</v>
      </c>
      <c r="L7969" s="200">
        <v>20830</v>
      </c>
      <c r="N7969" s="184">
        <v>1136.5</v>
      </c>
      <c r="O7969" s="190">
        <f t="shared" si="499"/>
        <v>0.18941666666666668</v>
      </c>
      <c r="Q7969" s="1">
        <v>0</v>
      </c>
    </row>
    <row r="7970" spans="2:17" x14ac:dyDescent="0.3">
      <c r="B7970" s="187">
        <v>43432.666666666664</v>
      </c>
      <c r="D7970" s="202">
        <v>441</v>
      </c>
      <c r="E7970" s="178">
        <v>255.32599999999999</v>
      </c>
      <c r="F7970" s="188">
        <f t="shared" si="496"/>
        <v>0.34553709781100928</v>
      </c>
      <c r="G7970" s="200"/>
      <c r="H7970" s="202">
        <v>356</v>
      </c>
      <c r="I7970" s="178">
        <v>13795</v>
      </c>
      <c r="J7970">
        <f t="shared" si="497"/>
        <v>13795</v>
      </c>
      <c r="K7970" s="189">
        <f t="shared" si="498"/>
        <v>0.55179999999999996</v>
      </c>
      <c r="L7970" s="200">
        <v>14177</v>
      </c>
      <c r="N7970" s="184">
        <v>1259.0999999999999</v>
      </c>
      <c r="O7970" s="190">
        <f t="shared" si="499"/>
        <v>0.20984999999999998</v>
      </c>
      <c r="Q7970" s="1">
        <v>0</v>
      </c>
    </row>
    <row r="7971" spans="2:17" x14ac:dyDescent="0.3">
      <c r="B7971" s="187">
        <v>43432.708333333336</v>
      </c>
      <c r="D7971" s="202">
        <v>231</v>
      </c>
      <c r="E7971" s="178">
        <v>0</v>
      </c>
      <c r="F7971" s="188">
        <f t="shared" si="496"/>
        <v>0</v>
      </c>
      <c r="G7971" s="200"/>
      <c r="H7971" s="202">
        <v>138</v>
      </c>
      <c r="I7971" s="178">
        <v>4698.1000000000004</v>
      </c>
      <c r="J7971">
        <f t="shared" si="497"/>
        <v>4698.1000000000004</v>
      </c>
      <c r="K7971" s="189">
        <f t="shared" si="498"/>
        <v>0.18792400000000001</v>
      </c>
      <c r="L7971" s="200">
        <v>4837.1000000000004</v>
      </c>
      <c r="N7971" s="184">
        <v>1474.8</v>
      </c>
      <c r="O7971" s="190">
        <f t="shared" si="499"/>
        <v>0.24579999999999999</v>
      </c>
      <c r="Q7971" s="1">
        <v>0</v>
      </c>
    </row>
    <row r="7972" spans="2:17" x14ac:dyDescent="0.3">
      <c r="B7972" s="187">
        <v>43432.75</v>
      </c>
      <c r="D7972" s="202">
        <v>90</v>
      </c>
      <c r="E7972" s="178">
        <v>0</v>
      </c>
      <c r="F7972" s="188">
        <f t="shared" si="496"/>
        <v>0</v>
      </c>
      <c r="G7972" s="200"/>
      <c r="H7972" s="202">
        <v>16</v>
      </c>
      <c r="I7972" s="178">
        <v>192.35</v>
      </c>
      <c r="J7972">
        <f t="shared" si="497"/>
        <v>192.35</v>
      </c>
      <c r="K7972" s="189">
        <f t="shared" si="498"/>
        <v>7.6939999999999995E-3</v>
      </c>
      <c r="L7972" s="200">
        <v>342.61</v>
      </c>
      <c r="N7972" s="184">
        <v>2964.7</v>
      </c>
      <c r="O7972" s="190">
        <f t="shared" si="499"/>
        <v>0.49411666666666665</v>
      </c>
      <c r="Q7972" s="1">
        <v>0</v>
      </c>
    </row>
    <row r="7973" spans="2:17" x14ac:dyDescent="0.3">
      <c r="B7973" s="187">
        <v>43432.791666666664</v>
      </c>
      <c r="D7973" s="202">
        <v>0</v>
      </c>
      <c r="E7973" s="178">
        <v>0</v>
      </c>
      <c r="F7973" s="188">
        <f t="shared" si="496"/>
        <v>0</v>
      </c>
      <c r="G7973" s="200"/>
      <c r="H7973" s="202">
        <v>0</v>
      </c>
      <c r="I7973" s="178">
        <v>-56.506999999999998</v>
      </c>
      <c r="J7973">
        <f t="shared" si="497"/>
        <v>0</v>
      </c>
      <c r="K7973" s="189">
        <f t="shared" si="498"/>
        <v>0</v>
      </c>
      <c r="L7973" s="200">
        <v>0</v>
      </c>
      <c r="N7973" s="184">
        <v>3777.8</v>
      </c>
      <c r="O7973" s="190">
        <f t="shared" si="499"/>
        <v>0.62963333333333338</v>
      </c>
      <c r="Q7973" s="1">
        <v>0</v>
      </c>
    </row>
    <row r="7974" spans="2:17" x14ac:dyDescent="0.3">
      <c r="B7974" s="187">
        <v>43432.833333333336</v>
      </c>
      <c r="D7974" s="202">
        <v>0</v>
      </c>
      <c r="E7974" s="178">
        <v>0</v>
      </c>
      <c r="F7974" s="188">
        <f t="shared" si="496"/>
        <v>0</v>
      </c>
      <c r="G7974" s="200"/>
      <c r="H7974" s="202">
        <v>0</v>
      </c>
      <c r="I7974" s="178">
        <v>-56.506999999999998</v>
      </c>
      <c r="J7974">
        <f t="shared" si="497"/>
        <v>0</v>
      </c>
      <c r="K7974" s="189">
        <f t="shared" si="498"/>
        <v>0</v>
      </c>
      <c r="L7974" s="200">
        <v>0</v>
      </c>
      <c r="N7974" s="184">
        <v>3059.3</v>
      </c>
      <c r="O7974" s="190">
        <f t="shared" si="499"/>
        <v>0.50988333333333336</v>
      </c>
      <c r="Q7974" s="1">
        <v>0</v>
      </c>
    </row>
    <row r="7975" spans="2:17" x14ac:dyDescent="0.3">
      <c r="B7975" s="187">
        <v>43432.875</v>
      </c>
      <c r="D7975" s="202">
        <v>0</v>
      </c>
      <c r="E7975" s="178">
        <v>0</v>
      </c>
      <c r="F7975" s="188">
        <f t="shared" si="496"/>
        <v>0</v>
      </c>
      <c r="G7975" s="200"/>
      <c r="H7975" s="202">
        <v>0</v>
      </c>
      <c r="I7975" s="178">
        <v>-56.506999999999998</v>
      </c>
      <c r="J7975">
        <f t="shared" si="497"/>
        <v>0</v>
      </c>
      <c r="K7975" s="189">
        <f t="shared" si="498"/>
        <v>0</v>
      </c>
      <c r="L7975" s="200">
        <v>0</v>
      </c>
      <c r="N7975" s="184">
        <v>2129.1</v>
      </c>
      <c r="O7975" s="190">
        <f t="shared" si="499"/>
        <v>0.35485</v>
      </c>
      <c r="Q7975" s="1">
        <v>0</v>
      </c>
    </row>
    <row r="7976" spans="2:17" x14ac:dyDescent="0.3">
      <c r="B7976" s="187">
        <v>43432.916666666664</v>
      </c>
      <c r="D7976" s="202">
        <v>0</v>
      </c>
      <c r="E7976" s="178">
        <v>0</v>
      </c>
      <c r="F7976" s="188">
        <f t="shared" si="496"/>
        <v>0</v>
      </c>
      <c r="G7976" s="200"/>
      <c r="H7976" s="202">
        <v>0</v>
      </c>
      <c r="I7976" s="178">
        <v>-56.506999999999998</v>
      </c>
      <c r="J7976">
        <f t="shared" si="497"/>
        <v>0</v>
      </c>
      <c r="K7976" s="189">
        <f t="shared" si="498"/>
        <v>0</v>
      </c>
      <c r="L7976" s="200">
        <v>0</v>
      </c>
      <c r="N7976" s="184">
        <v>1732.1</v>
      </c>
      <c r="O7976" s="190">
        <f t="shared" si="499"/>
        <v>0.28868333333333329</v>
      </c>
      <c r="Q7976" s="1">
        <v>0</v>
      </c>
    </row>
    <row r="7977" spans="2:17" x14ac:dyDescent="0.3">
      <c r="B7977" s="187">
        <v>43432.958333333336</v>
      </c>
      <c r="D7977" s="202">
        <v>0</v>
      </c>
      <c r="E7977" s="178">
        <v>0</v>
      </c>
      <c r="F7977" s="188">
        <f t="shared" si="496"/>
        <v>0</v>
      </c>
      <c r="G7977" s="200"/>
      <c r="H7977" s="202">
        <v>0</v>
      </c>
      <c r="I7977" s="178">
        <v>-56.506999999999998</v>
      </c>
      <c r="J7977">
        <f t="shared" si="497"/>
        <v>0</v>
      </c>
      <c r="K7977" s="189">
        <f t="shared" si="498"/>
        <v>0</v>
      </c>
      <c r="L7977" s="200">
        <v>0</v>
      </c>
      <c r="N7977" s="184">
        <v>1853.3</v>
      </c>
      <c r="O7977" s="190">
        <f t="shared" si="499"/>
        <v>0.30888333333333334</v>
      </c>
      <c r="Q7977" s="1">
        <v>0</v>
      </c>
    </row>
    <row r="7978" spans="2:17" x14ac:dyDescent="0.3">
      <c r="B7978" s="187">
        <v>43433</v>
      </c>
      <c r="D7978" s="202">
        <v>0</v>
      </c>
      <c r="E7978" s="178">
        <v>0</v>
      </c>
      <c r="F7978" s="188">
        <f t="shared" si="496"/>
        <v>0</v>
      </c>
      <c r="G7978" s="200"/>
      <c r="H7978" s="202">
        <v>0</v>
      </c>
      <c r="I7978" s="178">
        <v>-56.506999999999998</v>
      </c>
      <c r="J7978">
        <f t="shared" si="497"/>
        <v>0</v>
      </c>
      <c r="K7978" s="189">
        <f t="shared" si="498"/>
        <v>0</v>
      </c>
      <c r="L7978" s="200">
        <v>0</v>
      </c>
      <c r="N7978" s="184">
        <v>2761.1</v>
      </c>
      <c r="O7978" s="190">
        <f t="shared" si="499"/>
        <v>0.46018333333333333</v>
      </c>
      <c r="Q7978" s="1">
        <v>0</v>
      </c>
    </row>
    <row r="7979" spans="2:17" x14ac:dyDescent="0.3">
      <c r="B7979" s="187">
        <v>43433.041666666664</v>
      </c>
      <c r="D7979" s="202">
        <v>0</v>
      </c>
      <c r="E7979" s="178">
        <v>0</v>
      </c>
      <c r="F7979" s="188">
        <f t="shared" si="496"/>
        <v>0</v>
      </c>
      <c r="G7979" s="200"/>
      <c r="H7979" s="202">
        <v>0</v>
      </c>
      <c r="I7979" s="178">
        <v>-56.506999999999998</v>
      </c>
      <c r="J7979">
        <f t="shared" si="497"/>
        <v>0</v>
      </c>
      <c r="K7979" s="189">
        <f t="shared" si="498"/>
        <v>0</v>
      </c>
      <c r="L7979" s="200">
        <v>0</v>
      </c>
      <c r="N7979" s="184">
        <v>3911.1</v>
      </c>
      <c r="O7979" s="190">
        <f t="shared" si="499"/>
        <v>0.65184999999999993</v>
      </c>
      <c r="Q7979" s="1">
        <v>0</v>
      </c>
    </row>
    <row r="7980" spans="2:17" x14ac:dyDescent="0.3">
      <c r="B7980" s="187">
        <v>43433.083333333336</v>
      </c>
      <c r="D7980" s="202">
        <v>0</v>
      </c>
      <c r="E7980" s="178">
        <v>0</v>
      </c>
      <c r="F7980" s="188">
        <f t="shared" si="496"/>
        <v>0</v>
      </c>
      <c r="G7980" s="200"/>
      <c r="H7980" s="202">
        <v>0</v>
      </c>
      <c r="I7980" s="178">
        <v>-56.506999999999998</v>
      </c>
      <c r="J7980">
        <f t="shared" si="497"/>
        <v>0</v>
      </c>
      <c r="K7980" s="189">
        <f t="shared" si="498"/>
        <v>0</v>
      </c>
      <c r="L7980" s="200">
        <v>0</v>
      </c>
      <c r="N7980" s="184">
        <v>4573.3999999999996</v>
      </c>
      <c r="O7980" s="190">
        <f t="shared" si="499"/>
        <v>0.76223333333333332</v>
      </c>
      <c r="Q7980" s="1">
        <v>0</v>
      </c>
    </row>
    <row r="7981" spans="2:17" x14ac:dyDescent="0.3">
      <c r="B7981" s="187">
        <v>43433.125</v>
      </c>
      <c r="D7981" s="202">
        <v>0</v>
      </c>
      <c r="E7981" s="178">
        <v>0</v>
      </c>
      <c r="F7981" s="188">
        <f t="shared" si="496"/>
        <v>0</v>
      </c>
      <c r="G7981" s="200"/>
      <c r="H7981" s="202">
        <v>0</v>
      </c>
      <c r="I7981" s="178">
        <v>-56.506999999999998</v>
      </c>
      <c r="J7981">
        <f t="shared" si="497"/>
        <v>0</v>
      </c>
      <c r="K7981" s="189">
        <f t="shared" si="498"/>
        <v>0</v>
      </c>
      <c r="L7981" s="200">
        <v>0</v>
      </c>
      <c r="N7981" s="184">
        <v>4310.8999999999996</v>
      </c>
      <c r="O7981" s="190">
        <f t="shared" si="499"/>
        <v>0.71848333333333325</v>
      </c>
      <c r="Q7981" s="1">
        <v>0</v>
      </c>
    </row>
    <row r="7982" spans="2:17" x14ac:dyDescent="0.3">
      <c r="B7982" s="187">
        <v>43433.166666666664</v>
      </c>
      <c r="D7982" s="202">
        <v>0</v>
      </c>
      <c r="E7982" s="178">
        <v>0</v>
      </c>
      <c r="F7982" s="188">
        <f t="shared" si="496"/>
        <v>0</v>
      </c>
      <c r="G7982" s="200"/>
      <c r="H7982" s="202">
        <v>0</v>
      </c>
      <c r="I7982" s="178">
        <v>-56.506999999999998</v>
      </c>
      <c r="J7982">
        <f t="shared" si="497"/>
        <v>0</v>
      </c>
      <c r="K7982" s="189">
        <f t="shared" si="498"/>
        <v>0</v>
      </c>
      <c r="L7982" s="200">
        <v>0</v>
      </c>
      <c r="N7982" s="184">
        <v>4020.7</v>
      </c>
      <c r="O7982" s="190">
        <f t="shared" si="499"/>
        <v>0.67011666666666658</v>
      </c>
      <c r="Q7982" s="1">
        <v>0</v>
      </c>
    </row>
    <row r="7983" spans="2:17" x14ac:dyDescent="0.3">
      <c r="B7983" s="187">
        <v>43433.208333333336</v>
      </c>
      <c r="D7983" s="202">
        <v>313</v>
      </c>
      <c r="E7983" s="178">
        <v>0</v>
      </c>
      <c r="F7983" s="188">
        <f t="shared" si="496"/>
        <v>0</v>
      </c>
      <c r="G7983" s="200"/>
      <c r="H7983" s="202">
        <v>52</v>
      </c>
      <c r="I7983" s="178">
        <v>1710.1</v>
      </c>
      <c r="J7983">
        <f t="shared" si="497"/>
        <v>1710.1</v>
      </c>
      <c r="K7983" s="189">
        <f t="shared" si="498"/>
        <v>6.8403999999999993E-2</v>
      </c>
      <c r="L7983" s="200">
        <v>1814.1</v>
      </c>
      <c r="N7983" s="184">
        <v>3589.9</v>
      </c>
      <c r="O7983" s="190">
        <f t="shared" si="499"/>
        <v>0.59831666666666672</v>
      </c>
      <c r="Q7983" s="1">
        <v>0</v>
      </c>
    </row>
    <row r="7984" spans="2:17" x14ac:dyDescent="0.3">
      <c r="B7984" s="187">
        <v>43433.25</v>
      </c>
      <c r="D7984" s="202">
        <v>759</v>
      </c>
      <c r="E7984" s="178">
        <v>195.65899999999999</v>
      </c>
      <c r="F7984" s="188">
        <f t="shared" si="496"/>
        <v>0.26478871333355891</v>
      </c>
      <c r="G7984" s="200"/>
      <c r="H7984" s="202">
        <v>264</v>
      </c>
      <c r="I7984" s="178">
        <v>11819</v>
      </c>
      <c r="J7984">
        <f t="shared" si="497"/>
        <v>11819</v>
      </c>
      <c r="K7984" s="189">
        <f t="shared" si="498"/>
        <v>0.47276000000000001</v>
      </c>
      <c r="L7984" s="200">
        <v>12133</v>
      </c>
      <c r="N7984" s="184">
        <v>2175</v>
      </c>
      <c r="O7984" s="190">
        <f t="shared" si="499"/>
        <v>0.36249999999999999</v>
      </c>
      <c r="Q7984" s="1">
        <v>0</v>
      </c>
    </row>
    <row r="7985" spans="2:17" x14ac:dyDescent="0.3">
      <c r="B7985" s="187">
        <v>43433.291666666664</v>
      </c>
      <c r="D7985" s="202">
        <v>879</v>
      </c>
      <c r="E7985" s="178">
        <v>582.346</v>
      </c>
      <c r="F7985" s="188">
        <f t="shared" si="496"/>
        <v>0.78809892749602473</v>
      </c>
      <c r="G7985" s="200"/>
      <c r="H7985" s="202">
        <v>502</v>
      </c>
      <c r="I7985" s="178">
        <v>21897</v>
      </c>
      <c r="J7985">
        <f t="shared" si="497"/>
        <v>21897</v>
      </c>
      <c r="K7985" s="189">
        <f t="shared" si="498"/>
        <v>0.87587999999999999</v>
      </c>
      <c r="L7985" s="200">
        <v>22678</v>
      </c>
      <c r="N7985" s="184">
        <v>1161.8</v>
      </c>
      <c r="O7985" s="190">
        <f t="shared" si="499"/>
        <v>0.19363333333333332</v>
      </c>
      <c r="Q7985" s="1">
        <v>0</v>
      </c>
    </row>
    <row r="7986" spans="2:17" x14ac:dyDescent="0.3">
      <c r="B7986" s="187">
        <v>43433.333333333336</v>
      </c>
      <c r="D7986" s="202">
        <v>951</v>
      </c>
      <c r="E7986" s="178">
        <v>690.35699999999997</v>
      </c>
      <c r="F7986" s="188">
        <f t="shared" si="496"/>
        <v>0.93427208444700072</v>
      </c>
      <c r="G7986" s="200"/>
      <c r="H7986" s="202">
        <v>734</v>
      </c>
      <c r="I7986" s="178">
        <v>24014</v>
      </c>
      <c r="J7986">
        <f t="shared" si="497"/>
        <v>24014</v>
      </c>
      <c r="K7986" s="189">
        <f t="shared" si="498"/>
        <v>0.96055999999999997</v>
      </c>
      <c r="L7986" s="200">
        <v>24922</v>
      </c>
      <c r="N7986" s="184">
        <v>725</v>
      </c>
      <c r="O7986" s="190">
        <f t="shared" si="499"/>
        <v>0.12083333333333333</v>
      </c>
      <c r="Q7986" s="1">
        <v>0</v>
      </c>
    </row>
    <row r="7987" spans="2:17" x14ac:dyDescent="0.3">
      <c r="B7987" s="187">
        <v>43433.375</v>
      </c>
      <c r="D7987" s="202">
        <v>994</v>
      </c>
      <c r="E7987" s="178">
        <v>733.654</v>
      </c>
      <c r="F7987" s="188">
        <f t="shared" si="496"/>
        <v>0.99286666441113791</v>
      </c>
      <c r="G7987" s="200"/>
      <c r="H7987" s="202">
        <v>911</v>
      </c>
      <c r="I7987" s="178">
        <v>24359</v>
      </c>
      <c r="J7987">
        <f t="shared" si="497"/>
        <v>24359</v>
      </c>
      <c r="K7987" s="189">
        <f t="shared" si="498"/>
        <v>0.97436</v>
      </c>
      <c r="L7987" s="200">
        <v>25289</v>
      </c>
      <c r="N7987" s="184">
        <v>293.10000000000002</v>
      </c>
      <c r="O7987" s="190">
        <f t="shared" si="499"/>
        <v>4.8850000000000005E-2</v>
      </c>
      <c r="Q7987" s="1">
        <v>0</v>
      </c>
    </row>
    <row r="7988" spans="2:17" x14ac:dyDescent="0.3">
      <c r="B7988" s="187">
        <v>43433.416666666664</v>
      </c>
      <c r="D7988" s="202">
        <v>1022</v>
      </c>
      <c r="E7988" s="178">
        <v>733.81100000000004</v>
      </c>
      <c r="F7988" s="188">
        <f t="shared" si="496"/>
        <v>0.99307913523023317</v>
      </c>
      <c r="G7988" s="200"/>
      <c r="H7988" s="202">
        <v>1039</v>
      </c>
      <c r="I7988" s="178">
        <v>24359</v>
      </c>
      <c r="J7988">
        <f t="shared" si="497"/>
        <v>24359</v>
      </c>
      <c r="K7988" s="189">
        <f t="shared" si="498"/>
        <v>0.97436</v>
      </c>
      <c r="L7988" s="200">
        <v>25289</v>
      </c>
      <c r="N7988" s="184">
        <v>103.8</v>
      </c>
      <c r="O7988" s="190">
        <f t="shared" si="499"/>
        <v>1.7299999999999999E-2</v>
      </c>
      <c r="Q7988" s="1">
        <v>0</v>
      </c>
    </row>
    <row r="7989" spans="2:17" x14ac:dyDescent="0.3">
      <c r="B7989" s="187">
        <v>43433.458333333336</v>
      </c>
      <c r="D7989" s="202">
        <v>1034</v>
      </c>
      <c r="E7989" s="178">
        <v>733.98599999999999</v>
      </c>
      <c r="F7989" s="188">
        <f t="shared" si="496"/>
        <v>0.99331596576107184</v>
      </c>
      <c r="G7989" s="200"/>
      <c r="H7989" s="202">
        <v>1102</v>
      </c>
      <c r="I7989" s="178">
        <v>24359</v>
      </c>
      <c r="J7989">
        <f t="shared" si="497"/>
        <v>24359</v>
      </c>
      <c r="K7989" s="189">
        <f t="shared" si="498"/>
        <v>0.97436</v>
      </c>
      <c r="L7989" s="200">
        <v>25289</v>
      </c>
      <c r="N7989" s="184">
        <v>226.2</v>
      </c>
      <c r="O7989" s="190">
        <f t="shared" si="499"/>
        <v>3.7699999999999997E-2</v>
      </c>
      <c r="Q7989" s="1">
        <v>0</v>
      </c>
    </row>
    <row r="7990" spans="2:17" x14ac:dyDescent="0.3">
      <c r="B7990" s="187">
        <v>43433.5</v>
      </c>
      <c r="D7990" s="202">
        <v>1031</v>
      </c>
      <c r="E7990" s="178">
        <v>734.13800000000003</v>
      </c>
      <c r="F7990" s="188">
        <f t="shared" si="496"/>
        <v>0.99352166999357183</v>
      </c>
      <c r="G7990" s="200"/>
      <c r="H7990" s="202">
        <v>1092</v>
      </c>
      <c r="I7990" s="178">
        <v>24359</v>
      </c>
      <c r="J7990">
        <f t="shared" si="497"/>
        <v>24359</v>
      </c>
      <c r="K7990" s="189">
        <f t="shared" si="498"/>
        <v>0.97436</v>
      </c>
      <c r="L7990" s="200">
        <v>25289</v>
      </c>
      <c r="N7990" s="184">
        <v>442.8</v>
      </c>
      <c r="O7990" s="190">
        <f t="shared" si="499"/>
        <v>7.3800000000000004E-2</v>
      </c>
      <c r="Q7990" s="1">
        <v>0</v>
      </c>
    </row>
    <row r="7991" spans="2:17" x14ac:dyDescent="0.3">
      <c r="B7991" s="187">
        <v>43433.541666666664</v>
      </c>
      <c r="D7991" s="202">
        <v>982</v>
      </c>
      <c r="E7991" s="178">
        <v>734.33299999999997</v>
      </c>
      <c r="F7991" s="188">
        <f t="shared" si="496"/>
        <v>0.993785566870792</v>
      </c>
      <c r="G7991" s="200"/>
      <c r="H7991" s="202">
        <v>1001</v>
      </c>
      <c r="I7991" s="178">
        <v>24359</v>
      </c>
      <c r="J7991">
        <f t="shared" si="497"/>
        <v>24359</v>
      </c>
      <c r="K7991" s="189">
        <f t="shared" si="498"/>
        <v>0.97436</v>
      </c>
      <c r="L7991" s="200">
        <v>25289</v>
      </c>
      <c r="N7991" s="184">
        <v>682.3</v>
      </c>
      <c r="O7991" s="190">
        <f t="shared" si="499"/>
        <v>0.11371666666666666</v>
      </c>
      <c r="Q7991" s="1">
        <v>0</v>
      </c>
    </row>
    <row r="7992" spans="2:17" x14ac:dyDescent="0.3">
      <c r="B7992" s="187">
        <v>43433.583333333336</v>
      </c>
      <c r="D7992" s="202">
        <v>908</v>
      </c>
      <c r="E7992" s="178">
        <v>664.00599999999997</v>
      </c>
      <c r="F7992" s="188">
        <f t="shared" si="496"/>
        <v>0.898610819771966</v>
      </c>
      <c r="G7992" s="200"/>
      <c r="H7992" s="202">
        <v>846</v>
      </c>
      <c r="I7992" s="178">
        <v>23466</v>
      </c>
      <c r="J7992">
        <f t="shared" si="497"/>
        <v>23466</v>
      </c>
      <c r="K7992" s="189">
        <f t="shared" si="498"/>
        <v>0.93864000000000003</v>
      </c>
      <c r="L7992" s="200">
        <v>24340</v>
      </c>
      <c r="N7992" s="184">
        <v>944.8</v>
      </c>
      <c r="O7992" s="190">
        <f t="shared" si="499"/>
        <v>0.15746666666666667</v>
      </c>
      <c r="Q7992" s="1">
        <v>0</v>
      </c>
    </row>
    <row r="7993" spans="2:17" x14ac:dyDescent="0.3">
      <c r="B7993" s="187">
        <v>43433.625</v>
      </c>
      <c r="D7993" s="202">
        <v>511</v>
      </c>
      <c r="E7993" s="178">
        <v>347.59399999999999</v>
      </c>
      <c r="F7993" s="188">
        <f t="shared" si="496"/>
        <v>0.47040498020773425</v>
      </c>
      <c r="G7993" s="200"/>
      <c r="H7993" s="202">
        <v>557</v>
      </c>
      <c r="I7993" s="178">
        <v>18207</v>
      </c>
      <c r="J7993">
        <f t="shared" si="497"/>
        <v>18207</v>
      </c>
      <c r="K7993" s="189">
        <f t="shared" si="498"/>
        <v>0.72828000000000004</v>
      </c>
      <c r="L7993" s="200">
        <v>18787</v>
      </c>
      <c r="N7993" s="184">
        <v>1255</v>
      </c>
      <c r="O7993" s="190">
        <f t="shared" si="499"/>
        <v>0.20916666666666667</v>
      </c>
      <c r="Q7993" s="1">
        <v>0</v>
      </c>
    </row>
    <row r="7994" spans="2:17" x14ac:dyDescent="0.3">
      <c r="B7994" s="187">
        <v>43433.666666666664</v>
      </c>
      <c r="D7994" s="202">
        <v>202</v>
      </c>
      <c r="E7994" s="178">
        <v>0</v>
      </c>
      <c r="F7994" s="188">
        <f t="shared" si="496"/>
        <v>0</v>
      </c>
      <c r="G7994" s="200"/>
      <c r="H7994" s="202">
        <v>283</v>
      </c>
      <c r="I7994" s="178">
        <v>9280.4</v>
      </c>
      <c r="J7994">
        <f t="shared" si="497"/>
        <v>9280.4</v>
      </c>
      <c r="K7994" s="189">
        <f t="shared" si="498"/>
        <v>0.37121599999999999</v>
      </c>
      <c r="L7994" s="200">
        <v>9518.1</v>
      </c>
      <c r="N7994" s="184">
        <v>1690.7</v>
      </c>
      <c r="O7994" s="190">
        <f t="shared" si="499"/>
        <v>0.28178333333333333</v>
      </c>
      <c r="Q7994" s="1">
        <v>0</v>
      </c>
    </row>
    <row r="7995" spans="2:17" x14ac:dyDescent="0.3">
      <c r="B7995" s="187">
        <v>43433.708333333336</v>
      </c>
      <c r="D7995" s="202">
        <v>295</v>
      </c>
      <c r="E7995" s="178">
        <v>0</v>
      </c>
      <c r="F7995" s="188">
        <f t="shared" si="496"/>
        <v>0</v>
      </c>
      <c r="G7995" s="200"/>
      <c r="H7995" s="202">
        <v>150</v>
      </c>
      <c r="I7995" s="178">
        <v>5497.6</v>
      </c>
      <c r="J7995">
        <f t="shared" si="497"/>
        <v>5497.6</v>
      </c>
      <c r="K7995" s="189">
        <f t="shared" si="498"/>
        <v>0.21990400000000002</v>
      </c>
      <c r="L7995" s="200">
        <v>5649.8</v>
      </c>
      <c r="N7995" s="184">
        <v>2166.9</v>
      </c>
      <c r="O7995" s="190">
        <f t="shared" si="499"/>
        <v>0.36115000000000003</v>
      </c>
      <c r="Q7995" s="1">
        <v>0</v>
      </c>
    </row>
    <row r="7996" spans="2:17" x14ac:dyDescent="0.3">
      <c r="B7996" s="187">
        <v>43433.75</v>
      </c>
      <c r="D7996" s="202">
        <v>0</v>
      </c>
      <c r="E7996" s="178">
        <v>0</v>
      </c>
      <c r="F7996" s="188">
        <f t="shared" si="496"/>
        <v>0</v>
      </c>
      <c r="G7996" s="200"/>
      <c r="H7996" s="202">
        <v>5</v>
      </c>
      <c r="I7996" s="178">
        <v>-56.506999999999998</v>
      </c>
      <c r="J7996">
        <f t="shared" si="497"/>
        <v>0</v>
      </c>
      <c r="K7996" s="189">
        <f t="shared" si="498"/>
        <v>0</v>
      </c>
      <c r="L7996" s="200">
        <v>0</v>
      </c>
      <c r="N7996" s="184">
        <v>2911.7</v>
      </c>
      <c r="O7996" s="190">
        <f t="shared" si="499"/>
        <v>0.48528333333333329</v>
      </c>
      <c r="Q7996" s="1">
        <v>0</v>
      </c>
    </row>
    <row r="7997" spans="2:17" x14ac:dyDescent="0.3">
      <c r="B7997" s="187">
        <v>43433.791666666664</v>
      </c>
      <c r="D7997" s="202">
        <v>0</v>
      </c>
      <c r="E7997" s="178">
        <v>0</v>
      </c>
      <c r="F7997" s="188">
        <f t="shared" si="496"/>
        <v>0</v>
      </c>
      <c r="G7997" s="200"/>
      <c r="H7997" s="202">
        <v>0</v>
      </c>
      <c r="I7997" s="178">
        <v>-56.506999999999998</v>
      </c>
      <c r="J7997">
        <f t="shared" si="497"/>
        <v>0</v>
      </c>
      <c r="K7997" s="189">
        <f t="shared" si="498"/>
        <v>0</v>
      </c>
      <c r="L7997" s="200">
        <v>0</v>
      </c>
      <c r="N7997" s="184">
        <v>4567.2</v>
      </c>
      <c r="O7997" s="190">
        <f t="shared" si="499"/>
        <v>0.76119999999999999</v>
      </c>
      <c r="Q7997" s="1">
        <v>0</v>
      </c>
    </row>
    <row r="7998" spans="2:17" x14ac:dyDescent="0.3">
      <c r="B7998" s="187">
        <v>43433.833333333336</v>
      </c>
      <c r="D7998" s="202">
        <v>0</v>
      </c>
      <c r="E7998" s="178">
        <v>0</v>
      </c>
      <c r="F7998" s="188">
        <f t="shared" si="496"/>
        <v>0</v>
      </c>
      <c r="G7998" s="200"/>
      <c r="H7998" s="202">
        <v>0</v>
      </c>
      <c r="I7998" s="178">
        <v>-56.506999999999998</v>
      </c>
      <c r="J7998">
        <f t="shared" si="497"/>
        <v>0</v>
      </c>
      <c r="K7998" s="189">
        <f t="shared" si="498"/>
        <v>0</v>
      </c>
      <c r="L7998" s="200">
        <v>0</v>
      </c>
      <c r="N7998" s="184">
        <v>5237</v>
      </c>
      <c r="O7998" s="190">
        <f t="shared" si="499"/>
        <v>0.87283333333333335</v>
      </c>
      <c r="Q7998" s="1">
        <v>0</v>
      </c>
    </row>
    <row r="7999" spans="2:17" x14ac:dyDescent="0.3">
      <c r="B7999" s="187">
        <v>43433.875</v>
      </c>
      <c r="D7999" s="202">
        <v>0</v>
      </c>
      <c r="E7999" s="178">
        <v>0</v>
      </c>
      <c r="F7999" s="188">
        <f t="shared" si="496"/>
        <v>0</v>
      </c>
      <c r="G7999" s="200"/>
      <c r="H7999" s="202">
        <v>0</v>
      </c>
      <c r="I7999" s="178">
        <v>-56.506999999999998</v>
      </c>
      <c r="J7999">
        <f t="shared" si="497"/>
        <v>0</v>
      </c>
      <c r="K7999" s="189">
        <f t="shared" si="498"/>
        <v>0</v>
      </c>
      <c r="L7999" s="200">
        <v>0</v>
      </c>
      <c r="N7999" s="184">
        <v>4641.5</v>
      </c>
      <c r="O7999" s="190">
        <f t="shared" si="499"/>
        <v>0.77358333333333329</v>
      </c>
      <c r="Q7999" s="1">
        <v>0</v>
      </c>
    </row>
    <row r="8000" spans="2:17" x14ac:dyDescent="0.3">
      <c r="B8000" s="187">
        <v>43433.916666666664</v>
      </c>
      <c r="D8000" s="202">
        <v>0</v>
      </c>
      <c r="E8000" s="178">
        <v>0</v>
      </c>
      <c r="F8000" s="188">
        <f t="shared" si="496"/>
        <v>0</v>
      </c>
      <c r="G8000" s="200"/>
      <c r="H8000" s="202">
        <v>0</v>
      </c>
      <c r="I8000" s="178">
        <v>-56.506999999999998</v>
      </c>
      <c r="J8000">
        <f t="shared" si="497"/>
        <v>0</v>
      </c>
      <c r="K8000" s="189">
        <f t="shared" si="498"/>
        <v>0</v>
      </c>
      <c r="L8000" s="200">
        <v>0</v>
      </c>
      <c r="N8000" s="184">
        <v>3818.5</v>
      </c>
      <c r="O8000" s="190">
        <f t="shared" si="499"/>
        <v>0.63641666666666663</v>
      </c>
      <c r="Q8000" s="1">
        <v>0</v>
      </c>
    </row>
    <row r="8001" spans="2:17" x14ac:dyDescent="0.3">
      <c r="B8001" s="187">
        <v>43433.958333333336</v>
      </c>
      <c r="D8001" s="202">
        <v>0</v>
      </c>
      <c r="E8001" s="178">
        <v>0</v>
      </c>
      <c r="F8001" s="188">
        <f t="shared" si="496"/>
        <v>0</v>
      </c>
      <c r="G8001" s="200"/>
      <c r="H8001" s="202">
        <v>0</v>
      </c>
      <c r="I8001" s="178">
        <v>-56.506999999999998</v>
      </c>
      <c r="J8001">
        <f t="shared" si="497"/>
        <v>0</v>
      </c>
      <c r="K8001" s="189">
        <f t="shared" si="498"/>
        <v>0</v>
      </c>
      <c r="L8001" s="200">
        <v>0</v>
      </c>
      <c r="N8001" s="184">
        <v>3376.2</v>
      </c>
      <c r="O8001" s="190">
        <f t="shared" si="499"/>
        <v>0.56269999999999998</v>
      </c>
      <c r="Q8001" s="1">
        <v>0</v>
      </c>
    </row>
    <row r="8002" spans="2:17" x14ac:dyDescent="0.3">
      <c r="B8002" s="187">
        <v>43434</v>
      </c>
      <c r="D8002" s="202">
        <v>0</v>
      </c>
      <c r="E8002" s="178">
        <v>0</v>
      </c>
      <c r="F8002" s="188">
        <f t="shared" si="496"/>
        <v>0</v>
      </c>
      <c r="G8002" s="200"/>
      <c r="H8002" s="202">
        <v>0</v>
      </c>
      <c r="I8002" s="178">
        <v>-56.506999999999998</v>
      </c>
      <c r="J8002">
        <f t="shared" si="497"/>
        <v>0</v>
      </c>
      <c r="K8002" s="189">
        <f t="shared" si="498"/>
        <v>0</v>
      </c>
      <c r="L8002" s="200">
        <v>0</v>
      </c>
      <c r="N8002" s="184">
        <v>3410.2</v>
      </c>
      <c r="O8002" s="190">
        <f t="shared" si="499"/>
        <v>0.56836666666666669</v>
      </c>
      <c r="Q8002" s="1">
        <v>0</v>
      </c>
    </row>
    <row r="8003" spans="2:17" x14ac:dyDescent="0.3">
      <c r="B8003" s="187">
        <v>43434.041666666664</v>
      </c>
      <c r="D8003" s="202">
        <v>0</v>
      </c>
      <c r="E8003" s="178">
        <v>0</v>
      </c>
      <c r="F8003" s="188">
        <f t="shared" si="496"/>
        <v>0</v>
      </c>
      <c r="G8003" s="200"/>
      <c r="H8003" s="202">
        <v>0</v>
      </c>
      <c r="I8003" s="178">
        <v>-56.506999999999998</v>
      </c>
      <c r="J8003">
        <f t="shared" si="497"/>
        <v>0</v>
      </c>
      <c r="K8003" s="189">
        <f t="shared" si="498"/>
        <v>0</v>
      </c>
      <c r="L8003" s="200">
        <v>0</v>
      </c>
      <c r="N8003" s="184">
        <v>3477.4</v>
      </c>
      <c r="O8003" s="190">
        <f t="shared" si="499"/>
        <v>0.57956666666666667</v>
      </c>
      <c r="Q8003" s="1">
        <v>0</v>
      </c>
    </row>
    <row r="8004" spans="2:17" x14ac:dyDescent="0.3">
      <c r="B8004" s="187">
        <v>43434.083333333336</v>
      </c>
      <c r="D8004" s="202">
        <v>0</v>
      </c>
      <c r="E8004" s="178">
        <v>0</v>
      </c>
      <c r="F8004" s="188">
        <f t="shared" si="496"/>
        <v>0</v>
      </c>
      <c r="G8004" s="200"/>
      <c r="H8004" s="202">
        <v>0</v>
      </c>
      <c r="I8004" s="178">
        <v>-56.506999999999998</v>
      </c>
      <c r="J8004">
        <f t="shared" si="497"/>
        <v>0</v>
      </c>
      <c r="K8004" s="189">
        <f t="shared" si="498"/>
        <v>0</v>
      </c>
      <c r="L8004" s="200">
        <v>0</v>
      </c>
      <c r="N8004" s="184">
        <v>3234.9</v>
      </c>
      <c r="O8004" s="190">
        <f t="shared" si="499"/>
        <v>0.53915000000000002</v>
      </c>
      <c r="Q8004" s="1">
        <v>0</v>
      </c>
    </row>
    <row r="8005" spans="2:17" x14ac:dyDescent="0.3">
      <c r="B8005" s="187">
        <v>43434.125</v>
      </c>
      <c r="D8005" s="202">
        <v>0</v>
      </c>
      <c r="E8005" s="178">
        <v>0</v>
      </c>
      <c r="F8005" s="188">
        <f t="shared" si="496"/>
        <v>0</v>
      </c>
      <c r="G8005" s="200"/>
      <c r="H8005" s="202">
        <v>0</v>
      </c>
      <c r="I8005" s="178">
        <v>-56.506999999999998</v>
      </c>
      <c r="J8005">
        <f t="shared" si="497"/>
        <v>0</v>
      </c>
      <c r="K8005" s="189">
        <f t="shared" si="498"/>
        <v>0</v>
      </c>
      <c r="L8005" s="200">
        <v>0</v>
      </c>
      <c r="N8005" s="184">
        <v>2449.8000000000002</v>
      </c>
      <c r="O8005" s="190">
        <f t="shared" si="499"/>
        <v>0.40830000000000005</v>
      </c>
      <c r="Q8005" s="1">
        <v>0</v>
      </c>
    </row>
    <row r="8006" spans="2:17" x14ac:dyDescent="0.3">
      <c r="B8006" s="187">
        <v>43434.166666666664</v>
      </c>
      <c r="D8006" s="202">
        <v>0</v>
      </c>
      <c r="E8006" s="178">
        <v>0</v>
      </c>
      <c r="F8006" s="188">
        <f t="shared" si="496"/>
        <v>0</v>
      </c>
      <c r="G8006" s="200"/>
      <c r="H8006" s="202">
        <v>0</v>
      </c>
      <c r="I8006" s="178">
        <v>-56.506999999999998</v>
      </c>
      <c r="J8006">
        <f t="shared" si="497"/>
        <v>0</v>
      </c>
      <c r="K8006" s="189">
        <f t="shared" si="498"/>
        <v>0</v>
      </c>
      <c r="L8006" s="200">
        <v>0</v>
      </c>
      <c r="N8006" s="184">
        <v>1789.6</v>
      </c>
      <c r="O8006" s="190">
        <f t="shared" si="499"/>
        <v>0.29826666666666662</v>
      </c>
      <c r="Q8006" s="1">
        <v>0</v>
      </c>
    </row>
    <row r="8007" spans="2:17" x14ac:dyDescent="0.3">
      <c r="B8007" s="187">
        <v>43434.208333333336</v>
      </c>
      <c r="D8007" s="202">
        <v>300</v>
      </c>
      <c r="E8007" s="178">
        <v>0</v>
      </c>
      <c r="F8007" s="188">
        <f t="shared" si="496"/>
        <v>0</v>
      </c>
      <c r="G8007" s="200"/>
      <c r="H8007" s="202">
        <v>51</v>
      </c>
      <c r="I8007" s="178">
        <v>1672.4</v>
      </c>
      <c r="J8007">
        <f t="shared" si="497"/>
        <v>1672.4</v>
      </c>
      <c r="K8007" s="189">
        <f t="shared" si="498"/>
        <v>6.6895999999999997E-2</v>
      </c>
      <c r="L8007" s="200">
        <v>1776.1</v>
      </c>
      <c r="N8007" s="184">
        <v>1207.9000000000001</v>
      </c>
      <c r="O8007" s="190">
        <f t="shared" si="499"/>
        <v>0.20131666666666667</v>
      </c>
      <c r="Q8007" s="1">
        <v>0</v>
      </c>
    </row>
    <row r="8008" spans="2:17" x14ac:dyDescent="0.3">
      <c r="B8008" s="187">
        <v>43434.25</v>
      </c>
      <c r="D8008" s="202">
        <v>559</v>
      </c>
      <c r="E8008" s="178">
        <v>91.195499999999996</v>
      </c>
      <c r="F8008" s="188">
        <f t="shared" si="496"/>
        <v>0.12341644957201339</v>
      </c>
      <c r="G8008" s="200"/>
      <c r="H8008" s="202">
        <v>235</v>
      </c>
      <c r="I8008" s="178">
        <v>9996.1</v>
      </c>
      <c r="J8008">
        <f t="shared" si="497"/>
        <v>9996.1</v>
      </c>
      <c r="K8008" s="189">
        <f t="shared" si="498"/>
        <v>0.39984400000000003</v>
      </c>
      <c r="L8008" s="200">
        <v>10254</v>
      </c>
      <c r="N8008" s="184">
        <v>859.8</v>
      </c>
      <c r="O8008" s="190">
        <f t="shared" si="499"/>
        <v>0.14329999999999998</v>
      </c>
      <c r="Q8008" s="1">
        <v>0</v>
      </c>
    </row>
    <row r="8009" spans="2:17" x14ac:dyDescent="0.3">
      <c r="B8009" s="187">
        <v>43434.291666666664</v>
      </c>
      <c r="D8009" s="202">
        <v>836</v>
      </c>
      <c r="E8009" s="178">
        <v>554.447</v>
      </c>
      <c r="F8009" s="188">
        <f t="shared" si="496"/>
        <v>0.75034272761105669</v>
      </c>
      <c r="G8009" s="200"/>
      <c r="H8009" s="202">
        <v>496</v>
      </c>
      <c r="I8009" s="178">
        <v>21614</v>
      </c>
      <c r="J8009">
        <f t="shared" si="497"/>
        <v>21614</v>
      </c>
      <c r="K8009" s="189">
        <f t="shared" si="498"/>
        <v>0.86456</v>
      </c>
      <c r="L8009" s="200">
        <v>22378</v>
      </c>
      <c r="N8009" s="184">
        <v>290.89999999999998</v>
      </c>
      <c r="O8009" s="190">
        <f t="shared" si="499"/>
        <v>4.848333333333333E-2</v>
      </c>
      <c r="Q8009" s="1">
        <v>0</v>
      </c>
    </row>
    <row r="8010" spans="2:17" x14ac:dyDescent="0.3">
      <c r="B8010" s="187">
        <v>43434.333333333336</v>
      </c>
      <c r="D8010" s="202">
        <v>939</v>
      </c>
      <c r="E8010" s="178">
        <v>682.303</v>
      </c>
      <c r="F8010" s="188">
        <f t="shared" si="496"/>
        <v>0.92337246675914342</v>
      </c>
      <c r="G8010" s="200"/>
      <c r="H8010" s="202">
        <v>728</v>
      </c>
      <c r="I8010" s="178">
        <v>23714</v>
      </c>
      <c r="J8010">
        <f t="shared" si="497"/>
        <v>23714</v>
      </c>
      <c r="K8010" s="189">
        <f t="shared" si="498"/>
        <v>0.94855999999999996</v>
      </c>
      <c r="L8010" s="200">
        <v>24604</v>
      </c>
      <c r="N8010" s="184">
        <v>225.6</v>
      </c>
      <c r="O8010" s="190">
        <f t="shared" si="499"/>
        <v>3.7600000000000001E-2</v>
      </c>
      <c r="Q8010" s="1">
        <v>0</v>
      </c>
    </row>
    <row r="8011" spans="2:17" x14ac:dyDescent="0.3">
      <c r="B8011" s="187">
        <v>43434.375</v>
      </c>
      <c r="D8011" s="202">
        <v>985</v>
      </c>
      <c r="E8011" s="178">
        <v>733.08100000000002</v>
      </c>
      <c r="F8011" s="188">
        <f t="shared" ref="F8011:F8074" si="500">E8011/$F$8</f>
        <v>0.99209121358730601</v>
      </c>
      <c r="G8011" s="200"/>
      <c r="H8011" s="202">
        <v>905</v>
      </c>
      <c r="I8011" s="178">
        <v>24359</v>
      </c>
      <c r="J8011">
        <f t="shared" ref="J8011:J8074" si="501">IF(I8011&lt;0,0,I8011)</f>
        <v>24359</v>
      </c>
      <c r="K8011" s="189">
        <f t="shared" ref="K8011:K8074" si="502">J8011/(1000*$K$8)</f>
        <v>0.97436</v>
      </c>
      <c r="L8011" s="200">
        <v>25289</v>
      </c>
      <c r="N8011" s="184">
        <v>280.10000000000002</v>
      </c>
      <c r="O8011" s="190">
        <f t="shared" ref="O8011:O8074" si="503">N8011/$O$8</f>
        <v>4.6683333333333341E-2</v>
      </c>
      <c r="Q8011" s="1">
        <v>0</v>
      </c>
    </row>
    <row r="8012" spans="2:17" x14ac:dyDescent="0.3">
      <c r="B8012" s="187">
        <v>43434.416666666664</v>
      </c>
      <c r="D8012" s="202">
        <v>1014</v>
      </c>
      <c r="E8012" s="178">
        <v>733.41099999999994</v>
      </c>
      <c r="F8012" s="188">
        <f t="shared" si="500"/>
        <v>0.99253780830260174</v>
      </c>
      <c r="G8012" s="200"/>
      <c r="H8012" s="202">
        <v>1033</v>
      </c>
      <c r="I8012" s="178">
        <v>24359</v>
      </c>
      <c r="J8012">
        <f t="shared" si="501"/>
        <v>24359</v>
      </c>
      <c r="K8012" s="189">
        <f t="shared" si="502"/>
        <v>0.97436</v>
      </c>
      <c r="L8012" s="200">
        <v>25289</v>
      </c>
      <c r="N8012" s="184">
        <v>906.9</v>
      </c>
      <c r="O8012" s="190">
        <f t="shared" si="503"/>
        <v>0.15115000000000001</v>
      </c>
      <c r="Q8012" s="1">
        <v>0</v>
      </c>
    </row>
    <row r="8013" spans="2:17" x14ac:dyDescent="0.3">
      <c r="B8013" s="187">
        <v>43434.458333333336</v>
      </c>
      <c r="D8013" s="202">
        <v>882</v>
      </c>
      <c r="E8013" s="178">
        <v>669.13199999999995</v>
      </c>
      <c r="F8013" s="188">
        <f t="shared" si="500"/>
        <v>0.90554792434956188</v>
      </c>
      <c r="G8013" s="200"/>
      <c r="H8013" s="202">
        <v>1056</v>
      </c>
      <c r="I8013" s="178">
        <v>24226</v>
      </c>
      <c r="J8013">
        <f t="shared" si="501"/>
        <v>24226</v>
      </c>
      <c r="K8013" s="189">
        <f t="shared" si="502"/>
        <v>0.96904000000000001</v>
      </c>
      <c r="L8013" s="200">
        <v>25148</v>
      </c>
      <c r="N8013" s="184">
        <v>2097.1999999999998</v>
      </c>
      <c r="O8013" s="190">
        <f t="shared" si="503"/>
        <v>0.34953333333333331</v>
      </c>
      <c r="Q8013" s="1">
        <v>0</v>
      </c>
    </row>
    <row r="8014" spans="2:17" x14ac:dyDescent="0.3">
      <c r="B8014" s="187">
        <v>43434.5</v>
      </c>
      <c r="D8014" s="202">
        <v>571</v>
      </c>
      <c r="E8014" s="178">
        <v>425.66</v>
      </c>
      <c r="F8014" s="188">
        <f t="shared" si="500"/>
        <v>0.57605305003890794</v>
      </c>
      <c r="G8014" s="200"/>
      <c r="H8014" s="202">
        <v>904</v>
      </c>
      <c r="I8014" s="178">
        <v>21127</v>
      </c>
      <c r="J8014">
        <f t="shared" si="501"/>
        <v>21127</v>
      </c>
      <c r="K8014" s="189">
        <f t="shared" si="502"/>
        <v>0.84508000000000005</v>
      </c>
      <c r="L8014" s="200">
        <v>21863</v>
      </c>
      <c r="N8014" s="184">
        <v>3604.8</v>
      </c>
      <c r="O8014" s="190">
        <f t="shared" si="503"/>
        <v>0.6008</v>
      </c>
      <c r="Q8014" s="1">
        <v>0</v>
      </c>
    </row>
    <row r="8015" spans="2:17" x14ac:dyDescent="0.3">
      <c r="B8015" s="187">
        <v>43434.541666666664</v>
      </c>
      <c r="D8015" s="202">
        <v>485</v>
      </c>
      <c r="E8015" s="178">
        <v>343.79700000000003</v>
      </c>
      <c r="F8015" s="188">
        <f t="shared" si="500"/>
        <v>0.46526643434719361</v>
      </c>
      <c r="G8015" s="200"/>
      <c r="H8015" s="202">
        <v>790</v>
      </c>
      <c r="I8015" s="178">
        <v>19657</v>
      </c>
      <c r="J8015">
        <f t="shared" si="501"/>
        <v>19657</v>
      </c>
      <c r="K8015" s="189">
        <f t="shared" si="502"/>
        <v>0.78627999999999998</v>
      </c>
      <c r="L8015" s="200">
        <v>20313</v>
      </c>
      <c r="N8015" s="184">
        <v>4901.8</v>
      </c>
      <c r="O8015" s="190">
        <f t="shared" si="503"/>
        <v>0.81696666666666673</v>
      </c>
      <c r="Q8015" s="1">
        <v>0</v>
      </c>
    </row>
    <row r="8016" spans="2:17" x14ac:dyDescent="0.3">
      <c r="B8016" s="187">
        <v>43434.583333333336</v>
      </c>
      <c r="D8016" s="202">
        <v>937</v>
      </c>
      <c r="E8016" s="178">
        <v>678.52099999999996</v>
      </c>
      <c r="F8016" s="188">
        <f t="shared" si="500"/>
        <v>0.91825422065838891</v>
      </c>
      <c r="G8016" s="200"/>
      <c r="H8016" s="202">
        <v>851</v>
      </c>
      <c r="I8016" s="178">
        <v>23680</v>
      </c>
      <c r="J8016">
        <f t="shared" si="501"/>
        <v>23680</v>
      </c>
      <c r="K8016" s="189">
        <f t="shared" si="502"/>
        <v>0.94720000000000004</v>
      </c>
      <c r="L8016" s="200">
        <v>24568</v>
      </c>
      <c r="N8016" s="184">
        <v>5617.2</v>
      </c>
      <c r="O8016" s="190">
        <f t="shared" si="503"/>
        <v>0.93619999999999992</v>
      </c>
      <c r="Q8016" s="1">
        <v>0</v>
      </c>
    </row>
    <row r="8017" spans="2:17" x14ac:dyDescent="0.3">
      <c r="B8017" s="187">
        <v>43434.625</v>
      </c>
      <c r="D8017" s="202">
        <v>904</v>
      </c>
      <c r="E8017" s="178">
        <v>628.25800000000004</v>
      </c>
      <c r="F8017" s="188">
        <f t="shared" si="500"/>
        <v>0.85023243224955181</v>
      </c>
      <c r="G8017" s="200"/>
      <c r="H8017" s="202">
        <v>658</v>
      </c>
      <c r="I8017" s="178">
        <v>22725</v>
      </c>
      <c r="J8017">
        <f t="shared" si="501"/>
        <v>22725</v>
      </c>
      <c r="K8017" s="189">
        <f t="shared" si="502"/>
        <v>0.90900000000000003</v>
      </c>
      <c r="L8017" s="200">
        <v>23554</v>
      </c>
      <c r="N8017" s="184">
        <v>5892.9</v>
      </c>
      <c r="O8017" s="190">
        <f t="shared" si="503"/>
        <v>0.98214999999999997</v>
      </c>
      <c r="Q8017" s="1">
        <v>0</v>
      </c>
    </row>
    <row r="8018" spans="2:17" x14ac:dyDescent="0.3">
      <c r="B8018" s="187">
        <v>43434.666666666664</v>
      </c>
      <c r="D8018" s="202">
        <v>667</v>
      </c>
      <c r="E8018" s="178">
        <v>392.96</v>
      </c>
      <c r="F8018" s="188">
        <f t="shared" si="500"/>
        <v>0.53179957370504449</v>
      </c>
      <c r="G8018" s="200"/>
      <c r="H8018" s="202">
        <v>406</v>
      </c>
      <c r="I8018" s="178">
        <v>17187</v>
      </c>
      <c r="J8018">
        <f t="shared" si="501"/>
        <v>17187</v>
      </c>
      <c r="K8018" s="189">
        <f t="shared" si="502"/>
        <v>0.68747999999999998</v>
      </c>
      <c r="L8018" s="200">
        <v>17717</v>
      </c>
      <c r="N8018" s="184">
        <v>5987.3</v>
      </c>
      <c r="O8018" s="190">
        <f t="shared" si="503"/>
        <v>0.99788333333333334</v>
      </c>
      <c r="Q8018" s="1">
        <v>0</v>
      </c>
    </row>
    <row r="8019" spans="2:17" x14ac:dyDescent="0.3">
      <c r="B8019" s="187">
        <v>43434.708333333336</v>
      </c>
      <c r="D8019" s="202">
        <v>437</v>
      </c>
      <c r="E8019" s="178">
        <v>0</v>
      </c>
      <c r="F8019" s="188">
        <f t="shared" si="500"/>
        <v>0</v>
      </c>
      <c r="G8019" s="200"/>
      <c r="H8019" s="202">
        <v>172</v>
      </c>
      <c r="I8019" s="178">
        <v>6556.3</v>
      </c>
      <c r="J8019">
        <f t="shared" si="501"/>
        <v>6556.3</v>
      </c>
      <c r="K8019" s="189">
        <f t="shared" si="502"/>
        <v>0.26225199999999999</v>
      </c>
      <c r="L8019" s="200">
        <v>6728.3</v>
      </c>
      <c r="N8019" s="184">
        <v>5984.2</v>
      </c>
      <c r="O8019" s="190">
        <f t="shared" si="503"/>
        <v>0.99736666666666662</v>
      </c>
      <c r="Q8019" s="1">
        <v>0</v>
      </c>
    </row>
    <row r="8020" spans="2:17" x14ac:dyDescent="0.3">
      <c r="B8020" s="187">
        <v>43434.75</v>
      </c>
      <c r="D8020" s="202">
        <v>82</v>
      </c>
      <c r="E8020" s="178">
        <v>0</v>
      </c>
      <c r="F8020" s="188">
        <f t="shared" si="500"/>
        <v>0</v>
      </c>
      <c r="G8020" s="200"/>
      <c r="H8020" s="202">
        <v>16</v>
      </c>
      <c r="I8020" s="178">
        <v>219.17</v>
      </c>
      <c r="J8020">
        <f t="shared" si="501"/>
        <v>219.17</v>
      </c>
      <c r="K8020" s="189">
        <f t="shared" si="502"/>
        <v>8.7667999999999999E-3</v>
      </c>
      <c r="L8020" s="200">
        <v>366.3</v>
      </c>
      <c r="N8020" s="184">
        <v>5917.7</v>
      </c>
      <c r="O8020" s="190">
        <f t="shared" si="503"/>
        <v>0.98628333333333329</v>
      </c>
      <c r="Q8020" s="1">
        <v>0</v>
      </c>
    </row>
    <row r="8021" spans="2:17" x14ac:dyDescent="0.3">
      <c r="B8021" s="187">
        <v>43434.791666666664</v>
      </c>
      <c r="D8021" s="202">
        <v>0</v>
      </c>
      <c r="E8021" s="178">
        <v>0</v>
      </c>
      <c r="F8021" s="188">
        <f t="shared" si="500"/>
        <v>0</v>
      </c>
      <c r="G8021" s="200"/>
      <c r="H8021" s="202">
        <v>0</v>
      </c>
      <c r="I8021" s="178">
        <v>-56.506999999999998</v>
      </c>
      <c r="J8021">
        <f t="shared" si="501"/>
        <v>0</v>
      </c>
      <c r="K8021" s="189">
        <f t="shared" si="502"/>
        <v>0</v>
      </c>
      <c r="L8021" s="200">
        <v>0</v>
      </c>
      <c r="N8021" s="184">
        <v>4172.3</v>
      </c>
      <c r="O8021" s="190">
        <f t="shared" si="503"/>
        <v>0.69538333333333335</v>
      </c>
      <c r="Q8021" s="1">
        <v>0</v>
      </c>
    </row>
    <row r="8022" spans="2:17" x14ac:dyDescent="0.3">
      <c r="B8022" s="187">
        <v>43434.833333333336</v>
      </c>
      <c r="D8022" s="202">
        <v>0</v>
      </c>
      <c r="E8022" s="178">
        <v>0</v>
      </c>
      <c r="F8022" s="188">
        <f t="shared" si="500"/>
        <v>0</v>
      </c>
      <c r="G8022" s="200"/>
      <c r="H8022" s="202">
        <v>0</v>
      </c>
      <c r="I8022" s="178">
        <v>-56.506999999999998</v>
      </c>
      <c r="J8022">
        <f t="shared" si="501"/>
        <v>0</v>
      </c>
      <c r="K8022" s="189">
        <f t="shared" si="502"/>
        <v>0</v>
      </c>
      <c r="L8022" s="200">
        <v>0</v>
      </c>
      <c r="N8022" s="184">
        <v>5457.8</v>
      </c>
      <c r="O8022" s="190">
        <f t="shared" si="503"/>
        <v>0.9096333333333334</v>
      </c>
      <c r="Q8022" s="1">
        <v>0</v>
      </c>
    </row>
    <row r="8023" spans="2:17" x14ac:dyDescent="0.3">
      <c r="B8023" s="187">
        <v>43434.875</v>
      </c>
      <c r="D8023" s="202">
        <v>0</v>
      </c>
      <c r="E8023" s="178">
        <v>0</v>
      </c>
      <c r="F8023" s="188">
        <f t="shared" si="500"/>
        <v>0</v>
      </c>
      <c r="G8023" s="200"/>
      <c r="H8023" s="202">
        <v>0</v>
      </c>
      <c r="I8023" s="178">
        <v>-56.506999999999998</v>
      </c>
      <c r="J8023">
        <f t="shared" si="501"/>
        <v>0</v>
      </c>
      <c r="K8023" s="189">
        <f t="shared" si="502"/>
        <v>0</v>
      </c>
      <c r="L8023" s="200">
        <v>0</v>
      </c>
      <c r="N8023" s="184">
        <v>5984</v>
      </c>
      <c r="O8023" s="190">
        <f t="shared" si="503"/>
        <v>0.99733333333333329</v>
      </c>
      <c r="Q8023" s="1">
        <v>0</v>
      </c>
    </row>
    <row r="8024" spans="2:17" x14ac:dyDescent="0.3">
      <c r="B8024" s="187">
        <v>43434.916666666664</v>
      </c>
      <c r="D8024" s="202">
        <v>0</v>
      </c>
      <c r="E8024" s="178">
        <v>0</v>
      </c>
      <c r="F8024" s="188">
        <f t="shared" si="500"/>
        <v>0</v>
      </c>
      <c r="G8024" s="200"/>
      <c r="H8024" s="202">
        <v>0</v>
      </c>
      <c r="I8024" s="178">
        <v>-56.506999999999998</v>
      </c>
      <c r="J8024">
        <f t="shared" si="501"/>
        <v>0</v>
      </c>
      <c r="K8024" s="189">
        <f t="shared" si="502"/>
        <v>0</v>
      </c>
      <c r="L8024" s="200">
        <v>0</v>
      </c>
      <c r="N8024" s="184">
        <v>5976.8</v>
      </c>
      <c r="O8024" s="190">
        <f t="shared" si="503"/>
        <v>0.99613333333333332</v>
      </c>
      <c r="Q8024" s="1">
        <v>0</v>
      </c>
    </row>
    <row r="8025" spans="2:17" x14ac:dyDescent="0.3">
      <c r="B8025" s="187">
        <v>43434.958333333336</v>
      </c>
      <c r="D8025" s="202">
        <v>0</v>
      </c>
      <c r="E8025" s="178">
        <v>0</v>
      </c>
      <c r="F8025" s="188">
        <f t="shared" si="500"/>
        <v>0</v>
      </c>
      <c r="G8025" s="200"/>
      <c r="H8025" s="202">
        <v>0</v>
      </c>
      <c r="I8025" s="178">
        <v>-56.506999999999998</v>
      </c>
      <c r="J8025">
        <f t="shared" si="501"/>
        <v>0</v>
      </c>
      <c r="K8025" s="189">
        <f t="shared" si="502"/>
        <v>0</v>
      </c>
      <c r="L8025" s="200">
        <v>0</v>
      </c>
      <c r="N8025" s="184">
        <v>5879.8</v>
      </c>
      <c r="O8025" s="190">
        <f t="shared" si="503"/>
        <v>0.97996666666666665</v>
      </c>
      <c r="Q8025" s="1">
        <v>0</v>
      </c>
    </row>
    <row r="8026" spans="2:17" x14ac:dyDescent="0.3">
      <c r="B8026" s="187">
        <v>44166</v>
      </c>
      <c r="D8026" s="202">
        <v>0</v>
      </c>
      <c r="E8026" s="178">
        <v>0</v>
      </c>
      <c r="F8026" s="188">
        <f t="shared" si="500"/>
        <v>0</v>
      </c>
      <c r="G8026" s="200"/>
      <c r="H8026" s="202">
        <v>0</v>
      </c>
      <c r="I8026" s="178">
        <v>-56.506999999999998</v>
      </c>
      <c r="J8026">
        <f t="shared" si="501"/>
        <v>0</v>
      </c>
      <c r="K8026" s="189">
        <f t="shared" si="502"/>
        <v>0</v>
      </c>
      <c r="L8026" s="200">
        <v>0</v>
      </c>
      <c r="N8026" s="184">
        <v>5991</v>
      </c>
      <c r="O8026" s="190">
        <f t="shared" si="503"/>
        <v>0.99850000000000005</v>
      </c>
      <c r="Q8026" s="1">
        <v>0</v>
      </c>
    </row>
    <row r="8027" spans="2:17" x14ac:dyDescent="0.3">
      <c r="B8027" s="187">
        <v>44166.041666666664</v>
      </c>
      <c r="D8027" s="202">
        <v>0</v>
      </c>
      <c r="E8027" s="178">
        <v>0</v>
      </c>
      <c r="F8027" s="188">
        <f t="shared" si="500"/>
        <v>0</v>
      </c>
      <c r="G8027" s="200"/>
      <c r="H8027" s="202">
        <v>0</v>
      </c>
      <c r="I8027" s="178">
        <v>-56.506999999999998</v>
      </c>
      <c r="J8027">
        <f t="shared" si="501"/>
        <v>0</v>
      </c>
      <c r="K8027" s="189">
        <f t="shared" si="502"/>
        <v>0</v>
      </c>
      <c r="L8027" s="200">
        <v>0</v>
      </c>
      <c r="N8027" s="184">
        <v>5986.2</v>
      </c>
      <c r="O8027" s="190">
        <f t="shared" si="503"/>
        <v>0.99769999999999992</v>
      </c>
      <c r="Q8027" s="1">
        <v>0</v>
      </c>
    </row>
    <row r="8028" spans="2:17" x14ac:dyDescent="0.3">
      <c r="B8028" s="187">
        <v>44166.083333333336</v>
      </c>
      <c r="D8028" s="202">
        <v>0</v>
      </c>
      <c r="E8028" s="178">
        <v>0</v>
      </c>
      <c r="F8028" s="188">
        <f t="shared" si="500"/>
        <v>0</v>
      </c>
      <c r="G8028" s="200"/>
      <c r="H8028" s="202">
        <v>0</v>
      </c>
      <c r="I8028" s="178">
        <v>-56.506999999999998</v>
      </c>
      <c r="J8028">
        <f t="shared" si="501"/>
        <v>0</v>
      </c>
      <c r="K8028" s="189">
        <f t="shared" si="502"/>
        <v>0</v>
      </c>
      <c r="L8028" s="200">
        <v>0</v>
      </c>
      <c r="N8028" s="184">
        <v>5953.7</v>
      </c>
      <c r="O8028" s="190">
        <f t="shared" si="503"/>
        <v>0.9922833333333333</v>
      </c>
      <c r="Q8028" s="1">
        <v>0</v>
      </c>
    </row>
    <row r="8029" spans="2:17" x14ac:dyDescent="0.3">
      <c r="B8029" s="187">
        <v>44166.125</v>
      </c>
      <c r="D8029" s="202">
        <v>0</v>
      </c>
      <c r="E8029" s="178">
        <v>0</v>
      </c>
      <c r="F8029" s="188">
        <f t="shared" si="500"/>
        <v>0</v>
      </c>
      <c r="G8029" s="200"/>
      <c r="H8029" s="202">
        <v>0</v>
      </c>
      <c r="I8029" s="178">
        <v>-56.506999999999998</v>
      </c>
      <c r="J8029">
        <f t="shared" si="501"/>
        <v>0</v>
      </c>
      <c r="K8029" s="189">
        <f t="shared" si="502"/>
        <v>0</v>
      </c>
      <c r="L8029" s="200">
        <v>0</v>
      </c>
      <c r="N8029" s="184">
        <v>5880.4</v>
      </c>
      <c r="O8029" s="190">
        <f t="shared" si="503"/>
        <v>0.98006666666666664</v>
      </c>
      <c r="Q8029" s="1">
        <v>0</v>
      </c>
    </row>
    <row r="8030" spans="2:17" x14ac:dyDescent="0.3">
      <c r="B8030" s="187">
        <v>44166.166666666664</v>
      </c>
      <c r="D8030" s="202">
        <v>0</v>
      </c>
      <c r="E8030" s="178">
        <v>0</v>
      </c>
      <c r="F8030" s="188">
        <f t="shared" si="500"/>
        <v>0</v>
      </c>
      <c r="G8030" s="200"/>
      <c r="H8030" s="202">
        <v>0</v>
      </c>
      <c r="I8030" s="178">
        <v>-56.506999999999998</v>
      </c>
      <c r="J8030">
        <f t="shared" si="501"/>
        <v>0</v>
      </c>
      <c r="K8030" s="189">
        <f t="shared" si="502"/>
        <v>0</v>
      </c>
      <c r="L8030" s="200">
        <v>0</v>
      </c>
      <c r="N8030" s="184">
        <v>5947.1</v>
      </c>
      <c r="O8030" s="190">
        <f t="shared" si="503"/>
        <v>0.99118333333333342</v>
      </c>
      <c r="Q8030" s="1">
        <v>0</v>
      </c>
    </row>
    <row r="8031" spans="2:17" x14ac:dyDescent="0.3">
      <c r="B8031" s="187">
        <v>44166.208333333336</v>
      </c>
      <c r="D8031" s="202">
        <v>293</v>
      </c>
      <c r="E8031" s="178">
        <v>0</v>
      </c>
      <c r="F8031" s="188">
        <f t="shared" si="500"/>
        <v>0</v>
      </c>
      <c r="G8031" s="200"/>
      <c r="H8031" s="202">
        <v>50</v>
      </c>
      <c r="I8031" s="178">
        <v>1649.5</v>
      </c>
      <c r="J8031">
        <f t="shared" si="501"/>
        <v>1649.5</v>
      </c>
      <c r="K8031" s="189">
        <f t="shared" si="502"/>
        <v>6.5979999999999997E-2</v>
      </c>
      <c r="L8031" s="200">
        <v>1753</v>
      </c>
      <c r="N8031" s="184">
        <v>5984.6</v>
      </c>
      <c r="O8031" s="190">
        <f t="shared" si="503"/>
        <v>0.99743333333333339</v>
      </c>
      <c r="Q8031" s="1">
        <v>0</v>
      </c>
    </row>
    <row r="8032" spans="2:17" x14ac:dyDescent="0.3">
      <c r="B8032" s="187">
        <v>44166.25</v>
      </c>
      <c r="D8032" s="202">
        <v>734</v>
      </c>
      <c r="E8032" s="178">
        <v>174.61600000000001</v>
      </c>
      <c r="F8032" s="188">
        <f t="shared" si="500"/>
        <v>0.23631085698819235</v>
      </c>
      <c r="G8032" s="200"/>
      <c r="H8032" s="202">
        <v>258</v>
      </c>
      <c r="I8032" s="178">
        <v>11765</v>
      </c>
      <c r="J8032">
        <f t="shared" si="501"/>
        <v>11765</v>
      </c>
      <c r="K8032" s="189">
        <f t="shared" si="502"/>
        <v>0.47060000000000002</v>
      </c>
      <c r="L8032" s="200">
        <v>12077</v>
      </c>
      <c r="N8032" s="184">
        <v>5740.3</v>
      </c>
      <c r="O8032" s="190">
        <f t="shared" si="503"/>
        <v>0.95671666666666666</v>
      </c>
      <c r="Q8032" s="1">
        <v>0</v>
      </c>
    </row>
    <row r="8033" spans="2:17" x14ac:dyDescent="0.3">
      <c r="B8033" s="187">
        <v>44166.291666666664</v>
      </c>
      <c r="D8033" s="202">
        <v>858</v>
      </c>
      <c r="E8033" s="178">
        <v>558.00699999999995</v>
      </c>
      <c r="F8033" s="188">
        <f t="shared" si="500"/>
        <v>0.75516053726697563</v>
      </c>
      <c r="G8033" s="200"/>
      <c r="H8033" s="202">
        <v>495</v>
      </c>
      <c r="I8033" s="178">
        <v>21958</v>
      </c>
      <c r="J8033">
        <f t="shared" si="501"/>
        <v>21958</v>
      </c>
      <c r="K8033" s="189">
        <f t="shared" si="502"/>
        <v>0.87831999999999999</v>
      </c>
      <c r="L8033" s="200">
        <v>22742</v>
      </c>
      <c r="N8033" s="184">
        <v>5972</v>
      </c>
      <c r="O8033" s="190">
        <f t="shared" si="503"/>
        <v>0.99533333333333329</v>
      </c>
      <c r="Q8033" s="1">
        <v>0</v>
      </c>
    </row>
    <row r="8034" spans="2:17" x14ac:dyDescent="0.3">
      <c r="B8034" s="187">
        <v>44166.333333333336</v>
      </c>
      <c r="D8034" s="202">
        <v>933</v>
      </c>
      <c r="E8034" s="178">
        <v>666.41300000000001</v>
      </c>
      <c r="F8034" s="188">
        <f t="shared" si="500"/>
        <v>0.90186825455898778</v>
      </c>
      <c r="G8034" s="200"/>
      <c r="H8034" s="202">
        <v>723</v>
      </c>
      <c r="I8034" s="178">
        <v>24093</v>
      </c>
      <c r="J8034">
        <f t="shared" si="501"/>
        <v>24093</v>
      </c>
      <c r="K8034" s="189">
        <f t="shared" si="502"/>
        <v>0.96372000000000002</v>
      </c>
      <c r="L8034" s="200">
        <v>25006</v>
      </c>
      <c r="N8034" s="184">
        <v>5952.9</v>
      </c>
      <c r="O8034" s="190">
        <f t="shared" si="503"/>
        <v>0.99214999999999998</v>
      </c>
      <c r="Q8034" s="1">
        <v>0</v>
      </c>
    </row>
    <row r="8035" spans="2:17" x14ac:dyDescent="0.3">
      <c r="B8035" s="187">
        <v>44166.375</v>
      </c>
      <c r="D8035" s="202">
        <v>982</v>
      </c>
      <c r="E8035" s="178">
        <v>721.83299999999997</v>
      </c>
      <c r="F8035" s="188">
        <f t="shared" si="500"/>
        <v>0.97686910038231212</v>
      </c>
      <c r="G8035" s="200"/>
      <c r="H8035" s="202">
        <v>900</v>
      </c>
      <c r="I8035" s="178">
        <v>24359</v>
      </c>
      <c r="J8035">
        <f t="shared" si="501"/>
        <v>24359</v>
      </c>
      <c r="K8035" s="189">
        <f t="shared" si="502"/>
        <v>0.97436</v>
      </c>
      <c r="L8035" s="200">
        <v>25289</v>
      </c>
      <c r="N8035" s="184">
        <v>5785.8</v>
      </c>
      <c r="O8035" s="190">
        <f t="shared" si="503"/>
        <v>0.96430000000000005</v>
      </c>
      <c r="Q8035" s="1">
        <v>0</v>
      </c>
    </row>
    <row r="8036" spans="2:17" x14ac:dyDescent="0.3">
      <c r="B8036" s="187">
        <v>44166.416666666664</v>
      </c>
      <c r="D8036" s="202">
        <v>1012</v>
      </c>
      <c r="E8036" s="178">
        <v>733.55499999999995</v>
      </c>
      <c r="F8036" s="188">
        <f t="shared" si="500"/>
        <v>0.99273268599654907</v>
      </c>
      <c r="G8036" s="200"/>
      <c r="H8036" s="202">
        <v>1028</v>
      </c>
      <c r="I8036" s="178">
        <v>24359</v>
      </c>
      <c r="J8036">
        <f t="shared" si="501"/>
        <v>24359</v>
      </c>
      <c r="K8036" s="189">
        <f t="shared" si="502"/>
        <v>0.97436</v>
      </c>
      <c r="L8036" s="200">
        <v>25289</v>
      </c>
      <c r="N8036" s="184">
        <v>5299.6</v>
      </c>
      <c r="O8036" s="190">
        <f t="shared" si="503"/>
        <v>0.88326666666666676</v>
      </c>
      <c r="Q8036" s="1">
        <v>0</v>
      </c>
    </row>
    <row r="8037" spans="2:17" x14ac:dyDescent="0.3">
      <c r="B8037" s="187">
        <v>44166.458333333336</v>
      </c>
      <c r="D8037" s="202">
        <v>1022</v>
      </c>
      <c r="E8037" s="178">
        <v>733.60500000000002</v>
      </c>
      <c r="F8037" s="188">
        <f t="shared" si="500"/>
        <v>0.99280035186250304</v>
      </c>
      <c r="G8037" s="200"/>
      <c r="H8037" s="202">
        <v>1091</v>
      </c>
      <c r="I8037" s="178">
        <v>24359</v>
      </c>
      <c r="J8037">
        <f t="shared" si="501"/>
        <v>24359</v>
      </c>
      <c r="K8037" s="189">
        <f t="shared" si="502"/>
        <v>0.97436</v>
      </c>
      <c r="L8037" s="200">
        <v>25289</v>
      </c>
      <c r="N8037" s="184">
        <v>4300.3999999999996</v>
      </c>
      <c r="O8037" s="190">
        <f t="shared" si="503"/>
        <v>0.71673333333333322</v>
      </c>
      <c r="Q8037" s="1">
        <v>0</v>
      </c>
    </row>
    <row r="8038" spans="2:17" x14ac:dyDescent="0.3">
      <c r="B8038" s="187">
        <v>44166.5</v>
      </c>
      <c r="D8038" s="202">
        <v>1021</v>
      </c>
      <c r="E8038" s="178">
        <v>733.78499999999997</v>
      </c>
      <c r="F8038" s="188">
        <f t="shared" si="500"/>
        <v>0.99304394897993709</v>
      </c>
      <c r="G8038" s="200"/>
      <c r="H8038" s="202">
        <v>1082</v>
      </c>
      <c r="I8038" s="178">
        <v>24359</v>
      </c>
      <c r="J8038">
        <f t="shared" si="501"/>
        <v>24359</v>
      </c>
      <c r="K8038" s="189">
        <f t="shared" si="502"/>
        <v>0.97436</v>
      </c>
      <c r="L8038" s="200">
        <v>25289</v>
      </c>
      <c r="N8038" s="184">
        <v>3114.6</v>
      </c>
      <c r="O8038" s="190">
        <f t="shared" si="503"/>
        <v>0.51910000000000001</v>
      </c>
      <c r="Q8038" s="1">
        <v>0</v>
      </c>
    </row>
    <row r="8039" spans="2:17" x14ac:dyDescent="0.3">
      <c r="B8039" s="187">
        <v>44166.541666666664</v>
      </c>
      <c r="D8039" s="202">
        <v>1005</v>
      </c>
      <c r="E8039" s="178">
        <v>734.01599999999996</v>
      </c>
      <c r="F8039" s="188">
        <f t="shared" si="500"/>
        <v>0.9933565652806442</v>
      </c>
      <c r="G8039" s="200"/>
      <c r="H8039" s="202">
        <v>1003</v>
      </c>
      <c r="I8039" s="178">
        <v>24359</v>
      </c>
      <c r="J8039">
        <f t="shared" si="501"/>
        <v>24359</v>
      </c>
      <c r="K8039" s="189">
        <f t="shared" si="502"/>
        <v>0.97436</v>
      </c>
      <c r="L8039" s="200">
        <v>25289</v>
      </c>
      <c r="N8039" s="184">
        <v>2124.9</v>
      </c>
      <c r="O8039" s="190">
        <f t="shared" si="503"/>
        <v>0.35415000000000002</v>
      </c>
      <c r="Q8039" s="1">
        <v>0</v>
      </c>
    </row>
    <row r="8040" spans="2:17" x14ac:dyDescent="0.3">
      <c r="B8040" s="187">
        <v>44166.583333333336</v>
      </c>
      <c r="D8040" s="202">
        <v>970</v>
      </c>
      <c r="E8040" s="178">
        <v>710.53300000000002</v>
      </c>
      <c r="F8040" s="188">
        <f t="shared" si="500"/>
        <v>0.96157661467672639</v>
      </c>
      <c r="G8040" s="200"/>
      <c r="H8040" s="202">
        <v>859</v>
      </c>
      <c r="I8040" s="178">
        <v>24204</v>
      </c>
      <c r="J8040">
        <f t="shared" si="501"/>
        <v>24204</v>
      </c>
      <c r="K8040" s="189">
        <f t="shared" si="502"/>
        <v>0.96816000000000002</v>
      </c>
      <c r="L8040" s="200">
        <v>25124</v>
      </c>
      <c r="N8040" s="184">
        <v>1516.2</v>
      </c>
      <c r="O8040" s="190">
        <f t="shared" si="503"/>
        <v>0.25269999999999998</v>
      </c>
      <c r="Q8040" s="1">
        <v>0</v>
      </c>
    </row>
    <row r="8041" spans="2:17" x14ac:dyDescent="0.3">
      <c r="B8041" s="187">
        <v>44166.625</v>
      </c>
      <c r="D8041" s="202">
        <v>915</v>
      </c>
      <c r="E8041" s="178">
        <v>645.19000000000005</v>
      </c>
      <c r="F8041" s="188">
        <f t="shared" si="500"/>
        <v>0.87314680109618714</v>
      </c>
      <c r="G8041" s="200"/>
      <c r="H8041" s="202">
        <v>662</v>
      </c>
      <c r="I8041" s="178">
        <v>23022</v>
      </c>
      <c r="J8041">
        <f t="shared" si="501"/>
        <v>23022</v>
      </c>
      <c r="K8041" s="189">
        <f t="shared" si="502"/>
        <v>0.92088000000000003</v>
      </c>
      <c r="L8041" s="200">
        <v>23869</v>
      </c>
      <c r="N8041" s="184">
        <v>1133.5999999999999</v>
      </c>
      <c r="O8041" s="190">
        <f t="shared" si="503"/>
        <v>0.18893333333333331</v>
      </c>
      <c r="Q8041" s="1">
        <v>0</v>
      </c>
    </row>
    <row r="8042" spans="2:17" x14ac:dyDescent="0.3">
      <c r="B8042" s="187">
        <v>44166.666666666664</v>
      </c>
      <c r="D8042" s="202">
        <v>838</v>
      </c>
      <c r="E8042" s="178">
        <v>512.85</v>
      </c>
      <c r="F8042" s="188">
        <f t="shared" si="500"/>
        <v>0.6940487870893528</v>
      </c>
      <c r="G8042" s="200"/>
      <c r="H8042" s="202">
        <v>437</v>
      </c>
      <c r="I8042" s="178">
        <v>18876</v>
      </c>
      <c r="J8042">
        <f t="shared" si="501"/>
        <v>18876</v>
      </c>
      <c r="K8042" s="189">
        <f t="shared" si="502"/>
        <v>0.75504000000000004</v>
      </c>
      <c r="L8042" s="200">
        <v>19491</v>
      </c>
      <c r="N8042" s="184">
        <v>868.1</v>
      </c>
      <c r="O8042" s="190">
        <f t="shared" si="503"/>
        <v>0.14468333333333333</v>
      </c>
      <c r="Q8042" s="1">
        <v>0</v>
      </c>
    </row>
    <row r="8043" spans="2:17" x14ac:dyDescent="0.3">
      <c r="B8043" s="187">
        <v>44166.708333333336</v>
      </c>
      <c r="D8043" s="202">
        <v>682</v>
      </c>
      <c r="E8043" s="178">
        <v>281.02</v>
      </c>
      <c r="F8043" s="188">
        <f t="shared" si="500"/>
        <v>0.38030923300740943</v>
      </c>
      <c r="G8043" s="200"/>
      <c r="H8043" s="202">
        <v>203</v>
      </c>
      <c r="I8043" s="178">
        <v>8496.5</v>
      </c>
      <c r="J8043">
        <f t="shared" si="501"/>
        <v>8496.5</v>
      </c>
      <c r="K8043" s="189">
        <f t="shared" si="502"/>
        <v>0.33986</v>
      </c>
      <c r="L8043" s="200">
        <v>8713.2999999999993</v>
      </c>
      <c r="N8043" s="184">
        <v>786.9</v>
      </c>
      <c r="O8043" s="190">
        <f t="shared" si="503"/>
        <v>0.13114999999999999</v>
      </c>
      <c r="Q8043" s="1">
        <v>0</v>
      </c>
    </row>
    <row r="8044" spans="2:17" x14ac:dyDescent="0.3">
      <c r="B8044" s="187">
        <v>44166.75</v>
      </c>
      <c r="D8044" s="202">
        <v>155</v>
      </c>
      <c r="E8044" s="178">
        <v>0</v>
      </c>
      <c r="F8044" s="188">
        <f t="shared" si="500"/>
        <v>0</v>
      </c>
      <c r="G8044" s="200"/>
      <c r="H8044" s="202">
        <v>22</v>
      </c>
      <c r="I8044" s="178">
        <v>384.53</v>
      </c>
      <c r="J8044">
        <f t="shared" si="501"/>
        <v>384.53</v>
      </c>
      <c r="K8044" s="189">
        <f t="shared" si="502"/>
        <v>1.5381199999999999E-2</v>
      </c>
      <c r="L8044" s="200">
        <v>512.38</v>
      </c>
      <c r="N8044" s="184">
        <v>698.3</v>
      </c>
      <c r="O8044" s="190">
        <f t="shared" si="503"/>
        <v>0.11638333333333332</v>
      </c>
      <c r="Q8044" s="1">
        <v>0</v>
      </c>
    </row>
    <row r="8045" spans="2:17" x14ac:dyDescent="0.3">
      <c r="B8045" s="187">
        <v>44166.791666666664</v>
      </c>
      <c r="D8045" s="202">
        <v>0</v>
      </c>
      <c r="E8045" s="178">
        <v>0</v>
      </c>
      <c r="F8045" s="188">
        <f t="shared" si="500"/>
        <v>0</v>
      </c>
      <c r="G8045" s="200"/>
      <c r="H8045" s="202">
        <v>0</v>
      </c>
      <c r="I8045" s="178">
        <v>-56.506999999999998</v>
      </c>
      <c r="J8045">
        <f t="shared" si="501"/>
        <v>0</v>
      </c>
      <c r="K8045" s="189">
        <f t="shared" si="502"/>
        <v>0</v>
      </c>
      <c r="L8045" s="200">
        <v>0</v>
      </c>
      <c r="N8045" s="184">
        <v>1386.9</v>
      </c>
      <c r="O8045" s="190">
        <f t="shared" si="503"/>
        <v>0.23115000000000002</v>
      </c>
      <c r="Q8045" s="1">
        <v>0</v>
      </c>
    </row>
    <row r="8046" spans="2:17" x14ac:dyDescent="0.3">
      <c r="B8046" s="187">
        <v>44166.833333333336</v>
      </c>
      <c r="D8046" s="202">
        <v>0</v>
      </c>
      <c r="E8046" s="178">
        <v>0</v>
      </c>
      <c r="F8046" s="188">
        <f t="shared" si="500"/>
        <v>0</v>
      </c>
      <c r="G8046" s="200"/>
      <c r="H8046" s="202">
        <v>0</v>
      </c>
      <c r="I8046" s="178">
        <v>-56.506999999999998</v>
      </c>
      <c r="J8046">
        <f t="shared" si="501"/>
        <v>0</v>
      </c>
      <c r="K8046" s="189">
        <f t="shared" si="502"/>
        <v>0</v>
      </c>
      <c r="L8046" s="200">
        <v>0</v>
      </c>
      <c r="N8046" s="184">
        <v>2580.8000000000002</v>
      </c>
      <c r="O8046" s="190">
        <f t="shared" si="503"/>
        <v>0.43013333333333337</v>
      </c>
      <c r="Q8046" s="1">
        <v>0</v>
      </c>
    </row>
    <row r="8047" spans="2:17" x14ac:dyDescent="0.3">
      <c r="B8047" s="187">
        <v>44166.875</v>
      </c>
      <c r="D8047" s="202">
        <v>0</v>
      </c>
      <c r="E8047" s="178">
        <v>0</v>
      </c>
      <c r="F8047" s="188">
        <f t="shared" si="500"/>
        <v>0</v>
      </c>
      <c r="G8047" s="200"/>
      <c r="H8047" s="202">
        <v>0</v>
      </c>
      <c r="I8047" s="178">
        <v>-56.506999999999998</v>
      </c>
      <c r="J8047">
        <f t="shared" si="501"/>
        <v>0</v>
      </c>
      <c r="K8047" s="189">
        <f t="shared" si="502"/>
        <v>0</v>
      </c>
      <c r="L8047" s="200">
        <v>0</v>
      </c>
      <c r="N8047" s="184">
        <v>4174.8999999999996</v>
      </c>
      <c r="O8047" s="190">
        <f t="shared" si="503"/>
        <v>0.69581666666666664</v>
      </c>
      <c r="Q8047" s="1">
        <v>0</v>
      </c>
    </row>
    <row r="8048" spans="2:17" x14ac:dyDescent="0.3">
      <c r="B8048" s="187">
        <v>44166.916666666664</v>
      </c>
      <c r="D8048" s="202">
        <v>0</v>
      </c>
      <c r="E8048" s="178">
        <v>0</v>
      </c>
      <c r="F8048" s="188">
        <f t="shared" si="500"/>
        <v>0</v>
      </c>
      <c r="G8048" s="200"/>
      <c r="H8048" s="202">
        <v>0</v>
      </c>
      <c r="I8048" s="178">
        <v>-56.506999999999998</v>
      </c>
      <c r="J8048">
        <f t="shared" si="501"/>
        <v>0</v>
      </c>
      <c r="K8048" s="189">
        <f t="shared" si="502"/>
        <v>0</v>
      </c>
      <c r="L8048" s="200">
        <v>0</v>
      </c>
      <c r="N8048" s="184">
        <v>5292.9</v>
      </c>
      <c r="O8048" s="190">
        <f t="shared" si="503"/>
        <v>0.88214999999999999</v>
      </c>
      <c r="Q8048" s="1">
        <v>0</v>
      </c>
    </row>
    <row r="8049" spans="2:17" x14ac:dyDescent="0.3">
      <c r="B8049" s="187">
        <v>44166.958333333336</v>
      </c>
      <c r="D8049" s="202">
        <v>0</v>
      </c>
      <c r="E8049" s="178">
        <v>0</v>
      </c>
      <c r="F8049" s="188">
        <f t="shared" si="500"/>
        <v>0</v>
      </c>
      <c r="G8049" s="200"/>
      <c r="H8049" s="202">
        <v>0</v>
      </c>
      <c r="I8049" s="178">
        <v>-56.506999999999998</v>
      </c>
      <c r="J8049">
        <f t="shared" si="501"/>
        <v>0</v>
      </c>
      <c r="K8049" s="189">
        <f t="shared" si="502"/>
        <v>0</v>
      </c>
      <c r="L8049" s="200">
        <v>0</v>
      </c>
      <c r="N8049" s="184">
        <v>5854.9</v>
      </c>
      <c r="O8049" s="190">
        <f t="shared" si="503"/>
        <v>0.97581666666666655</v>
      </c>
      <c r="Q8049" s="1">
        <v>0</v>
      </c>
    </row>
    <row r="8050" spans="2:17" x14ac:dyDescent="0.3">
      <c r="B8050" s="187">
        <v>44167</v>
      </c>
      <c r="D8050" s="202">
        <v>0</v>
      </c>
      <c r="E8050" s="178">
        <v>0</v>
      </c>
      <c r="F8050" s="188">
        <f t="shared" si="500"/>
        <v>0</v>
      </c>
      <c r="G8050" s="200"/>
      <c r="H8050" s="202">
        <v>0</v>
      </c>
      <c r="I8050" s="178">
        <v>-56.506999999999998</v>
      </c>
      <c r="J8050">
        <f t="shared" si="501"/>
        <v>0</v>
      </c>
      <c r="K8050" s="189">
        <f t="shared" si="502"/>
        <v>0</v>
      </c>
      <c r="L8050" s="200">
        <v>0</v>
      </c>
      <c r="N8050" s="184">
        <v>5978.8</v>
      </c>
      <c r="O8050" s="190">
        <f t="shared" si="503"/>
        <v>0.99646666666666672</v>
      </c>
      <c r="Q8050" s="1">
        <v>0</v>
      </c>
    </row>
    <row r="8051" spans="2:17" x14ac:dyDescent="0.3">
      <c r="B8051" s="187">
        <v>44167.041666666664</v>
      </c>
      <c r="D8051" s="202">
        <v>0</v>
      </c>
      <c r="E8051" s="178">
        <v>0</v>
      </c>
      <c r="F8051" s="188">
        <f t="shared" si="500"/>
        <v>0</v>
      </c>
      <c r="G8051" s="200"/>
      <c r="H8051" s="202">
        <v>0</v>
      </c>
      <c r="I8051" s="178">
        <v>-56.506999999999998</v>
      </c>
      <c r="J8051">
        <f t="shared" si="501"/>
        <v>0</v>
      </c>
      <c r="K8051" s="189">
        <f t="shared" si="502"/>
        <v>0</v>
      </c>
      <c r="L8051" s="200">
        <v>0</v>
      </c>
      <c r="N8051" s="184">
        <v>5987.3</v>
      </c>
      <c r="O8051" s="190">
        <f t="shared" si="503"/>
        <v>0.99788333333333334</v>
      </c>
      <c r="Q8051" s="1">
        <v>0</v>
      </c>
    </row>
    <row r="8052" spans="2:17" x14ac:dyDescent="0.3">
      <c r="B8052" s="187">
        <v>44167.083333333336</v>
      </c>
      <c r="D8052" s="202">
        <v>0</v>
      </c>
      <c r="E8052" s="178">
        <v>0</v>
      </c>
      <c r="F8052" s="188">
        <f t="shared" si="500"/>
        <v>0</v>
      </c>
      <c r="G8052" s="200"/>
      <c r="H8052" s="202">
        <v>0</v>
      </c>
      <c r="I8052" s="178">
        <v>-56.506999999999998</v>
      </c>
      <c r="J8052">
        <f t="shared" si="501"/>
        <v>0</v>
      </c>
      <c r="K8052" s="189">
        <f t="shared" si="502"/>
        <v>0</v>
      </c>
      <c r="L8052" s="200">
        <v>0</v>
      </c>
      <c r="N8052" s="184">
        <v>5982.9</v>
      </c>
      <c r="O8052" s="190">
        <f t="shared" si="503"/>
        <v>0.99714999999999998</v>
      </c>
      <c r="Q8052" s="1">
        <v>0</v>
      </c>
    </row>
    <row r="8053" spans="2:17" x14ac:dyDescent="0.3">
      <c r="B8053" s="187">
        <v>44167.125</v>
      </c>
      <c r="D8053" s="202">
        <v>0</v>
      </c>
      <c r="E8053" s="178">
        <v>0</v>
      </c>
      <c r="F8053" s="188">
        <f t="shared" si="500"/>
        <v>0</v>
      </c>
      <c r="G8053" s="200"/>
      <c r="H8053" s="202">
        <v>0</v>
      </c>
      <c r="I8053" s="178">
        <v>-56.506999999999998</v>
      </c>
      <c r="J8053">
        <f t="shared" si="501"/>
        <v>0</v>
      </c>
      <c r="K8053" s="189">
        <f t="shared" si="502"/>
        <v>0</v>
      </c>
      <c r="L8053" s="200">
        <v>0</v>
      </c>
      <c r="N8053" s="184">
        <v>5948.4</v>
      </c>
      <c r="O8053" s="190">
        <f t="shared" si="503"/>
        <v>0.99139999999999995</v>
      </c>
      <c r="Q8053" s="1">
        <v>0</v>
      </c>
    </row>
    <row r="8054" spans="2:17" x14ac:dyDescent="0.3">
      <c r="B8054" s="187">
        <v>44167.166666666664</v>
      </c>
      <c r="D8054" s="202">
        <v>0</v>
      </c>
      <c r="E8054" s="178">
        <v>0</v>
      </c>
      <c r="F8054" s="188">
        <f t="shared" si="500"/>
        <v>0</v>
      </c>
      <c r="G8054" s="200"/>
      <c r="H8054" s="202">
        <v>0</v>
      </c>
      <c r="I8054" s="178">
        <v>-56.506999999999998</v>
      </c>
      <c r="J8054">
        <f t="shared" si="501"/>
        <v>0</v>
      </c>
      <c r="K8054" s="189">
        <f t="shared" si="502"/>
        <v>0</v>
      </c>
      <c r="L8054" s="200">
        <v>0</v>
      </c>
      <c r="N8054" s="184">
        <v>5776.6</v>
      </c>
      <c r="O8054" s="190">
        <f t="shared" si="503"/>
        <v>0.96276666666666677</v>
      </c>
      <c r="Q8054" s="1">
        <v>0</v>
      </c>
    </row>
    <row r="8055" spans="2:17" x14ac:dyDescent="0.3">
      <c r="B8055" s="187">
        <v>44167.208333333336</v>
      </c>
      <c r="D8055" s="202">
        <v>268</v>
      </c>
      <c r="E8055" s="178">
        <v>0</v>
      </c>
      <c r="F8055" s="188">
        <f t="shared" si="500"/>
        <v>0</v>
      </c>
      <c r="G8055" s="200"/>
      <c r="H8055" s="202">
        <v>48</v>
      </c>
      <c r="I8055" s="178">
        <v>1576.1</v>
      </c>
      <c r="J8055">
        <f t="shared" si="501"/>
        <v>1576.1</v>
      </c>
      <c r="K8055" s="189">
        <f t="shared" si="502"/>
        <v>6.3044000000000003E-2</v>
      </c>
      <c r="L8055" s="200">
        <v>1679</v>
      </c>
      <c r="N8055" s="184">
        <v>5306</v>
      </c>
      <c r="O8055" s="190">
        <f t="shared" si="503"/>
        <v>0.8843333333333333</v>
      </c>
      <c r="Q8055" s="1">
        <v>0</v>
      </c>
    </row>
    <row r="8056" spans="2:17" x14ac:dyDescent="0.3">
      <c r="B8056" s="187">
        <v>44167.25</v>
      </c>
      <c r="D8056" s="202">
        <v>688</v>
      </c>
      <c r="E8056" s="178">
        <v>153.40299999999999</v>
      </c>
      <c r="F8056" s="188">
        <f t="shared" si="500"/>
        <v>0.2076029366985824</v>
      </c>
      <c r="G8056" s="200"/>
      <c r="H8056" s="202">
        <v>250</v>
      </c>
      <c r="I8056" s="178">
        <v>11184</v>
      </c>
      <c r="J8056">
        <f t="shared" si="501"/>
        <v>11184</v>
      </c>
      <c r="K8056" s="189">
        <f t="shared" si="502"/>
        <v>0.44735999999999998</v>
      </c>
      <c r="L8056" s="200">
        <v>11478</v>
      </c>
      <c r="N8056" s="184">
        <v>4291.5</v>
      </c>
      <c r="O8056" s="190">
        <f t="shared" si="503"/>
        <v>0.71525000000000005</v>
      </c>
      <c r="Q8056" s="1">
        <v>0</v>
      </c>
    </row>
    <row r="8057" spans="2:17" x14ac:dyDescent="0.3">
      <c r="B8057" s="187">
        <v>44167.291666666664</v>
      </c>
      <c r="D8057" s="202">
        <v>814</v>
      </c>
      <c r="E8057" s="178">
        <v>530.95799999999997</v>
      </c>
      <c r="F8057" s="188">
        <f t="shared" si="500"/>
        <v>0.7185546571032243</v>
      </c>
      <c r="G8057" s="200"/>
      <c r="H8057" s="202">
        <v>482</v>
      </c>
      <c r="I8057" s="178">
        <v>21244</v>
      </c>
      <c r="J8057">
        <f t="shared" si="501"/>
        <v>21244</v>
      </c>
      <c r="K8057" s="189">
        <f t="shared" si="502"/>
        <v>0.84975999999999996</v>
      </c>
      <c r="L8057" s="200">
        <v>21987</v>
      </c>
      <c r="N8057" s="184">
        <v>4014.9</v>
      </c>
      <c r="O8057" s="190">
        <f t="shared" si="503"/>
        <v>0.66915000000000002</v>
      </c>
      <c r="Q8057" s="1">
        <v>0</v>
      </c>
    </row>
    <row r="8058" spans="2:17" x14ac:dyDescent="0.3">
      <c r="B8058" s="187">
        <v>44167.333333333336</v>
      </c>
      <c r="D8058" s="202">
        <v>895</v>
      </c>
      <c r="E8058" s="178">
        <v>641.51199999999994</v>
      </c>
      <c r="F8058" s="188">
        <f t="shared" si="500"/>
        <v>0.86816929999661674</v>
      </c>
      <c r="G8058" s="200"/>
      <c r="H8058" s="202">
        <v>709</v>
      </c>
      <c r="I8058" s="178">
        <v>23342</v>
      </c>
      <c r="J8058">
        <f t="shared" si="501"/>
        <v>23342</v>
      </c>
      <c r="K8058" s="189">
        <f t="shared" si="502"/>
        <v>0.93367999999999995</v>
      </c>
      <c r="L8058" s="200">
        <v>24209</v>
      </c>
      <c r="N8058" s="184">
        <v>4117.7</v>
      </c>
      <c r="O8058" s="190">
        <f t="shared" si="503"/>
        <v>0.68628333333333336</v>
      </c>
      <c r="Q8058" s="1">
        <v>0</v>
      </c>
    </row>
    <row r="8059" spans="2:17" x14ac:dyDescent="0.3">
      <c r="B8059" s="187">
        <v>44167.375</v>
      </c>
      <c r="D8059" s="202">
        <v>948</v>
      </c>
      <c r="E8059" s="178">
        <v>699.82600000000002</v>
      </c>
      <c r="F8059" s="188">
        <f t="shared" si="500"/>
        <v>0.94708664614135407</v>
      </c>
      <c r="G8059" s="200"/>
      <c r="H8059" s="202">
        <v>883</v>
      </c>
      <c r="I8059" s="178">
        <v>24055</v>
      </c>
      <c r="J8059">
        <f t="shared" si="501"/>
        <v>24055</v>
      </c>
      <c r="K8059" s="189">
        <f t="shared" si="502"/>
        <v>0.96220000000000006</v>
      </c>
      <c r="L8059" s="200">
        <v>24966</v>
      </c>
      <c r="N8059" s="184">
        <v>3045.5</v>
      </c>
      <c r="O8059" s="190">
        <f t="shared" si="503"/>
        <v>0.50758333333333339</v>
      </c>
      <c r="Q8059" s="1">
        <v>0</v>
      </c>
    </row>
    <row r="8060" spans="2:17" x14ac:dyDescent="0.3">
      <c r="B8060" s="187">
        <v>44167.416666666664</v>
      </c>
      <c r="D8060" s="202">
        <v>980</v>
      </c>
      <c r="E8060" s="178">
        <v>733.41499999999996</v>
      </c>
      <c r="F8060" s="188">
        <f t="shared" si="500"/>
        <v>0.99254322157187813</v>
      </c>
      <c r="G8060" s="200"/>
      <c r="H8060" s="202">
        <v>1010</v>
      </c>
      <c r="I8060" s="178">
        <v>24359</v>
      </c>
      <c r="J8060">
        <f t="shared" si="501"/>
        <v>24359</v>
      </c>
      <c r="K8060" s="189">
        <f t="shared" si="502"/>
        <v>0.97436</v>
      </c>
      <c r="L8060" s="200">
        <v>25289</v>
      </c>
      <c r="N8060" s="184">
        <v>2024</v>
      </c>
      <c r="O8060" s="190">
        <f t="shared" si="503"/>
        <v>0.33733333333333332</v>
      </c>
      <c r="Q8060" s="1">
        <v>0</v>
      </c>
    </row>
    <row r="8061" spans="2:17" x14ac:dyDescent="0.3">
      <c r="B8061" s="187">
        <v>44167.458333333336</v>
      </c>
      <c r="D8061" s="202">
        <v>993</v>
      </c>
      <c r="E8061" s="178">
        <v>733.80600000000004</v>
      </c>
      <c r="F8061" s="188">
        <f t="shared" si="500"/>
        <v>0.99307236864363779</v>
      </c>
      <c r="G8061" s="200"/>
      <c r="H8061" s="202">
        <v>1073</v>
      </c>
      <c r="I8061" s="178">
        <v>24359</v>
      </c>
      <c r="J8061">
        <f t="shared" si="501"/>
        <v>24359</v>
      </c>
      <c r="K8061" s="189">
        <f t="shared" si="502"/>
        <v>0.97436</v>
      </c>
      <c r="L8061" s="200">
        <v>25289</v>
      </c>
      <c r="N8061" s="184">
        <v>1390</v>
      </c>
      <c r="O8061" s="190">
        <f t="shared" si="503"/>
        <v>0.23166666666666666</v>
      </c>
      <c r="Q8061" s="1">
        <v>0</v>
      </c>
    </row>
    <row r="8062" spans="2:17" x14ac:dyDescent="0.3">
      <c r="B8062" s="187">
        <v>44167.5</v>
      </c>
      <c r="D8062" s="202">
        <v>990</v>
      </c>
      <c r="E8062" s="178">
        <v>733.78800000000001</v>
      </c>
      <c r="F8062" s="188">
        <f t="shared" si="500"/>
        <v>0.99304800893189438</v>
      </c>
      <c r="G8062" s="200"/>
      <c r="H8062" s="202">
        <v>1064</v>
      </c>
      <c r="I8062" s="178">
        <v>24359</v>
      </c>
      <c r="J8062">
        <f t="shared" si="501"/>
        <v>24359</v>
      </c>
      <c r="K8062" s="189">
        <f t="shared" si="502"/>
        <v>0.97436</v>
      </c>
      <c r="L8062" s="200">
        <v>25289</v>
      </c>
      <c r="N8062" s="184">
        <v>870.1</v>
      </c>
      <c r="O8062" s="190">
        <f t="shared" si="503"/>
        <v>0.14501666666666668</v>
      </c>
      <c r="Q8062" s="1">
        <v>0</v>
      </c>
    </row>
    <row r="8063" spans="2:17" x14ac:dyDescent="0.3">
      <c r="B8063" s="187">
        <v>44167.541666666664</v>
      </c>
      <c r="D8063" s="202">
        <v>847</v>
      </c>
      <c r="E8063" s="178">
        <v>632.64499999999998</v>
      </c>
      <c r="F8063" s="188">
        <f t="shared" si="500"/>
        <v>0.85616943532834866</v>
      </c>
      <c r="G8063" s="200"/>
      <c r="H8063" s="202">
        <v>938</v>
      </c>
      <c r="I8063" s="178">
        <v>23204</v>
      </c>
      <c r="J8063">
        <f t="shared" si="501"/>
        <v>23204</v>
      </c>
      <c r="K8063" s="189">
        <f t="shared" si="502"/>
        <v>0.92815999999999999</v>
      </c>
      <c r="L8063" s="200">
        <v>24062</v>
      </c>
      <c r="N8063" s="184">
        <v>461.8</v>
      </c>
      <c r="O8063" s="190">
        <f t="shared" si="503"/>
        <v>7.6966666666666669E-2</v>
      </c>
      <c r="Q8063" s="1">
        <v>0</v>
      </c>
    </row>
    <row r="8064" spans="2:17" x14ac:dyDescent="0.3">
      <c r="B8064" s="187">
        <v>44167.583333333336</v>
      </c>
      <c r="D8064" s="202">
        <v>448</v>
      </c>
      <c r="E8064" s="178">
        <v>316.09699999999998</v>
      </c>
      <c r="F8064" s="188">
        <f t="shared" si="500"/>
        <v>0.42777954460872214</v>
      </c>
      <c r="G8064" s="200"/>
      <c r="H8064" s="202">
        <v>677</v>
      </c>
      <c r="I8064" s="178">
        <v>18700</v>
      </c>
      <c r="J8064">
        <f t="shared" si="501"/>
        <v>18700</v>
      </c>
      <c r="K8064" s="189">
        <f t="shared" si="502"/>
        <v>0.748</v>
      </c>
      <c r="L8064" s="200">
        <v>19305</v>
      </c>
      <c r="N8064" s="184">
        <v>347.4</v>
      </c>
      <c r="O8064" s="190">
        <f t="shared" si="503"/>
        <v>5.7899999999999993E-2</v>
      </c>
      <c r="Q8064" s="1">
        <v>0</v>
      </c>
    </row>
    <row r="8065" spans="2:17" x14ac:dyDescent="0.3">
      <c r="B8065" s="187">
        <v>44167.625</v>
      </c>
      <c r="D8065" s="202">
        <v>310</v>
      </c>
      <c r="E8065" s="178">
        <v>203.221</v>
      </c>
      <c r="F8065" s="188">
        <f t="shared" si="500"/>
        <v>0.27502249890042968</v>
      </c>
      <c r="G8065" s="200"/>
      <c r="H8065" s="202">
        <v>452</v>
      </c>
      <c r="I8065" s="178">
        <v>13892</v>
      </c>
      <c r="J8065">
        <f t="shared" si="501"/>
        <v>13892</v>
      </c>
      <c r="K8065" s="189">
        <f t="shared" si="502"/>
        <v>0.55567999999999995</v>
      </c>
      <c r="L8065" s="200">
        <v>14278</v>
      </c>
      <c r="N8065" s="184">
        <v>272.10000000000002</v>
      </c>
      <c r="O8065" s="190">
        <f t="shared" si="503"/>
        <v>4.5350000000000001E-2</v>
      </c>
      <c r="Q8065" s="1">
        <v>0</v>
      </c>
    </row>
    <row r="8066" spans="2:17" x14ac:dyDescent="0.3">
      <c r="B8066" s="187">
        <v>44167.666666666664</v>
      </c>
      <c r="D8066" s="202">
        <v>710</v>
      </c>
      <c r="E8066" s="178">
        <v>433.05500000000001</v>
      </c>
      <c r="F8066" s="188">
        <f t="shared" si="500"/>
        <v>0.58606083161349265</v>
      </c>
      <c r="G8066" s="200"/>
      <c r="H8066" s="202">
        <v>417</v>
      </c>
      <c r="I8066" s="178">
        <v>17740</v>
      </c>
      <c r="J8066">
        <f t="shared" si="501"/>
        <v>17740</v>
      </c>
      <c r="K8066" s="189">
        <f t="shared" si="502"/>
        <v>0.70960000000000001</v>
      </c>
      <c r="L8066" s="200">
        <v>18297</v>
      </c>
      <c r="N8066" s="184">
        <v>266.39999999999998</v>
      </c>
      <c r="O8066" s="190">
        <f t="shared" si="503"/>
        <v>4.4399999999999995E-2</v>
      </c>
      <c r="Q8066" s="1">
        <v>0</v>
      </c>
    </row>
    <row r="8067" spans="2:17" x14ac:dyDescent="0.3">
      <c r="B8067" s="187">
        <v>44167.708333333336</v>
      </c>
      <c r="D8067" s="202">
        <v>112</v>
      </c>
      <c r="E8067" s="178">
        <v>0</v>
      </c>
      <c r="F8067" s="188">
        <f t="shared" si="500"/>
        <v>0</v>
      </c>
      <c r="G8067" s="200"/>
      <c r="H8067" s="202">
        <v>76</v>
      </c>
      <c r="I8067" s="178">
        <v>2781.4</v>
      </c>
      <c r="J8067">
        <f t="shared" si="501"/>
        <v>2781.4</v>
      </c>
      <c r="K8067" s="189">
        <f t="shared" si="502"/>
        <v>0.11125600000000001</v>
      </c>
      <c r="L8067" s="200">
        <v>2895.6</v>
      </c>
      <c r="N8067" s="184">
        <v>146</v>
      </c>
      <c r="O8067" s="190">
        <f t="shared" si="503"/>
        <v>2.4333333333333332E-2</v>
      </c>
      <c r="Q8067" s="1">
        <v>0</v>
      </c>
    </row>
    <row r="8068" spans="2:17" x14ac:dyDescent="0.3">
      <c r="B8068" s="187">
        <v>44167.75</v>
      </c>
      <c r="D8068" s="202">
        <v>4</v>
      </c>
      <c r="E8068" s="178">
        <v>0</v>
      </c>
      <c r="F8068" s="188">
        <f t="shared" si="500"/>
        <v>0</v>
      </c>
      <c r="G8068" s="200"/>
      <c r="H8068" s="202">
        <v>6</v>
      </c>
      <c r="I8068" s="178">
        <v>-56.506999999999998</v>
      </c>
      <c r="J8068">
        <f t="shared" si="501"/>
        <v>0</v>
      </c>
      <c r="K8068" s="189">
        <f t="shared" si="502"/>
        <v>0</v>
      </c>
      <c r="L8068" s="200">
        <v>0</v>
      </c>
      <c r="N8068" s="184">
        <v>430.2</v>
      </c>
      <c r="O8068" s="190">
        <f t="shared" si="503"/>
        <v>7.17E-2</v>
      </c>
      <c r="Q8068" s="1">
        <v>0</v>
      </c>
    </row>
    <row r="8069" spans="2:17" x14ac:dyDescent="0.3">
      <c r="B8069" s="187">
        <v>44167.791666666664</v>
      </c>
      <c r="D8069" s="202">
        <v>0</v>
      </c>
      <c r="E8069" s="178">
        <v>0</v>
      </c>
      <c r="F8069" s="188">
        <f t="shared" si="500"/>
        <v>0</v>
      </c>
      <c r="G8069" s="200"/>
      <c r="H8069" s="202">
        <v>0</v>
      </c>
      <c r="I8069" s="178">
        <v>-56.506999999999998</v>
      </c>
      <c r="J8069">
        <f t="shared" si="501"/>
        <v>0</v>
      </c>
      <c r="K8069" s="189">
        <f t="shared" si="502"/>
        <v>0</v>
      </c>
      <c r="L8069" s="200">
        <v>0</v>
      </c>
      <c r="N8069" s="184">
        <v>401.3</v>
      </c>
      <c r="O8069" s="190">
        <f t="shared" si="503"/>
        <v>6.6883333333333336E-2</v>
      </c>
      <c r="Q8069" s="1">
        <v>0</v>
      </c>
    </row>
    <row r="8070" spans="2:17" x14ac:dyDescent="0.3">
      <c r="B8070" s="187">
        <v>44167.833333333336</v>
      </c>
      <c r="D8070" s="202">
        <v>0</v>
      </c>
      <c r="E8070" s="178">
        <v>0</v>
      </c>
      <c r="F8070" s="188">
        <f t="shared" si="500"/>
        <v>0</v>
      </c>
      <c r="G8070" s="200"/>
      <c r="H8070" s="202">
        <v>0</v>
      </c>
      <c r="I8070" s="178">
        <v>-56.506999999999998</v>
      </c>
      <c r="J8070">
        <f t="shared" si="501"/>
        <v>0</v>
      </c>
      <c r="K8070" s="189">
        <f t="shared" si="502"/>
        <v>0</v>
      </c>
      <c r="L8070" s="200">
        <v>0</v>
      </c>
      <c r="N8070" s="184">
        <v>275.2</v>
      </c>
      <c r="O8070" s="190">
        <f t="shared" si="503"/>
        <v>4.5866666666666667E-2</v>
      </c>
      <c r="Q8070" s="1">
        <v>0</v>
      </c>
    </row>
    <row r="8071" spans="2:17" x14ac:dyDescent="0.3">
      <c r="B8071" s="187">
        <v>44167.875</v>
      </c>
      <c r="D8071" s="202">
        <v>0</v>
      </c>
      <c r="E8071" s="178">
        <v>0</v>
      </c>
      <c r="F8071" s="188">
        <f t="shared" si="500"/>
        <v>0</v>
      </c>
      <c r="G8071" s="200"/>
      <c r="H8071" s="202">
        <v>0</v>
      </c>
      <c r="I8071" s="178">
        <v>-56.506999999999998</v>
      </c>
      <c r="J8071">
        <f t="shared" si="501"/>
        <v>0</v>
      </c>
      <c r="K8071" s="189">
        <f t="shared" si="502"/>
        <v>0</v>
      </c>
      <c r="L8071" s="200">
        <v>0</v>
      </c>
      <c r="N8071" s="184">
        <v>623.70000000000005</v>
      </c>
      <c r="O8071" s="190">
        <f t="shared" si="503"/>
        <v>0.10395</v>
      </c>
      <c r="Q8071" s="1">
        <v>0</v>
      </c>
    </row>
    <row r="8072" spans="2:17" x14ac:dyDescent="0.3">
      <c r="B8072" s="187">
        <v>44167.916666666664</v>
      </c>
      <c r="D8072" s="202">
        <v>0</v>
      </c>
      <c r="E8072" s="178">
        <v>0</v>
      </c>
      <c r="F8072" s="188">
        <f t="shared" si="500"/>
        <v>0</v>
      </c>
      <c r="G8072" s="200"/>
      <c r="H8072" s="202">
        <v>0</v>
      </c>
      <c r="I8072" s="178">
        <v>-56.506999999999998</v>
      </c>
      <c r="J8072">
        <f t="shared" si="501"/>
        <v>0</v>
      </c>
      <c r="K8072" s="189">
        <f t="shared" si="502"/>
        <v>0</v>
      </c>
      <c r="L8072" s="200">
        <v>0</v>
      </c>
      <c r="N8072" s="184">
        <v>1566.9</v>
      </c>
      <c r="O8072" s="190">
        <f t="shared" si="503"/>
        <v>0.26114999999999999</v>
      </c>
      <c r="Q8072" s="1">
        <v>0</v>
      </c>
    </row>
    <row r="8073" spans="2:17" x14ac:dyDescent="0.3">
      <c r="B8073" s="187">
        <v>44167.958333333336</v>
      </c>
      <c r="D8073" s="202">
        <v>0</v>
      </c>
      <c r="E8073" s="178">
        <v>0</v>
      </c>
      <c r="F8073" s="188">
        <f t="shared" si="500"/>
        <v>0</v>
      </c>
      <c r="G8073" s="200"/>
      <c r="H8073" s="202">
        <v>0</v>
      </c>
      <c r="I8073" s="178">
        <v>-56.506999999999998</v>
      </c>
      <c r="J8073">
        <f t="shared" si="501"/>
        <v>0</v>
      </c>
      <c r="K8073" s="189">
        <f t="shared" si="502"/>
        <v>0</v>
      </c>
      <c r="L8073" s="200">
        <v>0</v>
      </c>
      <c r="N8073" s="184">
        <v>3501.2</v>
      </c>
      <c r="O8073" s="190">
        <f t="shared" si="503"/>
        <v>0.58353333333333335</v>
      </c>
      <c r="Q8073" s="1">
        <v>0</v>
      </c>
    </row>
    <row r="8074" spans="2:17" x14ac:dyDescent="0.3">
      <c r="B8074" s="187">
        <v>44168</v>
      </c>
      <c r="D8074" s="202">
        <v>0</v>
      </c>
      <c r="E8074" s="178">
        <v>0</v>
      </c>
      <c r="F8074" s="188">
        <f t="shared" si="500"/>
        <v>0</v>
      </c>
      <c r="G8074" s="200"/>
      <c r="H8074" s="202">
        <v>0</v>
      </c>
      <c r="I8074" s="178">
        <v>-56.506999999999998</v>
      </c>
      <c r="J8074">
        <f t="shared" si="501"/>
        <v>0</v>
      </c>
      <c r="K8074" s="189">
        <f t="shared" si="502"/>
        <v>0</v>
      </c>
      <c r="L8074" s="200">
        <v>0</v>
      </c>
      <c r="N8074" s="184">
        <v>4154</v>
      </c>
      <c r="O8074" s="190">
        <f t="shared" si="503"/>
        <v>0.69233333333333336</v>
      </c>
      <c r="Q8074" s="1">
        <v>0</v>
      </c>
    </row>
    <row r="8075" spans="2:17" x14ac:dyDescent="0.3">
      <c r="B8075" s="187">
        <v>44168.041666666664</v>
      </c>
      <c r="D8075" s="202">
        <v>0</v>
      </c>
      <c r="E8075" s="178">
        <v>0</v>
      </c>
      <c r="F8075" s="188">
        <f t="shared" ref="F8075:F8138" si="504">E8075/$F$8</f>
        <v>0</v>
      </c>
      <c r="G8075" s="200"/>
      <c r="H8075" s="202">
        <v>0</v>
      </c>
      <c r="I8075" s="178">
        <v>-56.506999999999998</v>
      </c>
      <c r="J8075">
        <f t="shared" ref="J8075:J8138" si="505">IF(I8075&lt;0,0,I8075)</f>
        <v>0</v>
      </c>
      <c r="K8075" s="189">
        <f t="shared" ref="K8075:K8138" si="506">J8075/(1000*$K$8)</f>
        <v>0</v>
      </c>
      <c r="L8075" s="200">
        <v>0</v>
      </c>
      <c r="N8075" s="184">
        <v>4556</v>
      </c>
      <c r="O8075" s="190">
        <f t="shared" ref="O8075:O8138" si="507">N8075/$O$8</f>
        <v>0.7593333333333333</v>
      </c>
      <c r="Q8075" s="1">
        <v>0</v>
      </c>
    </row>
    <row r="8076" spans="2:17" x14ac:dyDescent="0.3">
      <c r="B8076" s="187">
        <v>44168.083333333336</v>
      </c>
      <c r="D8076" s="202">
        <v>0</v>
      </c>
      <c r="E8076" s="178">
        <v>0</v>
      </c>
      <c r="F8076" s="188">
        <f t="shared" si="504"/>
        <v>0</v>
      </c>
      <c r="G8076" s="200"/>
      <c r="H8076" s="202">
        <v>0</v>
      </c>
      <c r="I8076" s="178">
        <v>-56.506999999999998</v>
      </c>
      <c r="J8076">
        <f t="shared" si="505"/>
        <v>0</v>
      </c>
      <c r="K8076" s="189">
        <f t="shared" si="506"/>
        <v>0</v>
      </c>
      <c r="L8076" s="200">
        <v>0</v>
      </c>
      <c r="N8076" s="184">
        <v>3663.1</v>
      </c>
      <c r="O8076" s="190">
        <f t="shared" si="507"/>
        <v>0.6105166666666666</v>
      </c>
      <c r="Q8076" s="1">
        <v>0</v>
      </c>
    </row>
    <row r="8077" spans="2:17" x14ac:dyDescent="0.3">
      <c r="B8077" s="187">
        <v>44168.125</v>
      </c>
      <c r="D8077" s="202">
        <v>0</v>
      </c>
      <c r="E8077" s="178">
        <v>0</v>
      </c>
      <c r="F8077" s="188">
        <f t="shared" si="504"/>
        <v>0</v>
      </c>
      <c r="G8077" s="200"/>
      <c r="H8077" s="202">
        <v>0</v>
      </c>
      <c r="I8077" s="178">
        <v>-56.506999999999998</v>
      </c>
      <c r="J8077">
        <f t="shared" si="505"/>
        <v>0</v>
      </c>
      <c r="K8077" s="189">
        <f t="shared" si="506"/>
        <v>0</v>
      </c>
      <c r="L8077" s="200">
        <v>0</v>
      </c>
      <c r="N8077" s="184">
        <v>1671.4</v>
      </c>
      <c r="O8077" s="190">
        <f t="shared" si="507"/>
        <v>0.27856666666666668</v>
      </c>
      <c r="Q8077" s="1">
        <v>0</v>
      </c>
    </row>
    <row r="8078" spans="2:17" x14ac:dyDescent="0.3">
      <c r="B8078" s="187">
        <v>44168.166666666664</v>
      </c>
      <c r="D8078" s="202">
        <v>0</v>
      </c>
      <c r="E8078" s="178">
        <v>0</v>
      </c>
      <c r="F8078" s="188">
        <f t="shared" si="504"/>
        <v>0</v>
      </c>
      <c r="G8078" s="200"/>
      <c r="H8078" s="202">
        <v>0</v>
      </c>
      <c r="I8078" s="178">
        <v>-56.506999999999998</v>
      </c>
      <c r="J8078">
        <f t="shared" si="505"/>
        <v>0</v>
      </c>
      <c r="K8078" s="189">
        <f t="shared" si="506"/>
        <v>0</v>
      </c>
      <c r="L8078" s="200">
        <v>0</v>
      </c>
      <c r="N8078" s="184">
        <v>726.3</v>
      </c>
      <c r="O8078" s="190">
        <f t="shared" si="507"/>
        <v>0.12104999999999999</v>
      </c>
      <c r="Q8078" s="1">
        <v>0</v>
      </c>
    </row>
    <row r="8079" spans="2:17" x14ac:dyDescent="0.3">
      <c r="B8079" s="187">
        <v>44168.208333333336</v>
      </c>
      <c r="D8079" s="202">
        <v>45</v>
      </c>
      <c r="E8079" s="178">
        <v>0</v>
      </c>
      <c r="F8079" s="188">
        <f t="shared" si="504"/>
        <v>0</v>
      </c>
      <c r="G8079" s="200"/>
      <c r="H8079" s="202">
        <v>30</v>
      </c>
      <c r="I8079" s="178">
        <v>750.63</v>
      </c>
      <c r="J8079">
        <f t="shared" si="505"/>
        <v>750.63</v>
      </c>
      <c r="K8079" s="189">
        <f t="shared" si="506"/>
        <v>3.0025199999999998E-2</v>
      </c>
      <c r="L8079" s="200">
        <v>847.8</v>
      </c>
      <c r="N8079" s="184">
        <v>615.70000000000005</v>
      </c>
      <c r="O8079" s="190">
        <f t="shared" si="507"/>
        <v>0.10261666666666668</v>
      </c>
      <c r="Q8079" s="1">
        <v>0</v>
      </c>
    </row>
    <row r="8080" spans="2:17" x14ac:dyDescent="0.3">
      <c r="B8080" s="187">
        <v>44168.25</v>
      </c>
      <c r="D8080" s="202">
        <v>193</v>
      </c>
      <c r="E8080" s="178">
        <v>0</v>
      </c>
      <c r="F8080" s="188">
        <f t="shared" si="504"/>
        <v>0</v>
      </c>
      <c r="G8080" s="200"/>
      <c r="H8080" s="202">
        <v>163</v>
      </c>
      <c r="I8080" s="178">
        <v>5875.2</v>
      </c>
      <c r="J8080">
        <f t="shared" si="505"/>
        <v>5875.2</v>
      </c>
      <c r="K8080" s="189">
        <f t="shared" si="506"/>
        <v>0.23500799999999999</v>
      </c>
      <c r="L8080" s="200">
        <v>6034.3</v>
      </c>
      <c r="N8080" s="184">
        <v>0</v>
      </c>
      <c r="O8080" s="190">
        <f t="shared" si="507"/>
        <v>0</v>
      </c>
      <c r="Q8080" s="1">
        <v>0</v>
      </c>
    </row>
    <row r="8081" spans="2:17" x14ac:dyDescent="0.3">
      <c r="B8081" s="187">
        <v>44168.291666666664</v>
      </c>
      <c r="D8081" s="202">
        <v>186</v>
      </c>
      <c r="E8081" s="178">
        <v>0</v>
      </c>
      <c r="F8081" s="188">
        <f t="shared" si="504"/>
        <v>0</v>
      </c>
      <c r="G8081" s="200"/>
      <c r="H8081" s="202">
        <v>310</v>
      </c>
      <c r="I8081" s="178">
        <v>9902.1</v>
      </c>
      <c r="J8081">
        <f t="shared" si="505"/>
        <v>9902.1</v>
      </c>
      <c r="K8081" s="189">
        <f t="shared" si="506"/>
        <v>0.39608399999999999</v>
      </c>
      <c r="L8081" s="200">
        <v>10157</v>
      </c>
      <c r="N8081" s="184">
        <v>387.9</v>
      </c>
      <c r="O8081" s="190">
        <f t="shared" si="507"/>
        <v>6.4649999999999999E-2</v>
      </c>
      <c r="Q8081" s="1">
        <v>0</v>
      </c>
    </row>
    <row r="8082" spans="2:17" x14ac:dyDescent="0.3">
      <c r="B8082" s="187">
        <v>44168.333333333336</v>
      </c>
      <c r="D8082" s="202">
        <v>446</v>
      </c>
      <c r="E8082" s="178">
        <v>127.459</v>
      </c>
      <c r="F8082" s="188">
        <f t="shared" si="504"/>
        <v>0.17249247217241265</v>
      </c>
      <c r="G8082" s="200"/>
      <c r="H8082" s="202">
        <v>580</v>
      </c>
      <c r="I8082" s="178">
        <v>18086</v>
      </c>
      <c r="J8082">
        <f t="shared" si="505"/>
        <v>18086</v>
      </c>
      <c r="K8082" s="189">
        <f t="shared" si="506"/>
        <v>0.72343999999999997</v>
      </c>
      <c r="L8082" s="200">
        <v>18661</v>
      </c>
      <c r="N8082" s="184">
        <v>2319.5</v>
      </c>
      <c r="O8082" s="190">
        <f t="shared" si="507"/>
        <v>0.38658333333333333</v>
      </c>
      <c r="Q8082" s="1">
        <v>0</v>
      </c>
    </row>
    <row r="8083" spans="2:17" x14ac:dyDescent="0.3">
      <c r="B8083" s="187">
        <v>44168.375</v>
      </c>
      <c r="D8083" s="202">
        <v>823</v>
      </c>
      <c r="E8083" s="178">
        <v>605.28</v>
      </c>
      <c r="F8083" s="188">
        <f t="shared" si="504"/>
        <v>0.81913590689176841</v>
      </c>
      <c r="G8083" s="200"/>
      <c r="H8083" s="202">
        <v>851</v>
      </c>
      <c r="I8083" s="178">
        <v>23101</v>
      </c>
      <c r="J8083">
        <f t="shared" si="505"/>
        <v>23101</v>
      </c>
      <c r="K8083" s="189">
        <f t="shared" si="506"/>
        <v>0.92403999999999997</v>
      </c>
      <c r="L8083" s="200">
        <v>23953</v>
      </c>
      <c r="N8083" s="184">
        <v>2324.9</v>
      </c>
      <c r="O8083" s="190">
        <f t="shared" si="507"/>
        <v>0.38748333333333335</v>
      </c>
      <c r="Q8083" s="1">
        <v>0</v>
      </c>
    </row>
    <row r="8084" spans="2:17" x14ac:dyDescent="0.3">
      <c r="B8084" s="187">
        <v>44168.416666666664</v>
      </c>
      <c r="D8084" s="202">
        <v>896</v>
      </c>
      <c r="E8084" s="178">
        <v>668.88300000000004</v>
      </c>
      <c r="F8084" s="188">
        <f t="shared" si="504"/>
        <v>0.90521094833711147</v>
      </c>
      <c r="G8084" s="200"/>
      <c r="H8084" s="202">
        <v>986</v>
      </c>
      <c r="I8084" s="178">
        <v>23751</v>
      </c>
      <c r="J8084">
        <f t="shared" si="505"/>
        <v>23751</v>
      </c>
      <c r="K8084" s="189">
        <f t="shared" si="506"/>
        <v>0.95004</v>
      </c>
      <c r="L8084" s="200">
        <v>24643</v>
      </c>
      <c r="N8084" s="184">
        <v>2926.5</v>
      </c>
      <c r="O8084" s="190">
        <f t="shared" si="507"/>
        <v>0.48775000000000002</v>
      </c>
      <c r="Q8084" s="1">
        <v>0</v>
      </c>
    </row>
    <row r="8085" spans="2:17" x14ac:dyDescent="0.3">
      <c r="B8085" s="187">
        <v>44168.458333333336</v>
      </c>
      <c r="D8085" s="202">
        <v>840</v>
      </c>
      <c r="E8085" s="178">
        <v>635.303</v>
      </c>
      <c r="F8085" s="188">
        <f t="shared" si="504"/>
        <v>0.85976655276245906</v>
      </c>
      <c r="G8085" s="200"/>
      <c r="H8085" s="202">
        <v>1024</v>
      </c>
      <c r="I8085" s="178">
        <v>23673</v>
      </c>
      <c r="J8085">
        <f t="shared" si="505"/>
        <v>23673</v>
      </c>
      <c r="K8085" s="189">
        <f t="shared" si="506"/>
        <v>0.94691999999999998</v>
      </c>
      <c r="L8085" s="200">
        <v>24561</v>
      </c>
      <c r="N8085" s="184">
        <v>2717.4</v>
      </c>
      <c r="O8085" s="190">
        <f t="shared" si="507"/>
        <v>0.45290000000000002</v>
      </c>
      <c r="Q8085" s="1">
        <v>0</v>
      </c>
    </row>
    <row r="8086" spans="2:17" x14ac:dyDescent="0.3">
      <c r="B8086" s="187">
        <v>44168.5</v>
      </c>
      <c r="D8086" s="202">
        <v>407</v>
      </c>
      <c r="E8086" s="178">
        <v>295.94400000000002</v>
      </c>
      <c r="F8086" s="188">
        <f t="shared" si="504"/>
        <v>0.40050614067733536</v>
      </c>
      <c r="G8086" s="200"/>
      <c r="H8086" s="202">
        <v>812</v>
      </c>
      <c r="I8086" s="178">
        <v>19400</v>
      </c>
      <c r="J8086">
        <f t="shared" si="505"/>
        <v>19400</v>
      </c>
      <c r="K8086" s="189">
        <f t="shared" si="506"/>
        <v>0.77600000000000002</v>
      </c>
      <c r="L8086" s="200">
        <v>20042</v>
      </c>
      <c r="N8086" s="184">
        <v>2800.8</v>
      </c>
      <c r="O8086" s="190">
        <f t="shared" si="507"/>
        <v>0.46680000000000005</v>
      </c>
      <c r="Q8086" s="1">
        <v>0</v>
      </c>
    </row>
    <row r="8087" spans="2:17" x14ac:dyDescent="0.3">
      <c r="B8087" s="187">
        <v>44168.541666666664</v>
      </c>
      <c r="D8087" s="202">
        <v>711</v>
      </c>
      <c r="E8087" s="178">
        <v>522.93700000000001</v>
      </c>
      <c r="F8087" s="188">
        <f t="shared" si="504"/>
        <v>0.70769969888689654</v>
      </c>
      <c r="G8087" s="200"/>
      <c r="H8087" s="202">
        <v>905</v>
      </c>
      <c r="I8087" s="178">
        <v>22741</v>
      </c>
      <c r="J8087">
        <f t="shared" si="505"/>
        <v>22741</v>
      </c>
      <c r="K8087" s="189">
        <f t="shared" si="506"/>
        <v>0.90964</v>
      </c>
      <c r="L8087" s="200">
        <v>23572</v>
      </c>
      <c r="N8087" s="184">
        <v>2583.3000000000002</v>
      </c>
      <c r="O8087" s="190">
        <f t="shared" si="507"/>
        <v>0.43055000000000004</v>
      </c>
      <c r="Q8087" s="1">
        <v>0</v>
      </c>
    </row>
    <row r="8088" spans="2:17" x14ac:dyDescent="0.3">
      <c r="B8088" s="187">
        <v>44168.583333333336</v>
      </c>
      <c r="D8088" s="202">
        <v>623</v>
      </c>
      <c r="E8088" s="178">
        <v>445.67399999999998</v>
      </c>
      <c r="F8088" s="188">
        <f t="shared" si="504"/>
        <v>0.60313834286294277</v>
      </c>
      <c r="G8088" s="200"/>
      <c r="H8088" s="202">
        <v>747</v>
      </c>
      <c r="I8088" s="178">
        <v>21049</v>
      </c>
      <c r="J8088">
        <f t="shared" si="505"/>
        <v>21049</v>
      </c>
      <c r="K8088" s="189">
        <f t="shared" si="506"/>
        <v>0.84196000000000004</v>
      </c>
      <c r="L8088" s="200">
        <v>21781</v>
      </c>
      <c r="N8088" s="184">
        <v>1982.5</v>
      </c>
      <c r="O8088" s="190">
        <f t="shared" si="507"/>
        <v>0.33041666666666669</v>
      </c>
      <c r="Q8088" s="1">
        <v>0</v>
      </c>
    </row>
    <row r="8089" spans="2:17" x14ac:dyDescent="0.3">
      <c r="B8089" s="187">
        <v>44168.625</v>
      </c>
      <c r="D8089" s="202">
        <v>674</v>
      </c>
      <c r="E8089" s="178">
        <v>467.714</v>
      </c>
      <c r="F8089" s="188">
        <f t="shared" si="504"/>
        <v>0.63296545657543057</v>
      </c>
      <c r="G8089" s="200"/>
      <c r="H8089" s="202">
        <v>609</v>
      </c>
      <c r="I8089" s="178">
        <v>20829</v>
      </c>
      <c r="J8089">
        <f t="shared" si="505"/>
        <v>20829</v>
      </c>
      <c r="K8089" s="189">
        <f t="shared" si="506"/>
        <v>0.83316000000000001</v>
      </c>
      <c r="L8089" s="200">
        <v>21549</v>
      </c>
      <c r="N8089" s="184">
        <v>1572.6</v>
      </c>
      <c r="O8089" s="190">
        <f t="shared" si="507"/>
        <v>0.2621</v>
      </c>
      <c r="Q8089" s="1">
        <v>0</v>
      </c>
    </row>
    <row r="8090" spans="2:17" x14ac:dyDescent="0.3">
      <c r="B8090" s="187">
        <v>44168.666666666664</v>
      </c>
      <c r="D8090" s="202">
        <v>655</v>
      </c>
      <c r="E8090" s="178">
        <v>394.36399999999998</v>
      </c>
      <c r="F8090" s="188">
        <f t="shared" si="504"/>
        <v>0.53369963122103059</v>
      </c>
      <c r="G8090" s="200"/>
      <c r="H8090" s="202">
        <v>407</v>
      </c>
      <c r="I8090" s="178">
        <v>17469</v>
      </c>
      <c r="J8090">
        <f t="shared" si="505"/>
        <v>17469</v>
      </c>
      <c r="K8090" s="189">
        <f t="shared" si="506"/>
        <v>0.69876000000000005</v>
      </c>
      <c r="L8090" s="200">
        <v>18013</v>
      </c>
      <c r="N8090" s="184">
        <v>747.9</v>
      </c>
      <c r="O8090" s="190">
        <f t="shared" si="507"/>
        <v>0.12465</v>
      </c>
      <c r="Q8090" s="1">
        <v>0</v>
      </c>
    </row>
    <row r="8091" spans="2:17" x14ac:dyDescent="0.3">
      <c r="B8091" s="187">
        <v>44168.708333333336</v>
      </c>
      <c r="D8091" s="202">
        <v>418</v>
      </c>
      <c r="E8091" s="178">
        <v>0</v>
      </c>
      <c r="F8091" s="188">
        <f t="shared" si="504"/>
        <v>0</v>
      </c>
      <c r="G8091" s="200"/>
      <c r="H8091" s="202">
        <v>177</v>
      </c>
      <c r="I8091" s="178">
        <v>6885.8</v>
      </c>
      <c r="J8091">
        <f t="shared" si="505"/>
        <v>6885.8</v>
      </c>
      <c r="K8091" s="189">
        <f t="shared" si="506"/>
        <v>0.27543200000000001</v>
      </c>
      <c r="L8091" s="200">
        <v>7064.3</v>
      </c>
      <c r="N8091" s="184">
        <v>4747.1000000000004</v>
      </c>
      <c r="O8091" s="190">
        <f t="shared" si="507"/>
        <v>0.79118333333333335</v>
      </c>
      <c r="Q8091" s="1">
        <v>0</v>
      </c>
    </row>
    <row r="8092" spans="2:17" x14ac:dyDescent="0.3">
      <c r="B8092" s="187">
        <v>44168.75</v>
      </c>
      <c r="D8092" s="202">
        <v>116</v>
      </c>
      <c r="E8092" s="178">
        <v>0</v>
      </c>
      <c r="F8092" s="188">
        <f t="shared" si="504"/>
        <v>0</v>
      </c>
      <c r="G8092" s="200"/>
      <c r="H8092" s="202">
        <v>21</v>
      </c>
      <c r="I8092" s="178">
        <v>398.87</v>
      </c>
      <c r="J8092">
        <f t="shared" si="505"/>
        <v>398.87</v>
      </c>
      <c r="K8092" s="189">
        <f t="shared" si="506"/>
        <v>1.5954800000000002E-2</v>
      </c>
      <c r="L8092" s="200">
        <v>525.04999999999995</v>
      </c>
      <c r="N8092" s="184">
        <v>4827.3</v>
      </c>
      <c r="O8092" s="190">
        <f t="shared" si="507"/>
        <v>0.80454999999999999</v>
      </c>
      <c r="Q8092" s="1">
        <v>0</v>
      </c>
    </row>
    <row r="8093" spans="2:17" x14ac:dyDescent="0.3">
      <c r="B8093" s="187">
        <v>44168.791666666664</v>
      </c>
      <c r="D8093" s="202">
        <v>0</v>
      </c>
      <c r="E8093" s="178">
        <v>0</v>
      </c>
      <c r="F8093" s="188">
        <f t="shared" si="504"/>
        <v>0</v>
      </c>
      <c r="G8093" s="200"/>
      <c r="H8093" s="202">
        <v>0</v>
      </c>
      <c r="I8093" s="178">
        <v>-56.506999999999998</v>
      </c>
      <c r="J8093">
        <f t="shared" si="505"/>
        <v>0</v>
      </c>
      <c r="K8093" s="189">
        <f t="shared" si="506"/>
        <v>0</v>
      </c>
      <c r="L8093" s="200">
        <v>0</v>
      </c>
      <c r="N8093" s="184">
        <v>2203.6999999999998</v>
      </c>
      <c r="O8093" s="190">
        <f t="shared" si="507"/>
        <v>0.3672833333333333</v>
      </c>
      <c r="Q8093" s="1">
        <v>0</v>
      </c>
    </row>
    <row r="8094" spans="2:17" x14ac:dyDescent="0.3">
      <c r="B8094" s="187">
        <v>44168.833333333336</v>
      </c>
      <c r="D8094" s="202">
        <v>0</v>
      </c>
      <c r="E8094" s="178">
        <v>0</v>
      </c>
      <c r="F8094" s="188">
        <f t="shared" si="504"/>
        <v>0</v>
      </c>
      <c r="G8094" s="200"/>
      <c r="H8094" s="202">
        <v>0</v>
      </c>
      <c r="I8094" s="178">
        <v>-56.506999999999998</v>
      </c>
      <c r="J8094">
        <f t="shared" si="505"/>
        <v>0</v>
      </c>
      <c r="K8094" s="189">
        <f t="shared" si="506"/>
        <v>0</v>
      </c>
      <c r="L8094" s="200">
        <v>0</v>
      </c>
      <c r="N8094" s="184">
        <v>998.2</v>
      </c>
      <c r="O8094" s="190">
        <f t="shared" si="507"/>
        <v>0.16636666666666666</v>
      </c>
      <c r="Q8094" s="1">
        <v>0</v>
      </c>
    </row>
    <row r="8095" spans="2:17" x14ac:dyDescent="0.3">
      <c r="B8095" s="187">
        <v>44168.875</v>
      </c>
      <c r="D8095" s="202">
        <v>0</v>
      </c>
      <c r="E8095" s="178">
        <v>0</v>
      </c>
      <c r="F8095" s="188">
        <f t="shared" si="504"/>
        <v>0</v>
      </c>
      <c r="G8095" s="200"/>
      <c r="H8095" s="202">
        <v>0</v>
      </c>
      <c r="I8095" s="178">
        <v>-56.506999999999998</v>
      </c>
      <c r="J8095">
        <f t="shared" si="505"/>
        <v>0</v>
      </c>
      <c r="K8095" s="189">
        <f t="shared" si="506"/>
        <v>0</v>
      </c>
      <c r="L8095" s="200">
        <v>0</v>
      </c>
      <c r="N8095" s="184">
        <v>2406.3000000000002</v>
      </c>
      <c r="O8095" s="190">
        <f t="shared" si="507"/>
        <v>0.40105000000000002</v>
      </c>
      <c r="Q8095" s="1">
        <v>0</v>
      </c>
    </row>
    <row r="8096" spans="2:17" x14ac:dyDescent="0.3">
      <c r="B8096" s="187">
        <v>44168.916666666664</v>
      </c>
      <c r="D8096" s="202">
        <v>0</v>
      </c>
      <c r="E8096" s="178">
        <v>0</v>
      </c>
      <c r="F8096" s="188">
        <f t="shared" si="504"/>
        <v>0</v>
      </c>
      <c r="G8096" s="200"/>
      <c r="H8096" s="202">
        <v>0</v>
      </c>
      <c r="I8096" s="178">
        <v>-56.506999999999998</v>
      </c>
      <c r="J8096">
        <f t="shared" si="505"/>
        <v>0</v>
      </c>
      <c r="K8096" s="189">
        <f t="shared" si="506"/>
        <v>0</v>
      </c>
      <c r="L8096" s="200">
        <v>0</v>
      </c>
      <c r="N8096" s="184">
        <v>1355</v>
      </c>
      <c r="O8096" s="190">
        <f t="shared" si="507"/>
        <v>0.22583333333333333</v>
      </c>
      <c r="Q8096" s="1">
        <v>0</v>
      </c>
    </row>
    <row r="8097" spans="2:17" x14ac:dyDescent="0.3">
      <c r="B8097" s="187">
        <v>44168.958333333336</v>
      </c>
      <c r="D8097" s="202">
        <v>0</v>
      </c>
      <c r="E8097" s="178">
        <v>0</v>
      </c>
      <c r="F8097" s="188">
        <f t="shared" si="504"/>
        <v>0</v>
      </c>
      <c r="G8097" s="200"/>
      <c r="H8097" s="202">
        <v>0</v>
      </c>
      <c r="I8097" s="178">
        <v>-56.506999999999998</v>
      </c>
      <c r="J8097">
        <f t="shared" si="505"/>
        <v>0</v>
      </c>
      <c r="K8097" s="189">
        <f t="shared" si="506"/>
        <v>0</v>
      </c>
      <c r="L8097" s="200">
        <v>0</v>
      </c>
      <c r="N8097" s="184">
        <v>1048.5999999999999</v>
      </c>
      <c r="O8097" s="190">
        <f t="shared" si="507"/>
        <v>0.17476666666666665</v>
      </c>
      <c r="Q8097" s="1">
        <v>0</v>
      </c>
    </row>
    <row r="8098" spans="2:17" x14ac:dyDescent="0.3">
      <c r="B8098" s="187">
        <v>44169</v>
      </c>
      <c r="D8098" s="202">
        <v>0</v>
      </c>
      <c r="E8098" s="178">
        <v>0</v>
      </c>
      <c r="F8098" s="188">
        <f t="shared" si="504"/>
        <v>0</v>
      </c>
      <c r="G8098" s="200"/>
      <c r="H8098" s="202">
        <v>0</v>
      </c>
      <c r="I8098" s="178">
        <v>-56.506999999999998</v>
      </c>
      <c r="J8098">
        <f t="shared" si="505"/>
        <v>0</v>
      </c>
      <c r="K8098" s="189">
        <f t="shared" si="506"/>
        <v>0</v>
      </c>
      <c r="L8098" s="200">
        <v>0</v>
      </c>
      <c r="N8098" s="184">
        <v>1147.7</v>
      </c>
      <c r="O8098" s="190">
        <f t="shared" si="507"/>
        <v>0.19128333333333333</v>
      </c>
      <c r="Q8098" s="1">
        <v>0</v>
      </c>
    </row>
    <row r="8099" spans="2:17" x14ac:dyDescent="0.3">
      <c r="B8099" s="187">
        <v>44169.041666666664</v>
      </c>
      <c r="D8099" s="202">
        <v>0</v>
      </c>
      <c r="E8099" s="178">
        <v>0</v>
      </c>
      <c r="F8099" s="188">
        <f t="shared" si="504"/>
        <v>0</v>
      </c>
      <c r="G8099" s="200"/>
      <c r="H8099" s="202">
        <v>0</v>
      </c>
      <c r="I8099" s="178">
        <v>-56.506999999999998</v>
      </c>
      <c r="J8099">
        <f t="shared" si="505"/>
        <v>0</v>
      </c>
      <c r="K8099" s="189">
        <f t="shared" si="506"/>
        <v>0</v>
      </c>
      <c r="L8099" s="200">
        <v>0</v>
      </c>
      <c r="N8099" s="184">
        <v>683.9</v>
      </c>
      <c r="O8099" s="190">
        <f t="shared" si="507"/>
        <v>0.11398333333333333</v>
      </c>
      <c r="Q8099" s="1">
        <v>0</v>
      </c>
    </row>
    <row r="8100" spans="2:17" x14ac:dyDescent="0.3">
      <c r="B8100" s="187">
        <v>44169.083333333336</v>
      </c>
      <c r="D8100" s="202">
        <v>0</v>
      </c>
      <c r="E8100" s="178">
        <v>0</v>
      </c>
      <c r="F8100" s="188">
        <f t="shared" si="504"/>
        <v>0</v>
      </c>
      <c r="G8100" s="200"/>
      <c r="H8100" s="202">
        <v>0</v>
      </c>
      <c r="I8100" s="178">
        <v>-56.506999999999998</v>
      </c>
      <c r="J8100">
        <f t="shared" si="505"/>
        <v>0</v>
      </c>
      <c r="K8100" s="189">
        <f t="shared" si="506"/>
        <v>0</v>
      </c>
      <c r="L8100" s="200">
        <v>0</v>
      </c>
      <c r="N8100" s="184">
        <v>262.3</v>
      </c>
      <c r="O8100" s="190">
        <f t="shared" si="507"/>
        <v>4.3716666666666668E-2</v>
      </c>
      <c r="Q8100" s="1">
        <v>0</v>
      </c>
    </row>
    <row r="8101" spans="2:17" x14ac:dyDescent="0.3">
      <c r="B8101" s="187">
        <v>44169.125</v>
      </c>
      <c r="D8101" s="202">
        <v>0</v>
      </c>
      <c r="E8101" s="178">
        <v>0</v>
      </c>
      <c r="F8101" s="188">
        <f t="shared" si="504"/>
        <v>0</v>
      </c>
      <c r="G8101" s="200"/>
      <c r="H8101" s="202">
        <v>0</v>
      </c>
      <c r="I8101" s="178">
        <v>-56.506999999999998</v>
      </c>
      <c r="J8101">
        <f t="shared" si="505"/>
        <v>0</v>
      </c>
      <c r="K8101" s="189">
        <f t="shared" si="506"/>
        <v>0</v>
      </c>
      <c r="L8101" s="200">
        <v>0</v>
      </c>
      <c r="N8101" s="184">
        <v>571.4</v>
      </c>
      <c r="O8101" s="190">
        <f t="shared" si="507"/>
        <v>9.5233333333333323E-2</v>
      </c>
      <c r="Q8101" s="1">
        <v>0</v>
      </c>
    </row>
    <row r="8102" spans="2:17" x14ac:dyDescent="0.3">
      <c r="B8102" s="187">
        <v>44169.166666666664</v>
      </c>
      <c r="D8102" s="202">
        <v>0</v>
      </c>
      <c r="E8102" s="178">
        <v>0</v>
      </c>
      <c r="F8102" s="188">
        <f t="shared" si="504"/>
        <v>0</v>
      </c>
      <c r="G8102" s="200"/>
      <c r="H8102" s="202">
        <v>0</v>
      </c>
      <c r="I8102" s="178">
        <v>-56.506999999999998</v>
      </c>
      <c r="J8102">
        <f t="shared" si="505"/>
        <v>0</v>
      </c>
      <c r="K8102" s="189">
        <f t="shared" si="506"/>
        <v>0</v>
      </c>
      <c r="L8102" s="200">
        <v>0</v>
      </c>
      <c r="N8102" s="184">
        <v>966.3</v>
      </c>
      <c r="O8102" s="190">
        <f t="shared" si="507"/>
        <v>0.16105</v>
      </c>
      <c r="Q8102" s="1">
        <v>0</v>
      </c>
    </row>
    <row r="8103" spans="2:17" x14ac:dyDescent="0.3">
      <c r="B8103" s="187">
        <v>44169.208333333336</v>
      </c>
      <c r="D8103" s="202">
        <v>133</v>
      </c>
      <c r="E8103" s="178">
        <v>0</v>
      </c>
      <c r="F8103" s="188">
        <f t="shared" si="504"/>
        <v>0</v>
      </c>
      <c r="G8103" s="200"/>
      <c r="H8103" s="202">
        <v>37</v>
      </c>
      <c r="I8103" s="178">
        <v>1166.8</v>
      </c>
      <c r="J8103">
        <f t="shared" si="505"/>
        <v>1166.8</v>
      </c>
      <c r="K8103" s="189">
        <f t="shared" si="506"/>
        <v>4.6671999999999998E-2</v>
      </c>
      <c r="L8103" s="200">
        <v>1266.5999999999999</v>
      </c>
      <c r="N8103" s="184">
        <v>1426.7</v>
      </c>
      <c r="O8103" s="190">
        <f t="shared" si="507"/>
        <v>0.23778333333333335</v>
      </c>
      <c r="Q8103" s="1">
        <v>0</v>
      </c>
    </row>
    <row r="8104" spans="2:17" x14ac:dyDescent="0.3">
      <c r="B8104" s="187">
        <v>44169.25</v>
      </c>
      <c r="D8104" s="202">
        <v>376</v>
      </c>
      <c r="E8104" s="178">
        <v>0</v>
      </c>
      <c r="F8104" s="188">
        <f t="shared" si="504"/>
        <v>0</v>
      </c>
      <c r="G8104" s="200"/>
      <c r="H8104" s="202">
        <v>198</v>
      </c>
      <c r="I8104" s="178">
        <v>7926.7</v>
      </c>
      <c r="J8104">
        <f t="shared" si="505"/>
        <v>7926.7</v>
      </c>
      <c r="K8104" s="189">
        <f t="shared" si="506"/>
        <v>0.31706800000000002</v>
      </c>
      <c r="L8104" s="200">
        <v>8128.9</v>
      </c>
      <c r="N8104" s="184">
        <v>626.29999999999995</v>
      </c>
      <c r="O8104" s="190">
        <f t="shared" si="507"/>
        <v>0.10438333333333333</v>
      </c>
      <c r="Q8104" s="1">
        <v>0</v>
      </c>
    </row>
    <row r="8105" spans="2:17" x14ac:dyDescent="0.3">
      <c r="B8105" s="187">
        <v>44169.291666666664</v>
      </c>
      <c r="D8105" s="202">
        <v>113</v>
      </c>
      <c r="E8105" s="178">
        <v>0</v>
      </c>
      <c r="F8105" s="188">
        <f t="shared" si="504"/>
        <v>0</v>
      </c>
      <c r="G8105" s="200"/>
      <c r="H8105" s="202">
        <v>282</v>
      </c>
      <c r="I8105" s="178">
        <v>8769.2999999999993</v>
      </c>
      <c r="J8105">
        <f t="shared" si="505"/>
        <v>8769.2999999999993</v>
      </c>
      <c r="K8105" s="189">
        <f t="shared" si="506"/>
        <v>0.35077199999999997</v>
      </c>
      <c r="L8105" s="200">
        <v>8993.2000000000007</v>
      </c>
      <c r="N8105" s="184">
        <v>290.8</v>
      </c>
      <c r="O8105" s="190">
        <f t="shared" si="507"/>
        <v>4.8466666666666672E-2</v>
      </c>
      <c r="Q8105" s="1">
        <v>0</v>
      </c>
    </row>
    <row r="8106" spans="2:17" x14ac:dyDescent="0.3">
      <c r="B8106" s="187">
        <v>44169.333333333336</v>
      </c>
      <c r="D8106" s="202">
        <v>28</v>
      </c>
      <c r="E8106" s="178">
        <v>0</v>
      </c>
      <c r="F8106" s="188">
        <f t="shared" si="504"/>
        <v>0</v>
      </c>
      <c r="G8106" s="200"/>
      <c r="H8106" s="202">
        <v>292</v>
      </c>
      <c r="I8106" s="178">
        <v>6552.3</v>
      </c>
      <c r="J8106">
        <f t="shared" si="505"/>
        <v>6552.3</v>
      </c>
      <c r="K8106" s="189">
        <f t="shared" si="506"/>
        <v>0.26209199999999999</v>
      </c>
      <c r="L8106" s="200">
        <v>6724.2</v>
      </c>
      <c r="N8106" s="184">
        <v>268.10000000000002</v>
      </c>
      <c r="O8106" s="190">
        <f t="shared" si="507"/>
        <v>4.4683333333333339E-2</v>
      </c>
      <c r="Q8106" s="1">
        <v>0</v>
      </c>
    </row>
    <row r="8107" spans="2:17" x14ac:dyDescent="0.3">
      <c r="B8107" s="187">
        <v>44169.375</v>
      </c>
      <c r="D8107" s="202">
        <v>11</v>
      </c>
      <c r="E8107" s="178">
        <v>0</v>
      </c>
      <c r="F8107" s="188">
        <f t="shared" si="504"/>
        <v>0</v>
      </c>
      <c r="G8107" s="200"/>
      <c r="H8107" s="202">
        <v>301</v>
      </c>
      <c r="I8107" s="178">
        <v>6858.2</v>
      </c>
      <c r="J8107">
        <f t="shared" si="505"/>
        <v>6858.2</v>
      </c>
      <c r="K8107" s="189">
        <f t="shared" si="506"/>
        <v>0.27432800000000002</v>
      </c>
      <c r="L8107" s="200">
        <v>7036.2</v>
      </c>
      <c r="N8107" s="184">
        <v>283.60000000000002</v>
      </c>
      <c r="O8107" s="190">
        <f t="shared" si="507"/>
        <v>4.7266666666666672E-2</v>
      </c>
      <c r="Q8107" s="1">
        <v>0</v>
      </c>
    </row>
    <row r="8108" spans="2:17" x14ac:dyDescent="0.3">
      <c r="B8108" s="187">
        <v>44169.416666666664</v>
      </c>
      <c r="D8108" s="202">
        <v>54</v>
      </c>
      <c r="E8108" s="178">
        <v>0</v>
      </c>
      <c r="F8108" s="188">
        <f t="shared" si="504"/>
        <v>0</v>
      </c>
      <c r="G8108" s="200"/>
      <c r="H8108" s="202">
        <v>444</v>
      </c>
      <c r="I8108" s="178">
        <v>10917</v>
      </c>
      <c r="J8108">
        <f t="shared" si="505"/>
        <v>10917</v>
      </c>
      <c r="K8108" s="189">
        <f t="shared" si="506"/>
        <v>0.43668000000000001</v>
      </c>
      <c r="L8108" s="200">
        <v>11203</v>
      </c>
      <c r="N8108" s="184">
        <v>276.7</v>
      </c>
      <c r="O8108" s="190">
        <f t="shared" si="507"/>
        <v>4.6116666666666667E-2</v>
      </c>
      <c r="Q8108" s="1">
        <v>0</v>
      </c>
    </row>
    <row r="8109" spans="2:17" x14ac:dyDescent="0.3">
      <c r="B8109" s="187">
        <v>44169.458333333336</v>
      </c>
      <c r="D8109" s="202">
        <v>688</v>
      </c>
      <c r="E8109" s="178">
        <v>348.726</v>
      </c>
      <c r="F8109" s="188">
        <f t="shared" si="504"/>
        <v>0.47193693541293097</v>
      </c>
      <c r="G8109" s="200"/>
      <c r="H8109" s="202">
        <v>961</v>
      </c>
      <c r="I8109" s="178">
        <v>22941</v>
      </c>
      <c r="J8109">
        <f t="shared" si="505"/>
        <v>22941</v>
      </c>
      <c r="K8109" s="189">
        <f t="shared" si="506"/>
        <v>0.91764000000000001</v>
      </c>
      <c r="L8109" s="200">
        <v>23784</v>
      </c>
      <c r="N8109" s="184">
        <v>392.9</v>
      </c>
      <c r="O8109" s="190">
        <f t="shared" si="507"/>
        <v>6.5483333333333324E-2</v>
      </c>
      <c r="Q8109" s="1">
        <v>0</v>
      </c>
    </row>
    <row r="8110" spans="2:17" x14ac:dyDescent="0.3">
      <c r="B8110" s="187">
        <v>44169.5</v>
      </c>
      <c r="D8110" s="202">
        <v>621</v>
      </c>
      <c r="E8110" s="178">
        <v>469.83</v>
      </c>
      <c r="F8110" s="188">
        <f t="shared" si="504"/>
        <v>0.63582907602260041</v>
      </c>
      <c r="G8110" s="200"/>
      <c r="H8110" s="202">
        <v>863</v>
      </c>
      <c r="I8110" s="178">
        <v>20888</v>
      </c>
      <c r="J8110">
        <f t="shared" si="505"/>
        <v>20888</v>
      </c>
      <c r="K8110" s="189">
        <f t="shared" si="506"/>
        <v>0.83552000000000004</v>
      </c>
      <c r="L8110" s="200">
        <v>21611</v>
      </c>
      <c r="N8110" s="184">
        <v>1242.5</v>
      </c>
      <c r="O8110" s="190">
        <f t="shared" si="507"/>
        <v>0.20708333333333334</v>
      </c>
      <c r="Q8110" s="1">
        <v>0</v>
      </c>
    </row>
    <row r="8111" spans="2:17" x14ac:dyDescent="0.3">
      <c r="B8111" s="187">
        <v>44169.541666666664</v>
      </c>
      <c r="D8111" s="202">
        <v>492</v>
      </c>
      <c r="E8111" s="178">
        <v>354.96600000000001</v>
      </c>
      <c r="F8111" s="188">
        <f t="shared" si="504"/>
        <v>0.48038163548398016</v>
      </c>
      <c r="G8111" s="200"/>
      <c r="H8111" s="202">
        <v>789</v>
      </c>
      <c r="I8111" s="178">
        <v>20054</v>
      </c>
      <c r="J8111">
        <f t="shared" si="505"/>
        <v>20054</v>
      </c>
      <c r="K8111" s="189">
        <f t="shared" si="506"/>
        <v>0.80215999999999998</v>
      </c>
      <c r="L8111" s="200">
        <v>20731</v>
      </c>
      <c r="N8111" s="184">
        <v>1334.4</v>
      </c>
      <c r="O8111" s="190">
        <f t="shared" si="507"/>
        <v>0.22240000000000001</v>
      </c>
      <c r="Q8111" s="1">
        <v>0</v>
      </c>
    </row>
    <row r="8112" spans="2:17" x14ac:dyDescent="0.3">
      <c r="B8112" s="187">
        <v>44169.583333333336</v>
      </c>
      <c r="D8112" s="202">
        <v>589</v>
      </c>
      <c r="E8112" s="178">
        <v>421.10700000000003</v>
      </c>
      <c r="F8112" s="188">
        <f t="shared" si="504"/>
        <v>0.56989139628514407</v>
      </c>
      <c r="G8112" s="200"/>
      <c r="H8112" s="202">
        <v>722</v>
      </c>
      <c r="I8112" s="178">
        <v>20533</v>
      </c>
      <c r="J8112">
        <f t="shared" si="505"/>
        <v>20533</v>
      </c>
      <c r="K8112" s="189">
        <f t="shared" si="506"/>
        <v>0.82132000000000005</v>
      </c>
      <c r="L8112" s="200">
        <v>21237</v>
      </c>
      <c r="N8112" s="184">
        <v>1518.2</v>
      </c>
      <c r="O8112" s="190">
        <f t="shared" si="507"/>
        <v>0.25303333333333333</v>
      </c>
      <c r="Q8112" s="1">
        <v>0</v>
      </c>
    </row>
    <row r="8113" spans="2:17" x14ac:dyDescent="0.3">
      <c r="B8113" s="187">
        <v>44169.625</v>
      </c>
      <c r="D8113" s="202">
        <v>643</v>
      </c>
      <c r="E8113" s="178">
        <v>445.62299999999999</v>
      </c>
      <c r="F8113" s="188">
        <f t="shared" si="504"/>
        <v>0.60306932367966981</v>
      </c>
      <c r="G8113" s="200"/>
      <c r="H8113" s="202">
        <v>604</v>
      </c>
      <c r="I8113" s="178">
        <v>20718</v>
      </c>
      <c r="J8113">
        <f t="shared" si="505"/>
        <v>20718</v>
      </c>
      <c r="K8113" s="189">
        <f t="shared" si="506"/>
        <v>0.82872000000000001</v>
      </c>
      <c r="L8113" s="200">
        <v>21431</v>
      </c>
      <c r="N8113" s="184">
        <v>1717</v>
      </c>
      <c r="O8113" s="190">
        <f t="shared" si="507"/>
        <v>0.28616666666666668</v>
      </c>
      <c r="Q8113" s="1">
        <v>0</v>
      </c>
    </row>
    <row r="8114" spans="2:17" x14ac:dyDescent="0.3">
      <c r="B8114" s="187">
        <v>44169.666666666664</v>
      </c>
      <c r="D8114" s="202">
        <v>187</v>
      </c>
      <c r="E8114" s="178">
        <v>0</v>
      </c>
      <c r="F8114" s="188">
        <f t="shared" si="504"/>
        <v>0</v>
      </c>
      <c r="G8114" s="200"/>
      <c r="H8114" s="202">
        <v>258</v>
      </c>
      <c r="I8114" s="178">
        <v>9166.5</v>
      </c>
      <c r="J8114">
        <f t="shared" si="505"/>
        <v>9166.5</v>
      </c>
      <c r="K8114" s="189">
        <f t="shared" si="506"/>
        <v>0.36665999999999999</v>
      </c>
      <c r="L8114" s="200">
        <v>9401.1</v>
      </c>
      <c r="N8114" s="184">
        <v>1179</v>
      </c>
      <c r="O8114" s="190">
        <f t="shared" si="507"/>
        <v>0.19650000000000001</v>
      </c>
      <c r="Q8114" s="1">
        <v>0</v>
      </c>
    </row>
    <row r="8115" spans="2:17" x14ac:dyDescent="0.3">
      <c r="B8115" s="187">
        <v>44169.708333333336</v>
      </c>
      <c r="D8115" s="202">
        <v>116</v>
      </c>
      <c r="E8115" s="178">
        <v>0</v>
      </c>
      <c r="F8115" s="188">
        <f t="shared" si="504"/>
        <v>0</v>
      </c>
      <c r="G8115" s="200"/>
      <c r="H8115" s="202">
        <v>92</v>
      </c>
      <c r="I8115" s="178">
        <v>2756.2</v>
      </c>
      <c r="J8115">
        <f t="shared" si="505"/>
        <v>2756.2</v>
      </c>
      <c r="K8115" s="189">
        <f t="shared" si="506"/>
        <v>0.110248</v>
      </c>
      <c r="L8115" s="200">
        <v>2870.1</v>
      </c>
      <c r="N8115" s="184">
        <v>750.8</v>
      </c>
      <c r="O8115" s="190">
        <f t="shared" si="507"/>
        <v>0.12513333333333332</v>
      </c>
      <c r="Q8115" s="1">
        <v>0</v>
      </c>
    </row>
    <row r="8116" spans="2:17" x14ac:dyDescent="0.3">
      <c r="B8116" s="187">
        <v>44169.75</v>
      </c>
      <c r="D8116" s="202">
        <v>91</v>
      </c>
      <c r="E8116" s="178">
        <v>0</v>
      </c>
      <c r="F8116" s="188">
        <f t="shared" si="504"/>
        <v>0</v>
      </c>
      <c r="G8116" s="200"/>
      <c r="H8116" s="202">
        <v>21</v>
      </c>
      <c r="I8116" s="178">
        <v>389.57</v>
      </c>
      <c r="J8116">
        <f t="shared" si="505"/>
        <v>389.57</v>
      </c>
      <c r="K8116" s="189">
        <f t="shared" si="506"/>
        <v>1.5582799999999999E-2</v>
      </c>
      <c r="L8116" s="200">
        <v>516.83000000000004</v>
      </c>
      <c r="N8116" s="184">
        <v>125.4</v>
      </c>
      <c r="O8116" s="190">
        <f t="shared" si="507"/>
        <v>2.0900000000000002E-2</v>
      </c>
      <c r="Q8116" s="1">
        <v>0</v>
      </c>
    </row>
    <row r="8117" spans="2:17" x14ac:dyDescent="0.3">
      <c r="B8117" s="187">
        <v>44169.791666666664</v>
      </c>
      <c r="D8117" s="202">
        <v>0</v>
      </c>
      <c r="E8117" s="178">
        <v>0</v>
      </c>
      <c r="F8117" s="188">
        <f t="shared" si="504"/>
        <v>0</v>
      </c>
      <c r="G8117" s="200"/>
      <c r="H8117" s="202">
        <v>0</v>
      </c>
      <c r="I8117" s="178">
        <v>-56.506999999999998</v>
      </c>
      <c r="J8117">
        <f t="shared" si="505"/>
        <v>0</v>
      </c>
      <c r="K8117" s="189">
        <f t="shared" si="506"/>
        <v>0</v>
      </c>
      <c r="L8117" s="200">
        <v>0</v>
      </c>
      <c r="N8117" s="184">
        <v>63.4</v>
      </c>
      <c r="O8117" s="190">
        <f t="shared" si="507"/>
        <v>1.0566666666666667E-2</v>
      </c>
      <c r="Q8117" s="1">
        <v>0</v>
      </c>
    </row>
    <row r="8118" spans="2:17" x14ac:dyDescent="0.3">
      <c r="B8118" s="187">
        <v>44169.833333333336</v>
      </c>
      <c r="D8118" s="202">
        <v>0</v>
      </c>
      <c r="E8118" s="178">
        <v>0</v>
      </c>
      <c r="F8118" s="188">
        <f t="shared" si="504"/>
        <v>0</v>
      </c>
      <c r="G8118" s="200"/>
      <c r="H8118" s="202">
        <v>0</v>
      </c>
      <c r="I8118" s="178">
        <v>-56.506999999999998</v>
      </c>
      <c r="J8118">
        <f t="shared" si="505"/>
        <v>0</v>
      </c>
      <c r="K8118" s="189">
        <f t="shared" si="506"/>
        <v>0</v>
      </c>
      <c r="L8118" s="200">
        <v>0</v>
      </c>
      <c r="N8118" s="184">
        <v>0</v>
      </c>
      <c r="O8118" s="190">
        <f t="shared" si="507"/>
        <v>0</v>
      </c>
      <c r="Q8118" s="1">
        <v>0</v>
      </c>
    </row>
    <row r="8119" spans="2:17" x14ac:dyDescent="0.3">
      <c r="B8119" s="187">
        <v>44169.875</v>
      </c>
      <c r="D8119" s="202">
        <v>0</v>
      </c>
      <c r="E8119" s="178">
        <v>0</v>
      </c>
      <c r="F8119" s="188">
        <f t="shared" si="504"/>
        <v>0</v>
      </c>
      <c r="G8119" s="200"/>
      <c r="H8119" s="202">
        <v>0</v>
      </c>
      <c r="I8119" s="178">
        <v>-56.506999999999998</v>
      </c>
      <c r="J8119">
        <f t="shared" si="505"/>
        <v>0</v>
      </c>
      <c r="K8119" s="189">
        <f t="shared" si="506"/>
        <v>0</v>
      </c>
      <c r="L8119" s="200">
        <v>0</v>
      </c>
      <c r="N8119" s="184">
        <v>0</v>
      </c>
      <c r="O8119" s="190">
        <f t="shared" si="507"/>
        <v>0</v>
      </c>
      <c r="Q8119" s="1">
        <v>0</v>
      </c>
    </row>
    <row r="8120" spans="2:17" x14ac:dyDescent="0.3">
      <c r="B8120" s="187">
        <v>44169.916666666664</v>
      </c>
      <c r="D8120" s="202">
        <v>0</v>
      </c>
      <c r="E8120" s="178">
        <v>0</v>
      </c>
      <c r="F8120" s="188">
        <f t="shared" si="504"/>
        <v>0</v>
      </c>
      <c r="G8120" s="200"/>
      <c r="H8120" s="202">
        <v>0</v>
      </c>
      <c r="I8120" s="178">
        <v>-56.506999999999998</v>
      </c>
      <c r="J8120">
        <f t="shared" si="505"/>
        <v>0</v>
      </c>
      <c r="K8120" s="189">
        <f t="shared" si="506"/>
        <v>0</v>
      </c>
      <c r="L8120" s="200">
        <v>0</v>
      </c>
      <c r="N8120" s="184">
        <v>81.2</v>
      </c>
      <c r="O8120" s="190">
        <f t="shared" si="507"/>
        <v>1.3533333333333333E-2</v>
      </c>
      <c r="Q8120" s="1">
        <v>0</v>
      </c>
    </row>
    <row r="8121" spans="2:17" x14ac:dyDescent="0.3">
      <c r="B8121" s="187">
        <v>44169.958333333336</v>
      </c>
      <c r="D8121" s="202">
        <v>0</v>
      </c>
      <c r="E8121" s="178">
        <v>0</v>
      </c>
      <c r="F8121" s="188">
        <f t="shared" si="504"/>
        <v>0</v>
      </c>
      <c r="G8121" s="200"/>
      <c r="H8121" s="202">
        <v>0</v>
      </c>
      <c r="I8121" s="178">
        <v>-56.506999999999998</v>
      </c>
      <c r="J8121">
        <f t="shared" si="505"/>
        <v>0</v>
      </c>
      <c r="K8121" s="189">
        <f t="shared" si="506"/>
        <v>0</v>
      </c>
      <c r="L8121" s="200">
        <v>0</v>
      </c>
      <c r="N8121" s="184">
        <v>644.79999999999995</v>
      </c>
      <c r="O8121" s="190">
        <f t="shared" si="507"/>
        <v>0.10746666666666665</v>
      </c>
      <c r="Q8121" s="1">
        <v>0</v>
      </c>
    </row>
    <row r="8122" spans="2:17" x14ac:dyDescent="0.3">
      <c r="B8122" s="187">
        <v>44170</v>
      </c>
      <c r="D8122" s="202">
        <v>0</v>
      </c>
      <c r="E8122" s="178">
        <v>0</v>
      </c>
      <c r="F8122" s="188">
        <f t="shared" si="504"/>
        <v>0</v>
      </c>
      <c r="G8122" s="200"/>
      <c r="H8122" s="202">
        <v>0</v>
      </c>
      <c r="I8122" s="178">
        <v>-56.506999999999998</v>
      </c>
      <c r="J8122">
        <f t="shared" si="505"/>
        <v>0</v>
      </c>
      <c r="K8122" s="189">
        <f t="shared" si="506"/>
        <v>0</v>
      </c>
      <c r="L8122" s="200">
        <v>0</v>
      </c>
      <c r="N8122" s="184">
        <v>1022.3</v>
      </c>
      <c r="O8122" s="190">
        <f t="shared" si="507"/>
        <v>0.17038333333333333</v>
      </c>
      <c r="Q8122" s="1">
        <v>0</v>
      </c>
    </row>
    <row r="8123" spans="2:17" x14ac:dyDescent="0.3">
      <c r="B8123" s="187">
        <v>44170.041666666664</v>
      </c>
      <c r="D8123" s="202">
        <v>0</v>
      </c>
      <c r="E8123" s="178">
        <v>0</v>
      </c>
      <c r="F8123" s="188">
        <f t="shared" si="504"/>
        <v>0</v>
      </c>
      <c r="G8123" s="200"/>
      <c r="H8123" s="202">
        <v>0</v>
      </c>
      <c r="I8123" s="178">
        <v>-56.506999999999998</v>
      </c>
      <c r="J8123">
        <f t="shared" si="505"/>
        <v>0</v>
      </c>
      <c r="K8123" s="189">
        <f t="shared" si="506"/>
        <v>0</v>
      </c>
      <c r="L8123" s="200">
        <v>0</v>
      </c>
      <c r="N8123" s="184">
        <v>869.6</v>
      </c>
      <c r="O8123" s="190">
        <f t="shared" si="507"/>
        <v>0.14493333333333333</v>
      </c>
      <c r="Q8123" s="1">
        <v>0</v>
      </c>
    </row>
    <row r="8124" spans="2:17" x14ac:dyDescent="0.3">
      <c r="B8124" s="187">
        <v>44170.083333333336</v>
      </c>
      <c r="D8124" s="202">
        <v>0</v>
      </c>
      <c r="E8124" s="178">
        <v>0</v>
      </c>
      <c r="F8124" s="188">
        <f t="shared" si="504"/>
        <v>0</v>
      </c>
      <c r="G8124" s="200"/>
      <c r="H8124" s="202">
        <v>0</v>
      </c>
      <c r="I8124" s="178">
        <v>-56.506999999999998</v>
      </c>
      <c r="J8124">
        <f t="shared" si="505"/>
        <v>0</v>
      </c>
      <c r="K8124" s="189">
        <f t="shared" si="506"/>
        <v>0</v>
      </c>
      <c r="L8124" s="200">
        <v>0</v>
      </c>
      <c r="N8124" s="184">
        <v>445.3</v>
      </c>
      <c r="O8124" s="190">
        <f t="shared" si="507"/>
        <v>7.4216666666666667E-2</v>
      </c>
      <c r="Q8124" s="1">
        <v>0</v>
      </c>
    </row>
    <row r="8125" spans="2:17" x14ac:dyDescent="0.3">
      <c r="B8125" s="187">
        <v>44170.125</v>
      </c>
      <c r="D8125" s="202">
        <v>0</v>
      </c>
      <c r="E8125" s="178">
        <v>0</v>
      </c>
      <c r="F8125" s="188">
        <f t="shared" si="504"/>
        <v>0</v>
      </c>
      <c r="G8125" s="200"/>
      <c r="H8125" s="202">
        <v>0</v>
      </c>
      <c r="I8125" s="178">
        <v>-56.506999999999998</v>
      </c>
      <c r="J8125">
        <f t="shared" si="505"/>
        <v>0</v>
      </c>
      <c r="K8125" s="189">
        <f t="shared" si="506"/>
        <v>0</v>
      </c>
      <c r="L8125" s="200">
        <v>0</v>
      </c>
      <c r="N8125" s="184">
        <v>363.2</v>
      </c>
      <c r="O8125" s="190">
        <f t="shared" si="507"/>
        <v>6.0533333333333335E-2</v>
      </c>
      <c r="Q8125" s="1">
        <v>0</v>
      </c>
    </row>
    <row r="8126" spans="2:17" x14ac:dyDescent="0.3">
      <c r="B8126" s="187">
        <v>44170.166666666664</v>
      </c>
      <c r="D8126" s="202">
        <v>0</v>
      </c>
      <c r="E8126" s="178">
        <v>0</v>
      </c>
      <c r="F8126" s="188">
        <f t="shared" si="504"/>
        <v>0</v>
      </c>
      <c r="G8126" s="200"/>
      <c r="H8126" s="202">
        <v>0</v>
      </c>
      <c r="I8126" s="178">
        <v>-56.506999999999998</v>
      </c>
      <c r="J8126">
        <f t="shared" si="505"/>
        <v>0</v>
      </c>
      <c r="K8126" s="189">
        <f t="shared" si="506"/>
        <v>0</v>
      </c>
      <c r="L8126" s="200">
        <v>0</v>
      </c>
      <c r="N8126" s="184">
        <v>382.3</v>
      </c>
      <c r="O8126" s="190">
        <f t="shared" si="507"/>
        <v>6.3716666666666671E-2</v>
      </c>
      <c r="Q8126" s="1">
        <v>0</v>
      </c>
    </row>
    <row r="8127" spans="2:17" x14ac:dyDescent="0.3">
      <c r="B8127" s="187">
        <v>44170.208333333336</v>
      </c>
      <c r="D8127" s="202">
        <v>291</v>
      </c>
      <c r="E8127" s="178">
        <v>0</v>
      </c>
      <c r="F8127" s="188">
        <f t="shared" si="504"/>
        <v>0</v>
      </c>
      <c r="G8127" s="200"/>
      <c r="H8127" s="202">
        <v>49</v>
      </c>
      <c r="I8127" s="178">
        <v>1632.5</v>
      </c>
      <c r="J8127">
        <f t="shared" si="505"/>
        <v>1632.5</v>
      </c>
      <c r="K8127" s="189">
        <f t="shared" si="506"/>
        <v>6.5299999999999997E-2</v>
      </c>
      <c r="L8127" s="200">
        <v>1735.8</v>
      </c>
      <c r="N8127" s="184">
        <v>0</v>
      </c>
      <c r="O8127" s="190">
        <f t="shared" si="507"/>
        <v>0</v>
      </c>
      <c r="Q8127" s="1">
        <v>0</v>
      </c>
    </row>
    <row r="8128" spans="2:17" x14ac:dyDescent="0.3">
      <c r="B8128" s="187">
        <v>44170.25</v>
      </c>
      <c r="D8128" s="202">
        <v>727</v>
      </c>
      <c r="E8128" s="178">
        <v>172.49100000000001</v>
      </c>
      <c r="F8128" s="188">
        <f t="shared" si="504"/>
        <v>0.23343505768515077</v>
      </c>
      <c r="G8128" s="200"/>
      <c r="H8128" s="202">
        <v>257</v>
      </c>
      <c r="I8128" s="178">
        <v>11501</v>
      </c>
      <c r="J8128">
        <f t="shared" si="505"/>
        <v>11501</v>
      </c>
      <c r="K8128" s="189">
        <f t="shared" si="506"/>
        <v>0.46004</v>
      </c>
      <c r="L8128" s="200">
        <v>11805</v>
      </c>
      <c r="N8128" s="184">
        <v>3278.3</v>
      </c>
      <c r="O8128" s="190">
        <f t="shared" si="507"/>
        <v>0.54638333333333333</v>
      </c>
      <c r="Q8128" s="1">
        <v>0</v>
      </c>
    </row>
    <row r="8129" spans="2:17" x14ac:dyDescent="0.3">
      <c r="B8129" s="187">
        <v>44170.291666666664</v>
      </c>
      <c r="D8129" s="202">
        <v>588</v>
      </c>
      <c r="E8129" s="178">
        <v>372.13200000000001</v>
      </c>
      <c r="F8129" s="188">
        <f t="shared" si="504"/>
        <v>0.50361268058327979</v>
      </c>
      <c r="G8129" s="200"/>
      <c r="H8129" s="202">
        <v>434</v>
      </c>
      <c r="I8129" s="178">
        <v>18324</v>
      </c>
      <c r="J8129">
        <f t="shared" si="505"/>
        <v>18324</v>
      </c>
      <c r="K8129" s="189">
        <f t="shared" si="506"/>
        <v>0.73295999999999994</v>
      </c>
      <c r="L8129" s="200">
        <v>18910</v>
      </c>
      <c r="N8129" s="184">
        <v>5860.6</v>
      </c>
      <c r="O8129" s="190">
        <f t="shared" si="507"/>
        <v>0.97676666666666667</v>
      </c>
      <c r="Q8129" s="1">
        <v>0</v>
      </c>
    </row>
    <row r="8130" spans="2:17" x14ac:dyDescent="0.3">
      <c r="B8130" s="187">
        <v>44170.333333333336</v>
      </c>
      <c r="D8130" s="202">
        <v>682</v>
      </c>
      <c r="E8130" s="178">
        <v>478.43900000000002</v>
      </c>
      <c r="F8130" s="188">
        <f t="shared" si="504"/>
        <v>0.64747978482254631</v>
      </c>
      <c r="G8130" s="200"/>
      <c r="H8130" s="202">
        <v>654</v>
      </c>
      <c r="I8130" s="178">
        <v>21486</v>
      </c>
      <c r="J8130">
        <f t="shared" si="505"/>
        <v>21486</v>
      </c>
      <c r="K8130" s="189">
        <f t="shared" si="506"/>
        <v>0.85943999999999998</v>
      </c>
      <c r="L8130" s="200">
        <v>22242</v>
      </c>
      <c r="N8130" s="184">
        <v>5926.1</v>
      </c>
      <c r="O8130" s="190">
        <f t="shared" si="507"/>
        <v>0.98768333333333336</v>
      </c>
      <c r="Q8130" s="1">
        <v>0</v>
      </c>
    </row>
    <row r="8131" spans="2:17" x14ac:dyDescent="0.3">
      <c r="B8131" s="187">
        <v>44170.375</v>
      </c>
      <c r="D8131" s="202">
        <v>981</v>
      </c>
      <c r="E8131" s="178">
        <v>722.03</v>
      </c>
      <c r="F8131" s="188">
        <f t="shared" si="504"/>
        <v>0.97713570389417059</v>
      </c>
      <c r="G8131" s="200"/>
      <c r="H8131" s="202">
        <v>904</v>
      </c>
      <c r="I8131" s="178">
        <v>24359</v>
      </c>
      <c r="J8131">
        <f t="shared" si="505"/>
        <v>24359</v>
      </c>
      <c r="K8131" s="189">
        <f t="shared" si="506"/>
        <v>0.97436</v>
      </c>
      <c r="L8131" s="200">
        <v>25289</v>
      </c>
      <c r="N8131" s="184">
        <v>5662.1</v>
      </c>
      <c r="O8131" s="190">
        <f t="shared" si="507"/>
        <v>0.94368333333333343</v>
      </c>
      <c r="Q8131" s="1">
        <v>0</v>
      </c>
    </row>
    <row r="8132" spans="2:17" x14ac:dyDescent="0.3">
      <c r="B8132" s="187">
        <v>44170.416666666664</v>
      </c>
      <c r="D8132" s="202">
        <v>909</v>
      </c>
      <c r="E8132" s="178">
        <v>676.64800000000002</v>
      </c>
      <c r="F8132" s="188">
        <f t="shared" si="504"/>
        <v>0.91571945731975513</v>
      </c>
      <c r="G8132" s="200"/>
      <c r="H8132" s="202">
        <v>1002</v>
      </c>
      <c r="I8132" s="178">
        <v>24359</v>
      </c>
      <c r="J8132">
        <f t="shared" si="505"/>
        <v>24359</v>
      </c>
      <c r="K8132" s="189">
        <f t="shared" si="506"/>
        <v>0.97436</v>
      </c>
      <c r="L8132" s="200">
        <v>25289</v>
      </c>
      <c r="N8132" s="184">
        <v>4821.8999999999996</v>
      </c>
      <c r="O8132" s="190">
        <f t="shared" si="507"/>
        <v>0.80364999999999998</v>
      </c>
      <c r="Q8132" s="1">
        <v>0</v>
      </c>
    </row>
    <row r="8133" spans="2:17" x14ac:dyDescent="0.3">
      <c r="B8133" s="187">
        <v>44170.458333333336</v>
      </c>
      <c r="D8133" s="202">
        <v>580</v>
      </c>
      <c r="E8133" s="178">
        <v>429.995</v>
      </c>
      <c r="F8133" s="188">
        <f t="shared" si="504"/>
        <v>0.58191968061711274</v>
      </c>
      <c r="G8133" s="200"/>
      <c r="H8133" s="202">
        <v>922</v>
      </c>
      <c r="I8133" s="178">
        <v>21737</v>
      </c>
      <c r="J8133">
        <f t="shared" si="505"/>
        <v>21737</v>
      </c>
      <c r="K8133" s="189">
        <f t="shared" si="506"/>
        <v>0.86948000000000003</v>
      </c>
      <c r="L8133" s="200">
        <v>22508</v>
      </c>
      <c r="N8133" s="184">
        <v>2992.1</v>
      </c>
      <c r="O8133" s="190">
        <f t="shared" si="507"/>
        <v>0.49868333333333331</v>
      </c>
      <c r="Q8133" s="1">
        <v>0</v>
      </c>
    </row>
    <row r="8134" spans="2:17" x14ac:dyDescent="0.3">
      <c r="B8134" s="187">
        <v>44170.5</v>
      </c>
      <c r="D8134" s="202">
        <v>1010</v>
      </c>
      <c r="E8134" s="178">
        <v>733.697</v>
      </c>
      <c r="F8134" s="188">
        <f t="shared" si="504"/>
        <v>0.9929248570558582</v>
      </c>
      <c r="G8134" s="200"/>
      <c r="H8134" s="202">
        <v>1089</v>
      </c>
      <c r="I8134" s="178">
        <v>24359</v>
      </c>
      <c r="J8134">
        <f t="shared" si="505"/>
        <v>24359</v>
      </c>
      <c r="K8134" s="189">
        <f t="shared" si="506"/>
        <v>0.97436</v>
      </c>
      <c r="L8134" s="200">
        <v>25289</v>
      </c>
      <c r="N8134" s="184">
        <v>1488.7</v>
      </c>
      <c r="O8134" s="190">
        <f t="shared" si="507"/>
        <v>0.24811666666666668</v>
      </c>
      <c r="Q8134" s="1">
        <v>0</v>
      </c>
    </row>
    <row r="8135" spans="2:17" x14ac:dyDescent="0.3">
      <c r="B8135" s="187">
        <v>44170.541666666664</v>
      </c>
      <c r="D8135" s="202">
        <v>1010</v>
      </c>
      <c r="E8135" s="178">
        <v>734.02599999999995</v>
      </c>
      <c r="F8135" s="188">
        <f t="shared" si="504"/>
        <v>0.99337009845383495</v>
      </c>
      <c r="G8135" s="200"/>
      <c r="H8135" s="202">
        <v>1015</v>
      </c>
      <c r="I8135" s="178">
        <v>24359</v>
      </c>
      <c r="J8135">
        <f t="shared" si="505"/>
        <v>24359</v>
      </c>
      <c r="K8135" s="189">
        <f t="shared" si="506"/>
        <v>0.97436</v>
      </c>
      <c r="L8135" s="200">
        <v>25289</v>
      </c>
      <c r="N8135" s="184">
        <v>699.7</v>
      </c>
      <c r="O8135" s="190">
        <f t="shared" si="507"/>
        <v>0.11661666666666667</v>
      </c>
      <c r="Q8135" s="1">
        <v>0</v>
      </c>
    </row>
    <row r="8136" spans="2:17" x14ac:dyDescent="0.3">
      <c r="B8136" s="187">
        <v>44170.583333333336</v>
      </c>
      <c r="D8136" s="202">
        <v>975</v>
      </c>
      <c r="E8136" s="178">
        <v>717.25300000000004</v>
      </c>
      <c r="F8136" s="188">
        <f t="shared" si="504"/>
        <v>0.97067090706093317</v>
      </c>
      <c r="G8136" s="200"/>
      <c r="H8136" s="202">
        <v>871</v>
      </c>
      <c r="I8136" s="178">
        <v>24342</v>
      </c>
      <c r="J8136">
        <f t="shared" si="505"/>
        <v>24342</v>
      </c>
      <c r="K8136" s="189">
        <f t="shared" si="506"/>
        <v>0.97367999999999999</v>
      </c>
      <c r="L8136" s="200">
        <v>25271</v>
      </c>
      <c r="N8136" s="184">
        <v>428.9</v>
      </c>
      <c r="O8136" s="190">
        <f t="shared" si="507"/>
        <v>7.1483333333333329E-2</v>
      </c>
      <c r="Q8136" s="1">
        <v>0</v>
      </c>
    </row>
    <row r="8137" spans="2:17" x14ac:dyDescent="0.3">
      <c r="B8137" s="187">
        <v>44170.625</v>
      </c>
      <c r="D8137" s="202">
        <v>627</v>
      </c>
      <c r="E8137" s="178">
        <v>436.39800000000002</v>
      </c>
      <c r="F8137" s="188">
        <f t="shared" si="504"/>
        <v>0.59058497141117172</v>
      </c>
      <c r="G8137" s="200"/>
      <c r="H8137" s="202">
        <v>600</v>
      </c>
      <c r="I8137" s="178">
        <v>20297</v>
      </c>
      <c r="J8137">
        <f t="shared" si="505"/>
        <v>20297</v>
      </c>
      <c r="K8137" s="189">
        <f t="shared" si="506"/>
        <v>0.81188000000000005</v>
      </c>
      <c r="L8137" s="200">
        <v>20987</v>
      </c>
      <c r="N8137" s="184">
        <v>322.2</v>
      </c>
      <c r="O8137" s="190">
        <f t="shared" si="507"/>
        <v>5.3699999999999998E-2</v>
      </c>
      <c r="Q8137" s="1">
        <v>0</v>
      </c>
    </row>
    <row r="8138" spans="2:17" x14ac:dyDescent="0.3">
      <c r="B8138" s="187">
        <v>44170.666666666664</v>
      </c>
      <c r="D8138" s="202">
        <v>413</v>
      </c>
      <c r="E8138" s="178">
        <v>242.87100000000001</v>
      </c>
      <c r="F8138" s="188">
        <f t="shared" si="504"/>
        <v>0.32868153060188793</v>
      </c>
      <c r="G8138" s="200"/>
      <c r="H8138" s="202">
        <v>359</v>
      </c>
      <c r="I8138" s="178">
        <v>13911</v>
      </c>
      <c r="J8138">
        <f t="shared" si="505"/>
        <v>13911</v>
      </c>
      <c r="K8138" s="189">
        <f t="shared" si="506"/>
        <v>0.55644000000000005</v>
      </c>
      <c r="L8138" s="200">
        <v>14297</v>
      </c>
      <c r="N8138" s="184">
        <v>267.60000000000002</v>
      </c>
      <c r="O8138" s="190">
        <f t="shared" si="507"/>
        <v>4.4600000000000001E-2</v>
      </c>
      <c r="Q8138" s="1">
        <v>0</v>
      </c>
    </row>
    <row r="8139" spans="2:17" x14ac:dyDescent="0.3">
      <c r="B8139" s="187">
        <v>44170.708333333336</v>
      </c>
      <c r="D8139" s="202">
        <v>253</v>
      </c>
      <c r="E8139" s="178">
        <v>0</v>
      </c>
      <c r="F8139" s="188">
        <f t="shared" ref="F8139:F8202" si="508">E8139/$F$8</f>
        <v>0</v>
      </c>
      <c r="G8139" s="200"/>
      <c r="H8139" s="202">
        <v>152</v>
      </c>
      <c r="I8139" s="178">
        <v>5348.1</v>
      </c>
      <c r="J8139">
        <f t="shared" ref="J8139:J8202" si="509">IF(I8139&lt;0,0,I8139)</f>
        <v>5348.1</v>
      </c>
      <c r="K8139" s="189">
        <f t="shared" ref="K8139:K8202" si="510">J8139/(1000*$K$8)</f>
        <v>0.213924</v>
      </c>
      <c r="L8139" s="200">
        <v>5497.8</v>
      </c>
      <c r="N8139" s="184">
        <v>266.3</v>
      </c>
      <c r="O8139" s="190">
        <f t="shared" ref="O8139:O8202" si="511">N8139/$O$8</f>
        <v>4.4383333333333337E-2</v>
      </c>
      <c r="Q8139" s="1">
        <v>0</v>
      </c>
    </row>
    <row r="8140" spans="2:17" x14ac:dyDescent="0.3">
      <c r="B8140" s="187">
        <v>44170.75</v>
      </c>
      <c r="D8140" s="202">
        <v>41</v>
      </c>
      <c r="E8140" s="178">
        <v>0</v>
      </c>
      <c r="F8140" s="188">
        <f t="shared" si="508"/>
        <v>0</v>
      </c>
      <c r="G8140" s="200"/>
      <c r="H8140" s="202">
        <v>17</v>
      </c>
      <c r="I8140" s="178">
        <v>257.20999999999998</v>
      </c>
      <c r="J8140">
        <f t="shared" si="509"/>
        <v>257.20999999999998</v>
      </c>
      <c r="K8140" s="189">
        <f t="shared" si="510"/>
        <v>1.02884E-2</v>
      </c>
      <c r="L8140" s="200">
        <v>399.9</v>
      </c>
      <c r="N8140" s="184">
        <v>362.8</v>
      </c>
      <c r="O8140" s="190">
        <f t="shared" si="511"/>
        <v>6.0466666666666669E-2</v>
      </c>
      <c r="Q8140" s="1">
        <v>0</v>
      </c>
    </row>
    <row r="8141" spans="2:17" x14ac:dyDescent="0.3">
      <c r="B8141" s="187">
        <v>44170.791666666664</v>
      </c>
      <c r="D8141" s="202">
        <v>0</v>
      </c>
      <c r="E8141" s="178">
        <v>0</v>
      </c>
      <c r="F8141" s="188">
        <f t="shared" si="508"/>
        <v>0</v>
      </c>
      <c r="G8141" s="200"/>
      <c r="H8141" s="202">
        <v>0</v>
      </c>
      <c r="I8141" s="178">
        <v>-56.506999999999998</v>
      </c>
      <c r="J8141">
        <f t="shared" si="509"/>
        <v>0</v>
      </c>
      <c r="K8141" s="189">
        <f t="shared" si="510"/>
        <v>0</v>
      </c>
      <c r="L8141" s="200">
        <v>0</v>
      </c>
      <c r="N8141" s="184">
        <v>163.30000000000001</v>
      </c>
      <c r="O8141" s="190">
        <f t="shared" si="511"/>
        <v>2.721666666666667E-2</v>
      </c>
      <c r="Q8141" s="1">
        <v>0</v>
      </c>
    </row>
    <row r="8142" spans="2:17" x14ac:dyDescent="0.3">
      <c r="B8142" s="187">
        <v>44170.833333333336</v>
      </c>
      <c r="D8142" s="202">
        <v>0</v>
      </c>
      <c r="E8142" s="178">
        <v>0</v>
      </c>
      <c r="F8142" s="188">
        <f t="shared" si="508"/>
        <v>0</v>
      </c>
      <c r="G8142" s="200"/>
      <c r="H8142" s="202">
        <v>0</v>
      </c>
      <c r="I8142" s="178">
        <v>-56.506999999999998</v>
      </c>
      <c r="J8142">
        <f t="shared" si="509"/>
        <v>0</v>
      </c>
      <c r="K8142" s="189">
        <f t="shared" si="510"/>
        <v>0</v>
      </c>
      <c r="L8142" s="200">
        <v>0</v>
      </c>
      <c r="N8142" s="184">
        <v>251.2</v>
      </c>
      <c r="O8142" s="190">
        <f t="shared" si="511"/>
        <v>4.1866666666666663E-2</v>
      </c>
      <c r="Q8142" s="1">
        <v>0</v>
      </c>
    </row>
    <row r="8143" spans="2:17" x14ac:dyDescent="0.3">
      <c r="B8143" s="187">
        <v>44170.875</v>
      </c>
      <c r="D8143" s="202">
        <v>0</v>
      </c>
      <c r="E8143" s="178">
        <v>0</v>
      </c>
      <c r="F8143" s="188">
        <f t="shared" si="508"/>
        <v>0</v>
      </c>
      <c r="G8143" s="200"/>
      <c r="H8143" s="202">
        <v>0</v>
      </c>
      <c r="I8143" s="178">
        <v>-56.506999999999998</v>
      </c>
      <c r="J8143">
        <f t="shared" si="509"/>
        <v>0</v>
      </c>
      <c r="K8143" s="189">
        <f t="shared" si="510"/>
        <v>0</v>
      </c>
      <c r="L8143" s="200">
        <v>0</v>
      </c>
      <c r="N8143" s="184">
        <v>1269.5999999999999</v>
      </c>
      <c r="O8143" s="190">
        <f t="shared" si="511"/>
        <v>0.21159999999999998</v>
      </c>
      <c r="Q8143" s="1">
        <v>0</v>
      </c>
    </row>
    <row r="8144" spans="2:17" x14ac:dyDescent="0.3">
      <c r="B8144" s="187">
        <v>44170.916666666664</v>
      </c>
      <c r="D8144" s="202">
        <v>0</v>
      </c>
      <c r="E8144" s="178">
        <v>0</v>
      </c>
      <c r="F8144" s="188">
        <f t="shared" si="508"/>
        <v>0</v>
      </c>
      <c r="G8144" s="200"/>
      <c r="H8144" s="202">
        <v>0</v>
      </c>
      <c r="I8144" s="178">
        <v>-56.506999999999998</v>
      </c>
      <c r="J8144">
        <f t="shared" si="509"/>
        <v>0</v>
      </c>
      <c r="K8144" s="189">
        <f t="shared" si="510"/>
        <v>0</v>
      </c>
      <c r="L8144" s="200">
        <v>0</v>
      </c>
      <c r="N8144" s="184">
        <v>4708.1000000000004</v>
      </c>
      <c r="O8144" s="190">
        <f t="shared" si="511"/>
        <v>0.7846833333333334</v>
      </c>
      <c r="Q8144" s="1">
        <v>0</v>
      </c>
    </row>
    <row r="8145" spans="2:17" x14ac:dyDescent="0.3">
      <c r="B8145" s="187">
        <v>44170.958333333336</v>
      </c>
      <c r="D8145" s="202">
        <v>0</v>
      </c>
      <c r="E8145" s="178">
        <v>0</v>
      </c>
      <c r="F8145" s="188">
        <f t="shared" si="508"/>
        <v>0</v>
      </c>
      <c r="G8145" s="200"/>
      <c r="H8145" s="202">
        <v>0</v>
      </c>
      <c r="I8145" s="178">
        <v>-56.506999999999998</v>
      </c>
      <c r="J8145">
        <f t="shared" si="509"/>
        <v>0</v>
      </c>
      <c r="K8145" s="189">
        <f t="shared" si="510"/>
        <v>0</v>
      </c>
      <c r="L8145" s="200">
        <v>0</v>
      </c>
      <c r="N8145" s="184">
        <v>5873.2</v>
      </c>
      <c r="O8145" s="190">
        <f t="shared" si="511"/>
        <v>0.97886666666666666</v>
      </c>
      <c r="Q8145" s="1">
        <v>0</v>
      </c>
    </row>
    <row r="8146" spans="2:17" x14ac:dyDescent="0.3">
      <c r="B8146" s="187">
        <v>44171</v>
      </c>
      <c r="D8146" s="202">
        <v>0</v>
      </c>
      <c r="E8146" s="178">
        <v>0</v>
      </c>
      <c r="F8146" s="188">
        <f t="shared" si="508"/>
        <v>0</v>
      </c>
      <c r="G8146" s="200"/>
      <c r="H8146" s="202">
        <v>0</v>
      </c>
      <c r="I8146" s="178">
        <v>-56.506999999999998</v>
      </c>
      <c r="J8146">
        <f t="shared" si="509"/>
        <v>0</v>
      </c>
      <c r="K8146" s="189">
        <f t="shared" si="510"/>
        <v>0</v>
      </c>
      <c r="L8146" s="200">
        <v>0</v>
      </c>
      <c r="N8146" s="184">
        <v>5933.3</v>
      </c>
      <c r="O8146" s="190">
        <f t="shared" si="511"/>
        <v>0.98888333333333334</v>
      </c>
      <c r="Q8146" s="1">
        <v>0</v>
      </c>
    </row>
    <row r="8147" spans="2:17" x14ac:dyDescent="0.3">
      <c r="B8147" s="187">
        <v>44171.041666666664</v>
      </c>
      <c r="D8147" s="202">
        <v>0</v>
      </c>
      <c r="E8147" s="178">
        <v>0</v>
      </c>
      <c r="F8147" s="188">
        <f t="shared" si="508"/>
        <v>0</v>
      </c>
      <c r="G8147" s="200"/>
      <c r="H8147" s="202">
        <v>0</v>
      </c>
      <c r="I8147" s="178">
        <v>-56.506999999999998</v>
      </c>
      <c r="J8147">
        <f t="shared" si="509"/>
        <v>0</v>
      </c>
      <c r="K8147" s="189">
        <f t="shared" si="510"/>
        <v>0</v>
      </c>
      <c r="L8147" s="200">
        <v>0</v>
      </c>
      <c r="N8147" s="184">
        <v>5791.3</v>
      </c>
      <c r="O8147" s="190">
        <f t="shared" si="511"/>
        <v>0.96521666666666672</v>
      </c>
      <c r="Q8147" s="1">
        <v>0</v>
      </c>
    </row>
    <row r="8148" spans="2:17" x14ac:dyDescent="0.3">
      <c r="B8148" s="187">
        <v>44171.083333333336</v>
      </c>
      <c r="D8148" s="202">
        <v>0</v>
      </c>
      <c r="E8148" s="178">
        <v>0</v>
      </c>
      <c r="F8148" s="188">
        <f t="shared" si="508"/>
        <v>0</v>
      </c>
      <c r="G8148" s="200"/>
      <c r="H8148" s="202">
        <v>0</v>
      </c>
      <c r="I8148" s="178">
        <v>-56.506999999999998</v>
      </c>
      <c r="J8148">
        <f t="shared" si="509"/>
        <v>0</v>
      </c>
      <c r="K8148" s="189">
        <f t="shared" si="510"/>
        <v>0</v>
      </c>
      <c r="L8148" s="200">
        <v>0</v>
      </c>
      <c r="N8148" s="184">
        <v>5592.7</v>
      </c>
      <c r="O8148" s="190">
        <f t="shared" si="511"/>
        <v>0.93211666666666659</v>
      </c>
      <c r="Q8148" s="1">
        <v>0</v>
      </c>
    </row>
    <row r="8149" spans="2:17" x14ac:dyDescent="0.3">
      <c r="B8149" s="187">
        <v>44171.125</v>
      </c>
      <c r="D8149" s="202">
        <v>0</v>
      </c>
      <c r="E8149" s="178">
        <v>0</v>
      </c>
      <c r="F8149" s="188">
        <f t="shared" si="508"/>
        <v>0</v>
      </c>
      <c r="G8149" s="200"/>
      <c r="H8149" s="202">
        <v>0</v>
      </c>
      <c r="I8149" s="178">
        <v>-56.506999999999998</v>
      </c>
      <c r="J8149">
        <f t="shared" si="509"/>
        <v>0</v>
      </c>
      <c r="K8149" s="189">
        <f t="shared" si="510"/>
        <v>0</v>
      </c>
      <c r="L8149" s="200">
        <v>0</v>
      </c>
      <c r="N8149" s="184">
        <v>5651.7</v>
      </c>
      <c r="O8149" s="190">
        <f t="shared" si="511"/>
        <v>0.94194999999999995</v>
      </c>
      <c r="Q8149" s="1">
        <v>0</v>
      </c>
    </row>
    <row r="8150" spans="2:17" x14ac:dyDescent="0.3">
      <c r="B8150" s="187">
        <v>44171.166666666664</v>
      </c>
      <c r="D8150" s="202">
        <v>0</v>
      </c>
      <c r="E8150" s="178">
        <v>0</v>
      </c>
      <c r="F8150" s="188">
        <f t="shared" si="508"/>
        <v>0</v>
      </c>
      <c r="G8150" s="200"/>
      <c r="H8150" s="202">
        <v>0</v>
      </c>
      <c r="I8150" s="178">
        <v>-56.506999999999998</v>
      </c>
      <c r="J8150">
        <f t="shared" si="509"/>
        <v>0</v>
      </c>
      <c r="K8150" s="189">
        <f t="shared" si="510"/>
        <v>0</v>
      </c>
      <c r="L8150" s="200">
        <v>0</v>
      </c>
      <c r="N8150" s="184">
        <v>5744.1</v>
      </c>
      <c r="O8150" s="190">
        <f t="shared" si="511"/>
        <v>0.95735000000000003</v>
      </c>
      <c r="Q8150" s="1">
        <v>0</v>
      </c>
    </row>
    <row r="8151" spans="2:17" x14ac:dyDescent="0.3">
      <c r="B8151" s="187">
        <v>44171.208333333336</v>
      </c>
      <c r="D8151" s="202">
        <v>217</v>
      </c>
      <c r="E8151" s="178">
        <v>0</v>
      </c>
      <c r="F8151" s="188">
        <f t="shared" si="508"/>
        <v>0</v>
      </c>
      <c r="G8151" s="200"/>
      <c r="H8151" s="202">
        <v>45</v>
      </c>
      <c r="I8151" s="178">
        <v>1457.1</v>
      </c>
      <c r="J8151">
        <f t="shared" si="509"/>
        <v>1457.1</v>
      </c>
      <c r="K8151" s="189">
        <f t="shared" si="510"/>
        <v>5.8283999999999996E-2</v>
      </c>
      <c r="L8151" s="200">
        <v>1559</v>
      </c>
      <c r="N8151" s="184">
        <v>5749.7</v>
      </c>
      <c r="O8151" s="190">
        <f t="shared" si="511"/>
        <v>0.95828333333333326</v>
      </c>
      <c r="Q8151" s="1">
        <v>0</v>
      </c>
    </row>
    <row r="8152" spans="2:17" x14ac:dyDescent="0.3">
      <c r="B8152" s="187">
        <v>44171.25</v>
      </c>
      <c r="D8152" s="202">
        <v>434</v>
      </c>
      <c r="E8152" s="178">
        <v>18.4617</v>
      </c>
      <c r="F8152" s="188">
        <f t="shared" si="508"/>
        <v>2.4984538349629531E-2</v>
      </c>
      <c r="G8152" s="200"/>
      <c r="H8152" s="202">
        <v>208</v>
      </c>
      <c r="I8152" s="178">
        <v>8450.1</v>
      </c>
      <c r="J8152">
        <f t="shared" si="509"/>
        <v>8450.1</v>
      </c>
      <c r="K8152" s="189">
        <f t="shared" si="510"/>
        <v>0.33800400000000003</v>
      </c>
      <c r="L8152" s="200">
        <v>8665.7000000000007</v>
      </c>
      <c r="N8152" s="184">
        <v>5465</v>
      </c>
      <c r="O8152" s="190">
        <f t="shared" si="511"/>
        <v>0.91083333333333338</v>
      </c>
      <c r="Q8152" s="1">
        <v>0</v>
      </c>
    </row>
    <row r="8153" spans="2:17" x14ac:dyDescent="0.3">
      <c r="B8153" s="187">
        <v>44171.291666666664</v>
      </c>
      <c r="D8153" s="202">
        <v>655</v>
      </c>
      <c r="E8153" s="178">
        <v>421.13099999999997</v>
      </c>
      <c r="F8153" s="188">
        <f t="shared" si="508"/>
        <v>0.56992387590080185</v>
      </c>
      <c r="G8153" s="200"/>
      <c r="H8153" s="202">
        <v>452</v>
      </c>
      <c r="I8153" s="178">
        <v>19477</v>
      </c>
      <c r="J8153">
        <f t="shared" si="509"/>
        <v>19477</v>
      </c>
      <c r="K8153" s="189">
        <f t="shared" si="510"/>
        <v>0.77907999999999999</v>
      </c>
      <c r="L8153" s="200">
        <v>20123</v>
      </c>
      <c r="N8153" s="184">
        <v>4716.6000000000004</v>
      </c>
      <c r="O8153" s="190">
        <f t="shared" si="511"/>
        <v>0.78610000000000002</v>
      </c>
      <c r="Q8153" s="1">
        <v>0</v>
      </c>
    </row>
    <row r="8154" spans="2:17" x14ac:dyDescent="0.3">
      <c r="B8154" s="187">
        <v>44171.333333333336</v>
      </c>
      <c r="D8154" s="202">
        <v>914</v>
      </c>
      <c r="E8154" s="178">
        <v>656.38400000000001</v>
      </c>
      <c r="F8154" s="188">
        <f t="shared" si="508"/>
        <v>0.88829583516595056</v>
      </c>
      <c r="G8154" s="200"/>
      <c r="H8154" s="202">
        <v>713</v>
      </c>
      <c r="I8154" s="178">
        <v>23484</v>
      </c>
      <c r="J8154">
        <f t="shared" si="509"/>
        <v>23484</v>
      </c>
      <c r="K8154" s="189">
        <f t="shared" si="510"/>
        <v>0.93935999999999997</v>
      </c>
      <c r="L8154" s="200">
        <v>24359</v>
      </c>
      <c r="N8154" s="184">
        <v>4452</v>
      </c>
      <c r="O8154" s="190">
        <f t="shared" si="511"/>
        <v>0.74199999999999999</v>
      </c>
      <c r="Q8154" s="1">
        <v>0</v>
      </c>
    </row>
    <row r="8155" spans="2:17" x14ac:dyDescent="0.3">
      <c r="B8155" s="187">
        <v>44171.375</v>
      </c>
      <c r="D8155" s="202">
        <v>964</v>
      </c>
      <c r="E8155" s="178">
        <v>713.89</v>
      </c>
      <c r="F8155" s="188">
        <f t="shared" si="508"/>
        <v>0.96611970091687249</v>
      </c>
      <c r="G8155" s="200"/>
      <c r="H8155" s="202">
        <v>890</v>
      </c>
      <c r="I8155" s="178">
        <v>24286</v>
      </c>
      <c r="J8155">
        <f t="shared" si="509"/>
        <v>24286</v>
      </c>
      <c r="K8155" s="189">
        <f t="shared" si="510"/>
        <v>0.97143999999999997</v>
      </c>
      <c r="L8155" s="200">
        <v>25211</v>
      </c>
      <c r="N8155" s="184">
        <v>2398.1</v>
      </c>
      <c r="O8155" s="190">
        <f t="shared" si="511"/>
        <v>0.39968333333333333</v>
      </c>
      <c r="Q8155" s="1">
        <v>0</v>
      </c>
    </row>
    <row r="8156" spans="2:17" x14ac:dyDescent="0.3">
      <c r="B8156" s="187">
        <v>44171.416666666664</v>
      </c>
      <c r="D8156" s="202">
        <v>975</v>
      </c>
      <c r="E8156" s="178">
        <v>733.37699999999995</v>
      </c>
      <c r="F8156" s="188">
        <f t="shared" si="508"/>
        <v>0.99249179551375311</v>
      </c>
      <c r="G8156" s="200"/>
      <c r="H8156" s="202">
        <v>1013</v>
      </c>
      <c r="I8156" s="178">
        <v>24359</v>
      </c>
      <c r="J8156">
        <f t="shared" si="509"/>
        <v>24359</v>
      </c>
      <c r="K8156" s="189">
        <f t="shared" si="510"/>
        <v>0.97436</v>
      </c>
      <c r="L8156" s="200">
        <v>25289</v>
      </c>
      <c r="N8156" s="184">
        <v>817.2</v>
      </c>
      <c r="O8156" s="190">
        <f t="shared" si="511"/>
        <v>0.13620000000000002</v>
      </c>
      <c r="Q8156" s="1">
        <v>0</v>
      </c>
    </row>
    <row r="8157" spans="2:17" x14ac:dyDescent="0.3">
      <c r="B8157" s="187">
        <v>44171.458333333336</v>
      </c>
      <c r="D8157" s="202">
        <v>1009</v>
      </c>
      <c r="E8157" s="178">
        <v>733.48</v>
      </c>
      <c r="F8157" s="188">
        <f t="shared" si="508"/>
        <v>0.99263118719761823</v>
      </c>
      <c r="G8157" s="200"/>
      <c r="H8157" s="202">
        <v>1084</v>
      </c>
      <c r="I8157" s="178">
        <v>24359</v>
      </c>
      <c r="J8157">
        <f t="shared" si="509"/>
        <v>24359</v>
      </c>
      <c r="K8157" s="189">
        <f t="shared" si="510"/>
        <v>0.97436</v>
      </c>
      <c r="L8157" s="200">
        <v>25289</v>
      </c>
      <c r="N8157" s="184">
        <v>368.5</v>
      </c>
      <c r="O8157" s="190">
        <f t="shared" si="511"/>
        <v>6.1416666666666668E-2</v>
      </c>
      <c r="Q8157" s="1">
        <v>0</v>
      </c>
    </row>
    <row r="8158" spans="2:17" x14ac:dyDescent="0.3">
      <c r="B8158" s="187">
        <v>44171.5</v>
      </c>
      <c r="D8158" s="202">
        <v>1008</v>
      </c>
      <c r="E8158" s="178">
        <v>733.63199999999995</v>
      </c>
      <c r="F8158" s="188">
        <f t="shared" si="508"/>
        <v>0.99283689143011811</v>
      </c>
      <c r="G8158" s="200"/>
      <c r="H8158" s="202">
        <v>1078</v>
      </c>
      <c r="I8158" s="178">
        <v>24359</v>
      </c>
      <c r="J8158">
        <f t="shared" si="509"/>
        <v>24359</v>
      </c>
      <c r="K8158" s="189">
        <f t="shared" si="510"/>
        <v>0.97436</v>
      </c>
      <c r="L8158" s="200">
        <v>25289</v>
      </c>
      <c r="N8158" s="184">
        <v>197.3</v>
      </c>
      <c r="O8158" s="190">
        <f t="shared" si="511"/>
        <v>3.2883333333333334E-2</v>
      </c>
      <c r="Q8158" s="1">
        <v>0</v>
      </c>
    </row>
    <row r="8159" spans="2:17" x14ac:dyDescent="0.3">
      <c r="B8159" s="187">
        <v>44171.541666666664</v>
      </c>
      <c r="D8159" s="202">
        <v>992</v>
      </c>
      <c r="E8159" s="178">
        <v>733.79899999999998</v>
      </c>
      <c r="F8159" s="188">
        <f t="shared" si="508"/>
        <v>0.99306289542240422</v>
      </c>
      <c r="G8159" s="200"/>
      <c r="H8159" s="202">
        <v>1001</v>
      </c>
      <c r="I8159" s="178">
        <v>24359</v>
      </c>
      <c r="J8159">
        <f t="shared" si="509"/>
        <v>24359</v>
      </c>
      <c r="K8159" s="189">
        <f t="shared" si="510"/>
        <v>0.97436</v>
      </c>
      <c r="L8159" s="200">
        <v>25289</v>
      </c>
      <c r="N8159" s="184">
        <v>12.5</v>
      </c>
      <c r="O8159" s="190">
        <f t="shared" si="511"/>
        <v>2.0833333333333333E-3</v>
      </c>
      <c r="Q8159" s="1">
        <v>0</v>
      </c>
    </row>
    <row r="8160" spans="2:17" x14ac:dyDescent="0.3">
      <c r="B8160" s="187">
        <v>44171.583333333336</v>
      </c>
      <c r="D8160" s="202">
        <v>957</v>
      </c>
      <c r="E8160" s="178">
        <v>705.303</v>
      </c>
      <c r="F8160" s="188">
        <f t="shared" si="508"/>
        <v>0.9544987650979464</v>
      </c>
      <c r="G8160" s="200"/>
      <c r="H8160" s="202">
        <v>861</v>
      </c>
      <c r="I8160" s="178">
        <v>23994</v>
      </c>
      <c r="J8160">
        <f t="shared" si="509"/>
        <v>23994</v>
      </c>
      <c r="K8160" s="189">
        <f t="shared" si="510"/>
        <v>0.95975999999999995</v>
      </c>
      <c r="L8160" s="200">
        <v>24901</v>
      </c>
      <c r="N8160" s="184">
        <v>0</v>
      </c>
      <c r="O8160" s="190">
        <f t="shared" si="511"/>
        <v>0</v>
      </c>
      <c r="Q8160" s="1">
        <v>0</v>
      </c>
    </row>
    <row r="8161" spans="2:17" x14ac:dyDescent="0.3">
      <c r="B8161" s="187">
        <v>44171.625</v>
      </c>
      <c r="D8161" s="202">
        <v>899</v>
      </c>
      <c r="E8161" s="178">
        <v>638.19500000000005</v>
      </c>
      <c r="F8161" s="188">
        <f t="shared" si="508"/>
        <v>0.86368034644923386</v>
      </c>
      <c r="G8161" s="200"/>
      <c r="H8161" s="202">
        <v>667</v>
      </c>
      <c r="I8161" s="178">
        <v>22799</v>
      </c>
      <c r="J8161">
        <f t="shared" si="509"/>
        <v>22799</v>
      </c>
      <c r="K8161" s="189">
        <f t="shared" si="510"/>
        <v>0.91195999999999999</v>
      </c>
      <c r="L8161" s="200">
        <v>23633</v>
      </c>
      <c r="N8161" s="184">
        <v>0</v>
      </c>
      <c r="O8161" s="190">
        <f t="shared" si="511"/>
        <v>0</v>
      </c>
      <c r="Q8161" s="1">
        <v>0</v>
      </c>
    </row>
    <row r="8162" spans="2:17" x14ac:dyDescent="0.3">
      <c r="B8162" s="187">
        <v>44171.666666666664</v>
      </c>
      <c r="D8162" s="202">
        <v>517</v>
      </c>
      <c r="E8162" s="178">
        <v>312.23899999999998</v>
      </c>
      <c r="F8162" s="188">
        <f t="shared" si="508"/>
        <v>0.42255844639171769</v>
      </c>
      <c r="G8162" s="200"/>
      <c r="H8162" s="202">
        <v>382</v>
      </c>
      <c r="I8162" s="178">
        <v>15620</v>
      </c>
      <c r="J8162">
        <f t="shared" si="509"/>
        <v>15620</v>
      </c>
      <c r="K8162" s="189">
        <f t="shared" si="510"/>
        <v>0.62480000000000002</v>
      </c>
      <c r="L8162" s="200">
        <v>16078</v>
      </c>
      <c r="N8162" s="184">
        <v>0</v>
      </c>
      <c r="O8162" s="190">
        <f t="shared" si="511"/>
        <v>0</v>
      </c>
      <c r="Q8162" s="1">
        <v>0</v>
      </c>
    </row>
    <row r="8163" spans="2:17" x14ac:dyDescent="0.3">
      <c r="B8163" s="187">
        <v>44171.708333333336</v>
      </c>
      <c r="D8163" s="202">
        <v>60</v>
      </c>
      <c r="E8163" s="178">
        <v>0</v>
      </c>
      <c r="F8163" s="188">
        <f t="shared" si="508"/>
        <v>0</v>
      </c>
      <c r="G8163" s="200"/>
      <c r="H8163" s="202">
        <v>77</v>
      </c>
      <c r="I8163" s="178">
        <v>2214.3000000000002</v>
      </c>
      <c r="J8163">
        <f t="shared" si="509"/>
        <v>2214.3000000000002</v>
      </c>
      <c r="K8163" s="189">
        <f t="shared" si="510"/>
        <v>8.8572000000000012E-2</v>
      </c>
      <c r="L8163" s="200">
        <v>2322.6</v>
      </c>
      <c r="N8163" s="184">
        <v>0</v>
      </c>
      <c r="O8163" s="190">
        <f t="shared" si="511"/>
        <v>0</v>
      </c>
      <c r="Q8163" s="1">
        <v>0</v>
      </c>
    </row>
    <row r="8164" spans="2:17" x14ac:dyDescent="0.3">
      <c r="B8164" s="187">
        <v>44171.75</v>
      </c>
      <c r="D8164" s="202">
        <v>23</v>
      </c>
      <c r="E8164" s="178">
        <v>0</v>
      </c>
      <c r="F8164" s="188">
        <f t="shared" si="508"/>
        <v>0</v>
      </c>
      <c r="G8164" s="200"/>
      <c r="H8164" s="202">
        <v>18</v>
      </c>
      <c r="I8164" s="178">
        <v>272.97000000000003</v>
      </c>
      <c r="J8164">
        <f t="shared" si="509"/>
        <v>272.97000000000003</v>
      </c>
      <c r="K8164" s="189">
        <f t="shared" si="510"/>
        <v>1.0918800000000001E-2</v>
      </c>
      <c r="L8164" s="200">
        <v>413.82</v>
      </c>
      <c r="N8164" s="184">
        <v>0</v>
      </c>
      <c r="O8164" s="190">
        <f t="shared" si="511"/>
        <v>0</v>
      </c>
      <c r="Q8164" s="1">
        <v>0</v>
      </c>
    </row>
    <row r="8165" spans="2:17" x14ac:dyDescent="0.3">
      <c r="B8165" s="187">
        <v>44171.791666666664</v>
      </c>
      <c r="D8165" s="202">
        <v>0</v>
      </c>
      <c r="E8165" s="178">
        <v>0</v>
      </c>
      <c r="F8165" s="188">
        <f t="shared" si="508"/>
        <v>0</v>
      </c>
      <c r="G8165" s="200"/>
      <c r="H8165" s="202">
        <v>0</v>
      </c>
      <c r="I8165" s="178">
        <v>-56.506999999999998</v>
      </c>
      <c r="J8165">
        <f t="shared" si="509"/>
        <v>0</v>
      </c>
      <c r="K8165" s="189">
        <f t="shared" si="510"/>
        <v>0</v>
      </c>
      <c r="L8165" s="200">
        <v>0</v>
      </c>
      <c r="N8165" s="184">
        <v>14.2</v>
      </c>
      <c r="O8165" s="190">
        <f t="shared" si="511"/>
        <v>2.3666666666666667E-3</v>
      </c>
      <c r="Q8165" s="1">
        <v>0</v>
      </c>
    </row>
    <row r="8166" spans="2:17" x14ac:dyDescent="0.3">
      <c r="B8166" s="187">
        <v>44171.833333333336</v>
      </c>
      <c r="D8166" s="202">
        <v>0</v>
      </c>
      <c r="E8166" s="178">
        <v>0</v>
      </c>
      <c r="F8166" s="188">
        <f t="shared" si="508"/>
        <v>0</v>
      </c>
      <c r="G8166" s="200"/>
      <c r="H8166" s="202">
        <v>0</v>
      </c>
      <c r="I8166" s="178">
        <v>-56.506999999999998</v>
      </c>
      <c r="J8166">
        <f t="shared" si="509"/>
        <v>0</v>
      </c>
      <c r="K8166" s="189">
        <f t="shared" si="510"/>
        <v>0</v>
      </c>
      <c r="L8166" s="200">
        <v>0</v>
      </c>
      <c r="N8166" s="184">
        <v>460.4</v>
      </c>
      <c r="O8166" s="190">
        <f t="shared" si="511"/>
        <v>7.6733333333333334E-2</v>
      </c>
      <c r="Q8166" s="1">
        <v>0</v>
      </c>
    </row>
    <row r="8167" spans="2:17" x14ac:dyDescent="0.3">
      <c r="B8167" s="187">
        <v>44171.875</v>
      </c>
      <c r="D8167" s="202">
        <v>0</v>
      </c>
      <c r="E8167" s="178">
        <v>0</v>
      </c>
      <c r="F8167" s="188">
        <f t="shared" si="508"/>
        <v>0</v>
      </c>
      <c r="G8167" s="200"/>
      <c r="H8167" s="202">
        <v>0</v>
      </c>
      <c r="I8167" s="178">
        <v>-56.506999999999998</v>
      </c>
      <c r="J8167">
        <f t="shared" si="509"/>
        <v>0</v>
      </c>
      <c r="K8167" s="189">
        <f t="shared" si="510"/>
        <v>0</v>
      </c>
      <c r="L8167" s="200">
        <v>0</v>
      </c>
      <c r="N8167" s="184">
        <v>1081.5999999999999</v>
      </c>
      <c r="O8167" s="190">
        <f t="shared" si="511"/>
        <v>0.18026666666666666</v>
      </c>
      <c r="Q8167" s="1">
        <v>0</v>
      </c>
    </row>
    <row r="8168" spans="2:17" x14ac:dyDescent="0.3">
      <c r="B8168" s="187">
        <v>44171.916666666664</v>
      </c>
      <c r="D8168" s="202">
        <v>0</v>
      </c>
      <c r="E8168" s="178">
        <v>0</v>
      </c>
      <c r="F8168" s="188">
        <f t="shared" si="508"/>
        <v>0</v>
      </c>
      <c r="G8168" s="200"/>
      <c r="H8168" s="202">
        <v>0</v>
      </c>
      <c r="I8168" s="178">
        <v>-56.506999999999998</v>
      </c>
      <c r="J8168">
        <f t="shared" si="509"/>
        <v>0</v>
      </c>
      <c r="K8168" s="189">
        <f t="shared" si="510"/>
        <v>0</v>
      </c>
      <c r="L8168" s="200">
        <v>0</v>
      </c>
      <c r="N8168" s="184">
        <v>745.8</v>
      </c>
      <c r="O8168" s="190">
        <f t="shared" si="511"/>
        <v>0.12429999999999999</v>
      </c>
      <c r="Q8168" s="1">
        <v>0</v>
      </c>
    </row>
    <row r="8169" spans="2:17" x14ac:dyDescent="0.3">
      <c r="B8169" s="187">
        <v>44171.958333333336</v>
      </c>
      <c r="D8169" s="202">
        <v>0</v>
      </c>
      <c r="E8169" s="178">
        <v>0</v>
      </c>
      <c r="F8169" s="188">
        <f t="shared" si="508"/>
        <v>0</v>
      </c>
      <c r="G8169" s="200"/>
      <c r="H8169" s="202">
        <v>0</v>
      </c>
      <c r="I8169" s="178">
        <v>-56.506999999999998</v>
      </c>
      <c r="J8169">
        <f t="shared" si="509"/>
        <v>0</v>
      </c>
      <c r="K8169" s="189">
        <f t="shared" si="510"/>
        <v>0</v>
      </c>
      <c r="L8169" s="200">
        <v>0</v>
      </c>
      <c r="N8169" s="184">
        <v>0</v>
      </c>
      <c r="O8169" s="190">
        <f t="shared" si="511"/>
        <v>0</v>
      </c>
      <c r="Q8169" s="1">
        <v>0</v>
      </c>
    </row>
    <row r="8170" spans="2:17" x14ac:dyDescent="0.3">
      <c r="B8170" s="187">
        <v>44172</v>
      </c>
      <c r="D8170" s="202">
        <v>0</v>
      </c>
      <c r="E8170" s="178">
        <v>0</v>
      </c>
      <c r="F8170" s="188">
        <f t="shared" si="508"/>
        <v>0</v>
      </c>
      <c r="G8170" s="200"/>
      <c r="H8170" s="202">
        <v>0</v>
      </c>
      <c r="I8170" s="178">
        <v>-56.506999999999998</v>
      </c>
      <c r="J8170">
        <f t="shared" si="509"/>
        <v>0</v>
      </c>
      <c r="K8170" s="189">
        <f t="shared" si="510"/>
        <v>0</v>
      </c>
      <c r="L8170" s="200">
        <v>0</v>
      </c>
      <c r="N8170" s="184">
        <v>570.79999999999995</v>
      </c>
      <c r="O8170" s="190">
        <f t="shared" si="511"/>
        <v>9.513333333333332E-2</v>
      </c>
      <c r="Q8170" s="1">
        <v>0</v>
      </c>
    </row>
    <row r="8171" spans="2:17" x14ac:dyDescent="0.3">
      <c r="B8171" s="187">
        <v>44172.041666666664</v>
      </c>
      <c r="D8171" s="202">
        <v>0</v>
      </c>
      <c r="E8171" s="178">
        <v>0</v>
      </c>
      <c r="F8171" s="188">
        <f t="shared" si="508"/>
        <v>0</v>
      </c>
      <c r="G8171" s="200"/>
      <c r="H8171" s="202">
        <v>0</v>
      </c>
      <c r="I8171" s="178">
        <v>-56.506999999999998</v>
      </c>
      <c r="J8171">
        <f t="shared" si="509"/>
        <v>0</v>
      </c>
      <c r="K8171" s="189">
        <f t="shared" si="510"/>
        <v>0</v>
      </c>
      <c r="L8171" s="200">
        <v>0</v>
      </c>
      <c r="N8171" s="184">
        <v>1302.3</v>
      </c>
      <c r="O8171" s="190">
        <f t="shared" si="511"/>
        <v>0.21704999999999999</v>
      </c>
      <c r="Q8171" s="1">
        <v>0</v>
      </c>
    </row>
    <row r="8172" spans="2:17" x14ac:dyDescent="0.3">
      <c r="B8172" s="187">
        <v>44172.083333333336</v>
      </c>
      <c r="D8172" s="202">
        <v>0</v>
      </c>
      <c r="E8172" s="178">
        <v>0</v>
      </c>
      <c r="F8172" s="188">
        <f t="shared" si="508"/>
        <v>0</v>
      </c>
      <c r="G8172" s="200"/>
      <c r="H8172" s="202">
        <v>0</v>
      </c>
      <c r="I8172" s="178">
        <v>-56.506999999999998</v>
      </c>
      <c r="J8172">
        <f t="shared" si="509"/>
        <v>0</v>
      </c>
      <c r="K8172" s="189">
        <f t="shared" si="510"/>
        <v>0</v>
      </c>
      <c r="L8172" s="200">
        <v>0</v>
      </c>
      <c r="N8172" s="184">
        <v>254.6</v>
      </c>
      <c r="O8172" s="190">
        <f t="shared" si="511"/>
        <v>4.243333333333333E-2</v>
      </c>
      <c r="Q8172" s="1">
        <v>0</v>
      </c>
    </row>
    <row r="8173" spans="2:17" x14ac:dyDescent="0.3">
      <c r="B8173" s="187">
        <v>44172.125</v>
      </c>
      <c r="D8173" s="202">
        <v>0</v>
      </c>
      <c r="E8173" s="178">
        <v>0</v>
      </c>
      <c r="F8173" s="188">
        <f t="shared" si="508"/>
        <v>0</v>
      </c>
      <c r="G8173" s="200"/>
      <c r="H8173" s="202">
        <v>0</v>
      </c>
      <c r="I8173" s="178">
        <v>-56.506999999999998</v>
      </c>
      <c r="J8173">
        <f t="shared" si="509"/>
        <v>0</v>
      </c>
      <c r="K8173" s="189">
        <f t="shared" si="510"/>
        <v>0</v>
      </c>
      <c r="L8173" s="200">
        <v>0</v>
      </c>
      <c r="N8173" s="184">
        <v>0</v>
      </c>
      <c r="O8173" s="190">
        <f t="shared" si="511"/>
        <v>0</v>
      </c>
      <c r="Q8173" s="1">
        <v>0</v>
      </c>
    </row>
    <row r="8174" spans="2:17" x14ac:dyDescent="0.3">
      <c r="B8174" s="187">
        <v>44172.166666666664</v>
      </c>
      <c r="D8174" s="202">
        <v>0</v>
      </c>
      <c r="E8174" s="178">
        <v>0</v>
      </c>
      <c r="F8174" s="188">
        <f t="shared" si="508"/>
        <v>0</v>
      </c>
      <c r="G8174" s="200"/>
      <c r="H8174" s="202">
        <v>0</v>
      </c>
      <c r="I8174" s="178">
        <v>-56.506999999999998</v>
      </c>
      <c r="J8174">
        <f t="shared" si="509"/>
        <v>0</v>
      </c>
      <c r="K8174" s="189">
        <f t="shared" si="510"/>
        <v>0</v>
      </c>
      <c r="L8174" s="200">
        <v>0</v>
      </c>
      <c r="N8174" s="184">
        <v>1766.3</v>
      </c>
      <c r="O8174" s="190">
        <f t="shared" si="511"/>
        <v>0.29438333333333333</v>
      </c>
      <c r="Q8174" s="1">
        <v>0</v>
      </c>
    </row>
    <row r="8175" spans="2:17" x14ac:dyDescent="0.3">
      <c r="B8175" s="187">
        <v>44172.208333333336</v>
      </c>
      <c r="D8175" s="202">
        <v>106</v>
      </c>
      <c r="E8175" s="178">
        <v>0</v>
      </c>
      <c r="F8175" s="188">
        <f t="shared" si="508"/>
        <v>0</v>
      </c>
      <c r="G8175" s="200"/>
      <c r="H8175" s="202">
        <v>35</v>
      </c>
      <c r="I8175" s="178">
        <v>1021.7</v>
      </c>
      <c r="J8175">
        <f t="shared" si="509"/>
        <v>1021.7</v>
      </c>
      <c r="K8175" s="189">
        <f t="shared" si="510"/>
        <v>4.0868000000000002E-2</v>
      </c>
      <c r="L8175" s="200">
        <v>1120.5</v>
      </c>
      <c r="N8175" s="184">
        <v>3279.5</v>
      </c>
      <c r="O8175" s="190">
        <f t="shared" si="511"/>
        <v>0.54658333333333331</v>
      </c>
      <c r="Q8175" s="1">
        <v>0</v>
      </c>
    </row>
    <row r="8176" spans="2:17" x14ac:dyDescent="0.3">
      <c r="B8176" s="187">
        <v>44172.25</v>
      </c>
      <c r="D8176" s="202">
        <v>436</v>
      </c>
      <c r="E8176" s="178">
        <v>22.1312</v>
      </c>
      <c r="F8176" s="188">
        <f t="shared" si="508"/>
        <v>2.9950536251987687E-2</v>
      </c>
      <c r="G8176" s="200"/>
      <c r="H8176" s="202">
        <v>223</v>
      </c>
      <c r="I8176" s="178">
        <v>9025.4</v>
      </c>
      <c r="J8176">
        <f t="shared" si="509"/>
        <v>9025.4</v>
      </c>
      <c r="K8176" s="189">
        <f t="shared" si="510"/>
        <v>0.361016</v>
      </c>
      <c r="L8176" s="200">
        <v>9256.2000000000007</v>
      </c>
      <c r="N8176" s="184">
        <v>1542.1</v>
      </c>
      <c r="O8176" s="190">
        <f t="shared" si="511"/>
        <v>0.25701666666666667</v>
      </c>
      <c r="Q8176" s="1">
        <v>0</v>
      </c>
    </row>
    <row r="8177" spans="2:17" x14ac:dyDescent="0.3">
      <c r="B8177" s="187">
        <v>44172.291666666664</v>
      </c>
      <c r="D8177" s="202">
        <v>682</v>
      </c>
      <c r="E8177" s="178">
        <v>444.06299999999999</v>
      </c>
      <c r="F8177" s="188">
        <f t="shared" si="508"/>
        <v>0.60095814866190755</v>
      </c>
      <c r="G8177" s="200"/>
      <c r="H8177" s="202">
        <v>456</v>
      </c>
      <c r="I8177" s="178">
        <v>19676</v>
      </c>
      <c r="J8177">
        <f t="shared" si="509"/>
        <v>19676</v>
      </c>
      <c r="K8177" s="189">
        <f t="shared" si="510"/>
        <v>0.78703999999999996</v>
      </c>
      <c r="L8177" s="200">
        <v>20333</v>
      </c>
      <c r="N8177" s="184">
        <v>593.20000000000005</v>
      </c>
      <c r="O8177" s="190">
        <f t="shared" si="511"/>
        <v>9.8866666666666672E-2</v>
      </c>
      <c r="Q8177" s="1">
        <v>0</v>
      </c>
    </row>
    <row r="8178" spans="2:17" x14ac:dyDescent="0.3">
      <c r="B8178" s="187">
        <v>44172.333333333336</v>
      </c>
      <c r="D8178" s="202">
        <v>912</v>
      </c>
      <c r="E8178" s="178">
        <v>660.08399999999995</v>
      </c>
      <c r="F8178" s="188">
        <f t="shared" si="508"/>
        <v>0.89330310924654055</v>
      </c>
      <c r="G8178" s="200"/>
      <c r="H8178" s="202">
        <v>710</v>
      </c>
      <c r="I8178" s="178">
        <v>23468</v>
      </c>
      <c r="J8178">
        <f t="shared" si="509"/>
        <v>23468</v>
      </c>
      <c r="K8178" s="189">
        <f t="shared" si="510"/>
        <v>0.93872</v>
      </c>
      <c r="L8178" s="200">
        <v>24343</v>
      </c>
      <c r="N8178" s="184">
        <v>326.7</v>
      </c>
      <c r="O8178" s="190">
        <f t="shared" si="511"/>
        <v>5.4449999999999998E-2</v>
      </c>
      <c r="Q8178" s="1">
        <v>0</v>
      </c>
    </row>
    <row r="8179" spans="2:17" x14ac:dyDescent="0.3">
      <c r="B8179" s="187">
        <v>44172.375</v>
      </c>
      <c r="D8179" s="202">
        <v>964</v>
      </c>
      <c r="E8179" s="178">
        <v>717.36199999999997</v>
      </c>
      <c r="F8179" s="188">
        <f t="shared" si="508"/>
        <v>0.97081841864871266</v>
      </c>
      <c r="G8179" s="200"/>
      <c r="H8179" s="202">
        <v>886</v>
      </c>
      <c r="I8179" s="178">
        <v>24275</v>
      </c>
      <c r="J8179">
        <f t="shared" si="509"/>
        <v>24275</v>
      </c>
      <c r="K8179" s="189">
        <f t="shared" si="510"/>
        <v>0.97099999999999997</v>
      </c>
      <c r="L8179" s="200">
        <v>25200</v>
      </c>
      <c r="N8179" s="184">
        <v>179.5</v>
      </c>
      <c r="O8179" s="190">
        <f t="shared" si="511"/>
        <v>2.9916666666666668E-2</v>
      </c>
      <c r="Q8179" s="1">
        <v>0</v>
      </c>
    </row>
    <row r="8180" spans="2:17" x14ac:dyDescent="0.3">
      <c r="B8180" s="187">
        <v>44172.416666666664</v>
      </c>
      <c r="D8180" s="202">
        <v>996</v>
      </c>
      <c r="E8180" s="178">
        <v>733.39099999999996</v>
      </c>
      <c r="F8180" s="188">
        <f t="shared" si="508"/>
        <v>0.99251074195622024</v>
      </c>
      <c r="G8180" s="200"/>
      <c r="H8180" s="202">
        <v>1016</v>
      </c>
      <c r="I8180" s="178">
        <v>24359</v>
      </c>
      <c r="J8180">
        <f t="shared" si="509"/>
        <v>24359</v>
      </c>
      <c r="K8180" s="189">
        <f t="shared" si="510"/>
        <v>0.97436</v>
      </c>
      <c r="L8180" s="200">
        <v>25289</v>
      </c>
      <c r="N8180" s="184">
        <v>209.2</v>
      </c>
      <c r="O8180" s="190">
        <f t="shared" si="511"/>
        <v>3.4866666666666664E-2</v>
      </c>
      <c r="Q8180" s="1">
        <v>0</v>
      </c>
    </row>
    <row r="8181" spans="2:17" x14ac:dyDescent="0.3">
      <c r="B8181" s="187">
        <v>44172.458333333336</v>
      </c>
      <c r="D8181" s="202">
        <v>814</v>
      </c>
      <c r="E8181" s="178">
        <v>618.53599999999994</v>
      </c>
      <c r="F8181" s="188">
        <f t="shared" si="508"/>
        <v>0.83707548127347153</v>
      </c>
      <c r="G8181" s="200"/>
      <c r="H8181" s="202">
        <v>1015</v>
      </c>
      <c r="I8181" s="178">
        <v>23689</v>
      </c>
      <c r="J8181">
        <f t="shared" si="509"/>
        <v>23689</v>
      </c>
      <c r="K8181" s="189">
        <f t="shared" si="510"/>
        <v>0.94755999999999996</v>
      </c>
      <c r="L8181" s="200">
        <v>24577</v>
      </c>
      <c r="N8181" s="184">
        <v>254.8</v>
      </c>
      <c r="O8181" s="190">
        <f t="shared" si="511"/>
        <v>4.2466666666666666E-2</v>
      </c>
      <c r="Q8181" s="1">
        <v>0</v>
      </c>
    </row>
    <row r="8182" spans="2:17" x14ac:dyDescent="0.3">
      <c r="B8182" s="187">
        <v>44172.5</v>
      </c>
      <c r="D8182" s="202">
        <v>733</v>
      </c>
      <c r="E8182" s="178">
        <v>561.55600000000004</v>
      </c>
      <c r="F8182" s="188">
        <f t="shared" si="508"/>
        <v>0.75996346043238494</v>
      </c>
      <c r="G8182" s="200"/>
      <c r="H8182" s="202">
        <v>979</v>
      </c>
      <c r="I8182" s="178">
        <v>23039</v>
      </c>
      <c r="J8182">
        <f t="shared" si="509"/>
        <v>23039</v>
      </c>
      <c r="K8182" s="189">
        <f t="shared" si="510"/>
        <v>0.92156000000000005</v>
      </c>
      <c r="L8182" s="200">
        <v>23887</v>
      </c>
      <c r="N8182" s="184">
        <v>308.2</v>
      </c>
      <c r="O8182" s="190">
        <f t="shared" si="511"/>
        <v>5.1366666666666665E-2</v>
      </c>
      <c r="Q8182" s="1">
        <v>0</v>
      </c>
    </row>
    <row r="8183" spans="2:17" x14ac:dyDescent="0.3">
      <c r="B8183" s="187">
        <v>44172.541666666664</v>
      </c>
      <c r="D8183" s="202">
        <v>612</v>
      </c>
      <c r="E8183" s="178">
        <v>450.23</v>
      </c>
      <c r="F8183" s="188">
        <f t="shared" si="508"/>
        <v>0.60930405656866404</v>
      </c>
      <c r="G8183" s="200"/>
      <c r="H8183" s="202">
        <v>858</v>
      </c>
      <c r="I8183" s="178">
        <v>21588</v>
      </c>
      <c r="J8183">
        <f t="shared" si="509"/>
        <v>21588</v>
      </c>
      <c r="K8183" s="189">
        <f t="shared" si="510"/>
        <v>0.86351999999999995</v>
      </c>
      <c r="L8183" s="200">
        <v>22350</v>
      </c>
      <c r="N8183" s="184">
        <v>356.7</v>
      </c>
      <c r="O8183" s="190">
        <f t="shared" si="511"/>
        <v>5.9449999999999996E-2</v>
      </c>
      <c r="Q8183" s="1">
        <v>0</v>
      </c>
    </row>
    <row r="8184" spans="2:17" x14ac:dyDescent="0.3">
      <c r="B8184" s="187">
        <v>44172.583333333336</v>
      </c>
      <c r="D8184" s="202">
        <v>661</v>
      </c>
      <c r="E8184" s="178">
        <v>477.59300000000002</v>
      </c>
      <c r="F8184" s="188">
        <f t="shared" si="508"/>
        <v>0.64633487837060599</v>
      </c>
      <c r="G8184" s="200"/>
      <c r="H8184" s="202">
        <v>785</v>
      </c>
      <c r="I8184" s="178">
        <v>21983</v>
      </c>
      <c r="J8184">
        <f t="shared" si="509"/>
        <v>21983</v>
      </c>
      <c r="K8184" s="189">
        <f t="shared" si="510"/>
        <v>0.87931999999999999</v>
      </c>
      <c r="L8184" s="200">
        <v>22768</v>
      </c>
      <c r="N8184" s="184">
        <v>476</v>
      </c>
      <c r="O8184" s="190">
        <f t="shared" si="511"/>
        <v>7.9333333333333339E-2</v>
      </c>
      <c r="Q8184" s="1">
        <v>0</v>
      </c>
    </row>
    <row r="8185" spans="2:17" x14ac:dyDescent="0.3">
      <c r="B8185" s="187">
        <v>44172.625</v>
      </c>
      <c r="D8185" s="202">
        <v>15</v>
      </c>
      <c r="E8185" s="178">
        <v>0</v>
      </c>
      <c r="F8185" s="188">
        <f t="shared" si="508"/>
        <v>0</v>
      </c>
      <c r="G8185" s="200"/>
      <c r="H8185" s="202">
        <v>127</v>
      </c>
      <c r="I8185" s="178">
        <v>2655.2</v>
      </c>
      <c r="J8185">
        <f t="shared" si="509"/>
        <v>2655.2</v>
      </c>
      <c r="K8185" s="189">
        <f t="shared" si="510"/>
        <v>0.106208</v>
      </c>
      <c r="L8185" s="200">
        <v>2767.9</v>
      </c>
      <c r="N8185" s="184">
        <v>629.6</v>
      </c>
      <c r="O8185" s="190">
        <f t="shared" si="511"/>
        <v>0.10493333333333334</v>
      </c>
      <c r="Q8185" s="1">
        <v>0</v>
      </c>
    </row>
    <row r="8186" spans="2:17" x14ac:dyDescent="0.3">
      <c r="B8186" s="187">
        <v>44172.666666666664</v>
      </c>
      <c r="D8186" s="202">
        <v>0</v>
      </c>
      <c r="E8186" s="178">
        <v>0</v>
      </c>
      <c r="F8186" s="188">
        <f t="shared" si="508"/>
        <v>0</v>
      </c>
      <c r="G8186" s="200"/>
      <c r="H8186" s="202">
        <v>36</v>
      </c>
      <c r="I8186" s="178">
        <v>530.72</v>
      </c>
      <c r="J8186">
        <f t="shared" si="509"/>
        <v>530.72</v>
      </c>
      <c r="K8186" s="189">
        <f t="shared" si="510"/>
        <v>2.1228800000000003E-2</v>
      </c>
      <c r="L8186" s="200">
        <v>641.57000000000005</v>
      </c>
      <c r="N8186" s="184">
        <v>917.5</v>
      </c>
      <c r="O8186" s="190">
        <f t="shared" si="511"/>
        <v>0.15291666666666667</v>
      </c>
      <c r="Q8186" s="1">
        <v>0</v>
      </c>
    </row>
    <row r="8187" spans="2:17" x14ac:dyDescent="0.3">
      <c r="B8187" s="187">
        <v>44172.708333333336</v>
      </c>
      <c r="D8187" s="202">
        <v>0</v>
      </c>
      <c r="E8187" s="178">
        <v>0</v>
      </c>
      <c r="F8187" s="188">
        <f t="shared" si="508"/>
        <v>0</v>
      </c>
      <c r="G8187" s="200"/>
      <c r="H8187" s="202">
        <v>17</v>
      </c>
      <c r="I8187" s="178">
        <v>168.4</v>
      </c>
      <c r="J8187">
        <f t="shared" si="509"/>
        <v>168.4</v>
      </c>
      <c r="K8187" s="189">
        <f t="shared" si="510"/>
        <v>6.7359999999999998E-3</v>
      </c>
      <c r="L8187" s="200">
        <v>321.45999999999998</v>
      </c>
      <c r="N8187" s="184">
        <v>1138.5999999999999</v>
      </c>
      <c r="O8187" s="190">
        <f t="shared" si="511"/>
        <v>0.18976666666666664</v>
      </c>
      <c r="Q8187" s="1">
        <v>0</v>
      </c>
    </row>
    <row r="8188" spans="2:17" x14ac:dyDescent="0.3">
      <c r="B8188" s="187">
        <v>44172.75</v>
      </c>
      <c r="D8188" s="202">
        <v>0</v>
      </c>
      <c r="E8188" s="178">
        <v>0</v>
      </c>
      <c r="F8188" s="188">
        <f t="shared" si="508"/>
        <v>0</v>
      </c>
      <c r="G8188" s="200"/>
      <c r="H8188" s="202">
        <v>2</v>
      </c>
      <c r="I8188" s="178">
        <v>-56.506999999999998</v>
      </c>
      <c r="J8188">
        <f t="shared" si="509"/>
        <v>0</v>
      </c>
      <c r="K8188" s="189">
        <f t="shared" si="510"/>
        <v>0</v>
      </c>
      <c r="L8188" s="200">
        <v>0</v>
      </c>
      <c r="N8188" s="184">
        <v>2957.6</v>
      </c>
      <c r="O8188" s="190">
        <f t="shared" si="511"/>
        <v>0.49293333333333333</v>
      </c>
      <c r="Q8188" s="1">
        <v>0</v>
      </c>
    </row>
    <row r="8189" spans="2:17" x14ac:dyDescent="0.3">
      <c r="B8189" s="187">
        <v>44172.791666666664</v>
      </c>
      <c r="D8189" s="202">
        <v>0</v>
      </c>
      <c r="E8189" s="178">
        <v>0</v>
      </c>
      <c r="F8189" s="188">
        <f t="shared" si="508"/>
        <v>0</v>
      </c>
      <c r="G8189" s="200"/>
      <c r="H8189" s="202">
        <v>0</v>
      </c>
      <c r="I8189" s="178">
        <v>-56.506999999999998</v>
      </c>
      <c r="J8189">
        <f t="shared" si="509"/>
        <v>0</v>
      </c>
      <c r="K8189" s="189">
        <f t="shared" si="510"/>
        <v>0</v>
      </c>
      <c r="L8189" s="200">
        <v>0</v>
      </c>
      <c r="N8189" s="184">
        <v>1339.5</v>
      </c>
      <c r="O8189" s="190">
        <f t="shared" si="511"/>
        <v>0.22325</v>
      </c>
      <c r="Q8189" s="1">
        <v>0</v>
      </c>
    </row>
    <row r="8190" spans="2:17" x14ac:dyDescent="0.3">
      <c r="B8190" s="187">
        <v>44172.833333333336</v>
      </c>
      <c r="D8190" s="202">
        <v>0</v>
      </c>
      <c r="E8190" s="178">
        <v>0</v>
      </c>
      <c r="F8190" s="188">
        <f t="shared" si="508"/>
        <v>0</v>
      </c>
      <c r="G8190" s="200"/>
      <c r="H8190" s="202">
        <v>0</v>
      </c>
      <c r="I8190" s="178">
        <v>-56.506999999999998</v>
      </c>
      <c r="J8190">
        <f t="shared" si="509"/>
        <v>0</v>
      </c>
      <c r="K8190" s="189">
        <f t="shared" si="510"/>
        <v>0</v>
      </c>
      <c r="L8190" s="200">
        <v>0</v>
      </c>
      <c r="N8190" s="184">
        <v>357.6</v>
      </c>
      <c r="O8190" s="190">
        <f t="shared" si="511"/>
        <v>5.9600000000000007E-2</v>
      </c>
      <c r="Q8190" s="1">
        <v>0</v>
      </c>
    </row>
    <row r="8191" spans="2:17" x14ac:dyDescent="0.3">
      <c r="B8191" s="187">
        <v>44172.875</v>
      </c>
      <c r="D8191" s="202">
        <v>0</v>
      </c>
      <c r="E8191" s="178">
        <v>0</v>
      </c>
      <c r="F8191" s="188">
        <f t="shared" si="508"/>
        <v>0</v>
      </c>
      <c r="G8191" s="200"/>
      <c r="H8191" s="202">
        <v>0</v>
      </c>
      <c r="I8191" s="178">
        <v>-56.506999999999998</v>
      </c>
      <c r="J8191">
        <f t="shared" si="509"/>
        <v>0</v>
      </c>
      <c r="K8191" s="189">
        <f t="shared" si="510"/>
        <v>0</v>
      </c>
      <c r="L8191" s="200">
        <v>0</v>
      </c>
      <c r="N8191" s="184">
        <v>386.7</v>
      </c>
      <c r="O8191" s="190">
        <f t="shared" si="511"/>
        <v>6.4449999999999993E-2</v>
      </c>
      <c r="Q8191" s="1">
        <v>0</v>
      </c>
    </row>
    <row r="8192" spans="2:17" x14ac:dyDescent="0.3">
      <c r="B8192" s="187">
        <v>44172.916666666664</v>
      </c>
      <c r="D8192" s="202">
        <v>0</v>
      </c>
      <c r="E8192" s="178">
        <v>0</v>
      </c>
      <c r="F8192" s="188">
        <f t="shared" si="508"/>
        <v>0</v>
      </c>
      <c r="G8192" s="200"/>
      <c r="H8192" s="202">
        <v>0</v>
      </c>
      <c r="I8192" s="178">
        <v>-56.506999999999998</v>
      </c>
      <c r="J8192">
        <f t="shared" si="509"/>
        <v>0</v>
      </c>
      <c r="K8192" s="189">
        <f t="shared" si="510"/>
        <v>0</v>
      </c>
      <c r="L8192" s="200">
        <v>0</v>
      </c>
      <c r="N8192" s="184">
        <v>719.3</v>
      </c>
      <c r="O8192" s="190">
        <f t="shared" si="511"/>
        <v>0.11988333333333333</v>
      </c>
      <c r="Q8192" s="1">
        <v>0</v>
      </c>
    </row>
    <row r="8193" spans="2:17" x14ac:dyDescent="0.3">
      <c r="B8193" s="187">
        <v>44172.958333333336</v>
      </c>
      <c r="D8193" s="202">
        <v>0</v>
      </c>
      <c r="E8193" s="178">
        <v>0</v>
      </c>
      <c r="F8193" s="188">
        <f t="shared" si="508"/>
        <v>0</v>
      </c>
      <c r="G8193" s="200"/>
      <c r="H8193" s="202">
        <v>0</v>
      </c>
      <c r="I8193" s="178">
        <v>-56.506999999999998</v>
      </c>
      <c r="J8193">
        <f t="shared" si="509"/>
        <v>0</v>
      </c>
      <c r="K8193" s="189">
        <f t="shared" si="510"/>
        <v>0</v>
      </c>
      <c r="L8193" s="200">
        <v>0</v>
      </c>
      <c r="N8193" s="184">
        <v>1124.2</v>
      </c>
      <c r="O8193" s="190">
        <f t="shared" si="511"/>
        <v>0.18736666666666668</v>
      </c>
      <c r="Q8193" s="1">
        <v>0</v>
      </c>
    </row>
    <row r="8194" spans="2:17" x14ac:dyDescent="0.3">
      <c r="B8194" s="187">
        <v>44173</v>
      </c>
      <c r="D8194" s="202">
        <v>0</v>
      </c>
      <c r="E8194" s="178">
        <v>0</v>
      </c>
      <c r="F8194" s="188">
        <f t="shared" si="508"/>
        <v>0</v>
      </c>
      <c r="G8194" s="200"/>
      <c r="H8194" s="202">
        <v>0</v>
      </c>
      <c r="I8194" s="178">
        <v>-56.506999999999998</v>
      </c>
      <c r="J8194">
        <f t="shared" si="509"/>
        <v>0</v>
      </c>
      <c r="K8194" s="189">
        <f t="shared" si="510"/>
        <v>0</v>
      </c>
      <c r="L8194" s="200">
        <v>0</v>
      </c>
      <c r="N8194" s="184">
        <v>1626.2</v>
      </c>
      <c r="O8194" s="190">
        <f t="shared" si="511"/>
        <v>0.27103333333333335</v>
      </c>
      <c r="Q8194" s="1">
        <v>0</v>
      </c>
    </row>
    <row r="8195" spans="2:17" x14ac:dyDescent="0.3">
      <c r="B8195" s="187">
        <v>44173.041666666664</v>
      </c>
      <c r="D8195" s="202">
        <v>0</v>
      </c>
      <c r="E8195" s="178">
        <v>0</v>
      </c>
      <c r="F8195" s="188">
        <f t="shared" si="508"/>
        <v>0</v>
      </c>
      <c r="G8195" s="200"/>
      <c r="H8195" s="202">
        <v>0</v>
      </c>
      <c r="I8195" s="178">
        <v>-56.506999999999998</v>
      </c>
      <c r="J8195">
        <f t="shared" si="509"/>
        <v>0</v>
      </c>
      <c r="K8195" s="189">
        <f t="shared" si="510"/>
        <v>0</v>
      </c>
      <c r="L8195" s="200">
        <v>0</v>
      </c>
      <c r="N8195" s="184">
        <v>1672.6</v>
      </c>
      <c r="O8195" s="190">
        <f t="shared" si="511"/>
        <v>0.27876666666666666</v>
      </c>
      <c r="Q8195" s="1">
        <v>0</v>
      </c>
    </row>
    <row r="8196" spans="2:17" x14ac:dyDescent="0.3">
      <c r="B8196" s="187">
        <v>44173.083333333336</v>
      </c>
      <c r="D8196" s="202">
        <v>0</v>
      </c>
      <c r="E8196" s="178">
        <v>0</v>
      </c>
      <c r="F8196" s="188">
        <f t="shared" si="508"/>
        <v>0</v>
      </c>
      <c r="G8196" s="200"/>
      <c r="H8196" s="202">
        <v>0</v>
      </c>
      <c r="I8196" s="178">
        <v>-56.506999999999998</v>
      </c>
      <c r="J8196">
        <f t="shared" si="509"/>
        <v>0</v>
      </c>
      <c r="K8196" s="189">
        <f t="shared" si="510"/>
        <v>0</v>
      </c>
      <c r="L8196" s="200">
        <v>0</v>
      </c>
      <c r="N8196" s="184">
        <v>1572.4</v>
      </c>
      <c r="O8196" s="190">
        <f t="shared" si="511"/>
        <v>0.26206666666666667</v>
      </c>
      <c r="Q8196" s="1">
        <v>0</v>
      </c>
    </row>
    <row r="8197" spans="2:17" x14ac:dyDescent="0.3">
      <c r="B8197" s="187">
        <v>44173.125</v>
      </c>
      <c r="D8197" s="202">
        <v>0</v>
      </c>
      <c r="E8197" s="178">
        <v>0</v>
      </c>
      <c r="F8197" s="188">
        <f t="shared" si="508"/>
        <v>0</v>
      </c>
      <c r="G8197" s="200"/>
      <c r="H8197" s="202">
        <v>0</v>
      </c>
      <c r="I8197" s="178">
        <v>-56.506999999999998</v>
      </c>
      <c r="J8197">
        <f t="shared" si="509"/>
        <v>0</v>
      </c>
      <c r="K8197" s="189">
        <f t="shared" si="510"/>
        <v>0</v>
      </c>
      <c r="L8197" s="200">
        <v>0</v>
      </c>
      <c r="N8197" s="184">
        <v>2131.6999999999998</v>
      </c>
      <c r="O8197" s="190">
        <f t="shared" si="511"/>
        <v>0.35528333333333328</v>
      </c>
      <c r="Q8197" s="1">
        <v>0</v>
      </c>
    </row>
    <row r="8198" spans="2:17" x14ac:dyDescent="0.3">
      <c r="B8198" s="187">
        <v>44173.166666666664</v>
      </c>
      <c r="D8198" s="202">
        <v>0</v>
      </c>
      <c r="E8198" s="178">
        <v>0</v>
      </c>
      <c r="F8198" s="188">
        <f t="shared" si="508"/>
        <v>0</v>
      </c>
      <c r="G8198" s="200"/>
      <c r="H8198" s="202">
        <v>0</v>
      </c>
      <c r="I8198" s="178">
        <v>-56.506999999999998</v>
      </c>
      <c r="J8198">
        <f t="shared" si="509"/>
        <v>0</v>
      </c>
      <c r="K8198" s="189">
        <f t="shared" si="510"/>
        <v>0</v>
      </c>
      <c r="L8198" s="200">
        <v>0</v>
      </c>
      <c r="N8198" s="184">
        <v>2466.8000000000002</v>
      </c>
      <c r="O8198" s="190">
        <f t="shared" si="511"/>
        <v>0.41113333333333335</v>
      </c>
      <c r="Q8198" s="1">
        <v>0</v>
      </c>
    </row>
    <row r="8199" spans="2:17" x14ac:dyDescent="0.3">
      <c r="B8199" s="187">
        <v>44173.208333333336</v>
      </c>
      <c r="D8199" s="202">
        <v>207</v>
      </c>
      <c r="E8199" s="178">
        <v>0</v>
      </c>
      <c r="F8199" s="188">
        <f t="shared" si="508"/>
        <v>0</v>
      </c>
      <c r="G8199" s="200"/>
      <c r="H8199" s="202">
        <v>44</v>
      </c>
      <c r="I8199" s="178">
        <v>1400.5</v>
      </c>
      <c r="J8199">
        <f t="shared" si="509"/>
        <v>1400.5</v>
      </c>
      <c r="K8199" s="189">
        <f t="shared" si="510"/>
        <v>5.602E-2</v>
      </c>
      <c r="L8199" s="200">
        <v>1502</v>
      </c>
      <c r="N8199" s="184">
        <v>2499.1</v>
      </c>
      <c r="O8199" s="190">
        <f t="shared" si="511"/>
        <v>0.41651666666666665</v>
      </c>
      <c r="Q8199" s="1">
        <v>0</v>
      </c>
    </row>
    <row r="8200" spans="2:17" x14ac:dyDescent="0.3">
      <c r="B8200" s="187">
        <v>44173.25</v>
      </c>
      <c r="D8200" s="202">
        <v>217</v>
      </c>
      <c r="E8200" s="178">
        <v>0</v>
      </c>
      <c r="F8200" s="188">
        <f t="shared" si="508"/>
        <v>0</v>
      </c>
      <c r="G8200" s="200"/>
      <c r="H8200" s="202">
        <v>172</v>
      </c>
      <c r="I8200" s="178">
        <v>6176.8</v>
      </c>
      <c r="J8200">
        <f t="shared" si="509"/>
        <v>6176.8</v>
      </c>
      <c r="K8200" s="189">
        <f t="shared" si="510"/>
        <v>0.24707200000000001</v>
      </c>
      <c r="L8200" s="200">
        <v>6341.5</v>
      </c>
      <c r="N8200" s="184">
        <v>2605.6</v>
      </c>
      <c r="O8200" s="190">
        <f t="shared" si="511"/>
        <v>0.43426666666666663</v>
      </c>
      <c r="Q8200" s="1">
        <v>0</v>
      </c>
    </row>
    <row r="8201" spans="2:17" x14ac:dyDescent="0.3">
      <c r="B8201" s="187">
        <v>44173.291666666664</v>
      </c>
      <c r="D8201" s="202">
        <v>28</v>
      </c>
      <c r="E8201" s="178">
        <v>0</v>
      </c>
      <c r="F8201" s="188">
        <f t="shared" si="508"/>
        <v>0</v>
      </c>
      <c r="G8201" s="200"/>
      <c r="H8201" s="202">
        <v>204</v>
      </c>
      <c r="I8201" s="178">
        <v>4544.1000000000004</v>
      </c>
      <c r="J8201">
        <f t="shared" si="509"/>
        <v>4544.1000000000004</v>
      </c>
      <c r="K8201" s="189">
        <f t="shared" si="510"/>
        <v>0.18176400000000001</v>
      </c>
      <c r="L8201" s="200">
        <v>4680.8999999999996</v>
      </c>
      <c r="N8201" s="184">
        <v>1800.1</v>
      </c>
      <c r="O8201" s="190">
        <f t="shared" si="511"/>
        <v>0.30001666666666665</v>
      </c>
      <c r="Q8201" s="1">
        <v>0</v>
      </c>
    </row>
    <row r="8202" spans="2:17" x14ac:dyDescent="0.3">
      <c r="B8202" s="187">
        <v>44173.333333333336</v>
      </c>
      <c r="D8202" s="202">
        <v>1</v>
      </c>
      <c r="E8202" s="178">
        <v>0</v>
      </c>
      <c r="F8202" s="188">
        <f t="shared" si="508"/>
        <v>0</v>
      </c>
      <c r="G8202" s="200"/>
      <c r="H8202" s="202">
        <v>160</v>
      </c>
      <c r="I8202" s="178">
        <v>3150</v>
      </c>
      <c r="J8202">
        <f t="shared" si="509"/>
        <v>3150</v>
      </c>
      <c r="K8202" s="189">
        <f t="shared" si="510"/>
        <v>0.126</v>
      </c>
      <c r="L8202" s="200">
        <v>3268.4</v>
      </c>
      <c r="N8202" s="184">
        <v>1877.1</v>
      </c>
      <c r="O8202" s="190">
        <f t="shared" si="511"/>
        <v>0.31284999999999996</v>
      </c>
      <c r="Q8202" s="1">
        <v>0</v>
      </c>
    </row>
    <row r="8203" spans="2:17" x14ac:dyDescent="0.3">
      <c r="B8203" s="187">
        <v>44173.375</v>
      </c>
      <c r="D8203" s="202">
        <v>43</v>
      </c>
      <c r="E8203" s="178">
        <v>0</v>
      </c>
      <c r="F8203" s="188">
        <f t="shared" ref="F8203:F8266" si="512">E8203/$F$8</f>
        <v>0</v>
      </c>
      <c r="G8203" s="200"/>
      <c r="H8203" s="202">
        <v>360</v>
      </c>
      <c r="I8203" s="178">
        <v>8673.2999999999993</v>
      </c>
      <c r="J8203">
        <f t="shared" ref="J8203:J8266" si="513">IF(I8203&lt;0,0,I8203)</f>
        <v>8673.2999999999993</v>
      </c>
      <c r="K8203" s="189">
        <f t="shared" ref="K8203:K8266" si="514">J8203/(1000*$K$8)</f>
        <v>0.34693199999999996</v>
      </c>
      <c r="L8203" s="200">
        <v>8894.7000000000007</v>
      </c>
      <c r="N8203" s="184">
        <v>1408.1</v>
      </c>
      <c r="O8203" s="190">
        <f t="shared" ref="O8203:O8266" si="515">N8203/$O$8</f>
        <v>0.23468333333333333</v>
      </c>
      <c r="Q8203" s="1">
        <v>0</v>
      </c>
    </row>
    <row r="8204" spans="2:17" x14ac:dyDescent="0.3">
      <c r="B8204" s="187">
        <v>44173.416666666664</v>
      </c>
      <c r="D8204" s="202">
        <v>124</v>
      </c>
      <c r="E8204" s="178">
        <v>0</v>
      </c>
      <c r="F8204" s="188">
        <f t="shared" si="512"/>
        <v>0</v>
      </c>
      <c r="G8204" s="200"/>
      <c r="H8204" s="202">
        <v>488</v>
      </c>
      <c r="I8204" s="178">
        <v>12151</v>
      </c>
      <c r="J8204">
        <f t="shared" si="513"/>
        <v>12151</v>
      </c>
      <c r="K8204" s="189">
        <f t="shared" si="514"/>
        <v>0.48604000000000003</v>
      </c>
      <c r="L8204" s="200">
        <v>12476</v>
      </c>
      <c r="N8204" s="184">
        <v>1515</v>
      </c>
      <c r="O8204" s="190">
        <f t="shared" si="515"/>
        <v>0.2525</v>
      </c>
      <c r="Q8204" s="1">
        <v>0</v>
      </c>
    </row>
    <row r="8205" spans="2:17" x14ac:dyDescent="0.3">
      <c r="B8205" s="187">
        <v>44173.458333333336</v>
      </c>
      <c r="D8205" s="202">
        <v>314</v>
      </c>
      <c r="E8205" s="178">
        <v>104.735</v>
      </c>
      <c r="F8205" s="188">
        <f t="shared" si="512"/>
        <v>0.14173968941367529</v>
      </c>
      <c r="G8205" s="200"/>
      <c r="H8205" s="202">
        <v>717</v>
      </c>
      <c r="I8205" s="178">
        <v>17305</v>
      </c>
      <c r="J8205">
        <f t="shared" si="513"/>
        <v>17305</v>
      </c>
      <c r="K8205" s="189">
        <f t="shared" si="514"/>
        <v>0.69220000000000004</v>
      </c>
      <c r="L8205" s="200">
        <v>17841</v>
      </c>
      <c r="N8205" s="184">
        <v>2109.4</v>
      </c>
      <c r="O8205" s="190">
        <f t="shared" si="515"/>
        <v>0.35156666666666669</v>
      </c>
      <c r="Q8205" s="1">
        <v>0</v>
      </c>
    </row>
    <row r="8206" spans="2:17" x14ac:dyDescent="0.3">
      <c r="B8206" s="187">
        <v>44173.5</v>
      </c>
      <c r="D8206" s="202">
        <v>58</v>
      </c>
      <c r="E8206" s="178">
        <v>0</v>
      </c>
      <c r="F8206" s="188">
        <f t="shared" si="512"/>
        <v>0</v>
      </c>
      <c r="G8206" s="200"/>
      <c r="H8206" s="202">
        <v>407</v>
      </c>
      <c r="I8206" s="178">
        <v>9870.6</v>
      </c>
      <c r="J8206">
        <f t="shared" si="513"/>
        <v>9870.6</v>
      </c>
      <c r="K8206" s="189">
        <f t="shared" si="514"/>
        <v>0.39482400000000001</v>
      </c>
      <c r="L8206" s="200">
        <v>10125</v>
      </c>
      <c r="N8206" s="184">
        <v>2916</v>
      </c>
      <c r="O8206" s="190">
        <f t="shared" si="515"/>
        <v>0.48599999999999999</v>
      </c>
      <c r="Q8206" s="1">
        <v>0</v>
      </c>
    </row>
    <row r="8207" spans="2:17" x14ac:dyDescent="0.3">
      <c r="B8207" s="187">
        <v>44173.541666666664</v>
      </c>
      <c r="D8207" s="202">
        <v>53</v>
      </c>
      <c r="E8207" s="178">
        <v>0</v>
      </c>
      <c r="F8207" s="188">
        <f t="shared" si="512"/>
        <v>0</v>
      </c>
      <c r="G8207" s="200"/>
      <c r="H8207" s="202">
        <v>328</v>
      </c>
      <c r="I8207" s="178">
        <v>7853.1</v>
      </c>
      <c r="J8207">
        <f t="shared" si="513"/>
        <v>7853.1</v>
      </c>
      <c r="K8207" s="189">
        <f t="shared" si="514"/>
        <v>0.31412400000000001</v>
      </c>
      <c r="L8207" s="200">
        <v>8053.6</v>
      </c>
      <c r="N8207" s="184">
        <v>3221.3</v>
      </c>
      <c r="O8207" s="190">
        <f t="shared" si="515"/>
        <v>0.53688333333333338</v>
      </c>
      <c r="Q8207" s="1">
        <v>0</v>
      </c>
    </row>
    <row r="8208" spans="2:17" x14ac:dyDescent="0.3">
      <c r="B8208" s="187">
        <v>44173.583333333336</v>
      </c>
      <c r="D8208" s="202">
        <v>824</v>
      </c>
      <c r="E8208" s="178">
        <v>416.63499999999999</v>
      </c>
      <c r="F8208" s="188">
        <f t="shared" si="512"/>
        <v>0.5638393612342254</v>
      </c>
      <c r="G8208" s="200"/>
      <c r="H8208" s="202">
        <v>813</v>
      </c>
      <c r="I8208" s="178">
        <v>22983</v>
      </c>
      <c r="J8208">
        <f t="shared" si="513"/>
        <v>22983</v>
      </c>
      <c r="K8208" s="189">
        <f t="shared" si="514"/>
        <v>0.91932000000000003</v>
      </c>
      <c r="L8208" s="200">
        <v>23828</v>
      </c>
      <c r="N8208" s="184">
        <v>2883.3</v>
      </c>
      <c r="O8208" s="190">
        <f t="shared" si="515"/>
        <v>0.48055000000000003</v>
      </c>
      <c r="Q8208" s="1">
        <v>0</v>
      </c>
    </row>
    <row r="8209" spans="2:17" x14ac:dyDescent="0.3">
      <c r="B8209" s="187">
        <v>44173.625</v>
      </c>
      <c r="D8209" s="202">
        <v>750</v>
      </c>
      <c r="E8209" s="178">
        <v>522.90599999999995</v>
      </c>
      <c r="F8209" s="188">
        <f t="shared" si="512"/>
        <v>0.70765774605000509</v>
      </c>
      <c r="G8209" s="200"/>
      <c r="H8209" s="202">
        <v>632</v>
      </c>
      <c r="I8209" s="178">
        <v>21807</v>
      </c>
      <c r="J8209">
        <f t="shared" si="513"/>
        <v>21807</v>
      </c>
      <c r="K8209" s="189">
        <f t="shared" si="514"/>
        <v>0.87228000000000006</v>
      </c>
      <c r="L8209" s="200">
        <v>22583</v>
      </c>
      <c r="N8209" s="184">
        <v>2471.1</v>
      </c>
      <c r="O8209" s="190">
        <f t="shared" si="515"/>
        <v>0.41184999999999999</v>
      </c>
      <c r="Q8209" s="1">
        <v>0</v>
      </c>
    </row>
    <row r="8210" spans="2:17" x14ac:dyDescent="0.3">
      <c r="B8210" s="187">
        <v>44173.666666666664</v>
      </c>
      <c r="D8210" s="202">
        <v>299</v>
      </c>
      <c r="E8210" s="178">
        <v>0</v>
      </c>
      <c r="F8210" s="188">
        <f t="shared" si="512"/>
        <v>0</v>
      </c>
      <c r="G8210" s="200"/>
      <c r="H8210" s="202">
        <v>323</v>
      </c>
      <c r="I8210" s="178">
        <v>11900</v>
      </c>
      <c r="J8210">
        <f t="shared" si="513"/>
        <v>11900</v>
      </c>
      <c r="K8210" s="189">
        <f t="shared" si="514"/>
        <v>0.47599999999999998</v>
      </c>
      <c r="L8210" s="200">
        <v>12216</v>
      </c>
      <c r="N8210" s="184">
        <v>2552.4</v>
      </c>
      <c r="O8210" s="190">
        <f t="shared" si="515"/>
        <v>0.4254</v>
      </c>
      <c r="Q8210" s="1">
        <v>0</v>
      </c>
    </row>
    <row r="8211" spans="2:17" x14ac:dyDescent="0.3">
      <c r="B8211" s="187">
        <v>44173.708333333336</v>
      </c>
      <c r="D8211" s="202">
        <v>65</v>
      </c>
      <c r="E8211" s="178">
        <v>0</v>
      </c>
      <c r="F8211" s="188">
        <f t="shared" si="512"/>
        <v>0</v>
      </c>
      <c r="G8211" s="200"/>
      <c r="H8211" s="202">
        <v>103</v>
      </c>
      <c r="I8211" s="178">
        <v>3019.6</v>
      </c>
      <c r="J8211">
        <f t="shared" si="513"/>
        <v>3019.6</v>
      </c>
      <c r="K8211" s="189">
        <f t="shared" si="514"/>
        <v>0.120784</v>
      </c>
      <c r="L8211" s="200">
        <v>3136.4</v>
      </c>
      <c r="N8211" s="184">
        <v>2955</v>
      </c>
      <c r="O8211" s="190">
        <f t="shared" si="515"/>
        <v>0.49249999999999999</v>
      </c>
      <c r="Q8211" s="1">
        <v>0</v>
      </c>
    </row>
    <row r="8212" spans="2:17" x14ac:dyDescent="0.3">
      <c r="B8212" s="187">
        <v>44173.75</v>
      </c>
      <c r="D8212" s="202">
        <v>12</v>
      </c>
      <c r="E8212" s="178">
        <v>0</v>
      </c>
      <c r="F8212" s="188">
        <f t="shared" si="512"/>
        <v>0</v>
      </c>
      <c r="G8212" s="200"/>
      <c r="H8212" s="202">
        <v>16</v>
      </c>
      <c r="I8212" s="178">
        <v>198.83</v>
      </c>
      <c r="J8212">
        <f t="shared" si="513"/>
        <v>198.83</v>
      </c>
      <c r="K8212" s="189">
        <f t="shared" si="514"/>
        <v>7.9532000000000005E-3</v>
      </c>
      <c r="L8212" s="200">
        <v>348.34</v>
      </c>
      <c r="N8212" s="184">
        <v>1333.3</v>
      </c>
      <c r="O8212" s="190">
        <f t="shared" si="515"/>
        <v>0.22221666666666665</v>
      </c>
      <c r="Q8212" s="1">
        <v>0</v>
      </c>
    </row>
    <row r="8213" spans="2:17" x14ac:dyDescent="0.3">
      <c r="B8213" s="187">
        <v>44173.791666666664</v>
      </c>
      <c r="D8213" s="202">
        <v>0</v>
      </c>
      <c r="E8213" s="178">
        <v>0</v>
      </c>
      <c r="F8213" s="188">
        <f t="shared" si="512"/>
        <v>0</v>
      </c>
      <c r="G8213" s="200"/>
      <c r="H8213" s="202">
        <v>0</v>
      </c>
      <c r="I8213" s="178">
        <v>-56.506999999999998</v>
      </c>
      <c r="J8213">
        <f t="shared" si="513"/>
        <v>0</v>
      </c>
      <c r="K8213" s="189">
        <f t="shared" si="514"/>
        <v>0</v>
      </c>
      <c r="L8213" s="200">
        <v>0</v>
      </c>
      <c r="N8213" s="184">
        <v>1462.8</v>
      </c>
      <c r="O8213" s="190">
        <f t="shared" si="515"/>
        <v>0.24379999999999999</v>
      </c>
      <c r="Q8213" s="1">
        <v>0</v>
      </c>
    </row>
    <row r="8214" spans="2:17" x14ac:dyDescent="0.3">
      <c r="B8214" s="187">
        <v>44173.833333333336</v>
      </c>
      <c r="D8214" s="202">
        <v>0</v>
      </c>
      <c r="E8214" s="178">
        <v>0</v>
      </c>
      <c r="F8214" s="188">
        <f t="shared" si="512"/>
        <v>0</v>
      </c>
      <c r="G8214" s="200"/>
      <c r="H8214" s="202">
        <v>0</v>
      </c>
      <c r="I8214" s="178">
        <v>-56.506999999999998</v>
      </c>
      <c r="J8214">
        <f t="shared" si="513"/>
        <v>0</v>
      </c>
      <c r="K8214" s="189">
        <f t="shared" si="514"/>
        <v>0</v>
      </c>
      <c r="L8214" s="200">
        <v>0</v>
      </c>
      <c r="N8214" s="184">
        <v>5847</v>
      </c>
      <c r="O8214" s="190">
        <f t="shared" si="515"/>
        <v>0.97450000000000003</v>
      </c>
      <c r="Q8214" s="1">
        <v>0</v>
      </c>
    </row>
    <row r="8215" spans="2:17" x14ac:dyDescent="0.3">
      <c r="B8215" s="187">
        <v>44173.875</v>
      </c>
      <c r="D8215" s="202">
        <v>0</v>
      </c>
      <c r="E8215" s="178">
        <v>0</v>
      </c>
      <c r="F8215" s="188">
        <f t="shared" si="512"/>
        <v>0</v>
      </c>
      <c r="G8215" s="200"/>
      <c r="H8215" s="202">
        <v>0</v>
      </c>
      <c r="I8215" s="178">
        <v>-56.506999999999998</v>
      </c>
      <c r="J8215">
        <f t="shared" si="513"/>
        <v>0</v>
      </c>
      <c r="K8215" s="189">
        <f t="shared" si="514"/>
        <v>0</v>
      </c>
      <c r="L8215" s="200">
        <v>0</v>
      </c>
      <c r="N8215" s="184">
        <v>5998.9</v>
      </c>
      <c r="O8215" s="190">
        <f t="shared" si="515"/>
        <v>0.99981666666666658</v>
      </c>
      <c r="Q8215" s="1">
        <v>0</v>
      </c>
    </row>
    <row r="8216" spans="2:17" x14ac:dyDescent="0.3">
      <c r="B8216" s="187">
        <v>44173.916666666664</v>
      </c>
      <c r="D8216" s="202">
        <v>0</v>
      </c>
      <c r="E8216" s="178">
        <v>0</v>
      </c>
      <c r="F8216" s="188">
        <f t="shared" si="512"/>
        <v>0</v>
      </c>
      <c r="G8216" s="200"/>
      <c r="H8216" s="202">
        <v>0</v>
      </c>
      <c r="I8216" s="178">
        <v>-56.506999999999998</v>
      </c>
      <c r="J8216">
        <f t="shared" si="513"/>
        <v>0</v>
      </c>
      <c r="K8216" s="189">
        <f t="shared" si="514"/>
        <v>0</v>
      </c>
      <c r="L8216" s="200">
        <v>0</v>
      </c>
      <c r="N8216" s="184">
        <v>5386.6</v>
      </c>
      <c r="O8216" s="190">
        <f t="shared" si="515"/>
        <v>0.89776666666666671</v>
      </c>
      <c r="Q8216" s="1">
        <v>0</v>
      </c>
    </row>
    <row r="8217" spans="2:17" x14ac:dyDescent="0.3">
      <c r="B8217" s="187">
        <v>44173.958333333336</v>
      </c>
      <c r="D8217" s="202">
        <v>0</v>
      </c>
      <c r="E8217" s="178">
        <v>0</v>
      </c>
      <c r="F8217" s="188">
        <f t="shared" si="512"/>
        <v>0</v>
      </c>
      <c r="G8217" s="200"/>
      <c r="H8217" s="202">
        <v>0</v>
      </c>
      <c r="I8217" s="178">
        <v>-56.506999999999998</v>
      </c>
      <c r="J8217">
        <f t="shared" si="513"/>
        <v>0</v>
      </c>
      <c r="K8217" s="189">
        <f t="shared" si="514"/>
        <v>0</v>
      </c>
      <c r="L8217" s="200">
        <v>0</v>
      </c>
      <c r="N8217" s="184">
        <v>4210.2</v>
      </c>
      <c r="O8217" s="190">
        <f t="shared" si="515"/>
        <v>0.70169999999999999</v>
      </c>
      <c r="Q8217" s="1">
        <v>0</v>
      </c>
    </row>
    <row r="8218" spans="2:17" x14ac:dyDescent="0.3">
      <c r="B8218" s="187">
        <v>44174</v>
      </c>
      <c r="D8218" s="202">
        <v>0</v>
      </c>
      <c r="E8218" s="178">
        <v>0</v>
      </c>
      <c r="F8218" s="188">
        <f t="shared" si="512"/>
        <v>0</v>
      </c>
      <c r="G8218" s="200"/>
      <c r="H8218" s="202">
        <v>0</v>
      </c>
      <c r="I8218" s="178">
        <v>-56.506999999999998</v>
      </c>
      <c r="J8218">
        <f t="shared" si="513"/>
        <v>0</v>
      </c>
      <c r="K8218" s="189">
        <f t="shared" si="514"/>
        <v>0</v>
      </c>
      <c r="L8218" s="200">
        <v>0</v>
      </c>
      <c r="N8218" s="184">
        <v>3563.4</v>
      </c>
      <c r="O8218" s="190">
        <f t="shared" si="515"/>
        <v>0.59389999999999998</v>
      </c>
      <c r="Q8218" s="1">
        <v>0</v>
      </c>
    </row>
    <row r="8219" spans="2:17" x14ac:dyDescent="0.3">
      <c r="B8219" s="187">
        <v>44174.041666666664</v>
      </c>
      <c r="D8219" s="202">
        <v>0</v>
      </c>
      <c r="E8219" s="178">
        <v>0</v>
      </c>
      <c r="F8219" s="188">
        <f t="shared" si="512"/>
        <v>0</v>
      </c>
      <c r="G8219" s="200"/>
      <c r="H8219" s="202">
        <v>0</v>
      </c>
      <c r="I8219" s="178">
        <v>-56.506999999999998</v>
      </c>
      <c r="J8219">
        <f t="shared" si="513"/>
        <v>0</v>
      </c>
      <c r="K8219" s="189">
        <f t="shared" si="514"/>
        <v>0</v>
      </c>
      <c r="L8219" s="200">
        <v>0</v>
      </c>
      <c r="N8219" s="184">
        <v>2315</v>
      </c>
      <c r="O8219" s="190">
        <f t="shared" si="515"/>
        <v>0.38583333333333331</v>
      </c>
      <c r="Q8219" s="1">
        <v>0</v>
      </c>
    </row>
    <row r="8220" spans="2:17" x14ac:dyDescent="0.3">
      <c r="B8220" s="187">
        <v>44174.083333333336</v>
      </c>
      <c r="D8220" s="202">
        <v>0</v>
      </c>
      <c r="E8220" s="178">
        <v>0</v>
      </c>
      <c r="F8220" s="188">
        <f t="shared" si="512"/>
        <v>0</v>
      </c>
      <c r="G8220" s="200"/>
      <c r="H8220" s="202">
        <v>0</v>
      </c>
      <c r="I8220" s="178">
        <v>-56.506999999999998</v>
      </c>
      <c r="J8220">
        <f t="shared" si="513"/>
        <v>0</v>
      </c>
      <c r="K8220" s="189">
        <f t="shared" si="514"/>
        <v>0</v>
      </c>
      <c r="L8220" s="200">
        <v>0</v>
      </c>
      <c r="N8220" s="184">
        <v>1580.9</v>
      </c>
      <c r="O8220" s="190">
        <f t="shared" si="515"/>
        <v>0.26348333333333335</v>
      </c>
      <c r="Q8220" s="1">
        <v>0</v>
      </c>
    </row>
    <row r="8221" spans="2:17" x14ac:dyDescent="0.3">
      <c r="B8221" s="187">
        <v>44174.125</v>
      </c>
      <c r="D8221" s="202">
        <v>0</v>
      </c>
      <c r="E8221" s="178">
        <v>0</v>
      </c>
      <c r="F8221" s="188">
        <f t="shared" si="512"/>
        <v>0</v>
      </c>
      <c r="G8221" s="200"/>
      <c r="H8221" s="202">
        <v>0</v>
      </c>
      <c r="I8221" s="178">
        <v>-56.506999999999998</v>
      </c>
      <c r="J8221">
        <f t="shared" si="513"/>
        <v>0</v>
      </c>
      <c r="K8221" s="189">
        <f t="shared" si="514"/>
        <v>0</v>
      </c>
      <c r="L8221" s="200">
        <v>0</v>
      </c>
      <c r="N8221" s="184">
        <v>621.70000000000005</v>
      </c>
      <c r="O8221" s="190">
        <f t="shared" si="515"/>
        <v>0.10361666666666668</v>
      </c>
      <c r="Q8221" s="1">
        <v>0</v>
      </c>
    </row>
    <row r="8222" spans="2:17" x14ac:dyDescent="0.3">
      <c r="B8222" s="187">
        <v>44174.166666666664</v>
      </c>
      <c r="D8222" s="202">
        <v>0</v>
      </c>
      <c r="E8222" s="178">
        <v>0</v>
      </c>
      <c r="F8222" s="188">
        <f t="shared" si="512"/>
        <v>0</v>
      </c>
      <c r="G8222" s="200"/>
      <c r="H8222" s="202">
        <v>0</v>
      </c>
      <c r="I8222" s="178">
        <v>-56.506999999999998</v>
      </c>
      <c r="J8222">
        <f t="shared" si="513"/>
        <v>0</v>
      </c>
      <c r="K8222" s="189">
        <f t="shared" si="514"/>
        <v>0</v>
      </c>
      <c r="L8222" s="200">
        <v>0</v>
      </c>
      <c r="N8222" s="184">
        <v>613.20000000000005</v>
      </c>
      <c r="O8222" s="190">
        <f t="shared" si="515"/>
        <v>0.10220000000000001</v>
      </c>
      <c r="Q8222" s="1">
        <v>0</v>
      </c>
    </row>
    <row r="8223" spans="2:17" x14ac:dyDescent="0.3">
      <c r="B8223" s="187">
        <v>44174.208333333336</v>
      </c>
      <c r="D8223" s="202">
        <v>63</v>
      </c>
      <c r="E8223" s="178">
        <v>0</v>
      </c>
      <c r="F8223" s="188">
        <f t="shared" si="512"/>
        <v>0</v>
      </c>
      <c r="G8223" s="200"/>
      <c r="H8223" s="202">
        <v>31</v>
      </c>
      <c r="I8223" s="178">
        <v>882.5</v>
      </c>
      <c r="J8223">
        <f t="shared" si="513"/>
        <v>882.5</v>
      </c>
      <c r="K8223" s="189">
        <f t="shared" si="514"/>
        <v>3.5299999999999998E-2</v>
      </c>
      <c r="L8223" s="200">
        <v>980.47</v>
      </c>
      <c r="N8223" s="184">
        <v>1014.4</v>
      </c>
      <c r="O8223" s="190">
        <f t="shared" si="515"/>
        <v>0.16906666666666667</v>
      </c>
      <c r="Q8223" s="1">
        <v>0</v>
      </c>
    </row>
    <row r="8224" spans="2:17" x14ac:dyDescent="0.3">
      <c r="B8224" s="187">
        <v>44174.25</v>
      </c>
      <c r="D8224" s="202">
        <v>72</v>
      </c>
      <c r="E8224" s="178">
        <v>0</v>
      </c>
      <c r="F8224" s="188">
        <f t="shared" si="512"/>
        <v>0</v>
      </c>
      <c r="G8224" s="200"/>
      <c r="H8224" s="202">
        <v>114</v>
      </c>
      <c r="I8224" s="178">
        <v>3215</v>
      </c>
      <c r="J8224">
        <f t="shared" si="513"/>
        <v>3215</v>
      </c>
      <c r="K8224" s="189">
        <f t="shared" si="514"/>
        <v>0.12859999999999999</v>
      </c>
      <c r="L8224" s="200">
        <v>3334.2</v>
      </c>
      <c r="N8224" s="184">
        <v>784</v>
      </c>
      <c r="O8224" s="190">
        <f t="shared" si="515"/>
        <v>0.13066666666666665</v>
      </c>
      <c r="Q8224" s="1">
        <v>0</v>
      </c>
    </row>
    <row r="8225" spans="2:17" x14ac:dyDescent="0.3">
      <c r="B8225" s="187">
        <v>44174.291666666664</v>
      </c>
      <c r="D8225" s="202">
        <v>117</v>
      </c>
      <c r="E8225" s="178">
        <v>0</v>
      </c>
      <c r="F8225" s="188">
        <f t="shared" si="512"/>
        <v>0</v>
      </c>
      <c r="G8225" s="200"/>
      <c r="H8225" s="202">
        <v>277</v>
      </c>
      <c r="I8225" s="178">
        <v>8111.2</v>
      </c>
      <c r="J8225">
        <f t="shared" si="513"/>
        <v>8111.2</v>
      </c>
      <c r="K8225" s="189">
        <f t="shared" si="514"/>
        <v>0.32444800000000001</v>
      </c>
      <c r="L8225" s="200">
        <v>8318.1</v>
      </c>
      <c r="N8225" s="184">
        <v>1170.4000000000001</v>
      </c>
      <c r="O8225" s="190">
        <f t="shared" si="515"/>
        <v>0.19506666666666669</v>
      </c>
      <c r="Q8225" s="1">
        <v>0</v>
      </c>
    </row>
    <row r="8226" spans="2:17" x14ac:dyDescent="0.3">
      <c r="B8226" s="187">
        <v>44174.333333333336</v>
      </c>
      <c r="D8226" s="202">
        <v>149</v>
      </c>
      <c r="E8226" s="178">
        <v>0</v>
      </c>
      <c r="F8226" s="188">
        <f t="shared" si="512"/>
        <v>0</v>
      </c>
      <c r="G8226" s="200"/>
      <c r="H8226" s="202">
        <v>402</v>
      </c>
      <c r="I8226" s="178">
        <v>11286</v>
      </c>
      <c r="J8226">
        <f t="shared" si="513"/>
        <v>11286</v>
      </c>
      <c r="K8226" s="189">
        <f t="shared" si="514"/>
        <v>0.45144000000000001</v>
      </c>
      <c r="L8226" s="200">
        <v>11583</v>
      </c>
      <c r="N8226" s="184">
        <v>1410.2</v>
      </c>
      <c r="O8226" s="190">
        <f t="shared" si="515"/>
        <v>0.23503333333333334</v>
      </c>
      <c r="Q8226" s="1">
        <v>0</v>
      </c>
    </row>
    <row r="8227" spans="2:17" x14ac:dyDescent="0.3">
      <c r="B8227" s="187">
        <v>44174.375</v>
      </c>
      <c r="D8227" s="202">
        <v>129</v>
      </c>
      <c r="E8227" s="178">
        <v>0</v>
      </c>
      <c r="F8227" s="188">
        <f t="shared" si="512"/>
        <v>0</v>
      </c>
      <c r="G8227" s="200"/>
      <c r="H8227" s="202">
        <v>484</v>
      </c>
      <c r="I8227" s="178">
        <v>12702</v>
      </c>
      <c r="J8227">
        <f t="shared" si="513"/>
        <v>12702</v>
      </c>
      <c r="K8227" s="189">
        <f t="shared" si="514"/>
        <v>0.50807999999999998</v>
      </c>
      <c r="L8227" s="200">
        <v>13046</v>
      </c>
      <c r="N8227" s="184">
        <v>1825.2</v>
      </c>
      <c r="O8227" s="190">
        <f t="shared" si="515"/>
        <v>0.30420000000000003</v>
      </c>
      <c r="Q8227" s="1">
        <v>0</v>
      </c>
    </row>
    <row r="8228" spans="2:17" x14ac:dyDescent="0.3">
      <c r="B8228" s="187">
        <v>44174.416666666664</v>
      </c>
      <c r="D8228" s="202">
        <v>369</v>
      </c>
      <c r="E8228" s="178">
        <v>76.761399999999995</v>
      </c>
      <c r="F8228" s="188">
        <f t="shared" si="512"/>
        <v>0.10388253205670399</v>
      </c>
      <c r="G8228" s="200"/>
      <c r="H8228" s="202">
        <v>680</v>
      </c>
      <c r="I8228" s="178">
        <v>17719</v>
      </c>
      <c r="J8228">
        <f t="shared" si="513"/>
        <v>17719</v>
      </c>
      <c r="K8228" s="189">
        <f t="shared" si="514"/>
        <v>0.70875999999999995</v>
      </c>
      <c r="L8228" s="200">
        <v>18275</v>
      </c>
      <c r="N8228" s="184">
        <v>2346.8000000000002</v>
      </c>
      <c r="O8228" s="190">
        <f t="shared" si="515"/>
        <v>0.39113333333333339</v>
      </c>
      <c r="Q8228" s="1">
        <v>0</v>
      </c>
    </row>
    <row r="8229" spans="2:17" x14ac:dyDescent="0.3">
      <c r="B8229" s="187">
        <v>44174.458333333336</v>
      </c>
      <c r="D8229" s="202">
        <v>5</v>
      </c>
      <c r="E8229" s="178">
        <v>0</v>
      </c>
      <c r="F8229" s="188">
        <f t="shared" si="512"/>
        <v>0</v>
      </c>
      <c r="G8229" s="200"/>
      <c r="H8229" s="202">
        <v>192</v>
      </c>
      <c r="I8229" s="178">
        <v>4717.3</v>
      </c>
      <c r="J8229">
        <f t="shared" si="513"/>
        <v>4717.3</v>
      </c>
      <c r="K8229" s="189">
        <f t="shared" si="514"/>
        <v>0.188692</v>
      </c>
      <c r="L8229" s="200">
        <v>4856.5</v>
      </c>
      <c r="N8229" s="184">
        <v>4249.1000000000004</v>
      </c>
      <c r="O8229" s="190">
        <f t="shared" si="515"/>
        <v>0.70818333333333339</v>
      </c>
      <c r="Q8229" s="1">
        <v>0</v>
      </c>
    </row>
    <row r="8230" spans="2:17" x14ac:dyDescent="0.3">
      <c r="B8230" s="187">
        <v>44174.5</v>
      </c>
      <c r="D8230" s="202">
        <v>14</v>
      </c>
      <c r="E8230" s="178">
        <v>0</v>
      </c>
      <c r="F8230" s="188">
        <f t="shared" si="512"/>
        <v>0</v>
      </c>
      <c r="G8230" s="200"/>
      <c r="H8230" s="202">
        <v>304</v>
      </c>
      <c r="I8230" s="178">
        <v>7486.7</v>
      </c>
      <c r="J8230">
        <f t="shared" si="513"/>
        <v>7486.7</v>
      </c>
      <c r="K8230" s="189">
        <f t="shared" si="514"/>
        <v>0.29946800000000001</v>
      </c>
      <c r="L8230" s="200">
        <v>7678.3</v>
      </c>
      <c r="N8230" s="184">
        <v>4296.3</v>
      </c>
      <c r="O8230" s="190">
        <f t="shared" si="515"/>
        <v>0.71605000000000008</v>
      </c>
      <c r="Q8230" s="1">
        <v>0</v>
      </c>
    </row>
    <row r="8231" spans="2:17" x14ac:dyDescent="0.3">
      <c r="B8231" s="187">
        <v>44174.541666666664</v>
      </c>
      <c r="D8231" s="202">
        <v>27</v>
      </c>
      <c r="E8231" s="178">
        <v>0</v>
      </c>
      <c r="F8231" s="188">
        <f t="shared" si="512"/>
        <v>0</v>
      </c>
      <c r="G8231" s="200"/>
      <c r="H8231" s="202">
        <v>369</v>
      </c>
      <c r="I8231" s="178">
        <v>9037.7000000000007</v>
      </c>
      <c r="J8231">
        <f t="shared" si="513"/>
        <v>9037.7000000000007</v>
      </c>
      <c r="K8231" s="189">
        <f t="shared" si="514"/>
        <v>0.36150800000000005</v>
      </c>
      <c r="L8231" s="200">
        <v>9268.7999999999993</v>
      </c>
      <c r="N8231" s="184">
        <v>3232.3</v>
      </c>
      <c r="O8231" s="190">
        <f t="shared" si="515"/>
        <v>0.53871666666666673</v>
      </c>
      <c r="Q8231" s="1">
        <v>0</v>
      </c>
    </row>
    <row r="8232" spans="2:17" x14ac:dyDescent="0.3">
      <c r="B8232" s="187">
        <v>44174.583333333336</v>
      </c>
      <c r="D8232" s="202">
        <v>5</v>
      </c>
      <c r="E8232" s="178">
        <v>0</v>
      </c>
      <c r="F8232" s="188">
        <f t="shared" si="512"/>
        <v>0</v>
      </c>
      <c r="G8232" s="200"/>
      <c r="H8232" s="202">
        <v>232</v>
      </c>
      <c r="I8232" s="178">
        <v>5068.8999999999996</v>
      </c>
      <c r="J8232">
        <f t="shared" si="513"/>
        <v>5068.8999999999996</v>
      </c>
      <c r="K8232" s="189">
        <f t="shared" si="514"/>
        <v>0.20275599999999999</v>
      </c>
      <c r="L8232" s="200">
        <v>5213.7</v>
      </c>
      <c r="N8232" s="184">
        <v>3698.7</v>
      </c>
      <c r="O8232" s="190">
        <f t="shared" si="515"/>
        <v>0.61644999999999994</v>
      </c>
      <c r="Q8232" s="1">
        <v>0</v>
      </c>
    </row>
    <row r="8233" spans="2:17" x14ac:dyDescent="0.3">
      <c r="B8233" s="187">
        <v>44174.625</v>
      </c>
      <c r="D8233" s="202">
        <v>33</v>
      </c>
      <c r="E8233" s="178">
        <v>0</v>
      </c>
      <c r="F8233" s="188">
        <f t="shared" si="512"/>
        <v>0</v>
      </c>
      <c r="G8233" s="200"/>
      <c r="H8233" s="202">
        <v>258</v>
      </c>
      <c r="I8233" s="178">
        <v>6120.4</v>
      </c>
      <c r="J8233">
        <f t="shared" si="513"/>
        <v>6120.4</v>
      </c>
      <c r="K8233" s="189">
        <f t="shared" si="514"/>
        <v>0.24481599999999998</v>
      </c>
      <c r="L8233" s="200">
        <v>6283.9</v>
      </c>
      <c r="N8233" s="184">
        <v>4117.3</v>
      </c>
      <c r="O8233" s="190">
        <f t="shared" si="515"/>
        <v>0.6862166666666667</v>
      </c>
      <c r="Q8233" s="1">
        <v>0</v>
      </c>
    </row>
    <row r="8234" spans="2:17" x14ac:dyDescent="0.3">
      <c r="B8234" s="187">
        <v>44174.666666666664</v>
      </c>
      <c r="D8234" s="202">
        <v>178</v>
      </c>
      <c r="E8234" s="178">
        <v>0</v>
      </c>
      <c r="F8234" s="188">
        <f t="shared" si="512"/>
        <v>0</v>
      </c>
      <c r="G8234" s="200"/>
      <c r="H8234" s="202">
        <v>283</v>
      </c>
      <c r="I8234" s="178">
        <v>9687.4</v>
      </c>
      <c r="J8234">
        <f t="shared" si="513"/>
        <v>9687.4</v>
      </c>
      <c r="K8234" s="189">
        <f t="shared" si="514"/>
        <v>0.38749600000000001</v>
      </c>
      <c r="L8234" s="200">
        <v>9936.5</v>
      </c>
      <c r="N8234" s="184">
        <v>5122.3</v>
      </c>
      <c r="O8234" s="190">
        <f t="shared" si="515"/>
        <v>0.85371666666666668</v>
      </c>
      <c r="Q8234" s="1">
        <v>0</v>
      </c>
    </row>
    <row r="8235" spans="2:17" x14ac:dyDescent="0.3">
      <c r="B8235" s="187">
        <v>44174.708333333336</v>
      </c>
      <c r="D8235" s="202">
        <v>31</v>
      </c>
      <c r="E8235" s="178">
        <v>0</v>
      </c>
      <c r="F8235" s="188">
        <f t="shared" si="512"/>
        <v>0</v>
      </c>
      <c r="G8235" s="200"/>
      <c r="H8235" s="202">
        <v>70</v>
      </c>
      <c r="I8235" s="178">
        <v>1794.7</v>
      </c>
      <c r="J8235">
        <f t="shared" si="513"/>
        <v>1794.7</v>
      </c>
      <c r="K8235" s="189">
        <f t="shared" si="514"/>
        <v>7.1788000000000005E-2</v>
      </c>
      <c r="L8235" s="200">
        <v>1899.3</v>
      </c>
      <c r="N8235" s="184">
        <v>5276.1</v>
      </c>
      <c r="O8235" s="190">
        <f t="shared" si="515"/>
        <v>0.87935000000000008</v>
      </c>
      <c r="Q8235" s="1">
        <v>0</v>
      </c>
    </row>
    <row r="8236" spans="2:17" x14ac:dyDescent="0.3">
      <c r="B8236" s="187">
        <v>44174.75</v>
      </c>
      <c r="D8236" s="202">
        <v>0</v>
      </c>
      <c r="E8236" s="178">
        <v>0</v>
      </c>
      <c r="F8236" s="188">
        <f t="shared" si="512"/>
        <v>0</v>
      </c>
      <c r="G8236" s="200"/>
      <c r="H8236" s="202">
        <v>2</v>
      </c>
      <c r="I8236" s="178">
        <v>-56.506999999999998</v>
      </c>
      <c r="J8236">
        <f t="shared" si="513"/>
        <v>0</v>
      </c>
      <c r="K8236" s="189">
        <f t="shared" si="514"/>
        <v>0</v>
      </c>
      <c r="L8236" s="200">
        <v>0</v>
      </c>
      <c r="N8236" s="184">
        <v>3590.3</v>
      </c>
      <c r="O8236" s="190">
        <f t="shared" si="515"/>
        <v>0.59838333333333338</v>
      </c>
      <c r="Q8236" s="1">
        <v>0</v>
      </c>
    </row>
    <row r="8237" spans="2:17" x14ac:dyDescent="0.3">
      <c r="B8237" s="187">
        <v>44174.791666666664</v>
      </c>
      <c r="D8237" s="202">
        <v>0</v>
      </c>
      <c r="E8237" s="178">
        <v>0</v>
      </c>
      <c r="F8237" s="188">
        <f t="shared" si="512"/>
        <v>0</v>
      </c>
      <c r="G8237" s="200"/>
      <c r="H8237" s="202">
        <v>0</v>
      </c>
      <c r="I8237" s="178">
        <v>-56.506999999999998</v>
      </c>
      <c r="J8237">
        <f t="shared" si="513"/>
        <v>0</v>
      </c>
      <c r="K8237" s="189">
        <f t="shared" si="514"/>
        <v>0</v>
      </c>
      <c r="L8237" s="200">
        <v>0</v>
      </c>
      <c r="N8237" s="184">
        <v>4169.3999999999996</v>
      </c>
      <c r="O8237" s="190">
        <f t="shared" si="515"/>
        <v>0.69489999999999996</v>
      </c>
      <c r="Q8237" s="1">
        <v>0</v>
      </c>
    </row>
    <row r="8238" spans="2:17" x14ac:dyDescent="0.3">
      <c r="B8238" s="187">
        <v>44174.833333333336</v>
      </c>
      <c r="D8238" s="202">
        <v>0</v>
      </c>
      <c r="E8238" s="178">
        <v>0</v>
      </c>
      <c r="F8238" s="188">
        <f t="shared" si="512"/>
        <v>0</v>
      </c>
      <c r="G8238" s="200"/>
      <c r="H8238" s="202">
        <v>0</v>
      </c>
      <c r="I8238" s="178">
        <v>-56.506999999999998</v>
      </c>
      <c r="J8238">
        <f t="shared" si="513"/>
        <v>0</v>
      </c>
      <c r="K8238" s="189">
        <f t="shared" si="514"/>
        <v>0</v>
      </c>
      <c r="L8238" s="200">
        <v>0</v>
      </c>
      <c r="N8238" s="184">
        <v>4263.1000000000004</v>
      </c>
      <c r="O8238" s="190">
        <f t="shared" si="515"/>
        <v>0.71051666666666669</v>
      </c>
      <c r="Q8238" s="1">
        <v>0</v>
      </c>
    </row>
    <row r="8239" spans="2:17" x14ac:dyDescent="0.3">
      <c r="B8239" s="187">
        <v>44174.875</v>
      </c>
      <c r="D8239" s="202">
        <v>0</v>
      </c>
      <c r="E8239" s="178">
        <v>0</v>
      </c>
      <c r="F8239" s="188">
        <f t="shared" si="512"/>
        <v>0</v>
      </c>
      <c r="G8239" s="200"/>
      <c r="H8239" s="202">
        <v>0</v>
      </c>
      <c r="I8239" s="178">
        <v>-56.506999999999998</v>
      </c>
      <c r="J8239">
        <f t="shared" si="513"/>
        <v>0</v>
      </c>
      <c r="K8239" s="189">
        <f t="shared" si="514"/>
        <v>0</v>
      </c>
      <c r="L8239" s="200">
        <v>0</v>
      </c>
      <c r="N8239" s="184">
        <v>4451.2</v>
      </c>
      <c r="O8239" s="190">
        <f t="shared" si="515"/>
        <v>0.74186666666666667</v>
      </c>
      <c r="Q8239" s="1">
        <v>0</v>
      </c>
    </row>
    <row r="8240" spans="2:17" x14ac:dyDescent="0.3">
      <c r="B8240" s="187">
        <v>44174.916666666664</v>
      </c>
      <c r="D8240" s="202">
        <v>0</v>
      </c>
      <c r="E8240" s="178">
        <v>0</v>
      </c>
      <c r="F8240" s="188">
        <f t="shared" si="512"/>
        <v>0</v>
      </c>
      <c r="G8240" s="200"/>
      <c r="H8240" s="202">
        <v>0</v>
      </c>
      <c r="I8240" s="178">
        <v>-56.506999999999998</v>
      </c>
      <c r="J8240">
        <f t="shared" si="513"/>
        <v>0</v>
      </c>
      <c r="K8240" s="189">
        <f t="shared" si="514"/>
        <v>0</v>
      </c>
      <c r="L8240" s="200">
        <v>0</v>
      </c>
      <c r="N8240" s="184">
        <v>4305</v>
      </c>
      <c r="O8240" s="190">
        <f t="shared" si="515"/>
        <v>0.71750000000000003</v>
      </c>
      <c r="Q8240" s="1">
        <v>0</v>
      </c>
    </row>
    <row r="8241" spans="2:17" x14ac:dyDescent="0.3">
      <c r="B8241" s="187">
        <v>44174.958333333336</v>
      </c>
      <c r="D8241" s="202">
        <v>0</v>
      </c>
      <c r="E8241" s="178">
        <v>0</v>
      </c>
      <c r="F8241" s="188">
        <f t="shared" si="512"/>
        <v>0</v>
      </c>
      <c r="G8241" s="200"/>
      <c r="H8241" s="202">
        <v>0</v>
      </c>
      <c r="I8241" s="178">
        <v>-56.506999999999998</v>
      </c>
      <c r="J8241">
        <f t="shared" si="513"/>
        <v>0</v>
      </c>
      <c r="K8241" s="189">
        <f t="shared" si="514"/>
        <v>0</v>
      </c>
      <c r="L8241" s="200">
        <v>0</v>
      </c>
      <c r="N8241" s="184">
        <v>4272.5</v>
      </c>
      <c r="O8241" s="190">
        <f t="shared" si="515"/>
        <v>0.71208333333333329</v>
      </c>
      <c r="Q8241" s="1">
        <v>0</v>
      </c>
    </row>
    <row r="8242" spans="2:17" x14ac:dyDescent="0.3">
      <c r="B8242" s="187">
        <v>44175</v>
      </c>
      <c r="D8242" s="202">
        <v>0</v>
      </c>
      <c r="E8242" s="178">
        <v>0</v>
      </c>
      <c r="F8242" s="188">
        <f t="shared" si="512"/>
        <v>0</v>
      </c>
      <c r="G8242" s="200"/>
      <c r="H8242" s="202">
        <v>0</v>
      </c>
      <c r="I8242" s="178">
        <v>-56.506999999999998</v>
      </c>
      <c r="J8242">
        <f t="shared" si="513"/>
        <v>0</v>
      </c>
      <c r="K8242" s="189">
        <f t="shared" si="514"/>
        <v>0</v>
      </c>
      <c r="L8242" s="200">
        <v>0</v>
      </c>
      <c r="N8242" s="184">
        <v>4253.1000000000004</v>
      </c>
      <c r="O8242" s="190">
        <f t="shared" si="515"/>
        <v>0.70885000000000009</v>
      </c>
      <c r="Q8242" s="1">
        <v>0</v>
      </c>
    </row>
    <row r="8243" spans="2:17" x14ac:dyDescent="0.3">
      <c r="B8243" s="187">
        <v>44175.041666666664</v>
      </c>
      <c r="D8243" s="202">
        <v>0</v>
      </c>
      <c r="E8243" s="178">
        <v>0</v>
      </c>
      <c r="F8243" s="188">
        <f t="shared" si="512"/>
        <v>0</v>
      </c>
      <c r="G8243" s="200"/>
      <c r="H8243" s="202">
        <v>0</v>
      </c>
      <c r="I8243" s="178">
        <v>-56.506999999999998</v>
      </c>
      <c r="J8243">
        <f t="shared" si="513"/>
        <v>0</v>
      </c>
      <c r="K8243" s="189">
        <f t="shared" si="514"/>
        <v>0</v>
      </c>
      <c r="L8243" s="200">
        <v>0</v>
      </c>
      <c r="N8243" s="184">
        <v>4514.1000000000004</v>
      </c>
      <c r="O8243" s="190">
        <f t="shared" si="515"/>
        <v>0.75235000000000007</v>
      </c>
      <c r="Q8243" s="1">
        <v>0</v>
      </c>
    </row>
    <row r="8244" spans="2:17" x14ac:dyDescent="0.3">
      <c r="B8244" s="187">
        <v>44175.083333333336</v>
      </c>
      <c r="D8244" s="202">
        <v>0</v>
      </c>
      <c r="E8244" s="178">
        <v>0</v>
      </c>
      <c r="F8244" s="188">
        <f t="shared" si="512"/>
        <v>0</v>
      </c>
      <c r="G8244" s="200"/>
      <c r="H8244" s="202">
        <v>0</v>
      </c>
      <c r="I8244" s="178">
        <v>-56.506999999999998</v>
      </c>
      <c r="J8244">
        <f t="shared" si="513"/>
        <v>0</v>
      </c>
      <c r="K8244" s="189">
        <f t="shared" si="514"/>
        <v>0</v>
      </c>
      <c r="L8244" s="200">
        <v>0</v>
      </c>
      <c r="N8244" s="184">
        <v>4620</v>
      </c>
      <c r="O8244" s="190">
        <f t="shared" si="515"/>
        <v>0.77</v>
      </c>
      <c r="Q8244" s="1">
        <v>0</v>
      </c>
    </row>
    <row r="8245" spans="2:17" x14ac:dyDescent="0.3">
      <c r="B8245" s="187">
        <v>44175.125</v>
      </c>
      <c r="D8245" s="202">
        <v>0</v>
      </c>
      <c r="E8245" s="178">
        <v>0</v>
      </c>
      <c r="F8245" s="188">
        <f t="shared" si="512"/>
        <v>0</v>
      </c>
      <c r="G8245" s="200"/>
      <c r="H8245" s="202">
        <v>0</v>
      </c>
      <c r="I8245" s="178">
        <v>-56.506999999999998</v>
      </c>
      <c r="J8245">
        <f t="shared" si="513"/>
        <v>0</v>
      </c>
      <c r="K8245" s="189">
        <f t="shared" si="514"/>
        <v>0</v>
      </c>
      <c r="L8245" s="200">
        <v>0</v>
      </c>
      <c r="N8245" s="184">
        <v>4349.8999999999996</v>
      </c>
      <c r="O8245" s="190">
        <f t="shared" si="515"/>
        <v>0.72498333333333331</v>
      </c>
      <c r="Q8245" s="1">
        <v>0</v>
      </c>
    </row>
    <row r="8246" spans="2:17" x14ac:dyDescent="0.3">
      <c r="B8246" s="187">
        <v>44175.166666666664</v>
      </c>
      <c r="D8246" s="202">
        <v>0</v>
      </c>
      <c r="E8246" s="178">
        <v>0</v>
      </c>
      <c r="F8246" s="188">
        <f t="shared" si="512"/>
        <v>0</v>
      </c>
      <c r="G8246" s="200"/>
      <c r="H8246" s="202">
        <v>0</v>
      </c>
      <c r="I8246" s="178">
        <v>-56.506999999999998</v>
      </c>
      <c r="J8246">
        <f t="shared" si="513"/>
        <v>0</v>
      </c>
      <c r="K8246" s="189">
        <f t="shared" si="514"/>
        <v>0</v>
      </c>
      <c r="L8246" s="200">
        <v>0</v>
      </c>
      <c r="N8246" s="184">
        <v>3154.2</v>
      </c>
      <c r="O8246" s="190">
        <f t="shared" si="515"/>
        <v>0.52569999999999995</v>
      </c>
      <c r="Q8246" s="1">
        <v>0</v>
      </c>
    </row>
    <row r="8247" spans="2:17" x14ac:dyDescent="0.3">
      <c r="B8247" s="187">
        <v>44175.208333333336</v>
      </c>
      <c r="D8247" s="202">
        <v>33</v>
      </c>
      <c r="E8247" s="178">
        <v>0</v>
      </c>
      <c r="F8247" s="188">
        <f t="shared" si="512"/>
        <v>0</v>
      </c>
      <c r="G8247" s="200"/>
      <c r="H8247" s="202">
        <v>28</v>
      </c>
      <c r="I8247" s="178">
        <v>649.82000000000005</v>
      </c>
      <c r="J8247">
        <f t="shared" si="513"/>
        <v>649.82000000000005</v>
      </c>
      <c r="K8247" s="189">
        <f t="shared" si="514"/>
        <v>2.5992800000000003E-2</v>
      </c>
      <c r="L8247" s="200">
        <v>746.83</v>
      </c>
      <c r="N8247" s="184">
        <v>1949.5</v>
      </c>
      <c r="O8247" s="190">
        <f t="shared" si="515"/>
        <v>0.32491666666666669</v>
      </c>
      <c r="Q8247" s="1">
        <v>0</v>
      </c>
    </row>
    <row r="8248" spans="2:17" x14ac:dyDescent="0.3">
      <c r="B8248" s="187">
        <v>44175.25</v>
      </c>
      <c r="D8248" s="202">
        <v>273</v>
      </c>
      <c r="E8248" s="178">
        <v>0</v>
      </c>
      <c r="F8248" s="188">
        <f t="shared" si="512"/>
        <v>0</v>
      </c>
      <c r="G8248" s="200"/>
      <c r="H8248" s="202">
        <v>188</v>
      </c>
      <c r="I8248" s="178">
        <v>7197.4</v>
      </c>
      <c r="J8248">
        <f t="shared" si="513"/>
        <v>7197.4</v>
      </c>
      <c r="K8248" s="189">
        <f t="shared" si="514"/>
        <v>0.28789599999999999</v>
      </c>
      <c r="L8248" s="200">
        <v>7382.3</v>
      </c>
      <c r="N8248" s="184">
        <v>582.70000000000005</v>
      </c>
      <c r="O8248" s="190">
        <f t="shared" si="515"/>
        <v>9.7116666666666671E-2</v>
      </c>
      <c r="Q8248" s="1">
        <v>0</v>
      </c>
    </row>
    <row r="8249" spans="2:17" x14ac:dyDescent="0.3">
      <c r="B8249" s="187">
        <v>44175.291666666664</v>
      </c>
      <c r="D8249" s="202">
        <v>75</v>
      </c>
      <c r="E8249" s="178">
        <v>0</v>
      </c>
      <c r="F8249" s="188">
        <f t="shared" si="512"/>
        <v>0</v>
      </c>
      <c r="G8249" s="200"/>
      <c r="H8249" s="202">
        <v>256</v>
      </c>
      <c r="I8249" s="178">
        <v>7159.1</v>
      </c>
      <c r="J8249">
        <f t="shared" si="513"/>
        <v>7159.1</v>
      </c>
      <c r="K8249" s="189">
        <f t="shared" si="514"/>
        <v>0.28636400000000001</v>
      </c>
      <c r="L8249" s="200">
        <v>7343.2</v>
      </c>
      <c r="N8249" s="184">
        <v>505.2</v>
      </c>
      <c r="O8249" s="190">
        <f t="shared" si="515"/>
        <v>8.4199999999999997E-2</v>
      </c>
      <c r="Q8249" s="1">
        <v>0</v>
      </c>
    </row>
    <row r="8250" spans="2:17" x14ac:dyDescent="0.3">
      <c r="B8250" s="187">
        <v>44175.333333333336</v>
      </c>
      <c r="D8250" s="202">
        <v>68</v>
      </c>
      <c r="E8250" s="178">
        <v>0</v>
      </c>
      <c r="F8250" s="188">
        <f t="shared" si="512"/>
        <v>0</v>
      </c>
      <c r="G8250" s="200"/>
      <c r="H8250" s="202">
        <v>336</v>
      </c>
      <c r="I8250" s="178">
        <v>8599.2999999999993</v>
      </c>
      <c r="J8250">
        <f t="shared" si="513"/>
        <v>8599.2999999999993</v>
      </c>
      <c r="K8250" s="189">
        <f t="shared" si="514"/>
        <v>0.34397199999999994</v>
      </c>
      <c r="L8250" s="200">
        <v>8818.7999999999993</v>
      </c>
      <c r="N8250" s="184">
        <v>280.39999999999998</v>
      </c>
      <c r="O8250" s="190">
        <f t="shared" si="515"/>
        <v>4.6733333333333328E-2</v>
      </c>
      <c r="Q8250" s="1">
        <v>0</v>
      </c>
    </row>
    <row r="8251" spans="2:17" x14ac:dyDescent="0.3">
      <c r="B8251" s="187">
        <v>44175.375</v>
      </c>
      <c r="D8251" s="202">
        <v>665</v>
      </c>
      <c r="E8251" s="178">
        <v>475.75099999999998</v>
      </c>
      <c r="F8251" s="188">
        <f t="shared" si="512"/>
        <v>0.64384206786886355</v>
      </c>
      <c r="G8251" s="200"/>
      <c r="H8251" s="202">
        <v>785</v>
      </c>
      <c r="I8251" s="178">
        <v>22581</v>
      </c>
      <c r="J8251">
        <f t="shared" si="513"/>
        <v>22581</v>
      </c>
      <c r="K8251" s="189">
        <f t="shared" si="514"/>
        <v>0.90324000000000004</v>
      </c>
      <c r="L8251" s="200">
        <v>23402</v>
      </c>
      <c r="N8251" s="184">
        <v>21.2</v>
      </c>
      <c r="O8251" s="190">
        <f t="shared" si="515"/>
        <v>3.5333333333333332E-3</v>
      </c>
      <c r="Q8251" s="1">
        <v>0</v>
      </c>
    </row>
    <row r="8252" spans="2:17" x14ac:dyDescent="0.3">
      <c r="B8252" s="187">
        <v>44175.416666666664</v>
      </c>
      <c r="D8252" s="202">
        <v>212</v>
      </c>
      <c r="E8252" s="178">
        <v>0</v>
      </c>
      <c r="F8252" s="188">
        <f t="shared" si="512"/>
        <v>0</v>
      </c>
      <c r="G8252" s="200"/>
      <c r="H8252" s="202">
        <v>626</v>
      </c>
      <c r="I8252" s="178">
        <v>16002</v>
      </c>
      <c r="J8252">
        <f t="shared" si="513"/>
        <v>16002</v>
      </c>
      <c r="K8252" s="189">
        <f t="shared" si="514"/>
        <v>0.64007999999999998</v>
      </c>
      <c r="L8252" s="200">
        <v>16477</v>
      </c>
      <c r="N8252" s="184">
        <v>59.7</v>
      </c>
      <c r="O8252" s="190">
        <f t="shared" si="515"/>
        <v>9.9500000000000005E-3</v>
      </c>
      <c r="Q8252" s="1">
        <v>0</v>
      </c>
    </row>
    <row r="8253" spans="2:17" x14ac:dyDescent="0.3">
      <c r="B8253" s="187">
        <v>44175.458333333336</v>
      </c>
      <c r="D8253" s="202">
        <v>128</v>
      </c>
      <c r="E8253" s="178">
        <v>0</v>
      </c>
      <c r="F8253" s="188">
        <f t="shared" si="512"/>
        <v>0</v>
      </c>
      <c r="G8253" s="200"/>
      <c r="H8253" s="202">
        <v>607</v>
      </c>
      <c r="I8253" s="178">
        <v>15205</v>
      </c>
      <c r="J8253">
        <f t="shared" si="513"/>
        <v>15205</v>
      </c>
      <c r="K8253" s="189">
        <f t="shared" si="514"/>
        <v>0.60819999999999996</v>
      </c>
      <c r="L8253" s="200">
        <v>15644</v>
      </c>
      <c r="N8253" s="184">
        <v>79.599999999999994</v>
      </c>
      <c r="O8253" s="190">
        <f t="shared" si="515"/>
        <v>1.3266666666666666E-2</v>
      </c>
      <c r="Q8253" s="1">
        <v>0</v>
      </c>
    </row>
    <row r="8254" spans="2:17" x14ac:dyDescent="0.3">
      <c r="B8254" s="187">
        <v>44175.5</v>
      </c>
      <c r="D8254" s="202">
        <v>247</v>
      </c>
      <c r="E8254" s="178">
        <v>0</v>
      </c>
      <c r="F8254" s="188">
        <f t="shared" si="512"/>
        <v>0</v>
      </c>
      <c r="G8254" s="200"/>
      <c r="H8254" s="202">
        <v>706</v>
      </c>
      <c r="I8254" s="178">
        <v>17598</v>
      </c>
      <c r="J8254">
        <f t="shared" si="513"/>
        <v>17598</v>
      </c>
      <c r="K8254" s="189">
        <f t="shared" si="514"/>
        <v>0.70391999999999999</v>
      </c>
      <c r="L8254" s="200">
        <v>18149</v>
      </c>
      <c r="N8254" s="184">
        <v>123</v>
      </c>
      <c r="O8254" s="190">
        <f t="shared" si="515"/>
        <v>2.0500000000000001E-2</v>
      </c>
      <c r="Q8254" s="1">
        <v>0</v>
      </c>
    </row>
    <row r="8255" spans="2:17" x14ac:dyDescent="0.3">
      <c r="B8255" s="187">
        <v>44175.541666666664</v>
      </c>
      <c r="D8255" s="202">
        <v>70</v>
      </c>
      <c r="E8255" s="178">
        <v>0</v>
      </c>
      <c r="F8255" s="188">
        <f t="shared" si="512"/>
        <v>0</v>
      </c>
      <c r="G8255" s="200"/>
      <c r="H8255" s="202">
        <v>360</v>
      </c>
      <c r="I8255" s="178">
        <v>8956.2000000000007</v>
      </c>
      <c r="J8255">
        <f t="shared" si="513"/>
        <v>8956.2000000000007</v>
      </c>
      <c r="K8255" s="189">
        <f t="shared" si="514"/>
        <v>0.35824800000000001</v>
      </c>
      <c r="L8255" s="200">
        <v>9185.1</v>
      </c>
      <c r="N8255" s="184">
        <v>97.3</v>
      </c>
      <c r="O8255" s="190">
        <f t="shared" si="515"/>
        <v>1.6216666666666667E-2</v>
      </c>
      <c r="Q8255" s="1">
        <v>0</v>
      </c>
    </row>
    <row r="8256" spans="2:17" x14ac:dyDescent="0.3">
      <c r="B8256" s="187">
        <v>44175.583333333336</v>
      </c>
      <c r="D8256" s="202">
        <v>29</v>
      </c>
      <c r="E8256" s="178">
        <v>0</v>
      </c>
      <c r="F8256" s="188">
        <f t="shared" si="512"/>
        <v>0</v>
      </c>
      <c r="G8256" s="200"/>
      <c r="H8256" s="202">
        <v>280</v>
      </c>
      <c r="I8256" s="178">
        <v>6657.5</v>
      </c>
      <c r="J8256">
        <f t="shared" si="513"/>
        <v>6657.5</v>
      </c>
      <c r="K8256" s="189">
        <f t="shared" si="514"/>
        <v>0.26629999999999998</v>
      </c>
      <c r="L8256" s="200">
        <v>6831.4</v>
      </c>
      <c r="N8256" s="184">
        <v>101.7</v>
      </c>
      <c r="O8256" s="190">
        <f t="shared" si="515"/>
        <v>1.695E-2</v>
      </c>
      <c r="Q8256" s="1">
        <v>0</v>
      </c>
    </row>
    <row r="8257" spans="2:17" x14ac:dyDescent="0.3">
      <c r="B8257" s="187">
        <v>44175.625</v>
      </c>
      <c r="D8257" s="202">
        <v>273</v>
      </c>
      <c r="E8257" s="178">
        <v>0</v>
      </c>
      <c r="F8257" s="188">
        <f t="shared" si="512"/>
        <v>0</v>
      </c>
      <c r="G8257" s="200"/>
      <c r="H8257" s="202">
        <v>437</v>
      </c>
      <c r="I8257" s="178">
        <v>13757</v>
      </c>
      <c r="J8257">
        <f t="shared" si="513"/>
        <v>13757</v>
      </c>
      <c r="K8257" s="189">
        <f t="shared" si="514"/>
        <v>0.55027999999999999</v>
      </c>
      <c r="L8257" s="200">
        <v>14138</v>
      </c>
      <c r="N8257" s="184">
        <v>264.10000000000002</v>
      </c>
      <c r="O8257" s="190">
        <f t="shared" si="515"/>
        <v>4.4016666666666669E-2</v>
      </c>
      <c r="Q8257" s="1">
        <v>0</v>
      </c>
    </row>
    <row r="8258" spans="2:17" x14ac:dyDescent="0.3">
      <c r="B8258" s="187">
        <v>44175.666666666664</v>
      </c>
      <c r="D8258" s="202">
        <v>14</v>
      </c>
      <c r="E8258" s="178">
        <v>0</v>
      </c>
      <c r="F8258" s="188">
        <f t="shared" si="512"/>
        <v>0</v>
      </c>
      <c r="G8258" s="200"/>
      <c r="H8258" s="202">
        <v>106</v>
      </c>
      <c r="I8258" s="178">
        <v>2290.6</v>
      </c>
      <c r="J8258">
        <f t="shared" si="513"/>
        <v>2290.6</v>
      </c>
      <c r="K8258" s="189">
        <f t="shared" si="514"/>
        <v>9.1623999999999997E-2</v>
      </c>
      <c r="L8258" s="200">
        <v>2399.6</v>
      </c>
      <c r="N8258" s="184">
        <v>553.1</v>
      </c>
      <c r="O8258" s="190">
        <f t="shared" si="515"/>
        <v>9.2183333333333339E-2</v>
      </c>
      <c r="Q8258" s="1">
        <v>0</v>
      </c>
    </row>
    <row r="8259" spans="2:17" x14ac:dyDescent="0.3">
      <c r="B8259" s="187">
        <v>44175.708333333336</v>
      </c>
      <c r="D8259" s="202">
        <v>15</v>
      </c>
      <c r="E8259" s="178">
        <v>0</v>
      </c>
      <c r="F8259" s="188">
        <f t="shared" si="512"/>
        <v>0</v>
      </c>
      <c r="G8259" s="200"/>
      <c r="H8259" s="202">
        <v>45</v>
      </c>
      <c r="I8259" s="178">
        <v>1026.4000000000001</v>
      </c>
      <c r="J8259">
        <f t="shared" si="513"/>
        <v>1026.4000000000001</v>
      </c>
      <c r="K8259" s="189">
        <f t="shared" si="514"/>
        <v>4.1056000000000002E-2</v>
      </c>
      <c r="L8259" s="200">
        <v>1125.3</v>
      </c>
      <c r="N8259" s="184">
        <v>907.9</v>
      </c>
      <c r="O8259" s="190">
        <f t="shared" si="515"/>
        <v>0.15131666666666665</v>
      </c>
      <c r="Q8259" s="1">
        <v>0</v>
      </c>
    </row>
    <row r="8260" spans="2:17" x14ac:dyDescent="0.3">
      <c r="B8260" s="187">
        <v>44175.75</v>
      </c>
      <c r="D8260" s="202">
        <v>0</v>
      </c>
      <c r="E8260" s="178">
        <v>0</v>
      </c>
      <c r="F8260" s="188">
        <f t="shared" si="512"/>
        <v>0</v>
      </c>
      <c r="G8260" s="200"/>
      <c r="H8260" s="202">
        <v>2</v>
      </c>
      <c r="I8260" s="178">
        <v>-56.506999999999998</v>
      </c>
      <c r="J8260">
        <f t="shared" si="513"/>
        <v>0</v>
      </c>
      <c r="K8260" s="189">
        <f t="shared" si="514"/>
        <v>0</v>
      </c>
      <c r="L8260" s="200">
        <v>0</v>
      </c>
      <c r="N8260" s="184">
        <v>520.29999999999995</v>
      </c>
      <c r="O8260" s="190">
        <f t="shared" si="515"/>
        <v>8.6716666666666664E-2</v>
      </c>
      <c r="Q8260" s="1">
        <v>0</v>
      </c>
    </row>
    <row r="8261" spans="2:17" x14ac:dyDescent="0.3">
      <c r="B8261" s="187">
        <v>44175.791666666664</v>
      </c>
      <c r="D8261" s="202">
        <v>0</v>
      </c>
      <c r="E8261" s="178">
        <v>0</v>
      </c>
      <c r="F8261" s="188">
        <f t="shared" si="512"/>
        <v>0</v>
      </c>
      <c r="G8261" s="200"/>
      <c r="H8261" s="202">
        <v>0</v>
      </c>
      <c r="I8261" s="178">
        <v>-56.506999999999998</v>
      </c>
      <c r="J8261">
        <f t="shared" si="513"/>
        <v>0</v>
      </c>
      <c r="K8261" s="189">
        <f t="shared" si="514"/>
        <v>0</v>
      </c>
      <c r="L8261" s="200">
        <v>0</v>
      </c>
      <c r="N8261" s="184">
        <v>290</v>
      </c>
      <c r="O8261" s="190">
        <f t="shared" si="515"/>
        <v>4.8333333333333332E-2</v>
      </c>
      <c r="Q8261" s="1">
        <v>0</v>
      </c>
    </row>
    <row r="8262" spans="2:17" x14ac:dyDescent="0.3">
      <c r="B8262" s="187">
        <v>44175.833333333336</v>
      </c>
      <c r="D8262" s="202">
        <v>0</v>
      </c>
      <c r="E8262" s="178">
        <v>0</v>
      </c>
      <c r="F8262" s="188">
        <f t="shared" si="512"/>
        <v>0</v>
      </c>
      <c r="G8262" s="200"/>
      <c r="H8262" s="202">
        <v>0</v>
      </c>
      <c r="I8262" s="178">
        <v>-56.506999999999998</v>
      </c>
      <c r="J8262">
        <f t="shared" si="513"/>
        <v>0</v>
      </c>
      <c r="K8262" s="189">
        <f t="shared" si="514"/>
        <v>0</v>
      </c>
      <c r="L8262" s="200">
        <v>0</v>
      </c>
      <c r="N8262" s="184">
        <v>292.39999999999998</v>
      </c>
      <c r="O8262" s="190">
        <f t="shared" si="515"/>
        <v>4.873333333333333E-2</v>
      </c>
      <c r="Q8262" s="1">
        <v>0</v>
      </c>
    </row>
    <row r="8263" spans="2:17" x14ac:dyDescent="0.3">
      <c r="B8263" s="187">
        <v>44175.875</v>
      </c>
      <c r="D8263" s="202">
        <v>0</v>
      </c>
      <c r="E8263" s="178">
        <v>0</v>
      </c>
      <c r="F8263" s="188">
        <f t="shared" si="512"/>
        <v>0</v>
      </c>
      <c r="G8263" s="200"/>
      <c r="H8263" s="202">
        <v>0</v>
      </c>
      <c r="I8263" s="178">
        <v>-56.506999999999998</v>
      </c>
      <c r="J8263">
        <f t="shared" si="513"/>
        <v>0</v>
      </c>
      <c r="K8263" s="189">
        <f t="shared" si="514"/>
        <v>0</v>
      </c>
      <c r="L8263" s="200">
        <v>0</v>
      </c>
      <c r="N8263" s="184">
        <v>394.5</v>
      </c>
      <c r="O8263" s="190">
        <f t="shared" si="515"/>
        <v>6.5750000000000003E-2</v>
      </c>
      <c r="Q8263" s="1">
        <v>0</v>
      </c>
    </row>
    <row r="8264" spans="2:17" x14ac:dyDescent="0.3">
      <c r="B8264" s="187">
        <v>44175.916666666664</v>
      </c>
      <c r="D8264" s="202">
        <v>0</v>
      </c>
      <c r="E8264" s="178">
        <v>0</v>
      </c>
      <c r="F8264" s="188">
        <f t="shared" si="512"/>
        <v>0</v>
      </c>
      <c r="G8264" s="200"/>
      <c r="H8264" s="202">
        <v>0</v>
      </c>
      <c r="I8264" s="178">
        <v>-56.506999999999998</v>
      </c>
      <c r="J8264">
        <f t="shared" si="513"/>
        <v>0</v>
      </c>
      <c r="K8264" s="189">
        <f t="shared" si="514"/>
        <v>0</v>
      </c>
      <c r="L8264" s="200">
        <v>0</v>
      </c>
      <c r="N8264" s="184">
        <v>319.8</v>
      </c>
      <c r="O8264" s="190">
        <f t="shared" si="515"/>
        <v>5.33E-2</v>
      </c>
      <c r="Q8264" s="1">
        <v>0</v>
      </c>
    </row>
    <row r="8265" spans="2:17" x14ac:dyDescent="0.3">
      <c r="B8265" s="187">
        <v>44175.958333333336</v>
      </c>
      <c r="D8265" s="202">
        <v>0</v>
      </c>
      <c r="E8265" s="178">
        <v>0</v>
      </c>
      <c r="F8265" s="188">
        <f t="shared" si="512"/>
        <v>0</v>
      </c>
      <c r="G8265" s="200"/>
      <c r="H8265" s="202">
        <v>0</v>
      </c>
      <c r="I8265" s="178">
        <v>-56.506999999999998</v>
      </c>
      <c r="J8265">
        <f t="shared" si="513"/>
        <v>0</v>
      </c>
      <c r="K8265" s="189">
        <f t="shared" si="514"/>
        <v>0</v>
      </c>
      <c r="L8265" s="200">
        <v>0</v>
      </c>
      <c r="N8265" s="184">
        <v>244</v>
      </c>
      <c r="O8265" s="190">
        <f t="shared" si="515"/>
        <v>4.0666666666666663E-2</v>
      </c>
      <c r="Q8265" s="1">
        <v>0</v>
      </c>
    </row>
    <row r="8266" spans="2:17" x14ac:dyDescent="0.3">
      <c r="B8266" s="187">
        <v>44176</v>
      </c>
      <c r="D8266" s="202">
        <v>0</v>
      </c>
      <c r="E8266" s="178">
        <v>0</v>
      </c>
      <c r="F8266" s="188">
        <f t="shared" si="512"/>
        <v>0</v>
      </c>
      <c r="G8266" s="200"/>
      <c r="H8266" s="202">
        <v>0</v>
      </c>
      <c r="I8266" s="178">
        <v>-56.506999999999998</v>
      </c>
      <c r="J8266">
        <f t="shared" si="513"/>
        <v>0</v>
      </c>
      <c r="K8266" s="189">
        <f t="shared" si="514"/>
        <v>0</v>
      </c>
      <c r="L8266" s="200">
        <v>0</v>
      </c>
      <c r="N8266" s="184">
        <v>343</v>
      </c>
      <c r="O8266" s="190">
        <f t="shared" si="515"/>
        <v>5.7166666666666664E-2</v>
      </c>
      <c r="Q8266" s="1">
        <v>0</v>
      </c>
    </row>
    <row r="8267" spans="2:17" x14ac:dyDescent="0.3">
      <c r="B8267" s="187">
        <v>44176.041666666664</v>
      </c>
      <c r="D8267" s="202">
        <v>0</v>
      </c>
      <c r="E8267" s="178">
        <v>0</v>
      </c>
      <c r="F8267" s="188">
        <f t="shared" ref="F8267:F8330" si="516">E8267/$F$8</f>
        <v>0</v>
      </c>
      <c r="G8267" s="200"/>
      <c r="H8267" s="202">
        <v>0</v>
      </c>
      <c r="I8267" s="178">
        <v>-56.506999999999998</v>
      </c>
      <c r="J8267">
        <f t="shared" ref="J8267:J8330" si="517">IF(I8267&lt;0,0,I8267)</f>
        <v>0</v>
      </c>
      <c r="K8267" s="189">
        <f t="shared" ref="K8267:K8330" si="518">J8267/(1000*$K$8)</f>
        <v>0</v>
      </c>
      <c r="L8267" s="200">
        <v>0</v>
      </c>
      <c r="N8267" s="184">
        <v>674.7</v>
      </c>
      <c r="O8267" s="190">
        <f t="shared" ref="O8267:O8330" si="519">N8267/$O$8</f>
        <v>0.11245000000000001</v>
      </c>
      <c r="Q8267" s="1">
        <v>0</v>
      </c>
    </row>
    <row r="8268" spans="2:17" x14ac:dyDescent="0.3">
      <c r="B8268" s="187">
        <v>44176.083333333336</v>
      </c>
      <c r="D8268" s="202">
        <v>0</v>
      </c>
      <c r="E8268" s="178">
        <v>0</v>
      </c>
      <c r="F8268" s="188">
        <f t="shared" si="516"/>
        <v>0</v>
      </c>
      <c r="G8268" s="200"/>
      <c r="H8268" s="202">
        <v>0</v>
      </c>
      <c r="I8268" s="178">
        <v>-56.506999999999998</v>
      </c>
      <c r="J8268">
        <f t="shared" si="517"/>
        <v>0</v>
      </c>
      <c r="K8268" s="189">
        <f t="shared" si="518"/>
        <v>0</v>
      </c>
      <c r="L8268" s="200">
        <v>0</v>
      </c>
      <c r="N8268" s="184">
        <v>847.5</v>
      </c>
      <c r="O8268" s="190">
        <f t="shared" si="519"/>
        <v>0.14124999999999999</v>
      </c>
      <c r="Q8268" s="1">
        <v>0</v>
      </c>
    </row>
    <row r="8269" spans="2:17" x14ac:dyDescent="0.3">
      <c r="B8269" s="187">
        <v>44176.125</v>
      </c>
      <c r="D8269" s="202">
        <v>0</v>
      </c>
      <c r="E8269" s="178">
        <v>0</v>
      </c>
      <c r="F8269" s="188">
        <f t="shared" si="516"/>
        <v>0</v>
      </c>
      <c r="G8269" s="200"/>
      <c r="H8269" s="202">
        <v>0</v>
      </c>
      <c r="I8269" s="178">
        <v>-56.506999999999998</v>
      </c>
      <c r="J8269">
        <f t="shared" si="517"/>
        <v>0</v>
      </c>
      <c r="K8269" s="189">
        <f t="shared" si="518"/>
        <v>0</v>
      </c>
      <c r="L8269" s="200">
        <v>0</v>
      </c>
      <c r="N8269" s="184">
        <v>1134</v>
      </c>
      <c r="O8269" s="190">
        <f t="shared" si="519"/>
        <v>0.189</v>
      </c>
      <c r="Q8269" s="1">
        <v>0</v>
      </c>
    </row>
    <row r="8270" spans="2:17" x14ac:dyDescent="0.3">
      <c r="B8270" s="187">
        <v>44176.166666666664</v>
      </c>
      <c r="D8270" s="202">
        <v>0</v>
      </c>
      <c r="E8270" s="178">
        <v>0</v>
      </c>
      <c r="F8270" s="188">
        <f t="shared" si="516"/>
        <v>0</v>
      </c>
      <c r="G8270" s="200"/>
      <c r="H8270" s="202">
        <v>0</v>
      </c>
      <c r="I8270" s="178">
        <v>-56.506999999999998</v>
      </c>
      <c r="J8270">
        <f t="shared" si="517"/>
        <v>0</v>
      </c>
      <c r="K8270" s="189">
        <f t="shared" si="518"/>
        <v>0</v>
      </c>
      <c r="L8270" s="200">
        <v>0</v>
      </c>
      <c r="N8270" s="184">
        <v>397.3</v>
      </c>
      <c r="O8270" s="190">
        <f t="shared" si="519"/>
        <v>6.6216666666666674E-2</v>
      </c>
      <c r="Q8270" s="1">
        <v>0</v>
      </c>
    </row>
    <row r="8271" spans="2:17" x14ac:dyDescent="0.3">
      <c r="B8271" s="187">
        <v>44176.208333333336</v>
      </c>
      <c r="D8271" s="202">
        <v>18</v>
      </c>
      <c r="E8271" s="178">
        <v>0</v>
      </c>
      <c r="F8271" s="188">
        <f t="shared" si="516"/>
        <v>0</v>
      </c>
      <c r="G8271" s="200"/>
      <c r="H8271" s="202">
        <v>20</v>
      </c>
      <c r="I8271" s="178">
        <v>322.95999999999998</v>
      </c>
      <c r="J8271">
        <f t="shared" si="517"/>
        <v>322.95999999999998</v>
      </c>
      <c r="K8271" s="189">
        <f t="shared" si="518"/>
        <v>1.29184E-2</v>
      </c>
      <c r="L8271" s="200">
        <v>457.99</v>
      </c>
      <c r="N8271" s="184">
        <v>427.2</v>
      </c>
      <c r="O8271" s="190">
        <f t="shared" si="519"/>
        <v>7.1199999999999999E-2</v>
      </c>
      <c r="Q8271" s="1">
        <v>0</v>
      </c>
    </row>
    <row r="8272" spans="2:17" x14ac:dyDescent="0.3">
      <c r="B8272" s="187">
        <v>44176.25</v>
      </c>
      <c r="D8272" s="202">
        <v>21</v>
      </c>
      <c r="E8272" s="178">
        <v>0</v>
      </c>
      <c r="F8272" s="188">
        <f t="shared" si="516"/>
        <v>0</v>
      </c>
      <c r="G8272" s="200"/>
      <c r="H8272" s="202">
        <v>75</v>
      </c>
      <c r="I8272" s="178">
        <v>1895.4</v>
      </c>
      <c r="J8272">
        <f t="shared" si="517"/>
        <v>1895.4</v>
      </c>
      <c r="K8272" s="189">
        <f t="shared" si="518"/>
        <v>7.5816000000000008E-2</v>
      </c>
      <c r="L8272" s="200">
        <v>2000.9</v>
      </c>
      <c r="N8272" s="184">
        <v>1230.4000000000001</v>
      </c>
      <c r="O8272" s="190">
        <f t="shared" si="519"/>
        <v>0.20506666666666667</v>
      </c>
      <c r="Q8272" s="1">
        <v>0</v>
      </c>
    </row>
    <row r="8273" spans="2:17" x14ac:dyDescent="0.3">
      <c r="B8273" s="187">
        <v>44176.291666666664</v>
      </c>
      <c r="D8273" s="202">
        <v>0</v>
      </c>
      <c r="E8273" s="178">
        <v>0</v>
      </c>
      <c r="F8273" s="188">
        <f t="shared" si="516"/>
        <v>0</v>
      </c>
      <c r="G8273" s="200"/>
      <c r="H8273" s="202">
        <v>86</v>
      </c>
      <c r="I8273" s="178">
        <v>1555.1</v>
      </c>
      <c r="J8273">
        <f t="shared" si="517"/>
        <v>1555.1</v>
      </c>
      <c r="K8273" s="189">
        <f t="shared" si="518"/>
        <v>6.2203999999999995E-2</v>
      </c>
      <c r="L8273" s="200">
        <v>1657.8</v>
      </c>
      <c r="N8273" s="184">
        <v>1643.2</v>
      </c>
      <c r="O8273" s="190">
        <f t="shared" si="519"/>
        <v>0.27386666666666665</v>
      </c>
      <c r="Q8273" s="1">
        <v>0</v>
      </c>
    </row>
    <row r="8274" spans="2:17" x14ac:dyDescent="0.3">
      <c r="B8274" s="187">
        <v>44176.333333333336</v>
      </c>
      <c r="D8274" s="202">
        <v>0</v>
      </c>
      <c r="E8274" s="178">
        <v>0</v>
      </c>
      <c r="F8274" s="188">
        <f t="shared" si="516"/>
        <v>0</v>
      </c>
      <c r="G8274" s="200"/>
      <c r="H8274" s="202">
        <v>104</v>
      </c>
      <c r="I8274" s="178">
        <v>1994.1</v>
      </c>
      <c r="J8274">
        <f t="shared" si="517"/>
        <v>1994.1</v>
      </c>
      <c r="K8274" s="189">
        <f t="shared" si="518"/>
        <v>7.9764000000000002E-2</v>
      </c>
      <c r="L8274" s="200">
        <v>2100.5</v>
      </c>
      <c r="N8274" s="184">
        <v>1124.3</v>
      </c>
      <c r="O8274" s="190">
        <f t="shared" si="519"/>
        <v>0.18738333333333332</v>
      </c>
      <c r="Q8274" s="1">
        <v>0</v>
      </c>
    </row>
    <row r="8275" spans="2:17" x14ac:dyDescent="0.3">
      <c r="B8275" s="187">
        <v>44176.375</v>
      </c>
      <c r="D8275" s="202">
        <v>0</v>
      </c>
      <c r="E8275" s="178">
        <v>0</v>
      </c>
      <c r="F8275" s="188">
        <f t="shared" si="516"/>
        <v>0</v>
      </c>
      <c r="G8275" s="200"/>
      <c r="H8275" s="202">
        <v>148</v>
      </c>
      <c r="I8275" s="178">
        <v>3236.8</v>
      </c>
      <c r="J8275">
        <f t="shared" si="517"/>
        <v>3236.8</v>
      </c>
      <c r="K8275" s="189">
        <f t="shared" si="518"/>
        <v>0.129472</v>
      </c>
      <c r="L8275" s="200">
        <v>3356.2</v>
      </c>
      <c r="N8275" s="184">
        <v>650.70000000000005</v>
      </c>
      <c r="O8275" s="190">
        <f t="shared" si="519"/>
        <v>0.10845</v>
      </c>
      <c r="Q8275" s="1">
        <v>0</v>
      </c>
    </row>
    <row r="8276" spans="2:17" x14ac:dyDescent="0.3">
      <c r="B8276" s="187">
        <v>44176.416666666664</v>
      </c>
      <c r="D8276" s="202">
        <v>3</v>
      </c>
      <c r="E8276" s="178">
        <v>0</v>
      </c>
      <c r="F8276" s="188">
        <f t="shared" si="516"/>
        <v>0</v>
      </c>
      <c r="G8276" s="200"/>
      <c r="H8276" s="202">
        <v>221</v>
      </c>
      <c r="I8276" s="178">
        <v>5332.2</v>
      </c>
      <c r="J8276">
        <f t="shared" si="517"/>
        <v>5332.2</v>
      </c>
      <c r="K8276" s="189">
        <f t="shared" si="518"/>
        <v>0.21328800000000001</v>
      </c>
      <c r="L8276" s="200">
        <v>5481.5</v>
      </c>
      <c r="N8276" s="184">
        <v>563.20000000000005</v>
      </c>
      <c r="O8276" s="190">
        <f t="shared" si="519"/>
        <v>9.3866666666666668E-2</v>
      </c>
      <c r="Q8276" s="1">
        <v>0</v>
      </c>
    </row>
    <row r="8277" spans="2:17" x14ac:dyDescent="0.3">
      <c r="B8277" s="187">
        <v>44176.458333333336</v>
      </c>
      <c r="D8277" s="202">
        <v>8</v>
      </c>
      <c r="E8277" s="178">
        <v>0</v>
      </c>
      <c r="F8277" s="188">
        <f t="shared" si="516"/>
        <v>0</v>
      </c>
      <c r="G8277" s="200"/>
      <c r="H8277" s="202">
        <v>285</v>
      </c>
      <c r="I8277" s="178">
        <v>7202.3</v>
      </c>
      <c r="J8277">
        <f t="shared" si="517"/>
        <v>7202.3</v>
      </c>
      <c r="K8277" s="189">
        <f t="shared" si="518"/>
        <v>0.28809200000000001</v>
      </c>
      <c r="L8277" s="200">
        <v>7387.4</v>
      </c>
      <c r="N8277" s="184">
        <v>1013.1</v>
      </c>
      <c r="O8277" s="190">
        <f t="shared" si="519"/>
        <v>0.16885</v>
      </c>
      <c r="Q8277" s="1">
        <v>0</v>
      </c>
    </row>
    <row r="8278" spans="2:17" x14ac:dyDescent="0.3">
      <c r="B8278" s="187">
        <v>44176.5</v>
      </c>
      <c r="D8278" s="202">
        <v>7</v>
      </c>
      <c r="E8278" s="178">
        <v>0</v>
      </c>
      <c r="F8278" s="188">
        <f t="shared" si="516"/>
        <v>0</v>
      </c>
      <c r="G8278" s="200"/>
      <c r="H8278" s="202">
        <v>202</v>
      </c>
      <c r="I8278" s="178">
        <v>5028.3</v>
      </c>
      <c r="J8278">
        <f t="shared" si="517"/>
        <v>5028.3</v>
      </c>
      <c r="K8278" s="189">
        <f t="shared" si="518"/>
        <v>0.20113200000000001</v>
      </c>
      <c r="L8278" s="200">
        <v>5172.5</v>
      </c>
      <c r="N8278" s="184">
        <v>1694.3</v>
      </c>
      <c r="O8278" s="190">
        <f t="shared" si="519"/>
        <v>0.28238333333333332</v>
      </c>
      <c r="Q8278" s="1">
        <v>0</v>
      </c>
    </row>
    <row r="8279" spans="2:17" x14ac:dyDescent="0.3">
      <c r="B8279" s="187">
        <v>44176.541666666664</v>
      </c>
      <c r="D8279" s="202">
        <v>2</v>
      </c>
      <c r="E8279" s="178">
        <v>0</v>
      </c>
      <c r="F8279" s="188">
        <f t="shared" si="516"/>
        <v>0</v>
      </c>
      <c r="G8279" s="200"/>
      <c r="H8279" s="202">
        <v>163</v>
      </c>
      <c r="I8279" s="178">
        <v>3805.4</v>
      </c>
      <c r="J8279">
        <f t="shared" si="517"/>
        <v>3805.4</v>
      </c>
      <c r="K8279" s="189">
        <f t="shared" si="518"/>
        <v>0.15221599999999999</v>
      </c>
      <c r="L8279" s="200">
        <v>3931.9</v>
      </c>
      <c r="N8279" s="184">
        <v>4108.8999999999996</v>
      </c>
      <c r="O8279" s="190">
        <f t="shared" si="519"/>
        <v>0.68481666666666663</v>
      </c>
      <c r="Q8279" s="1">
        <v>0</v>
      </c>
    </row>
    <row r="8280" spans="2:17" x14ac:dyDescent="0.3">
      <c r="B8280" s="187">
        <v>44176.583333333336</v>
      </c>
      <c r="D8280" s="202">
        <v>0</v>
      </c>
      <c r="E8280" s="178">
        <v>0</v>
      </c>
      <c r="F8280" s="188">
        <f t="shared" si="516"/>
        <v>0</v>
      </c>
      <c r="G8280" s="200"/>
      <c r="H8280" s="202">
        <v>48</v>
      </c>
      <c r="I8280" s="178">
        <v>878.06</v>
      </c>
      <c r="J8280">
        <f t="shared" si="517"/>
        <v>878.06</v>
      </c>
      <c r="K8280" s="189">
        <f t="shared" si="518"/>
        <v>3.5122399999999998E-2</v>
      </c>
      <c r="L8280" s="200">
        <v>976</v>
      </c>
      <c r="N8280" s="184">
        <v>4941.8</v>
      </c>
      <c r="O8280" s="190">
        <f t="shared" si="519"/>
        <v>0.82363333333333333</v>
      </c>
      <c r="Q8280" s="1">
        <v>0</v>
      </c>
    </row>
    <row r="8281" spans="2:17" x14ac:dyDescent="0.3">
      <c r="B8281" s="187">
        <v>44176.625</v>
      </c>
      <c r="D8281" s="202">
        <v>0</v>
      </c>
      <c r="E8281" s="178">
        <v>0</v>
      </c>
      <c r="F8281" s="188">
        <f t="shared" si="516"/>
        <v>0</v>
      </c>
      <c r="G8281" s="200"/>
      <c r="H8281" s="202">
        <v>34</v>
      </c>
      <c r="I8281" s="178">
        <v>468.2</v>
      </c>
      <c r="J8281">
        <f t="shared" si="517"/>
        <v>468.2</v>
      </c>
      <c r="K8281" s="189">
        <f t="shared" si="518"/>
        <v>1.8727999999999998E-2</v>
      </c>
      <c r="L8281" s="200">
        <v>586.30999999999995</v>
      </c>
      <c r="N8281" s="184">
        <v>4975.7</v>
      </c>
      <c r="O8281" s="190">
        <f t="shared" si="519"/>
        <v>0.82928333333333326</v>
      </c>
      <c r="Q8281" s="1">
        <v>0</v>
      </c>
    </row>
    <row r="8282" spans="2:17" x14ac:dyDescent="0.3">
      <c r="B8282" s="187">
        <v>44176.666666666664</v>
      </c>
      <c r="D8282" s="202">
        <v>0</v>
      </c>
      <c r="E8282" s="178">
        <v>0</v>
      </c>
      <c r="F8282" s="188">
        <f t="shared" si="516"/>
        <v>0</v>
      </c>
      <c r="G8282" s="200"/>
      <c r="H8282" s="202">
        <v>23</v>
      </c>
      <c r="I8282" s="178">
        <v>257.19</v>
      </c>
      <c r="J8282">
        <f t="shared" si="517"/>
        <v>257.19</v>
      </c>
      <c r="K8282" s="189">
        <f t="shared" si="518"/>
        <v>1.0287599999999999E-2</v>
      </c>
      <c r="L8282" s="200">
        <v>399.88</v>
      </c>
      <c r="N8282" s="184">
        <v>5601.9</v>
      </c>
      <c r="O8282" s="190">
        <f t="shared" si="519"/>
        <v>0.93364999999999998</v>
      </c>
      <c r="Q8282" s="1">
        <v>0</v>
      </c>
    </row>
    <row r="8283" spans="2:17" x14ac:dyDescent="0.3">
      <c r="B8283" s="187">
        <v>44176.708333333336</v>
      </c>
      <c r="D8283" s="202">
        <v>0</v>
      </c>
      <c r="E8283" s="178">
        <v>0</v>
      </c>
      <c r="F8283" s="188">
        <f t="shared" si="516"/>
        <v>0</v>
      </c>
      <c r="G8283" s="200"/>
      <c r="H8283" s="202">
        <v>27</v>
      </c>
      <c r="I8283" s="178">
        <v>449.43</v>
      </c>
      <c r="J8283">
        <f t="shared" si="517"/>
        <v>449.43</v>
      </c>
      <c r="K8283" s="189">
        <f t="shared" si="518"/>
        <v>1.7977199999999999E-2</v>
      </c>
      <c r="L8283" s="200">
        <v>569.73</v>
      </c>
      <c r="N8283" s="184">
        <v>5782.7</v>
      </c>
      <c r="O8283" s="190">
        <f t="shared" si="519"/>
        <v>0.96378333333333333</v>
      </c>
      <c r="Q8283" s="1">
        <v>0</v>
      </c>
    </row>
    <row r="8284" spans="2:17" x14ac:dyDescent="0.3">
      <c r="B8284" s="187">
        <v>44176.75</v>
      </c>
      <c r="D8284" s="202">
        <v>42</v>
      </c>
      <c r="E8284" s="178">
        <v>0</v>
      </c>
      <c r="F8284" s="188">
        <f t="shared" si="516"/>
        <v>0</v>
      </c>
      <c r="G8284" s="200"/>
      <c r="H8284" s="202">
        <v>21</v>
      </c>
      <c r="I8284" s="178">
        <v>407.78</v>
      </c>
      <c r="J8284">
        <f t="shared" si="517"/>
        <v>407.78</v>
      </c>
      <c r="K8284" s="189">
        <f t="shared" si="518"/>
        <v>1.6311199999999998E-2</v>
      </c>
      <c r="L8284" s="200">
        <v>532.91999999999996</v>
      </c>
      <c r="N8284" s="184">
        <v>3850.7</v>
      </c>
      <c r="O8284" s="190">
        <f t="shared" si="519"/>
        <v>0.64178333333333326</v>
      </c>
      <c r="Q8284" s="1">
        <v>0</v>
      </c>
    </row>
    <row r="8285" spans="2:17" x14ac:dyDescent="0.3">
      <c r="B8285" s="187">
        <v>44176.791666666664</v>
      </c>
      <c r="D8285" s="202">
        <v>0</v>
      </c>
      <c r="E8285" s="178">
        <v>0</v>
      </c>
      <c r="F8285" s="188">
        <f t="shared" si="516"/>
        <v>0</v>
      </c>
      <c r="G8285" s="200"/>
      <c r="H8285" s="202">
        <v>0</v>
      </c>
      <c r="I8285" s="178">
        <v>-56.506999999999998</v>
      </c>
      <c r="J8285">
        <f t="shared" si="517"/>
        <v>0</v>
      </c>
      <c r="K8285" s="189">
        <f t="shared" si="518"/>
        <v>0</v>
      </c>
      <c r="L8285" s="200">
        <v>0</v>
      </c>
      <c r="N8285" s="184">
        <v>5004.3999999999996</v>
      </c>
      <c r="O8285" s="190">
        <f t="shared" si="519"/>
        <v>0.83406666666666662</v>
      </c>
      <c r="Q8285" s="1">
        <v>0</v>
      </c>
    </row>
    <row r="8286" spans="2:17" x14ac:dyDescent="0.3">
      <c r="B8286" s="187">
        <v>44176.833333333336</v>
      </c>
      <c r="D8286" s="202">
        <v>0</v>
      </c>
      <c r="E8286" s="178">
        <v>0</v>
      </c>
      <c r="F8286" s="188">
        <f t="shared" si="516"/>
        <v>0</v>
      </c>
      <c r="G8286" s="200"/>
      <c r="H8286" s="202">
        <v>0</v>
      </c>
      <c r="I8286" s="178">
        <v>-56.506999999999998</v>
      </c>
      <c r="J8286">
        <f t="shared" si="517"/>
        <v>0</v>
      </c>
      <c r="K8286" s="189">
        <f t="shared" si="518"/>
        <v>0</v>
      </c>
      <c r="L8286" s="200">
        <v>0</v>
      </c>
      <c r="N8286" s="184">
        <v>4418.8</v>
      </c>
      <c r="O8286" s="190">
        <f t="shared" si="519"/>
        <v>0.73646666666666671</v>
      </c>
      <c r="Q8286" s="1">
        <v>0</v>
      </c>
    </row>
    <row r="8287" spans="2:17" x14ac:dyDescent="0.3">
      <c r="B8287" s="187">
        <v>44176.875</v>
      </c>
      <c r="D8287" s="202">
        <v>0</v>
      </c>
      <c r="E8287" s="178">
        <v>0</v>
      </c>
      <c r="F8287" s="188">
        <f t="shared" si="516"/>
        <v>0</v>
      </c>
      <c r="G8287" s="200"/>
      <c r="H8287" s="202">
        <v>0</v>
      </c>
      <c r="I8287" s="178">
        <v>-56.506999999999998</v>
      </c>
      <c r="J8287">
        <f t="shared" si="517"/>
        <v>0</v>
      </c>
      <c r="K8287" s="189">
        <f t="shared" si="518"/>
        <v>0</v>
      </c>
      <c r="L8287" s="200">
        <v>0</v>
      </c>
      <c r="N8287" s="184">
        <v>3327.7</v>
      </c>
      <c r="O8287" s="190">
        <f t="shared" si="519"/>
        <v>0.55461666666666665</v>
      </c>
      <c r="Q8287" s="1">
        <v>0</v>
      </c>
    </row>
    <row r="8288" spans="2:17" x14ac:dyDescent="0.3">
      <c r="B8288" s="187">
        <v>44176.916666666664</v>
      </c>
      <c r="D8288" s="202">
        <v>0</v>
      </c>
      <c r="E8288" s="178">
        <v>0</v>
      </c>
      <c r="F8288" s="188">
        <f t="shared" si="516"/>
        <v>0</v>
      </c>
      <c r="G8288" s="200"/>
      <c r="H8288" s="202">
        <v>0</v>
      </c>
      <c r="I8288" s="178">
        <v>-56.506999999999998</v>
      </c>
      <c r="J8288">
        <f t="shared" si="517"/>
        <v>0</v>
      </c>
      <c r="K8288" s="189">
        <f t="shared" si="518"/>
        <v>0</v>
      </c>
      <c r="L8288" s="200">
        <v>0</v>
      </c>
      <c r="N8288" s="184">
        <v>3775.7</v>
      </c>
      <c r="O8288" s="190">
        <f t="shared" si="519"/>
        <v>0.62928333333333331</v>
      </c>
      <c r="Q8288" s="1">
        <v>0</v>
      </c>
    </row>
    <row r="8289" spans="2:17" x14ac:dyDescent="0.3">
      <c r="B8289" s="187">
        <v>44176.958333333336</v>
      </c>
      <c r="D8289" s="202">
        <v>0</v>
      </c>
      <c r="E8289" s="178">
        <v>0</v>
      </c>
      <c r="F8289" s="188">
        <f t="shared" si="516"/>
        <v>0</v>
      </c>
      <c r="G8289" s="200"/>
      <c r="H8289" s="202">
        <v>0</v>
      </c>
      <c r="I8289" s="178">
        <v>-56.506999999999998</v>
      </c>
      <c r="J8289">
        <f t="shared" si="517"/>
        <v>0</v>
      </c>
      <c r="K8289" s="189">
        <f t="shared" si="518"/>
        <v>0</v>
      </c>
      <c r="L8289" s="200">
        <v>0</v>
      </c>
      <c r="N8289" s="184">
        <v>4510.3</v>
      </c>
      <c r="O8289" s="190">
        <f t="shared" si="519"/>
        <v>0.7517166666666667</v>
      </c>
      <c r="Q8289" s="1">
        <v>0</v>
      </c>
    </row>
    <row r="8290" spans="2:17" x14ac:dyDescent="0.3">
      <c r="B8290" s="187">
        <v>44177</v>
      </c>
      <c r="D8290" s="202">
        <v>0</v>
      </c>
      <c r="E8290" s="178">
        <v>0</v>
      </c>
      <c r="F8290" s="188">
        <f t="shared" si="516"/>
        <v>0</v>
      </c>
      <c r="G8290" s="200"/>
      <c r="H8290" s="202">
        <v>0</v>
      </c>
      <c r="I8290" s="178">
        <v>-56.506999999999998</v>
      </c>
      <c r="J8290">
        <f t="shared" si="517"/>
        <v>0</v>
      </c>
      <c r="K8290" s="189">
        <f t="shared" si="518"/>
        <v>0</v>
      </c>
      <c r="L8290" s="200">
        <v>0</v>
      </c>
      <c r="N8290" s="184">
        <v>3819.3</v>
      </c>
      <c r="O8290" s="190">
        <f t="shared" si="519"/>
        <v>0.63655000000000006</v>
      </c>
      <c r="Q8290" s="1">
        <v>0</v>
      </c>
    </row>
    <row r="8291" spans="2:17" x14ac:dyDescent="0.3">
      <c r="B8291" s="187">
        <v>44177.041666666664</v>
      </c>
      <c r="D8291" s="202">
        <v>0</v>
      </c>
      <c r="E8291" s="178">
        <v>0</v>
      </c>
      <c r="F8291" s="188">
        <f t="shared" si="516"/>
        <v>0</v>
      </c>
      <c r="G8291" s="200"/>
      <c r="H8291" s="202">
        <v>0</v>
      </c>
      <c r="I8291" s="178">
        <v>-56.506999999999998</v>
      </c>
      <c r="J8291">
        <f t="shared" si="517"/>
        <v>0</v>
      </c>
      <c r="K8291" s="189">
        <f t="shared" si="518"/>
        <v>0</v>
      </c>
      <c r="L8291" s="200">
        <v>0</v>
      </c>
      <c r="N8291" s="184">
        <v>2925.1</v>
      </c>
      <c r="O8291" s="190">
        <f t="shared" si="519"/>
        <v>0.48751666666666665</v>
      </c>
      <c r="Q8291" s="1">
        <v>0</v>
      </c>
    </row>
    <row r="8292" spans="2:17" x14ac:dyDescent="0.3">
      <c r="B8292" s="187">
        <v>44177.083333333336</v>
      </c>
      <c r="D8292" s="202">
        <v>0</v>
      </c>
      <c r="E8292" s="178">
        <v>0</v>
      </c>
      <c r="F8292" s="188">
        <f t="shared" si="516"/>
        <v>0</v>
      </c>
      <c r="G8292" s="200"/>
      <c r="H8292" s="202">
        <v>0</v>
      </c>
      <c r="I8292" s="178">
        <v>-56.506999999999998</v>
      </c>
      <c r="J8292">
        <f t="shared" si="517"/>
        <v>0</v>
      </c>
      <c r="K8292" s="189">
        <f t="shared" si="518"/>
        <v>0</v>
      </c>
      <c r="L8292" s="200">
        <v>0</v>
      </c>
      <c r="N8292" s="184">
        <v>3087.9</v>
      </c>
      <c r="O8292" s="190">
        <f t="shared" si="519"/>
        <v>0.51465000000000005</v>
      </c>
      <c r="Q8292" s="1">
        <v>0</v>
      </c>
    </row>
    <row r="8293" spans="2:17" x14ac:dyDescent="0.3">
      <c r="B8293" s="187">
        <v>44177.125</v>
      </c>
      <c r="D8293" s="202">
        <v>0</v>
      </c>
      <c r="E8293" s="178">
        <v>0</v>
      </c>
      <c r="F8293" s="188">
        <f t="shared" si="516"/>
        <v>0</v>
      </c>
      <c r="G8293" s="200"/>
      <c r="H8293" s="202">
        <v>0</v>
      </c>
      <c r="I8293" s="178">
        <v>-56.506999999999998</v>
      </c>
      <c r="J8293">
        <f t="shared" si="517"/>
        <v>0</v>
      </c>
      <c r="K8293" s="189">
        <f t="shared" si="518"/>
        <v>0</v>
      </c>
      <c r="L8293" s="200">
        <v>0</v>
      </c>
      <c r="N8293" s="184">
        <v>3135</v>
      </c>
      <c r="O8293" s="190">
        <f t="shared" si="519"/>
        <v>0.52249999999999996</v>
      </c>
      <c r="Q8293" s="1">
        <v>0</v>
      </c>
    </row>
    <row r="8294" spans="2:17" x14ac:dyDescent="0.3">
      <c r="B8294" s="187">
        <v>44177.166666666664</v>
      </c>
      <c r="D8294" s="202">
        <v>0</v>
      </c>
      <c r="E8294" s="178">
        <v>0</v>
      </c>
      <c r="F8294" s="188">
        <f t="shared" si="516"/>
        <v>0</v>
      </c>
      <c r="G8294" s="200"/>
      <c r="H8294" s="202">
        <v>0</v>
      </c>
      <c r="I8294" s="178">
        <v>-56.506999999999998</v>
      </c>
      <c r="J8294">
        <f t="shared" si="517"/>
        <v>0</v>
      </c>
      <c r="K8294" s="189">
        <f t="shared" si="518"/>
        <v>0</v>
      </c>
      <c r="L8294" s="200">
        <v>0</v>
      </c>
      <c r="N8294" s="184">
        <v>2865.1</v>
      </c>
      <c r="O8294" s="190">
        <f t="shared" si="519"/>
        <v>0.47751666666666664</v>
      </c>
      <c r="Q8294" s="1">
        <v>0</v>
      </c>
    </row>
    <row r="8295" spans="2:17" x14ac:dyDescent="0.3">
      <c r="B8295" s="187">
        <v>44177.208333333336</v>
      </c>
      <c r="D8295" s="202">
        <v>264</v>
      </c>
      <c r="E8295" s="178">
        <v>0</v>
      </c>
      <c r="F8295" s="188">
        <f t="shared" si="516"/>
        <v>0</v>
      </c>
      <c r="G8295" s="200"/>
      <c r="H8295" s="202">
        <v>44</v>
      </c>
      <c r="I8295" s="178">
        <v>1445.5</v>
      </c>
      <c r="J8295">
        <f t="shared" si="517"/>
        <v>1445.5</v>
      </c>
      <c r="K8295" s="189">
        <f t="shared" si="518"/>
        <v>5.7820000000000003E-2</v>
      </c>
      <c r="L8295" s="200">
        <v>1547.3</v>
      </c>
      <c r="N8295" s="184">
        <v>2224.1</v>
      </c>
      <c r="O8295" s="190">
        <f t="shared" si="519"/>
        <v>0.37068333333333331</v>
      </c>
      <c r="Q8295" s="1">
        <v>0</v>
      </c>
    </row>
    <row r="8296" spans="2:17" x14ac:dyDescent="0.3">
      <c r="B8296" s="187">
        <v>44177.25</v>
      </c>
      <c r="D8296" s="202">
        <v>705</v>
      </c>
      <c r="E8296" s="178">
        <v>159.482</v>
      </c>
      <c r="F8296" s="188">
        <f t="shared" si="516"/>
        <v>0.21582975268125995</v>
      </c>
      <c r="G8296" s="200"/>
      <c r="H8296" s="202">
        <v>244</v>
      </c>
      <c r="I8296" s="178">
        <v>11189</v>
      </c>
      <c r="J8296">
        <f t="shared" si="517"/>
        <v>11189</v>
      </c>
      <c r="K8296" s="189">
        <f t="shared" si="518"/>
        <v>0.44756000000000001</v>
      </c>
      <c r="L8296" s="200">
        <v>11483</v>
      </c>
      <c r="N8296" s="184">
        <v>1150</v>
      </c>
      <c r="O8296" s="190">
        <f t="shared" si="519"/>
        <v>0.19166666666666668</v>
      </c>
      <c r="Q8296" s="1">
        <v>0</v>
      </c>
    </row>
    <row r="8297" spans="2:17" x14ac:dyDescent="0.3">
      <c r="B8297" s="187">
        <v>44177.291666666664</v>
      </c>
      <c r="D8297" s="202">
        <v>835</v>
      </c>
      <c r="E8297" s="178">
        <v>547.13300000000004</v>
      </c>
      <c r="F8297" s="188">
        <f t="shared" si="516"/>
        <v>0.7404445647393173</v>
      </c>
      <c r="G8297" s="200"/>
      <c r="H8297" s="202">
        <v>477</v>
      </c>
      <c r="I8297" s="178">
        <v>21447</v>
      </c>
      <c r="J8297">
        <f t="shared" si="517"/>
        <v>21447</v>
      </c>
      <c r="K8297" s="189">
        <f t="shared" si="518"/>
        <v>0.85787999999999998</v>
      </c>
      <c r="L8297" s="200">
        <v>22201</v>
      </c>
      <c r="N8297" s="184">
        <v>347.3</v>
      </c>
      <c r="O8297" s="190">
        <f t="shared" si="519"/>
        <v>5.7883333333333335E-2</v>
      </c>
      <c r="Q8297" s="1">
        <v>0</v>
      </c>
    </row>
    <row r="8298" spans="2:17" x14ac:dyDescent="0.3">
      <c r="B8298" s="187">
        <v>44177.333333333336</v>
      </c>
      <c r="D8298" s="202">
        <v>913</v>
      </c>
      <c r="E8298" s="178">
        <v>660.39599999999996</v>
      </c>
      <c r="F8298" s="188">
        <f t="shared" si="516"/>
        <v>0.89372534425009309</v>
      </c>
      <c r="G8298" s="200"/>
      <c r="H8298" s="202">
        <v>706</v>
      </c>
      <c r="I8298" s="178">
        <v>24077</v>
      </c>
      <c r="J8298">
        <f t="shared" si="517"/>
        <v>24077</v>
      </c>
      <c r="K8298" s="189">
        <f t="shared" si="518"/>
        <v>0.96308000000000005</v>
      </c>
      <c r="L8298" s="200">
        <v>24990</v>
      </c>
      <c r="N8298" s="184">
        <v>209.5</v>
      </c>
      <c r="O8298" s="190">
        <f t="shared" si="519"/>
        <v>3.4916666666666665E-2</v>
      </c>
      <c r="Q8298" s="1">
        <v>0</v>
      </c>
    </row>
    <row r="8299" spans="2:17" x14ac:dyDescent="0.3">
      <c r="B8299" s="187">
        <v>44177.375</v>
      </c>
      <c r="D8299" s="202">
        <v>755</v>
      </c>
      <c r="E8299" s="178">
        <v>556.28499999999997</v>
      </c>
      <c r="F8299" s="188">
        <f t="shared" si="516"/>
        <v>0.75283012484352274</v>
      </c>
      <c r="G8299" s="200"/>
      <c r="H8299" s="202">
        <v>809</v>
      </c>
      <c r="I8299" s="178">
        <v>23047</v>
      </c>
      <c r="J8299">
        <f t="shared" si="517"/>
        <v>23047</v>
      </c>
      <c r="K8299" s="189">
        <f t="shared" si="518"/>
        <v>0.92188000000000003</v>
      </c>
      <c r="L8299" s="200">
        <v>23895</v>
      </c>
      <c r="N8299" s="184">
        <v>201.5</v>
      </c>
      <c r="O8299" s="190">
        <f t="shared" si="519"/>
        <v>3.3583333333333333E-2</v>
      </c>
      <c r="Q8299" s="1">
        <v>0</v>
      </c>
    </row>
    <row r="8300" spans="2:17" x14ac:dyDescent="0.3">
      <c r="B8300" s="187">
        <v>44177.416666666664</v>
      </c>
      <c r="D8300" s="202">
        <v>745</v>
      </c>
      <c r="E8300" s="178">
        <v>554.49300000000005</v>
      </c>
      <c r="F8300" s="188">
        <f t="shared" si="516"/>
        <v>0.75040498020773427</v>
      </c>
      <c r="G8300" s="200"/>
      <c r="H8300" s="202">
        <v>927</v>
      </c>
      <c r="I8300" s="178">
        <v>23500</v>
      </c>
      <c r="J8300">
        <f t="shared" si="517"/>
        <v>23500</v>
      </c>
      <c r="K8300" s="189">
        <f t="shared" si="518"/>
        <v>0.94</v>
      </c>
      <c r="L8300" s="200">
        <v>24377</v>
      </c>
      <c r="N8300" s="184">
        <v>367</v>
      </c>
      <c r="O8300" s="190">
        <f t="shared" si="519"/>
        <v>6.1166666666666668E-2</v>
      </c>
      <c r="Q8300" s="1">
        <v>0</v>
      </c>
    </row>
    <row r="8301" spans="2:17" x14ac:dyDescent="0.3">
      <c r="B8301" s="187">
        <v>44177.458333333336</v>
      </c>
      <c r="D8301" s="202">
        <v>575</v>
      </c>
      <c r="E8301" s="178">
        <v>428.43400000000003</v>
      </c>
      <c r="F8301" s="188">
        <f t="shared" si="516"/>
        <v>0.57980715228203139</v>
      </c>
      <c r="G8301" s="200"/>
      <c r="H8301" s="202">
        <v>926</v>
      </c>
      <c r="I8301" s="178">
        <v>22339</v>
      </c>
      <c r="J8301">
        <f t="shared" si="517"/>
        <v>22339</v>
      </c>
      <c r="K8301" s="189">
        <f t="shared" si="518"/>
        <v>0.89356000000000002</v>
      </c>
      <c r="L8301" s="200">
        <v>23146</v>
      </c>
      <c r="N8301" s="184">
        <v>533.79999999999995</v>
      </c>
      <c r="O8301" s="190">
        <f t="shared" si="519"/>
        <v>8.8966666666666652E-2</v>
      </c>
      <c r="Q8301" s="1">
        <v>0</v>
      </c>
    </row>
    <row r="8302" spans="2:17" x14ac:dyDescent="0.3">
      <c r="B8302" s="187">
        <v>44177.5</v>
      </c>
      <c r="D8302" s="202">
        <v>222</v>
      </c>
      <c r="E8302" s="178">
        <v>0</v>
      </c>
      <c r="F8302" s="188">
        <f t="shared" si="516"/>
        <v>0</v>
      </c>
      <c r="G8302" s="200"/>
      <c r="H8302" s="202">
        <v>612</v>
      </c>
      <c r="I8302" s="178">
        <v>15216</v>
      </c>
      <c r="J8302">
        <f t="shared" si="517"/>
        <v>15216</v>
      </c>
      <c r="K8302" s="189">
        <f t="shared" si="518"/>
        <v>0.60863999999999996</v>
      </c>
      <c r="L8302" s="200">
        <v>15656</v>
      </c>
      <c r="N8302" s="184">
        <v>614</v>
      </c>
      <c r="O8302" s="190">
        <f t="shared" si="519"/>
        <v>0.10233333333333333</v>
      </c>
      <c r="Q8302" s="1">
        <v>0</v>
      </c>
    </row>
    <row r="8303" spans="2:17" x14ac:dyDescent="0.3">
      <c r="B8303" s="187">
        <v>44177.541666666664</v>
      </c>
      <c r="D8303" s="202">
        <v>434</v>
      </c>
      <c r="E8303" s="178">
        <v>130.59200000000001</v>
      </c>
      <c r="F8303" s="188">
        <f t="shared" si="516"/>
        <v>0.17673241533308526</v>
      </c>
      <c r="G8303" s="200"/>
      <c r="H8303" s="202">
        <v>710</v>
      </c>
      <c r="I8303" s="178">
        <v>18450</v>
      </c>
      <c r="J8303">
        <f t="shared" si="517"/>
        <v>18450</v>
      </c>
      <c r="K8303" s="189">
        <f t="shared" si="518"/>
        <v>0.73799999999999999</v>
      </c>
      <c r="L8303" s="200">
        <v>19043</v>
      </c>
      <c r="N8303" s="184">
        <v>710.9</v>
      </c>
      <c r="O8303" s="190">
        <f t="shared" si="519"/>
        <v>0.11848333333333333</v>
      </c>
      <c r="Q8303" s="1">
        <v>0</v>
      </c>
    </row>
    <row r="8304" spans="2:17" x14ac:dyDescent="0.3">
      <c r="B8304" s="187">
        <v>44177.583333333336</v>
      </c>
      <c r="D8304" s="202">
        <v>608</v>
      </c>
      <c r="E8304" s="178">
        <v>437.08699999999999</v>
      </c>
      <c r="F8304" s="188">
        <f t="shared" si="516"/>
        <v>0.59151740704401667</v>
      </c>
      <c r="G8304" s="200"/>
      <c r="H8304" s="202">
        <v>696</v>
      </c>
      <c r="I8304" s="178">
        <v>20183</v>
      </c>
      <c r="J8304">
        <f t="shared" si="517"/>
        <v>20183</v>
      </c>
      <c r="K8304" s="189">
        <f t="shared" si="518"/>
        <v>0.80732000000000004</v>
      </c>
      <c r="L8304" s="200">
        <v>20867</v>
      </c>
      <c r="N8304" s="184">
        <v>859</v>
      </c>
      <c r="O8304" s="190">
        <f t="shared" si="519"/>
        <v>0.14316666666666666</v>
      </c>
      <c r="Q8304" s="1">
        <v>0</v>
      </c>
    </row>
    <row r="8305" spans="2:17" x14ac:dyDescent="0.3">
      <c r="B8305" s="187">
        <v>44177.625</v>
      </c>
      <c r="D8305" s="202">
        <v>778</v>
      </c>
      <c r="E8305" s="178">
        <v>547.85699999999997</v>
      </c>
      <c r="F8305" s="188">
        <f t="shared" si="516"/>
        <v>0.74142436647832999</v>
      </c>
      <c r="G8305" s="200"/>
      <c r="H8305" s="202">
        <v>647</v>
      </c>
      <c r="I8305" s="178">
        <v>22368</v>
      </c>
      <c r="J8305">
        <f t="shared" si="517"/>
        <v>22368</v>
      </c>
      <c r="K8305" s="189">
        <f t="shared" si="518"/>
        <v>0.89471999999999996</v>
      </c>
      <c r="L8305" s="200">
        <v>23177</v>
      </c>
      <c r="N8305" s="184">
        <v>940.2</v>
      </c>
      <c r="O8305" s="190">
        <f t="shared" si="519"/>
        <v>0.15670000000000001</v>
      </c>
      <c r="Q8305" s="1">
        <v>0</v>
      </c>
    </row>
    <row r="8306" spans="2:17" x14ac:dyDescent="0.3">
      <c r="B8306" s="187">
        <v>44177.666666666664</v>
      </c>
      <c r="D8306" s="202">
        <v>550</v>
      </c>
      <c r="E8306" s="178">
        <v>335.14100000000002</v>
      </c>
      <c r="F8306" s="188">
        <f t="shared" si="516"/>
        <v>0.45355211963325104</v>
      </c>
      <c r="G8306" s="200"/>
      <c r="H8306" s="202">
        <v>406</v>
      </c>
      <c r="I8306" s="178">
        <v>16883</v>
      </c>
      <c r="J8306">
        <f t="shared" si="517"/>
        <v>16883</v>
      </c>
      <c r="K8306" s="189">
        <f t="shared" si="518"/>
        <v>0.67532000000000003</v>
      </c>
      <c r="L8306" s="200">
        <v>17399</v>
      </c>
      <c r="N8306" s="184">
        <v>1038.5</v>
      </c>
      <c r="O8306" s="190">
        <f t="shared" si="519"/>
        <v>0.17308333333333334</v>
      </c>
      <c r="Q8306" s="1">
        <v>0</v>
      </c>
    </row>
    <row r="8307" spans="2:17" x14ac:dyDescent="0.3">
      <c r="B8307" s="187">
        <v>44177.708333333336</v>
      </c>
      <c r="D8307" s="202">
        <v>481</v>
      </c>
      <c r="E8307" s="178">
        <v>203.18700000000001</v>
      </c>
      <c r="F8307" s="188">
        <f t="shared" si="516"/>
        <v>0.27497648611158104</v>
      </c>
      <c r="G8307" s="200"/>
      <c r="H8307" s="202">
        <v>199</v>
      </c>
      <c r="I8307" s="178">
        <v>8154.1</v>
      </c>
      <c r="J8307">
        <f t="shared" si="517"/>
        <v>8154.1</v>
      </c>
      <c r="K8307" s="189">
        <f t="shared" si="518"/>
        <v>0.32616400000000001</v>
      </c>
      <c r="L8307" s="200">
        <v>8362</v>
      </c>
      <c r="N8307" s="184">
        <v>513.20000000000005</v>
      </c>
      <c r="O8307" s="190">
        <f t="shared" si="519"/>
        <v>8.5533333333333336E-2</v>
      </c>
      <c r="Q8307" s="1">
        <v>0</v>
      </c>
    </row>
    <row r="8308" spans="2:17" x14ac:dyDescent="0.3">
      <c r="B8308" s="187">
        <v>44177.75</v>
      </c>
      <c r="D8308" s="202">
        <v>185</v>
      </c>
      <c r="E8308" s="178">
        <v>0</v>
      </c>
      <c r="F8308" s="188">
        <f t="shared" si="516"/>
        <v>0</v>
      </c>
      <c r="G8308" s="200"/>
      <c r="H8308" s="202">
        <v>32</v>
      </c>
      <c r="I8308" s="178">
        <v>826.8</v>
      </c>
      <c r="J8308">
        <f t="shared" si="517"/>
        <v>826.8</v>
      </c>
      <c r="K8308" s="189">
        <f t="shared" si="518"/>
        <v>3.3071999999999997E-2</v>
      </c>
      <c r="L8308" s="200">
        <v>924.42</v>
      </c>
      <c r="N8308" s="184">
        <v>68</v>
      </c>
      <c r="O8308" s="190">
        <f t="shared" si="519"/>
        <v>1.1333333333333334E-2</v>
      </c>
      <c r="Q8308" s="1">
        <v>0</v>
      </c>
    </row>
    <row r="8309" spans="2:17" x14ac:dyDescent="0.3">
      <c r="B8309" s="187">
        <v>44177.791666666664</v>
      </c>
      <c r="D8309" s="202">
        <v>0</v>
      </c>
      <c r="E8309" s="178">
        <v>0</v>
      </c>
      <c r="F8309" s="188">
        <f t="shared" si="516"/>
        <v>0</v>
      </c>
      <c r="G8309" s="200"/>
      <c r="H8309" s="202">
        <v>0</v>
      </c>
      <c r="I8309" s="178">
        <v>-56.506999999999998</v>
      </c>
      <c r="J8309">
        <f t="shared" si="517"/>
        <v>0</v>
      </c>
      <c r="K8309" s="189">
        <f t="shared" si="518"/>
        <v>0</v>
      </c>
      <c r="L8309" s="200">
        <v>0</v>
      </c>
      <c r="N8309" s="184">
        <v>36.4</v>
      </c>
      <c r="O8309" s="190">
        <f t="shared" si="519"/>
        <v>6.0666666666666664E-3</v>
      </c>
      <c r="Q8309" s="1">
        <v>0</v>
      </c>
    </row>
    <row r="8310" spans="2:17" x14ac:dyDescent="0.3">
      <c r="B8310" s="187">
        <v>44177.833333333336</v>
      </c>
      <c r="D8310" s="202">
        <v>0</v>
      </c>
      <c r="E8310" s="178">
        <v>0</v>
      </c>
      <c r="F8310" s="188">
        <f t="shared" si="516"/>
        <v>0</v>
      </c>
      <c r="G8310" s="200"/>
      <c r="H8310" s="202">
        <v>0</v>
      </c>
      <c r="I8310" s="178">
        <v>-56.506999999999998</v>
      </c>
      <c r="J8310">
        <f t="shared" si="517"/>
        <v>0</v>
      </c>
      <c r="K8310" s="189">
        <f t="shared" si="518"/>
        <v>0</v>
      </c>
      <c r="L8310" s="200">
        <v>0</v>
      </c>
      <c r="N8310" s="184">
        <v>1497.4</v>
      </c>
      <c r="O8310" s="190">
        <f t="shared" si="519"/>
        <v>0.24956666666666669</v>
      </c>
      <c r="Q8310" s="1">
        <v>0</v>
      </c>
    </row>
    <row r="8311" spans="2:17" x14ac:dyDescent="0.3">
      <c r="B8311" s="187">
        <v>44177.875</v>
      </c>
      <c r="D8311" s="202">
        <v>0</v>
      </c>
      <c r="E8311" s="178">
        <v>0</v>
      </c>
      <c r="F8311" s="188">
        <f t="shared" si="516"/>
        <v>0</v>
      </c>
      <c r="G8311" s="200"/>
      <c r="H8311" s="202">
        <v>0</v>
      </c>
      <c r="I8311" s="178">
        <v>-56.506999999999998</v>
      </c>
      <c r="J8311">
        <f t="shared" si="517"/>
        <v>0</v>
      </c>
      <c r="K8311" s="189">
        <f t="shared" si="518"/>
        <v>0</v>
      </c>
      <c r="L8311" s="200">
        <v>0</v>
      </c>
      <c r="N8311" s="184">
        <v>4484.1000000000004</v>
      </c>
      <c r="O8311" s="190">
        <f t="shared" si="519"/>
        <v>0.74735000000000007</v>
      </c>
      <c r="Q8311" s="1">
        <v>0</v>
      </c>
    </row>
    <row r="8312" spans="2:17" x14ac:dyDescent="0.3">
      <c r="B8312" s="187">
        <v>44177.916666666664</v>
      </c>
      <c r="D8312" s="202">
        <v>0</v>
      </c>
      <c r="E8312" s="178">
        <v>0</v>
      </c>
      <c r="F8312" s="188">
        <f t="shared" si="516"/>
        <v>0</v>
      </c>
      <c r="G8312" s="200"/>
      <c r="H8312" s="202">
        <v>0</v>
      </c>
      <c r="I8312" s="178">
        <v>-56.506999999999998</v>
      </c>
      <c r="J8312">
        <f t="shared" si="517"/>
        <v>0</v>
      </c>
      <c r="K8312" s="189">
        <f t="shared" si="518"/>
        <v>0</v>
      </c>
      <c r="L8312" s="200">
        <v>0</v>
      </c>
      <c r="N8312" s="184">
        <v>5046.7</v>
      </c>
      <c r="O8312" s="190">
        <f t="shared" si="519"/>
        <v>0.84111666666666662</v>
      </c>
      <c r="Q8312" s="1">
        <v>0</v>
      </c>
    </row>
    <row r="8313" spans="2:17" x14ac:dyDescent="0.3">
      <c r="B8313" s="187">
        <v>44177.958333333336</v>
      </c>
      <c r="D8313" s="202">
        <v>0</v>
      </c>
      <c r="E8313" s="178">
        <v>0</v>
      </c>
      <c r="F8313" s="188">
        <f t="shared" si="516"/>
        <v>0</v>
      </c>
      <c r="G8313" s="200"/>
      <c r="H8313" s="202">
        <v>0</v>
      </c>
      <c r="I8313" s="178">
        <v>-56.506999999999998</v>
      </c>
      <c r="J8313">
        <f t="shared" si="517"/>
        <v>0</v>
      </c>
      <c r="K8313" s="189">
        <f t="shared" si="518"/>
        <v>0</v>
      </c>
      <c r="L8313" s="200">
        <v>0</v>
      </c>
      <c r="N8313" s="184">
        <v>4626.7</v>
      </c>
      <c r="O8313" s="190">
        <f t="shared" si="519"/>
        <v>0.77111666666666667</v>
      </c>
      <c r="Q8313" s="1">
        <v>0</v>
      </c>
    </row>
    <row r="8314" spans="2:17" x14ac:dyDescent="0.3">
      <c r="B8314" s="187">
        <v>44178</v>
      </c>
      <c r="D8314" s="202">
        <v>0</v>
      </c>
      <c r="E8314" s="178">
        <v>0</v>
      </c>
      <c r="F8314" s="188">
        <f t="shared" si="516"/>
        <v>0</v>
      </c>
      <c r="G8314" s="200"/>
      <c r="H8314" s="202">
        <v>0</v>
      </c>
      <c r="I8314" s="178">
        <v>-56.506999999999998</v>
      </c>
      <c r="J8314">
        <f t="shared" si="517"/>
        <v>0</v>
      </c>
      <c r="K8314" s="189">
        <f t="shared" si="518"/>
        <v>0</v>
      </c>
      <c r="L8314" s="200">
        <v>0</v>
      </c>
      <c r="N8314" s="184">
        <v>4127.3</v>
      </c>
      <c r="O8314" s="190">
        <f t="shared" si="519"/>
        <v>0.6878833333333334</v>
      </c>
      <c r="Q8314" s="1">
        <v>0</v>
      </c>
    </row>
    <row r="8315" spans="2:17" x14ac:dyDescent="0.3">
      <c r="B8315" s="187">
        <v>44178.041666666664</v>
      </c>
      <c r="D8315" s="202">
        <v>0</v>
      </c>
      <c r="E8315" s="178">
        <v>0</v>
      </c>
      <c r="F8315" s="188">
        <f t="shared" si="516"/>
        <v>0</v>
      </c>
      <c r="G8315" s="200"/>
      <c r="H8315" s="202">
        <v>0</v>
      </c>
      <c r="I8315" s="178">
        <v>-56.506999999999998</v>
      </c>
      <c r="J8315">
        <f t="shared" si="517"/>
        <v>0</v>
      </c>
      <c r="K8315" s="189">
        <f t="shared" si="518"/>
        <v>0</v>
      </c>
      <c r="L8315" s="200">
        <v>0</v>
      </c>
      <c r="N8315" s="184">
        <v>4226</v>
      </c>
      <c r="O8315" s="190">
        <f t="shared" si="519"/>
        <v>0.70433333333333337</v>
      </c>
      <c r="Q8315" s="1">
        <v>0</v>
      </c>
    </row>
    <row r="8316" spans="2:17" x14ac:dyDescent="0.3">
      <c r="B8316" s="187">
        <v>44178.083333333336</v>
      </c>
      <c r="D8316" s="202">
        <v>0</v>
      </c>
      <c r="E8316" s="178">
        <v>0</v>
      </c>
      <c r="F8316" s="188">
        <f t="shared" si="516"/>
        <v>0</v>
      </c>
      <c r="G8316" s="200"/>
      <c r="H8316" s="202">
        <v>0</v>
      </c>
      <c r="I8316" s="178">
        <v>-56.506999999999998</v>
      </c>
      <c r="J8316">
        <f t="shared" si="517"/>
        <v>0</v>
      </c>
      <c r="K8316" s="189">
        <f t="shared" si="518"/>
        <v>0</v>
      </c>
      <c r="L8316" s="200">
        <v>0</v>
      </c>
      <c r="N8316" s="184">
        <v>4215.8</v>
      </c>
      <c r="O8316" s="190">
        <f t="shared" si="519"/>
        <v>0.70263333333333333</v>
      </c>
      <c r="Q8316" s="1">
        <v>0</v>
      </c>
    </row>
    <row r="8317" spans="2:17" x14ac:dyDescent="0.3">
      <c r="B8317" s="187">
        <v>44178.125</v>
      </c>
      <c r="D8317" s="202">
        <v>0</v>
      </c>
      <c r="E8317" s="178">
        <v>0</v>
      </c>
      <c r="F8317" s="188">
        <f t="shared" si="516"/>
        <v>0</v>
      </c>
      <c r="G8317" s="200"/>
      <c r="H8317" s="202">
        <v>0</v>
      </c>
      <c r="I8317" s="178">
        <v>-56.506999999999998</v>
      </c>
      <c r="J8317">
        <f t="shared" si="517"/>
        <v>0</v>
      </c>
      <c r="K8317" s="189">
        <f t="shared" si="518"/>
        <v>0</v>
      </c>
      <c r="L8317" s="200">
        <v>0</v>
      </c>
      <c r="N8317" s="184">
        <v>3543.7</v>
      </c>
      <c r="O8317" s="190">
        <f t="shared" si="519"/>
        <v>0.59061666666666668</v>
      </c>
      <c r="Q8317" s="1">
        <v>0</v>
      </c>
    </row>
    <row r="8318" spans="2:17" x14ac:dyDescent="0.3">
      <c r="B8318" s="187">
        <v>44178.166666666664</v>
      </c>
      <c r="D8318" s="202">
        <v>0</v>
      </c>
      <c r="E8318" s="178">
        <v>0</v>
      </c>
      <c r="F8318" s="188">
        <f t="shared" si="516"/>
        <v>0</v>
      </c>
      <c r="G8318" s="200"/>
      <c r="H8318" s="202">
        <v>0</v>
      </c>
      <c r="I8318" s="178">
        <v>-56.506999999999998</v>
      </c>
      <c r="J8318">
        <f t="shared" si="517"/>
        <v>0</v>
      </c>
      <c r="K8318" s="189">
        <f t="shared" si="518"/>
        <v>0</v>
      </c>
      <c r="L8318" s="200">
        <v>0</v>
      </c>
      <c r="N8318" s="184">
        <v>2619.1</v>
      </c>
      <c r="O8318" s="190">
        <f t="shared" si="519"/>
        <v>0.43651666666666666</v>
      </c>
      <c r="Q8318" s="1">
        <v>0</v>
      </c>
    </row>
    <row r="8319" spans="2:17" x14ac:dyDescent="0.3">
      <c r="B8319" s="187">
        <v>44178.208333333336</v>
      </c>
      <c r="D8319" s="202">
        <v>241</v>
      </c>
      <c r="E8319" s="178">
        <v>0</v>
      </c>
      <c r="F8319" s="188">
        <f t="shared" si="516"/>
        <v>0</v>
      </c>
      <c r="G8319" s="200"/>
      <c r="H8319" s="202">
        <v>43</v>
      </c>
      <c r="I8319" s="178">
        <v>1378.7</v>
      </c>
      <c r="J8319">
        <f t="shared" si="517"/>
        <v>1378.7</v>
      </c>
      <c r="K8319" s="189">
        <f t="shared" si="518"/>
        <v>5.5148000000000003E-2</v>
      </c>
      <c r="L8319" s="200">
        <v>1480</v>
      </c>
      <c r="N8319" s="184">
        <v>1792.8</v>
      </c>
      <c r="O8319" s="190">
        <f t="shared" si="519"/>
        <v>0.29880000000000001</v>
      </c>
      <c r="Q8319" s="1">
        <v>0</v>
      </c>
    </row>
    <row r="8320" spans="2:17" x14ac:dyDescent="0.3">
      <c r="B8320" s="187">
        <v>44178.25</v>
      </c>
      <c r="D8320" s="202">
        <v>676</v>
      </c>
      <c r="E8320" s="178">
        <v>142.517</v>
      </c>
      <c r="F8320" s="188">
        <f t="shared" si="516"/>
        <v>0.19287072436309505</v>
      </c>
      <c r="G8320" s="200"/>
      <c r="H8320" s="202">
        <v>241</v>
      </c>
      <c r="I8320" s="178">
        <v>10869</v>
      </c>
      <c r="J8320">
        <f t="shared" si="517"/>
        <v>10869</v>
      </c>
      <c r="K8320" s="189">
        <f t="shared" si="518"/>
        <v>0.43475999999999998</v>
      </c>
      <c r="L8320" s="200">
        <v>11153</v>
      </c>
      <c r="N8320" s="184">
        <v>1135</v>
      </c>
      <c r="O8320" s="190">
        <f t="shared" si="519"/>
        <v>0.18916666666666668</v>
      </c>
      <c r="Q8320" s="1">
        <v>0</v>
      </c>
    </row>
    <row r="8321" spans="2:17" x14ac:dyDescent="0.3">
      <c r="B8321" s="187">
        <v>44178.291666666664</v>
      </c>
      <c r="D8321" s="202">
        <v>812</v>
      </c>
      <c r="E8321" s="178">
        <v>527.93299999999999</v>
      </c>
      <c r="F8321" s="188">
        <f t="shared" si="516"/>
        <v>0.71446087221301213</v>
      </c>
      <c r="G8321" s="200"/>
      <c r="H8321" s="202">
        <v>474</v>
      </c>
      <c r="I8321" s="178">
        <v>21272</v>
      </c>
      <c r="J8321">
        <f t="shared" si="517"/>
        <v>21272</v>
      </c>
      <c r="K8321" s="189">
        <f t="shared" si="518"/>
        <v>0.85087999999999997</v>
      </c>
      <c r="L8321" s="200">
        <v>22017</v>
      </c>
      <c r="N8321" s="184">
        <v>1477.5</v>
      </c>
      <c r="O8321" s="190">
        <f t="shared" si="519"/>
        <v>0.24625</v>
      </c>
      <c r="Q8321" s="1">
        <v>0</v>
      </c>
    </row>
    <row r="8322" spans="2:17" x14ac:dyDescent="0.3">
      <c r="B8322" s="187">
        <v>44178.333333333336</v>
      </c>
      <c r="D8322" s="202">
        <v>783</v>
      </c>
      <c r="E8322" s="178">
        <v>559.74099999999999</v>
      </c>
      <c r="F8322" s="188">
        <f t="shared" si="516"/>
        <v>0.75750718949825768</v>
      </c>
      <c r="G8322" s="200"/>
      <c r="H8322" s="202">
        <v>675</v>
      </c>
      <c r="I8322" s="178">
        <v>22936</v>
      </c>
      <c r="J8322">
        <f t="shared" si="517"/>
        <v>22936</v>
      </c>
      <c r="K8322" s="189">
        <f t="shared" si="518"/>
        <v>0.91744000000000003</v>
      </c>
      <c r="L8322" s="200">
        <v>23778</v>
      </c>
      <c r="N8322" s="184">
        <v>1595.3</v>
      </c>
      <c r="O8322" s="190">
        <f t="shared" si="519"/>
        <v>0.2658833333333333</v>
      </c>
      <c r="Q8322" s="1">
        <v>0</v>
      </c>
    </row>
    <row r="8323" spans="2:17" x14ac:dyDescent="0.3">
      <c r="B8323" s="187">
        <v>44178.375</v>
      </c>
      <c r="D8323" s="202">
        <v>850</v>
      </c>
      <c r="E8323" s="178">
        <v>627.15800000000002</v>
      </c>
      <c r="F8323" s="188">
        <f t="shared" si="516"/>
        <v>0.84874378319856558</v>
      </c>
      <c r="G8323" s="200"/>
      <c r="H8323" s="202">
        <v>854</v>
      </c>
      <c r="I8323" s="178">
        <v>24127</v>
      </c>
      <c r="J8323">
        <f t="shared" si="517"/>
        <v>24127</v>
      </c>
      <c r="K8323" s="189">
        <f t="shared" si="518"/>
        <v>0.96508000000000005</v>
      </c>
      <c r="L8323" s="200">
        <v>25043</v>
      </c>
      <c r="N8323" s="184">
        <v>1198</v>
      </c>
      <c r="O8323" s="190">
        <f t="shared" si="519"/>
        <v>0.19966666666666666</v>
      </c>
      <c r="Q8323" s="1">
        <v>0</v>
      </c>
    </row>
    <row r="8324" spans="2:17" x14ac:dyDescent="0.3">
      <c r="B8324" s="187">
        <v>44178.416666666664</v>
      </c>
      <c r="D8324" s="202">
        <v>805</v>
      </c>
      <c r="E8324" s="178">
        <v>600.62</v>
      </c>
      <c r="F8324" s="188">
        <f t="shared" si="516"/>
        <v>0.81282944818486325</v>
      </c>
      <c r="G8324" s="200"/>
      <c r="H8324" s="202">
        <v>959</v>
      </c>
      <c r="I8324" s="178">
        <v>24145</v>
      </c>
      <c r="J8324">
        <f t="shared" si="517"/>
        <v>24145</v>
      </c>
      <c r="K8324" s="189">
        <f t="shared" si="518"/>
        <v>0.96579999999999999</v>
      </c>
      <c r="L8324" s="200">
        <v>25062</v>
      </c>
      <c r="N8324" s="184">
        <v>846.5</v>
      </c>
      <c r="O8324" s="190">
        <f t="shared" si="519"/>
        <v>0.14108333333333334</v>
      </c>
      <c r="Q8324" s="1">
        <v>0</v>
      </c>
    </row>
    <row r="8325" spans="2:17" x14ac:dyDescent="0.3">
      <c r="B8325" s="187">
        <v>44178.458333333336</v>
      </c>
      <c r="D8325" s="202">
        <v>830</v>
      </c>
      <c r="E8325" s="178">
        <v>629.92600000000004</v>
      </c>
      <c r="F8325" s="188">
        <f t="shared" si="516"/>
        <v>0.85248976553777456</v>
      </c>
      <c r="G8325" s="200"/>
      <c r="H8325" s="202">
        <v>1026</v>
      </c>
      <c r="I8325" s="178">
        <v>24359</v>
      </c>
      <c r="J8325">
        <f t="shared" si="517"/>
        <v>24359</v>
      </c>
      <c r="K8325" s="189">
        <f t="shared" si="518"/>
        <v>0.97436</v>
      </c>
      <c r="L8325" s="200">
        <v>25289</v>
      </c>
      <c r="N8325" s="184">
        <v>727.3</v>
      </c>
      <c r="O8325" s="190">
        <f t="shared" si="519"/>
        <v>0.12121666666666665</v>
      </c>
      <c r="Q8325" s="1">
        <v>0</v>
      </c>
    </row>
    <row r="8326" spans="2:17" x14ac:dyDescent="0.3">
      <c r="B8326" s="187">
        <v>44178.5</v>
      </c>
      <c r="D8326" s="202">
        <v>539</v>
      </c>
      <c r="E8326" s="178">
        <v>406.26799999999997</v>
      </c>
      <c r="F8326" s="188">
        <f t="shared" si="516"/>
        <v>0.54980952058733967</v>
      </c>
      <c r="G8326" s="200"/>
      <c r="H8326" s="202">
        <v>896</v>
      </c>
      <c r="I8326" s="178">
        <v>21623</v>
      </c>
      <c r="J8326">
        <f t="shared" si="517"/>
        <v>21623</v>
      </c>
      <c r="K8326" s="189">
        <f t="shared" si="518"/>
        <v>0.86492000000000002</v>
      </c>
      <c r="L8326" s="200">
        <v>22387</v>
      </c>
      <c r="N8326" s="184">
        <v>724.7</v>
      </c>
      <c r="O8326" s="190">
        <f t="shared" si="519"/>
        <v>0.12078333333333334</v>
      </c>
      <c r="Q8326" s="1">
        <v>0</v>
      </c>
    </row>
    <row r="8327" spans="2:17" x14ac:dyDescent="0.3">
      <c r="B8327" s="187">
        <v>44178.541666666664</v>
      </c>
      <c r="D8327" s="202">
        <v>782</v>
      </c>
      <c r="E8327" s="178">
        <v>583.12</v>
      </c>
      <c r="F8327" s="188">
        <f t="shared" si="516"/>
        <v>0.78914639510099138</v>
      </c>
      <c r="G8327" s="200"/>
      <c r="H8327" s="202">
        <v>933</v>
      </c>
      <c r="I8327" s="178">
        <v>23575</v>
      </c>
      <c r="J8327">
        <f t="shared" si="517"/>
        <v>23575</v>
      </c>
      <c r="K8327" s="189">
        <f t="shared" si="518"/>
        <v>0.94299999999999995</v>
      </c>
      <c r="L8327" s="200">
        <v>24456</v>
      </c>
      <c r="N8327" s="184">
        <v>721</v>
      </c>
      <c r="O8327" s="190">
        <f t="shared" si="519"/>
        <v>0.12016666666666667</v>
      </c>
      <c r="Q8327" s="1">
        <v>0</v>
      </c>
    </row>
    <row r="8328" spans="2:17" x14ac:dyDescent="0.3">
      <c r="B8328" s="187">
        <v>44178.583333333336</v>
      </c>
      <c r="D8328" s="202">
        <v>820</v>
      </c>
      <c r="E8328" s="178">
        <v>599.69299999999998</v>
      </c>
      <c r="F8328" s="188">
        <f t="shared" si="516"/>
        <v>0.8115749230300775</v>
      </c>
      <c r="G8328" s="200"/>
      <c r="H8328" s="202">
        <v>834</v>
      </c>
      <c r="I8328" s="178">
        <v>23663</v>
      </c>
      <c r="J8328">
        <f t="shared" si="517"/>
        <v>23663</v>
      </c>
      <c r="K8328" s="189">
        <f t="shared" si="518"/>
        <v>0.94652000000000003</v>
      </c>
      <c r="L8328" s="200">
        <v>24550</v>
      </c>
      <c r="N8328" s="184">
        <v>756.2</v>
      </c>
      <c r="O8328" s="190">
        <f t="shared" si="519"/>
        <v>0.12603333333333333</v>
      </c>
      <c r="Q8328" s="1">
        <v>0</v>
      </c>
    </row>
    <row r="8329" spans="2:17" x14ac:dyDescent="0.3">
      <c r="B8329" s="187">
        <v>44178.625</v>
      </c>
      <c r="D8329" s="202">
        <v>787</v>
      </c>
      <c r="E8329" s="178">
        <v>555.75599999999997</v>
      </c>
      <c r="F8329" s="188">
        <f t="shared" si="516"/>
        <v>0.75211421998173023</v>
      </c>
      <c r="G8329" s="200"/>
      <c r="H8329" s="202">
        <v>656</v>
      </c>
      <c r="I8329" s="178">
        <v>22569</v>
      </c>
      <c r="J8329">
        <f t="shared" si="517"/>
        <v>22569</v>
      </c>
      <c r="K8329" s="189">
        <f t="shared" si="518"/>
        <v>0.90276000000000001</v>
      </c>
      <c r="L8329" s="200">
        <v>23389</v>
      </c>
      <c r="N8329" s="184">
        <v>724</v>
      </c>
      <c r="O8329" s="190">
        <f t="shared" si="519"/>
        <v>0.12066666666666667</v>
      </c>
      <c r="Q8329" s="1">
        <v>0</v>
      </c>
    </row>
    <row r="8330" spans="2:17" x14ac:dyDescent="0.3">
      <c r="B8330" s="187">
        <v>44178.666666666664</v>
      </c>
      <c r="D8330" s="202">
        <v>739</v>
      </c>
      <c r="E8330" s="178">
        <v>460.51499999999999</v>
      </c>
      <c r="F8330" s="188">
        <f t="shared" si="516"/>
        <v>0.62322292519538525</v>
      </c>
      <c r="G8330" s="200"/>
      <c r="H8330" s="202">
        <v>443</v>
      </c>
      <c r="I8330" s="178">
        <v>19307</v>
      </c>
      <c r="J8330">
        <f t="shared" si="517"/>
        <v>19307</v>
      </c>
      <c r="K8330" s="189">
        <f t="shared" si="518"/>
        <v>0.77227999999999997</v>
      </c>
      <c r="L8330" s="200">
        <v>19944</v>
      </c>
      <c r="N8330" s="184">
        <v>709.6</v>
      </c>
      <c r="O8330" s="190">
        <f t="shared" si="519"/>
        <v>0.11826666666666667</v>
      </c>
      <c r="Q8330" s="1">
        <v>0</v>
      </c>
    </row>
    <row r="8331" spans="2:17" x14ac:dyDescent="0.3">
      <c r="B8331" s="187">
        <v>44178.708333333336</v>
      </c>
      <c r="D8331" s="202">
        <v>571</v>
      </c>
      <c r="E8331" s="178">
        <v>246.71299999999999</v>
      </c>
      <c r="F8331" s="188">
        <f t="shared" ref="F8331:F8394" si="520">E8331/$F$8</f>
        <v>0.33388097574178704</v>
      </c>
      <c r="G8331" s="200"/>
      <c r="H8331" s="202">
        <v>217</v>
      </c>
      <c r="I8331" s="178">
        <v>9230.2999999999993</v>
      </c>
      <c r="J8331">
        <f t="shared" ref="J8331:J8394" si="521">IF(I8331&lt;0,0,I8331)</f>
        <v>9230.2999999999993</v>
      </c>
      <c r="K8331" s="189">
        <f t="shared" ref="K8331:K8394" si="522">J8331/(1000*$K$8)</f>
        <v>0.36921199999999998</v>
      </c>
      <c r="L8331" s="200">
        <v>9466.6</v>
      </c>
      <c r="N8331" s="184">
        <v>694.9</v>
      </c>
      <c r="O8331" s="190">
        <f t="shared" ref="O8331:O8394" si="523">N8331/$O$8</f>
        <v>0.11581666666666666</v>
      </c>
      <c r="Q8331" s="1">
        <v>0</v>
      </c>
    </row>
    <row r="8332" spans="2:17" x14ac:dyDescent="0.3">
      <c r="B8332" s="187">
        <v>44178.75</v>
      </c>
      <c r="D8332" s="202">
        <v>185</v>
      </c>
      <c r="E8332" s="178">
        <v>0</v>
      </c>
      <c r="F8332" s="188">
        <f t="shared" si="520"/>
        <v>0</v>
      </c>
      <c r="G8332" s="200"/>
      <c r="H8332" s="202">
        <v>33</v>
      </c>
      <c r="I8332" s="178">
        <v>838.84</v>
      </c>
      <c r="J8332">
        <f t="shared" si="521"/>
        <v>838.84</v>
      </c>
      <c r="K8332" s="189">
        <f t="shared" si="522"/>
        <v>3.3553600000000003E-2</v>
      </c>
      <c r="L8332" s="200">
        <v>936.54</v>
      </c>
      <c r="N8332" s="184">
        <v>900.9</v>
      </c>
      <c r="O8332" s="190">
        <f t="shared" si="523"/>
        <v>0.15015000000000001</v>
      </c>
      <c r="Q8332" s="1">
        <v>0</v>
      </c>
    </row>
    <row r="8333" spans="2:17" x14ac:dyDescent="0.3">
      <c r="B8333" s="187">
        <v>44178.791666666664</v>
      </c>
      <c r="D8333" s="202">
        <v>0</v>
      </c>
      <c r="E8333" s="178">
        <v>0</v>
      </c>
      <c r="F8333" s="188">
        <f t="shared" si="520"/>
        <v>0</v>
      </c>
      <c r="G8333" s="200"/>
      <c r="H8333" s="202">
        <v>0</v>
      </c>
      <c r="I8333" s="178">
        <v>-56.506999999999998</v>
      </c>
      <c r="J8333">
        <f t="shared" si="521"/>
        <v>0</v>
      </c>
      <c r="K8333" s="189">
        <f t="shared" si="522"/>
        <v>0</v>
      </c>
      <c r="L8333" s="200">
        <v>0</v>
      </c>
      <c r="N8333" s="184">
        <v>1943.5</v>
      </c>
      <c r="O8333" s="190">
        <f t="shared" si="523"/>
        <v>0.32391666666666669</v>
      </c>
      <c r="Q8333" s="1">
        <v>0</v>
      </c>
    </row>
    <row r="8334" spans="2:17" x14ac:dyDescent="0.3">
      <c r="B8334" s="187">
        <v>44178.833333333336</v>
      </c>
      <c r="D8334" s="202">
        <v>0</v>
      </c>
      <c r="E8334" s="178">
        <v>0</v>
      </c>
      <c r="F8334" s="188">
        <f t="shared" si="520"/>
        <v>0</v>
      </c>
      <c r="G8334" s="200"/>
      <c r="H8334" s="202">
        <v>0</v>
      </c>
      <c r="I8334" s="178">
        <v>-56.506999999999998</v>
      </c>
      <c r="J8334">
        <f t="shared" si="521"/>
        <v>0</v>
      </c>
      <c r="K8334" s="189">
        <f t="shared" si="522"/>
        <v>0</v>
      </c>
      <c r="L8334" s="200">
        <v>0</v>
      </c>
      <c r="N8334" s="184">
        <v>2440.8000000000002</v>
      </c>
      <c r="O8334" s="190">
        <f t="shared" si="523"/>
        <v>0.40680000000000005</v>
      </c>
      <c r="Q8334" s="1">
        <v>0</v>
      </c>
    </row>
    <row r="8335" spans="2:17" x14ac:dyDescent="0.3">
      <c r="B8335" s="187">
        <v>44178.875</v>
      </c>
      <c r="D8335" s="202">
        <v>0</v>
      </c>
      <c r="E8335" s="178">
        <v>0</v>
      </c>
      <c r="F8335" s="188">
        <f t="shared" si="520"/>
        <v>0</v>
      </c>
      <c r="G8335" s="200"/>
      <c r="H8335" s="202">
        <v>0</v>
      </c>
      <c r="I8335" s="178">
        <v>-56.506999999999998</v>
      </c>
      <c r="J8335">
        <f t="shared" si="521"/>
        <v>0</v>
      </c>
      <c r="K8335" s="189">
        <f t="shared" si="522"/>
        <v>0</v>
      </c>
      <c r="L8335" s="200">
        <v>0</v>
      </c>
      <c r="N8335" s="184">
        <v>2488.4</v>
      </c>
      <c r="O8335" s="190">
        <f t="shared" si="523"/>
        <v>0.41473333333333334</v>
      </c>
      <c r="Q8335" s="1">
        <v>0</v>
      </c>
    </row>
    <row r="8336" spans="2:17" x14ac:dyDescent="0.3">
      <c r="B8336" s="187">
        <v>44178.916666666664</v>
      </c>
      <c r="D8336" s="202">
        <v>0</v>
      </c>
      <c r="E8336" s="178">
        <v>0</v>
      </c>
      <c r="F8336" s="188">
        <f t="shared" si="520"/>
        <v>0</v>
      </c>
      <c r="G8336" s="200"/>
      <c r="H8336" s="202">
        <v>0</v>
      </c>
      <c r="I8336" s="178">
        <v>-56.506999999999998</v>
      </c>
      <c r="J8336">
        <f t="shared" si="521"/>
        <v>0</v>
      </c>
      <c r="K8336" s="189">
        <f t="shared" si="522"/>
        <v>0</v>
      </c>
      <c r="L8336" s="200">
        <v>0</v>
      </c>
      <c r="N8336" s="184">
        <v>2823.2</v>
      </c>
      <c r="O8336" s="190">
        <f t="shared" si="523"/>
        <v>0.4705333333333333</v>
      </c>
      <c r="Q8336" s="1">
        <v>0</v>
      </c>
    </row>
    <row r="8337" spans="2:17" x14ac:dyDescent="0.3">
      <c r="B8337" s="187">
        <v>44178.958333333336</v>
      </c>
      <c r="D8337" s="202">
        <v>0</v>
      </c>
      <c r="E8337" s="178">
        <v>0</v>
      </c>
      <c r="F8337" s="188">
        <f t="shared" si="520"/>
        <v>0</v>
      </c>
      <c r="G8337" s="200"/>
      <c r="H8337" s="202">
        <v>0</v>
      </c>
      <c r="I8337" s="178">
        <v>-56.506999999999998</v>
      </c>
      <c r="J8337">
        <f t="shared" si="521"/>
        <v>0</v>
      </c>
      <c r="K8337" s="189">
        <f t="shared" si="522"/>
        <v>0</v>
      </c>
      <c r="L8337" s="200">
        <v>0</v>
      </c>
      <c r="N8337" s="184">
        <v>3286.8</v>
      </c>
      <c r="O8337" s="190">
        <f t="shared" si="523"/>
        <v>0.54780000000000006</v>
      </c>
      <c r="Q8337" s="1">
        <v>0</v>
      </c>
    </row>
    <row r="8338" spans="2:17" x14ac:dyDescent="0.3">
      <c r="B8338" s="187">
        <v>44179</v>
      </c>
      <c r="D8338" s="202">
        <v>0</v>
      </c>
      <c r="E8338" s="178">
        <v>0</v>
      </c>
      <c r="F8338" s="188">
        <f t="shared" si="520"/>
        <v>0</v>
      </c>
      <c r="G8338" s="200"/>
      <c r="H8338" s="202">
        <v>0</v>
      </c>
      <c r="I8338" s="178">
        <v>-56.506999999999998</v>
      </c>
      <c r="J8338">
        <f t="shared" si="521"/>
        <v>0</v>
      </c>
      <c r="K8338" s="189">
        <f t="shared" si="522"/>
        <v>0</v>
      </c>
      <c r="L8338" s="200">
        <v>0</v>
      </c>
      <c r="N8338" s="184">
        <v>3527.6</v>
      </c>
      <c r="O8338" s="190">
        <f t="shared" si="523"/>
        <v>0.58793333333333331</v>
      </c>
      <c r="Q8338" s="1">
        <v>0</v>
      </c>
    </row>
    <row r="8339" spans="2:17" x14ac:dyDescent="0.3">
      <c r="B8339" s="187">
        <v>44179.041666666664</v>
      </c>
      <c r="D8339" s="202">
        <v>0</v>
      </c>
      <c r="E8339" s="178">
        <v>0</v>
      </c>
      <c r="F8339" s="188">
        <f t="shared" si="520"/>
        <v>0</v>
      </c>
      <c r="G8339" s="200"/>
      <c r="H8339" s="202">
        <v>0</v>
      </c>
      <c r="I8339" s="178">
        <v>-56.506999999999998</v>
      </c>
      <c r="J8339">
        <f t="shared" si="521"/>
        <v>0</v>
      </c>
      <c r="K8339" s="189">
        <f t="shared" si="522"/>
        <v>0</v>
      </c>
      <c r="L8339" s="200">
        <v>0</v>
      </c>
      <c r="N8339" s="184">
        <v>3706.9</v>
      </c>
      <c r="O8339" s="190">
        <f t="shared" si="523"/>
        <v>0.61781666666666668</v>
      </c>
      <c r="Q8339" s="1">
        <v>0</v>
      </c>
    </row>
    <row r="8340" spans="2:17" x14ac:dyDescent="0.3">
      <c r="B8340" s="187">
        <v>44179.083333333336</v>
      </c>
      <c r="D8340" s="202">
        <v>0</v>
      </c>
      <c r="E8340" s="178">
        <v>0</v>
      </c>
      <c r="F8340" s="188">
        <f t="shared" si="520"/>
        <v>0</v>
      </c>
      <c r="G8340" s="200"/>
      <c r="H8340" s="202">
        <v>0</v>
      </c>
      <c r="I8340" s="178">
        <v>-56.506999999999998</v>
      </c>
      <c r="J8340">
        <f t="shared" si="521"/>
        <v>0</v>
      </c>
      <c r="K8340" s="189">
        <f t="shared" si="522"/>
        <v>0</v>
      </c>
      <c r="L8340" s="200">
        <v>0</v>
      </c>
      <c r="N8340" s="184">
        <v>3492</v>
      </c>
      <c r="O8340" s="190">
        <f t="shared" si="523"/>
        <v>0.58199999999999996</v>
      </c>
      <c r="Q8340" s="1">
        <v>0</v>
      </c>
    </row>
    <row r="8341" spans="2:17" x14ac:dyDescent="0.3">
      <c r="B8341" s="187">
        <v>44179.125</v>
      </c>
      <c r="D8341" s="202">
        <v>0</v>
      </c>
      <c r="E8341" s="178">
        <v>0</v>
      </c>
      <c r="F8341" s="188">
        <f t="shared" si="520"/>
        <v>0</v>
      </c>
      <c r="G8341" s="200"/>
      <c r="H8341" s="202">
        <v>0</v>
      </c>
      <c r="I8341" s="178">
        <v>-56.506999999999998</v>
      </c>
      <c r="J8341">
        <f t="shared" si="521"/>
        <v>0</v>
      </c>
      <c r="K8341" s="189">
        <f t="shared" si="522"/>
        <v>0</v>
      </c>
      <c r="L8341" s="200">
        <v>0</v>
      </c>
      <c r="N8341" s="184">
        <v>2688.9</v>
      </c>
      <c r="O8341" s="190">
        <f t="shared" si="523"/>
        <v>0.44814999999999999</v>
      </c>
      <c r="Q8341" s="1">
        <v>0</v>
      </c>
    </row>
    <row r="8342" spans="2:17" x14ac:dyDescent="0.3">
      <c r="B8342" s="187">
        <v>44179.166666666664</v>
      </c>
      <c r="D8342" s="202">
        <v>0</v>
      </c>
      <c r="E8342" s="178">
        <v>0</v>
      </c>
      <c r="F8342" s="188">
        <f t="shared" si="520"/>
        <v>0</v>
      </c>
      <c r="G8342" s="200"/>
      <c r="H8342" s="202">
        <v>0</v>
      </c>
      <c r="I8342" s="178">
        <v>-56.506999999999998</v>
      </c>
      <c r="J8342">
        <f t="shared" si="521"/>
        <v>0</v>
      </c>
      <c r="K8342" s="189">
        <f t="shared" si="522"/>
        <v>0</v>
      </c>
      <c r="L8342" s="200">
        <v>0</v>
      </c>
      <c r="N8342" s="184">
        <v>1716.3</v>
      </c>
      <c r="O8342" s="190">
        <f t="shared" si="523"/>
        <v>0.28604999999999997</v>
      </c>
      <c r="Q8342" s="1">
        <v>0</v>
      </c>
    </row>
    <row r="8343" spans="2:17" x14ac:dyDescent="0.3">
      <c r="B8343" s="187">
        <v>44179.208333333336</v>
      </c>
      <c r="D8343" s="202">
        <v>259</v>
      </c>
      <c r="E8343" s="178">
        <v>0</v>
      </c>
      <c r="F8343" s="188">
        <f t="shared" si="520"/>
        <v>0</v>
      </c>
      <c r="G8343" s="200"/>
      <c r="H8343" s="202">
        <v>43</v>
      </c>
      <c r="I8343" s="178">
        <v>1405.6</v>
      </c>
      <c r="J8343">
        <f t="shared" si="521"/>
        <v>1405.6</v>
      </c>
      <c r="K8343" s="189">
        <f t="shared" si="522"/>
        <v>5.6223999999999996E-2</v>
      </c>
      <c r="L8343" s="200">
        <v>1507.2</v>
      </c>
      <c r="N8343" s="184">
        <v>650.9</v>
      </c>
      <c r="O8343" s="190">
        <f t="shared" si="523"/>
        <v>0.10848333333333333</v>
      </c>
      <c r="Q8343" s="1">
        <v>0</v>
      </c>
    </row>
    <row r="8344" spans="2:17" x14ac:dyDescent="0.3">
      <c r="B8344" s="187">
        <v>44179.25</v>
      </c>
      <c r="D8344" s="202">
        <v>711</v>
      </c>
      <c r="E8344" s="178">
        <v>158.53800000000001</v>
      </c>
      <c r="F8344" s="188">
        <f t="shared" si="520"/>
        <v>0.21455222113204997</v>
      </c>
      <c r="G8344" s="200"/>
      <c r="H8344" s="202">
        <v>243</v>
      </c>
      <c r="I8344" s="178">
        <v>11032</v>
      </c>
      <c r="J8344">
        <f t="shared" si="521"/>
        <v>11032</v>
      </c>
      <c r="K8344" s="189">
        <f t="shared" si="522"/>
        <v>0.44128000000000001</v>
      </c>
      <c r="L8344" s="200">
        <v>11321</v>
      </c>
      <c r="N8344" s="184">
        <v>1102.9000000000001</v>
      </c>
      <c r="O8344" s="190">
        <f t="shared" si="523"/>
        <v>0.18381666666666668</v>
      </c>
      <c r="Q8344" s="1">
        <v>0</v>
      </c>
    </row>
    <row r="8345" spans="2:17" x14ac:dyDescent="0.3">
      <c r="B8345" s="187">
        <v>44179.291666666664</v>
      </c>
      <c r="D8345" s="202">
        <v>841</v>
      </c>
      <c r="E8345" s="178">
        <v>543.94100000000003</v>
      </c>
      <c r="F8345" s="188">
        <f t="shared" si="520"/>
        <v>0.73612477585681912</v>
      </c>
      <c r="G8345" s="200"/>
      <c r="H8345" s="202">
        <v>477</v>
      </c>
      <c r="I8345" s="178">
        <v>21220</v>
      </c>
      <c r="J8345">
        <f t="shared" si="521"/>
        <v>21220</v>
      </c>
      <c r="K8345" s="189">
        <f t="shared" si="522"/>
        <v>0.8488</v>
      </c>
      <c r="L8345" s="200">
        <v>21961</v>
      </c>
      <c r="N8345" s="184">
        <v>3532.5</v>
      </c>
      <c r="O8345" s="190">
        <f t="shared" si="523"/>
        <v>0.58875</v>
      </c>
      <c r="Q8345" s="1">
        <v>0</v>
      </c>
    </row>
    <row r="8346" spans="2:17" x14ac:dyDescent="0.3">
      <c r="B8346" s="187">
        <v>44179.333333333336</v>
      </c>
      <c r="D8346" s="202">
        <v>920</v>
      </c>
      <c r="E8346" s="178">
        <v>656.66499999999996</v>
      </c>
      <c r="F8346" s="188">
        <f t="shared" si="520"/>
        <v>0.88867611733261154</v>
      </c>
      <c r="G8346" s="200"/>
      <c r="H8346" s="202">
        <v>708</v>
      </c>
      <c r="I8346" s="178">
        <v>23959</v>
      </c>
      <c r="J8346">
        <f t="shared" si="521"/>
        <v>23959</v>
      </c>
      <c r="K8346" s="189">
        <f t="shared" si="522"/>
        <v>0.95835999999999999</v>
      </c>
      <c r="L8346" s="200">
        <v>24864</v>
      </c>
      <c r="N8346" s="184">
        <v>5378</v>
      </c>
      <c r="O8346" s="190">
        <f t="shared" si="523"/>
        <v>0.89633333333333332</v>
      </c>
      <c r="Q8346" s="1">
        <v>0</v>
      </c>
    </row>
    <row r="8347" spans="2:17" x14ac:dyDescent="0.3">
      <c r="B8347" s="187">
        <v>44179.375</v>
      </c>
      <c r="D8347" s="202">
        <v>970</v>
      </c>
      <c r="E8347" s="178">
        <v>713.72500000000002</v>
      </c>
      <c r="F8347" s="188">
        <f t="shared" si="520"/>
        <v>0.96589640355922468</v>
      </c>
      <c r="G8347" s="200"/>
      <c r="H8347" s="202">
        <v>886</v>
      </c>
      <c r="I8347" s="178">
        <v>24359</v>
      </c>
      <c r="J8347">
        <f t="shared" si="521"/>
        <v>24359</v>
      </c>
      <c r="K8347" s="189">
        <f t="shared" si="522"/>
        <v>0.97436</v>
      </c>
      <c r="L8347" s="200">
        <v>25289</v>
      </c>
      <c r="N8347" s="184">
        <v>5210.3</v>
      </c>
      <c r="O8347" s="190">
        <f t="shared" si="523"/>
        <v>0.8683833333333334</v>
      </c>
      <c r="Q8347" s="1">
        <v>0</v>
      </c>
    </row>
    <row r="8348" spans="2:17" x14ac:dyDescent="0.3">
      <c r="B8348" s="187">
        <v>44179.416666666664</v>
      </c>
      <c r="D8348" s="202">
        <v>1003</v>
      </c>
      <c r="E8348" s="178">
        <v>734.678</v>
      </c>
      <c r="F8348" s="188">
        <f t="shared" si="520"/>
        <v>0.99425246134587408</v>
      </c>
      <c r="G8348" s="200"/>
      <c r="H8348" s="202">
        <v>1019</v>
      </c>
      <c r="I8348" s="178">
        <v>24359</v>
      </c>
      <c r="J8348">
        <f t="shared" si="521"/>
        <v>24359</v>
      </c>
      <c r="K8348" s="189">
        <f t="shared" si="522"/>
        <v>0.97436</v>
      </c>
      <c r="L8348" s="200">
        <v>25289</v>
      </c>
      <c r="N8348" s="184">
        <v>4010</v>
      </c>
      <c r="O8348" s="190">
        <f t="shared" si="523"/>
        <v>0.66833333333333333</v>
      </c>
      <c r="Q8348" s="1">
        <v>0</v>
      </c>
    </row>
    <row r="8349" spans="2:17" x14ac:dyDescent="0.3">
      <c r="B8349" s="187">
        <v>44179.458333333336</v>
      </c>
      <c r="D8349" s="202">
        <v>1014</v>
      </c>
      <c r="E8349" s="178">
        <v>734.69500000000005</v>
      </c>
      <c r="F8349" s="188">
        <f t="shared" si="520"/>
        <v>0.99427546774029851</v>
      </c>
      <c r="G8349" s="200"/>
      <c r="H8349" s="202">
        <v>1086</v>
      </c>
      <c r="I8349" s="178">
        <v>24359</v>
      </c>
      <c r="J8349">
        <f t="shared" si="521"/>
        <v>24359</v>
      </c>
      <c r="K8349" s="189">
        <f t="shared" si="522"/>
        <v>0.97436</v>
      </c>
      <c r="L8349" s="200">
        <v>25289</v>
      </c>
      <c r="N8349" s="184">
        <v>2594.3000000000002</v>
      </c>
      <c r="O8349" s="190">
        <f t="shared" si="523"/>
        <v>0.43238333333333334</v>
      </c>
      <c r="Q8349" s="1">
        <v>0</v>
      </c>
    </row>
    <row r="8350" spans="2:17" x14ac:dyDescent="0.3">
      <c r="B8350" s="187">
        <v>44179.5</v>
      </c>
      <c r="D8350" s="202">
        <v>963</v>
      </c>
      <c r="E8350" s="178">
        <v>734.74699999999996</v>
      </c>
      <c r="F8350" s="188">
        <f t="shared" si="520"/>
        <v>0.99434584024089046</v>
      </c>
      <c r="G8350" s="200"/>
      <c r="H8350" s="202">
        <v>1068</v>
      </c>
      <c r="I8350" s="178">
        <v>24359</v>
      </c>
      <c r="J8350">
        <f t="shared" si="521"/>
        <v>24359</v>
      </c>
      <c r="K8350" s="189">
        <f t="shared" si="522"/>
        <v>0.97436</v>
      </c>
      <c r="L8350" s="200">
        <v>25289</v>
      </c>
      <c r="N8350" s="184">
        <v>1627.5</v>
      </c>
      <c r="O8350" s="190">
        <f t="shared" si="523"/>
        <v>0.27124999999999999</v>
      </c>
      <c r="Q8350" s="1">
        <v>0</v>
      </c>
    </row>
    <row r="8351" spans="2:17" x14ac:dyDescent="0.3">
      <c r="B8351" s="187">
        <v>44179.541666666664</v>
      </c>
      <c r="D8351" s="202">
        <v>956</v>
      </c>
      <c r="E8351" s="178">
        <v>717.75400000000002</v>
      </c>
      <c r="F8351" s="188">
        <f t="shared" si="520"/>
        <v>0.97134891903779152</v>
      </c>
      <c r="G8351" s="200"/>
      <c r="H8351" s="202">
        <v>1004</v>
      </c>
      <c r="I8351" s="178">
        <v>24359</v>
      </c>
      <c r="J8351">
        <f t="shared" si="521"/>
        <v>24359</v>
      </c>
      <c r="K8351" s="189">
        <f t="shared" si="522"/>
        <v>0.97436</v>
      </c>
      <c r="L8351" s="200">
        <v>25289</v>
      </c>
      <c r="N8351" s="184">
        <v>930.2</v>
      </c>
      <c r="O8351" s="190">
        <f t="shared" si="523"/>
        <v>0.15503333333333333</v>
      </c>
      <c r="Q8351" s="1">
        <v>0</v>
      </c>
    </row>
    <row r="8352" spans="2:17" x14ac:dyDescent="0.3">
      <c r="B8352" s="187">
        <v>44179.583333333336</v>
      </c>
      <c r="D8352" s="202">
        <v>539</v>
      </c>
      <c r="E8352" s="178">
        <v>386.00700000000001</v>
      </c>
      <c r="F8352" s="188">
        <f t="shared" si="520"/>
        <v>0.52238995838549251</v>
      </c>
      <c r="G8352" s="200"/>
      <c r="H8352" s="202">
        <v>703</v>
      </c>
      <c r="I8352" s="178">
        <v>19816</v>
      </c>
      <c r="J8352">
        <f t="shared" si="521"/>
        <v>19816</v>
      </c>
      <c r="K8352" s="189">
        <f t="shared" si="522"/>
        <v>0.79264000000000001</v>
      </c>
      <c r="L8352" s="200">
        <v>20480</v>
      </c>
      <c r="N8352" s="184">
        <v>514</v>
      </c>
      <c r="O8352" s="190">
        <f t="shared" si="523"/>
        <v>8.5666666666666669E-2</v>
      </c>
      <c r="Q8352" s="1">
        <v>0</v>
      </c>
    </row>
    <row r="8353" spans="2:17" x14ac:dyDescent="0.3">
      <c r="B8353" s="187">
        <v>44179.625</v>
      </c>
      <c r="D8353" s="202">
        <v>437</v>
      </c>
      <c r="E8353" s="178">
        <v>298.84399999999999</v>
      </c>
      <c r="F8353" s="188">
        <f t="shared" si="520"/>
        <v>0.40443076090266267</v>
      </c>
      <c r="G8353" s="200"/>
      <c r="H8353" s="202">
        <v>503</v>
      </c>
      <c r="I8353" s="178">
        <v>16611</v>
      </c>
      <c r="J8353">
        <f t="shared" si="521"/>
        <v>16611</v>
      </c>
      <c r="K8353" s="189">
        <f t="shared" si="522"/>
        <v>0.66444000000000003</v>
      </c>
      <c r="L8353" s="200">
        <v>17114</v>
      </c>
      <c r="N8353" s="184">
        <v>165.4</v>
      </c>
      <c r="O8353" s="190">
        <f t="shared" si="523"/>
        <v>2.7566666666666666E-2</v>
      </c>
      <c r="Q8353" s="1">
        <v>0</v>
      </c>
    </row>
    <row r="8354" spans="2:17" x14ac:dyDescent="0.3">
      <c r="B8354" s="187">
        <v>44179.666666666664</v>
      </c>
      <c r="D8354" s="202">
        <v>602</v>
      </c>
      <c r="E8354" s="178">
        <v>372.36099999999999</v>
      </c>
      <c r="F8354" s="188">
        <f t="shared" si="520"/>
        <v>0.50392259024934871</v>
      </c>
      <c r="G8354" s="200"/>
      <c r="H8354" s="202">
        <v>423</v>
      </c>
      <c r="I8354" s="178">
        <v>17996</v>
      </c>
      <c r="J8354">
        <f t="shared" si="521"/>
        <v>17996</v>
      </c>
      <c r="K8354" s="189">
        <f t="shared" si="522"/>
        <v>0.71984000000000004</v>
      </c>
      <c r="L8354" s="200">
        <v>18566</v>
      </c>
      <c r="N8354" s="184">
        <v>3.8</v>
      </c>
      <c r="O8354" s="190">
        <f t="shared" si="523"/>
        <v>6.333333333333333E-4</v>
      </c>
      <c r="Q8354" s="1">
        <v>0</v>
      </c>
    </row>
    <row r="8355" spans="2:17" x14ac:dyDescent="0.3">
      <c r="B8355" s="187">
        <v>44179.708333333336</v>
      </c>
      <c r="D8355" s="202">
        <v>531</v>
      </c>
      <c r="E8355" s="178">
        <v>229.274</v>
      </c>
      <c r="F8355" s="188">
        <f t="shared" si="520"/>
        <v>0.310280475014379</v>
      </c>
      <c r="G8355" s="200"/>
      <c r="H8355" s="202">
        <v>215</v>
      </c>
      <c r="I8355" s="178">
        <v>8916.2000000000007</v>
      </c>
      <c r="J8355">
        <f t="shared" si="521"/>
        <v>8916.2000000000007</v>
      </c>
      <c r="K8355" s="189">
        <f t="shared" si="522"/>
        <v>0.35664800000000002</v>
      </c>
      <c r="L8355" s="200">
        <v>9144</v>
      </c>
      <c r="N8355" s="184">
        <v>0</v>
      </c>
      <c r="O8355" s="190">
        <f t="shared" si="523"/>
        <v>0</v>
      </c>
      <c r="Q8355" s="1">
        <v>0</v>
      </c>
    </row>
    <row r="8356" spans="2:17" x14ac:dyDescent="0.3">
      <c r="B8356" s="187">
        <v>44179.75</v>
      </c>
      <c r="D8356" s="202">
        <v>218</v>
      </c>
      <c r="E8356" s="178">
        <v>0</v>
      </c>
      <c r="F8356" s="188">
        <f t="shared" si="520"/>
        <v>0</v>
      </c>
      <c r="G8356" s="200"/>
      <c r="H8356" s="202">
        <v>35</v>
      </c>
      <c r="I8356" s="178">
        <v>902.86</v>
      </c>
      <c r="J8356">
        <f t="shared" si="521"/>
        <v>902.86</v>
      </c>
      <c r="K8356" s="189">
        <f t="shared" si="522"/>
        <v>3.6114399999999998E-2</v>
      </c>
      <c r="L8356" s="200">
        <v>1000.9</v>
      </c>
      <c r="N8356" s="184">
        <v>0</v>
      </c>
      <c r="O8356" s="190">
        <f t="shared" si="523"/>
        <v>0</v>
      </c>
      <c r="Q8356" s="1">
        <v>0</v>
      </c>
    </row>
    <row r="8357" spans="2:17" x14ac:dyDescent="0.3">
      <c r="B8357" s="187">
        <v>44179.791666666664</v>
      </c>
      <c r="D8357" s="202">
        <v>0</v>
      </c>
      <c r="E8357" s="178">
        <v>0</v>
      </c>
      <c r="F8357" s="188">
        <f t="shared" si="520"/>
        <v>0</v>
      </c>
      <c r="G8357" s="200"/>
      <c r="H8357" s="202">
        <v>0</v>
      </c>
      <c r="I8357" s="178">
        <v>-56.506999999999998</v>
      </c>
      <c r="J8357">
        <f t="shared" si="521"/>
        <v>0</v>
      </c>
      <c r="K8357" s="189">
        <f t="shared" si="522"/>
        <v>0</v>
      </c>
      <c r="L8357" s="200">
        <v>0</v>
      </c>
      <c r="N8357" s="184">
        <v>0</v>
      </c>
      <c r="O8357" s="190">
        <f t="shared" si="523"/>
        <v>0</v>
      </c>
      <c r="Q8357" s="1">
        <v>0</v>
      </c>
    </row>
    <row r="8358" spans="2:17" x14ac:dyDescent="0.3">
      <c r="B8358" s="187">
        <v>44179.833333333336</v>
      </c>
      <c r="D8358" s="202">
        <v>0</v>
      </c>
      <c r="E8358" s="178">
        <v>0</v>
      </c>
      <c r="F8358" s="188">
        <f t="shared" si="520"/>
        <v>0</v>
      </c>
      <c r="G8358" s="200"/>
      <c r="H8358" s="202">
        <v>0</v>
      </c>
      <c r="I8358" s="178">
        <v>-56.506999999999998</v>
      </c>
      <c r="J8358">
        <f t="shared" si="521"/>
        <v>0</v>
      </c>
      <c r="K8358" s="189">
        <f t="shared" si="522"/>
        <v>0</v>
      </c>
      <c r="L8358" s="200">
        <v>0</v>
      </c>
      <c r="N8358" s="184">
        <v>0</v>
      </c>
      <c r="O8358" s="190">
        <f t="shared" si="523"/>
        <v>0</v>
      </c>
      <c r="Q8358" s="1">
        <v>0</v>
      </c>
    </row>
    <row r="8359" spans="2:17" x14ac:dyDescent="0.3">
      <c r="B8359" s="187">
        <v>44179.875</v>
      </c>
      <c r="D8359" s="202">
        <v>0</v>
      </c>
      <c r="E8359" s="178">
        <v>0</v>
      </c>
      <c r="F8359" s="188">
        <f t="shared" si="520"/>
        <v>0</v>
      </c>
      <c r="G8359" s="200"/>
      <c r="H8359" s="202">
        <v>0</v>
      </c>
      <c r="I8359" s="178">
        <v>-56.506999999999998</v>
      </c>
      <c r="J8359">
        <f t="shared" si="521"/>
        <v>0</v>
      </c>
      <c r="K8359" s="189">
        <f t="shared" si="522"/>
        <v>0</v>
      </c>
      <c r="L8359" s="200">
        <v>0</v>
      </c>
      <c r="N8359" s="184">
        <v>0</v>
      </c>
      <c r="O8359" s="190">
        <f t="shared" si="523"/>
        <v>0</v>
      </c>
      <c r="Q8359" s="1">
        <v>0</v>
      </c>
    </row>
    <row r="8360" spans="2:17" x14ac:dyDescent="0.3">
      <c r="B8360" s="187">
        <v>44179.916666666664</v>
      </c>
      <c r="D8360" s="202">
        <v>0</v>
      </c>
      <c r="E8360" s="178">
        <v>0</v>
      </c>
      <c r="F8360" s="188">
        <f t="shared" si="520"/>
        <v>0</v>
      </c>
      <c r="G8360" s="200"/>
      <c r="H8360" s="202">
        <v>0</v>
      </c>
      <c r="I8360" s="178">
        <v>-56.506999999999998</v>
      </c>
      <c r="J8360">
        <f t="shared" si="521"/>
        <v>0</v>
      </c>
      <c r="K8360" s="189">
        <f t="shared" si="522"/>
        <v>0</v>
      </c>
      <c r="L8360" s="200">
        <v>0</v>
      </c>
      <c r="N8360" s="184">
        <v>0</v>
      </c>
      <c r="O8360" s="190">
        <f t="shared" si="523"/>
        <v>0</v>
      </c>
      <c r="Q8360" s="1">
        <v>0</v>
      </c>
    </row>
    <row r="8361" spans="2:17" x14ac:dyDescent="0.3">
      <c r="B8361" s="187">
        <v>44179.958333333336</v>
      </c>
      <c r="D8361" s="202">
        <v>0</v>
      </c>
      <c r="E8361" s="178">
        <v>0</v>
      </c>
      <c r="F8361" s="188">
        <f t="shared" si="520"/>
        <v>0</v>
      </c>
      <c r="G8361" s="200"/>
      <c r="H8361" s="202">
        <v>0</v>
      </c>
      <c r="I8361" s="178">
        <v>-56.506999999999998</v>
      </c>
      <c r="J8361">
        <f t="shared" si="521"/>
        <v>0</v>
      </c>
      <c r="K8361" s="189">
        <f t="shared" si="522"/>
        <v>0</v>
      </c>
      <c r="L8361" s="200">
        <v>0</v>
      </c>
      <c r="N8361" s="184">
        <v>176.1</v>
      </c>
      <c r="O8361" s="190">
        <f t="shared" si="523"/>
        <v>2.9349999999999998E-2</v>
      </c>
      <c r="Q8361" s="1">
        <v>0</v>
      </c>
    </row>
    <row r="8362" spans="2:17" x14ac:dyDescent="0.3">
      <c r="B8362" s="187">
        <v>44180</v>
      </c>
      <c r="D8362" s="202">
        <v>0</v>
      </c>
      <c r="E8362" s="178">
        <v>0</v>
      </c>
      <c r="F8362" s="188">
        <f t="shared" si="520"/>
        <v>0</v>
      </c>
      <c r="G8362" s="200"/>
      <c r="H8362" s="202">
        <v>0</v>
      </c>
      <c r="I8362" s="178">
        <v>-56.506999999999998</v>
      </c>
      <c r="J8362">
        <f t="shared" si="521"/>
        <v>0</v>
      </c>
      <c r="K8362" s="189">
        <f t="shared" si="522"/>
        <v>0</v>
      </c>
      <c r="L8362" s="200">
        <v>0</v>
      </c>
      <c r="N8362" s="184">
        <v>837.6</v>
      </c>
      <c r="O8362" s="190">
        <f t="shared" si="523"/>
        <v>0.1396</v>
      </c>
      <c r="Q8362" s="1">
        <v>0</v>
      </c>
    </row>
    <row r="8363" spans="2:17" x14ac:dyDescent="0.3">
      <c r="B8363" s="187">
        <v>44180.041666666664</v>
      </c>
      <c r="D8363" s="202">
        <v>0</v>
      </c>
      <c r="E8363" s="178">
        <v>0</v>
      </c>
      <c r="F8363" s="188">
        <f t="shared" si="520"/>
        <v>0</v>
      </c>
      <c r="G8363" s="200"/>
      <c r="H8363" s="202">
        <v>0</v>
      </c>
      <c r="I8363" s="178">
        <v>-56.506999999999998</v>
      </c>
      <c r="J8363">
        <f t="shared" si="521"/>
        <v>0</v>
      </c>
      <c r="K8363" s="189">
        <f t="shared" si="522"/>
        <v>0</v>
      </c>
      <c r="L8363" s="200">
        <v>0</v>
      </c>
      <c r="N8363" s="184">
        <v>1353.3</v>
      </c>
      <c r="O8363" s="190">
        <f t="shared" si="523"/>
        <v>0.22555</v>
      </c>
      <c r="Q8363" s="1">
        <v>0</v>
      </c>
    </row>
    <row r="8364" spans="2:17" x14ac:dyDescent="0.3">
      <c r="B8364" s="187">
        <v>44180.083333333336</v>
      </c>
      <c r="D8364" s="202">
        <v>0</v>
      </c>
      <c r="E8364" s="178">
        <v>0</v>
      </c>
      <c r="F8364" s="188">
        <f t="shared" si="520"/>
        <v>0</v>
      </c>
      <c r="G8364" s="200"/>
      <c r="H8364" s="202">
        <v>0</v>
      </c>
      <c r="I8364" s="178">
        <v>-56.506999999999998</v>
      </c>
      <c r="J8364">
        <f t="shared" si="521"/>
        <v>0</v>
      </c>
      <c r="K8364" s="189">
        <f t="shared" si="522"/>
        <v>0</v>
      </c>
      <c r="L8364" s="200">
        <v>0</v>
      </c>
      <c r="N8364" s="184">
        <v>1839.9</v>
      </c>
      <c r="O8364" s="190">
        <f t="shared" si="523"/>
        <v>0.30665000000000003</v>
      </c>
      <c r="Q8364" s="1">
        <v>0</v>
      </c>
    </row>
    <row r="8365" spans="2:17" x14ac:dyDescent="0.3">
      <c r="B8365" s="187">
        <v>44180.125</v>
      </c>
      <c r="D8365" s="202">
        <v>0</v>
      </c>
      <c r="E8365" s="178">
        <v>0</v>
      </c>
      <c r="F8365" s="188">
        <f t="shared" si="520"/>
        <v>0</v>
      </c>
      <c r="G8365" s="200"/>
      <c r="H8365" s="202">
        <v>0</v>
      </c>
      <c r="I8365" s="178">
        <v>-56.506999999999998</v>
      </c>
      <c r="J8365">
        <f t="shared" si="521"/>
        <v>0</v>
      </c>
      <c r="K8365" s="189">
        <f t="shared" si="522"/>
        <v>0</v>
      </c>
      <c r="L8365" s="200">
        <v>0</v>
      </c>
      <c r="N8365" s="184">
        <v>1534.6</v>
      </c>
      <c r="O8365" s="190">
        <f t="shared" si="523"/>
        <v>0.25576666666666664</v>
      </c>
      <c r="Q8365" s="1">
        <v>0</v>
      </c>
    </row>
    <row r="8366" spans="2:17" x14ac:dyDescent="0.3">
      <c r="B8366" s="187">
        <v>44180.166666666664</v>
      </c>
      <c r="D8366" s="202">
        <v>0</v>
      </c>
      <c r="E8366" s="178">
        <v>0</v>
      </c>
      <c r="F8366" s="188">
        <f t="shared" si="520"/>
        <v>0</v>
      </c>
      <c r="G8366" s="200"/>
      <c r="H8366" s="202">
        <v>0</v>
      </c>
      <c r="I8366" s="178">
        <v>-56.506999999999998</v>
      </c>
      <c r="J8366">
        <f t="shared" si="521"/>
        <v>0</v>
      </c>
      <c r="K8366" s="189">
        <f t="shared" si="522"/>
        <v>0</v>
      </c>
      <c r="L8366" s="200">
        <v>0</v>
      </c>
      <c r="N8366" s="184">
        <v>1083.4000000000001</v>
      </c>
      <c r="O8366" s="190">
        <f t="shared" si="523"/>
        <v>0.18056666666666668</v>
      </c>
      <c r="Q8366" s="1">
        <v>0</v>
      </c>
    </row>
    <row r="8367" spans="2:17" x14ac:dyDescent="0.3">
      <c r="B8367" s="187">
        <v>44180.208333333336</v>
      </c>
      <c r="D8367" s="202">
        <v>260</v>
      </c>
      <c r="E8367" s="178">
        <v>0</v>
      </c>
      <c r="F8367" s="188">
        <f t="shared" si="520"/>
        <v>0</v>
      </c>
      <c r="G8367" s="200"/>
      <c r="H8367" s="202">
        <v>42</v>
      </c>
      <c r="I8367" s="178">
        <v>1328.3</v>
      </c>
      <c r="J8367">
        <f t="shared" si="521"/>
        <v>1328.3</v>
      </c>
      <c r="K8367" s="189">
        <f t="shared" si="522"/>
        <v>5.3131999999999999E-2</v>
      </c>
      <c r="L8367" s="200">
        <v>1429.3</v>
      </c>
      <c r="N8367" s="184">
        <v>415.8</v>
      </c>
      <c r="O8367" s="190">
        <f t="shared" si="523"/>
        <v>6.93E-2</v>
      </c>
      <c r="Q8367" s="1">
        <v>0</v>
      </c>
    </row>
    <row r="8368" spans="2:17" x14ac:dyDescent="0.3">
      <c r="B8368" s="187">
        <v>44180.25</v>
      </c>
      <c r="D8368" s="202">
        <v>710</v>
      </c>
      <c r="E8368" s="178">
        <v>160.50200000000001</v>
      </c>
      <c r="F8368" s="188">
        <f t="shared" si="520"/>
        <v>0.21721013634671993</v>
      </c>
      <c r="G8368" s="200"/>
      <c r="H8368" s="202">
        <v>241</v>
      </c>
      <c r="I8368" s="178">
        <v>10908</v>
      </c>
      <c r="J8368">
        <f t="shared" si="521"/>
        <v>10908</v>
      </c>
      <c r="K8368" s="189">
        <f t="shared" si="522"/>
        <v>0.43631999999999999</v>
      </c>
      <c r="L8368" s="200">
        <v>11193</v>
      </c>
      <c r="N8368" s="184">
        <v>0</v>
      </c>
      <c r="O8368" s="190">
        <f t="shared" si="523"/>
        <v>0</v>
      </c>
      <c r="Q8368" s="1">
        <v>0</v>
      </c>
    </row>
    <row r="8369" spans="2:17" x14ac:dyDescent="0.3">
      <c r="B8369" s="187">
        <v>44180.291666666664</v>
      </c>
      <c r="D8369" s="202">
        <v>840</v>
      </c>
      <c r="E8369" s="178">
        <v>550.01300000000003</v>
      </c>
      <c r="F8369" s="188">
        <f t="shared" si="520"/>
        <v>0.74434211861826316</v>
      </c>
      <c r="G8369" s="200"/>
      <c r="H8369" s="202">
        <v>473</v>
      </c>
      <c r="I8369" s="178">
        <v>20986</v>
      </c>
      <c r="J8369">
        <f t="shared" si="521"/>
        <v>20986</v>
      </c>
      <c r="K8369" s="189">
        <f t="shared" si="522"/>
        <v>0.83943999999999996</v>
      </c>
      <c r="L8369" s="200">
        <v>21715</v>
      </c>
      <c r="N8369" s="184">
        <v>0</v>
      </c>
      <c r="O8369" s="190">
        <f t="shared" si="523"/>
        <v>0</v>
      </c>
      <c r="Q8369" s="1">
        <v>0</v>
      </c>
    </row>
    <row r="8370" spans="2:17" x14ac:dyDescent="0.3">
      <c r="B8370" s="187">
        <v>44180.333333333336</v>
      </c>
      <c r="D8370" s="202">
        <v>917</v>
      </c>
      <c r="E8370" s="178">
        <v>664.16600000000005</v>
      </c>
      <c r="F8370" s="188">
        <f t="shared" si="520"/>
        <v>0.89882735054301865</v>
      </c>
      <c r="G8370" s="200"/>
      <c r="H8370" s="202">
        <v>703</v>
      </c>
      <c r="I8370" s="178">
        <v>23735</v>
      </c>
      <c r="J8370">
        <f t="shared" si="521"/>
        <v>23735</v>
      </c>
      <c r="K8370" s="189">
        <f t="shared" si="522"/>
        <v>0.94940000000000002</v>
      </c>
      <c r="L8370" s="200">
        <v>24626</v>
      </c>
      <c r="N8370" s="184">
        <v>0</v>
      </c>
      <c r="O8370" s="190">
        <f t="shared" si="523"/>
        <v>0</v>
      </c>
      <c r="Q8370" s="1">
        <v>0</v>
      </c>
    </row>
    <row r="8371" spans="2:17" x14ac:dyDescent="0.3">
      <c r="B8371" s="187">
        <v>44180.375</v>
      </c>
      <c r="D8371" s="202">
        <v>969</v>
      </c>
      <c r="E8371" s="178">
        <v>722.13499999999999</v>
      </c>
      <c r="F8371" s="188">
        <f t="shared" si="520"/>
        <v>0.97727780221267391</v>
      </c>
      <c r="G8371" s="200"/>
      <c r="H8371" s="202">
        <v>881</v>
      </c>
      <c r="I8371" s="178">
        <v>24359</v>
      </c>
      <c r="J8371">
        <f t="shared" si="521"/>
        <v>24359</v>
      </c>
      <c r="K8371" s="189">
        <f t="shared" si="522"/>
        <v>0.97436</v>
      </c>
      <c r="L8371" s="200">
        <v>25289</v>
      </c>
      <c r="N8371" s="184">
        <v>0</v>
      </c>
      <c r="O8371" s="190">
        <f t="shared" si="523"/>
        <v>0</v>
      </c>
      <c r="Q8371" s="1">
        <v>0</v>
      </c>
    </row>
    <row r="8372" spans="2:17" x14ac:dyDescent="0.3">
      <c r="B8372" s="187">
        <v>44180.416666666664</v>
      </c>
      <c r="D8372" s="202">
        <v>1002</v>
      </c>
      <c r="E8372" s="178">
        <v>734.86900000000003</v>
      </c>
      <c r="F8372" s="188">
        <f t="shared" si="520"/>
        <v>0.9945109449538182</v>
      </c>
      <c r="G8372" s="200"/>
      <c r="H8372" s="202">
        <v>1014</v>
      </c>
      <c r="I8372" s="178">
        <v>24359</v>
      </c>
      <c r="J8372">
        <f t="shared" si="521"/>
        <v>24359</v>
      </c>
      <c r="K8372" s="189">
        <f t="shared" si="522"/>
        <v>0.97436</v>
      </c>
      <c r="L8372" s="200">
        <v>25289</v>
      </c>
      <c r="N8372" s="184">
        <v>0</v>
      </c>
      <c r="O8372" s="190">
        <f t="shared" si="523"/>
        <v>0</v>
      </c>
      <c r="Q8372" s="1">
        <v>0</v>
      </c>
    </row>
    <row r="8373" spans="2:17" x14ac:dyDescent="0.3">
      <c r="B8373" s="187">
        <v>44180.458333333336</v>
      </c>
      <c r="D8373" s="202">
        <v>1016</v>
      </c>
      <c r="E8373" s="178">
        <v>734.77200000000005</v>
      </c>
      <c r="F8373" s="188">
        <f t="shared" si="520"/>
        <v>0.99437967317386755</v>
      </c>
      <c r="G8373" s="200"/>
      <c r="H8373" s="202">
        <v>1083</v>
      </c>
      <c r="I8373" s="178">
        <v>24359</v>
      </c>
      <c r="J8373">
        <f t="shared" si="521"/>
        <v>24359</v>
      </c>
      <c r="K8373" s="189">
        <f t="shared" si="522"/>
        <v>0.97436</v>
      </c>
      <c r="L8373" s="200">
        <v>25289</v>
      </c>
      <c r="N8373" s="184">
        <v>0</v>
      </c>
      <c r="O8373" s="190">
        <f t="shared" si="523"/>
        <v>0</v>
      </c>
      <c r="Q8373" s="1">
        <v>0</v>
      </c>
    </row>
    <row r="8374" spans="2:17" x14ac:dyDescent="0.3">
      <c r="B8374" s="187">
        <v>44180.5</v>
      </c>
      <c r="D8374" s="202">
        <v>1013</v>
      </c>
      <c r="E8374" s="178">
        <v>734.851</v>
      </c>
      <c r="F8374" s="188">
        <f t="shared" si="520"/>
        <v>0.99448658524207467</v>
      </c>
      <c r="G8374" s="200"/>
      <c r="H8374" s="202">
        <v>1080</v>
      </c>
      <c r="I8374" s="178">
        <v>24359</v>
      </c>
      <c r="J8374">
        <f t="shared" si="521"/>
        <v>24359</v>
      </c>
      <c r="K8374" s="189">
        <f t="shared" si="522"/>
        <v>0.97436</v>
      </c>
      <c r="L8374" s="200">
        <v>25289</v>
      </c>
      <c r="N8374" s="184">
        <v>0</v>
      </c>
      <c r="O8374" s="190">
        <f t="shared" si="523"/>
        <v>0</v>
      </c>
      <c r="Q8374" s="1">
        <v>0</v>
      </c>
    </row>
    <row r="8375" spans="2:17" x14ac:dyDescent="0.3">
      <c r="B8375" s="187">
        <v>44180.541666666664</v>
      </c>
      <c r="D8375" s="202">
        <v>836</v>
      </c>
      <c r="E8375" s="178">
        <v>627.10699999999997</v>
      </c>
      <c r="F8375" s="188">
        <f t="shared" si="520"/>
        <v>0.84867476401529252</v>
      </c>
      <c r="G8375" s="200"/>
      <c r="H8375" s="202">
        <v>955</v>
      </c>
      <c r="I8375" s="178">
        <v>23839</v>
      </c>
      <c r="J8375">
        <f t="shared" si="521"/>
        <v>23839</v>
      </c>
      <c r="K8375" s="189">
        <f t="shared" si="522"/>
        <v>0.95355999999999996</v>
      </c>
      <c r="L8375" s="200">
        <v>24737</v>
      </c>
      <c r="N8375" s="184">
        <v>0</v>
      </c>
      <c r="O8375" s="190">
        <f t="shared" si="523"/>
        <v>0</v>
      </c>
      <c r="Q8375" s="1">
        <v>0</v>
      </c>
    </row>
    <row r="8376" spans="2:17" x14ac:dyDescent="0.3">
      <c r="B8376" s="187">
        <v>44180.583333333336</v>
      </c>
      <c r="D8376" s="202">
        <v>730</v>
      </c>
      <c r="E8376" s="178">
        <v>533.02800000000002</v>
      </c>
      <c r="F8376" s="188">
        <f t="shared" si="520"/>
        <v>0.72135602395371667</v>
      </c>
      <c r="G8376" s="200"/>
      <c r="H8376" s="202">
        <v>806</v>
      </c>
      <c r="I8376" s="178">
        <v>22666</v>
      </c>
      <c r="J8376">
        <f t="shared" si="521"/>
        <v>22666</v>
      </c>
      <c r="K8376" s="189">
        <f t="shared" si="522"/>
        <v>0.90664</v>
      </c>
      <c r="L8376" s="200">
        <v>23492</v>
      </c>
      <c r="N8376" s="184">
        <v>0</v>
      </c>
      <c r="O8376" s="190">
        <f t="shared" si="523"/>
        <v>0</v>
      </c>
      <c r="Q8376" s="1">
        <v>0</v>
      </c>
    </row>
    <row r="8377" spans="2:17" x14ac:dyDescent="0.3">
      <c r="B8377" s="187">
        <v>44180.625</v>
      </c>
      <c r="D8377" s="202">
        <v>777</v>
      </c>
      <c r="E8377" s="178">
        <v>550.45500000000004</v>
      </c>
      <c r="F8377" s="188">
        <f t="shared" si="520"/>
        <v>0.74494028487329578</v>
      </c>
      <c r="G8377" s="200"/>
      <c r="H8377" s="202">
        <v>652</v>
      </c>
      <c r="I8377" s="178">
        <v>22073</v>
      </c>
      <c r="J8377">
        <f t="shared" si="521"/>
        <v>22073</v>
      </c>
      <c r="K8377" s="189">
        <f t="shared" si="522"/>
        <v>0.88292000000000004</v>
      </c>
      <c r="L8377" s="200">
        <v>22864</v>
      </c>
      <c r="N8377" s="184">
        <v>0</v>
      </c>
      <c r="O8377" s="190">
        <f t="shared" si="523"/>
        <v>0</v>
      </c>
      <c r="Q8377" s="1">
        <v>0</v>
      </c>
    </row>
    <row r="8378" spans="2:17" x14ac:dyDescent="0.3">
      <c r="B8378" s="187">
        <v>44180.666666666664</v>
      </c>
      <c r="D8378" s="202">
        <v>834</v>
      </c>
      <c r="E8378" s="178">
        <v>525.89499999999998</v>
      </c>
      <c r="F8378" s="188">
        <f t="shared" si="520"/>
        <v>0.71170281151673043</v>
      </c>
      <c r="G8378" s="200"/>
      <c r="H8378" s="202">
        <v>463</v>
      </c>
      <c r="I8378" s="178">
        <v>20153</v>
      </c>
      <c r="J8378">
        <f t="shared" si="521"/>
        <v>20153</v>
      </c>
      <c r="K8378" s="189">
        <f t="shared" si="522"/>
        <v>0.80611999999999995</v>
      </c>
      <c r="L8378" s="200">
        <v>20835</v>
      </c>
      <c r="N8378" s="184">
        <v>0</v>
      </c>
      <c r="O8378" s="190">
        <f t="shared" si="523"/>
        <v>0</v>
      </c>
      <c r="Q8378" s="1">
        <v>0</v>
      </c>
    </row>
    <row r="8379" spans="2:17" x14ac:dyDescent="0.3">
      <c r="B8379" s="187">
        <v>44180.708333333336</v>
      </c>
      <c r="D8379" s="202">
        <v>702</v>
      </c>
      <c r="E8379" s="178">
        <v>311.76799999999997</v>
      </c>
      <c r="F8379" s="188">
        <f t="shared" si="520"/>
        <v>0.42192103393443176</v>
      </c>
      <c r="G8379" s="200"/>
      <c r="H8379" s="202">
        <v>232</v>
      </c>
      <c r="I8379" s="178">
        <v>10011</v>
      </c>
      <c r="J8379">
        <f t="shared" si="521"/>
        <v>10011</v>
      </c>
      <c r="K8379" s="189">
        <f t="shared" si="522"/>
        <v>0.40044000000000002</v>
      </c>
      <c r="L8379" s="200">
        <v>10270</v>
      </c>
      <c r="N8379" s="184">
        <v>12.2</v>
      </c>
      <c r="O8379" s="190">
        <f t="shared" si="523"/>
        <v>2.0333333333333332E-3</v>
      </c>
      <c r="Q8379" s="1">
        <v>0</v>
      </c>
    </row>
    <row r="8380" spans="2:17" x14ac:dyDescent="0.3">
      <c r="B8380" s="187">
        <v>44180.75</v>
      </c>
      <c r="D8380" s="202">
        <v>232</v>
      </c>
      <c r="E8380" s="178">
        <v>0</v>
      </c>
      <c r="F8380" s="188">
        <f t="shared" si="520"/>
        <v>0</v>
      </c>
      <c r="G8380" s="200"/>
      <c r="H8380" s="202">
        <v>37</v>
      </c>
      <c r="I8380" s="178">
        <v>986.88</v>
      </c>
      <c r="J8380">
        <f t="shared" si="521"/>
        <v>986.88</v>
      </c>
      <c r="K8380" s="189">
        <f t="shared" si="522"/>
        <v>3.9475200000000002E-2</v>
      </c>
      <c r="L8380" s="200">
        <v>1085.5</v>
      </c>
      <c r="N8380" s="184">
        <v>156.80000000000001</v>
      </c>
      <c r="O8380" s="190">
        <f t="shared" si="523"/>
        <v>2.6133333333333335E-2</v>
      </c>
      <c r="Q8380" s="1">
        <v>0</v>
      </c>
    </row>
    <row r="8381" spans="2:17" x14ac:dyDescent="0.3">
      <c r="B8381" s="187">
        <v>44180.791666666664</v>
      </c>
      <c r="D8381" s="202">
        <v>0</v>
      </c>
      <c r="E8381" s="178">
        <v>0</v>
      </c>
      <c r="F8381" s="188">
        <f t="shared" si="520"/>
        <v>0</v>
      </c>
      <c r="G8381" s="200"/>
      <c r="H8381" s="202">
        <v>0</v>
      </c>
      <c r="I8381" s="178">
        <v>-56.506999999999998</v>
      </c>
      <c r="J8381">
        <f t="shared" si="521"/>
        <v>0</v>
      </c>
      <c r="K8381" s="189">
        <f t="shared" si="522"/>
        <v>0</v>
      </c>
      <c r="L8381" s="200">
        <v>0</v>
      </c>
      <c r="N8381" s="184">
        <v>351</v>
      </c>
      <c r="O8381" s="190">
        <f t="shared" si="523"/>
        <v>5.8500000000000003E-2</v>
      </c>
      <c r="Q8381" s="1">
        <v>0</v>
      </c>
    </row>
    <row r="8382" spans="2:17" x14ac:dyDescent="0.3">
      <c r="B8382" s="187">
        <v>44180.833333333336</v>
      </c>
      <c r="D8382" s="202">
        <v>0</v>
      </c>
      <c r="E8382" s="178">
        <v>0</v>
      </c>
      <c r="F8382" s="188">
        <f t="shared" si="520"/>
        <v>0</v>
      </c>
      <c r="G8382" s="200"/>
      <c r="H8382" s="202">
        <v>0</v>
      </c>
      <c r="I8382" s="178">
        <v>-56.506999999999998</v>
      </c>
      <c r="J8382">
        <f t="shared" si="521"/>
        <v>0</v>
      </c>
      <c r="K8382" s="189">
        <f t="shared" si="522"/>
        <v>0</v>
      </c>
      <c r="L8382" s="200">
        <v>0</v>
      </c>
      <c r="N8382" s="184">
        <v>415.9</v>
      </c>
      <c r="O8382" s="190">
        <f t="shared" si="523"/>
        <v>6.9316666666666665E-2</v>
      </c>
      <c r="Q8382" s="1">
        <v>0</v>
      </c>
    </row>
    <row r="8383" spans="2:17" x14ac:dyDescent="0.3">
      <c r="B8383" s="187">
        <v>44180.875</v>
      </c>
      <c r="D8383" s="202">
        <v>0</v>
      </c>
      <c r="E8383" s="178">
        <v>0</v>
      </c>
      <c r="F8383" s="188">
        <f t="shared" si="520"/>
        <v>0</v>
      </c>
      <c r="G8383" s="200"/>
      <c r="H8383" s="202">
        <v>0</v>
      </c>
      <c r="I8383" s="178">
        <v>-56.506999999999998</v>
      </c>
      <c r="J8383">
        <f t="shared" si="521"/>
        <v>0</v>
      </c>
      <c r="K8383" s="189">
        <f t="shared" si="522"/>
        <v>0</v>
      </c>
      <c r="L8383" s="200">
        <v>0</v>
      </c>
      <c r="N8383" s="184">
        <v>831.5</v>
      </c>
      <c r="O8383" s="190">
        <f t="shared" si="523"/>
        <v>0.13858333333333334</v>
      </c>
      <c r="Q8383" s="1">
        <v>0</v>
      </c>
    </row>
    <row r="8384" spans="2:17" x14ac:dyDescent="0.3">
      <c r="B8384" s="187">
        <v>44180.916666666664</v>
      </c>
      <c r="D8384" s="202">
        <v>0</v>
      </c>
      <c r="E8384" s="178">
        <v>0</v>
      </c>
      <c r="F8384" s="188">
        <f t="shared" si="520"/>
        <v>0</v>
      </c>
      <c r="G8384" s="200"/>
      <c r="H8384" s="202">
        <v>0</v>
      </c>
      <c r="I8384" s="178">
        <v>-56.506999999999998</v>
      </c>
      <c r="J8384">
        <f t="shared" si="521"/>
        <v>0</v>
      </c>
      <c r="K8384" s="189">
        <f t="shared" si="522"/>
        <v>0</v>
      </c>
      <c r="L8384" s="200">
        <v>0</v>
      </c>
      <c r="N8384" s="184">
        <v>1961</v>
      </c>
      <c r="O8384" s="190">
        <f t="shared" si="523"/>
        <v>0.32683333333333331</v>
      </c>
      <c r="Q8384" s="1">
        <v>0</v>
      </c>
    </row>
    <row r="8385" spans="2:17" x14ac:dyDescent="0.3">
      <c r="B8385" s="187">
        <v>44180.958333333336</v>
      </c>
      <c r="D8385" s="202">
        <v>0</v>
      </c>
      <c r="E8385" s="178">
        <v>0</v>
      </c>
      <c r="F8385" s="188">
        <f t="shared" si="520"/>
        <v>0</v>
      </c>
      <c r="G8385" s="200"/>
      <c r="H8385" s="202">
        <v>0</v>
      </c>
      <c r="I8385" s="178">
        <v>-56.506999999999998</v>
      </c>
      <c r="J8385">
        <f t="shared" si="521"/>
        <v>0</v>
      </c>
      <c r="K8385" s="189">
        <f t="shared" si="522"/>
        <v>0</v>
      </c>
      <c r="L8385" s="200">
        <v>0</v>
      </c>
      <c r="N8385" s="184">
        <v>2805.7</v>
      </c>
      <c r="O8385" s="190">
        <f t="shared" si="523"/>
        <v>0.46761666666666662</v>
      </c>
      <c r="Q8385" s="1">
        <v>0</v>
      </c>
    </row>
    <row r="8386" spans="2:17" x14ac:dyDescent="0.3">
      <c r="B8386" s="187">
        <v>44181</v>
      </c>
      <c r="D8386" s="202">
        <v>0</v>
      </c>
      <c r="E8386" s="178">
        <v>0</v>
      </c>
      <c r="F8386" s="188">
        <f t="shared" si="520"/>
        <v>0</v>
      </c>
      <c r="G8386" s="200"/>
      <c r="H8386" s="202">
        <v>0</v>
      </c>
      <c r="I8386" s="178">
        <v>-56.506999999999998</v>
      </c>
      <c r="J8386">
        <f t="shared" si="521"/>
        <v>0</v>
      </c>
      <c r="K8386" s="189">
        <f t="shared" si="522"/>
        <v>0</v>
      </c>
      <c r="L8386" s="200">
        <v>0</v>
      </c>
      <c r="N8386" s="184">
        <v>4395.3</v>
      </c>
      <c r="O8386" s="190">
        <f t="shared" si="523"/>
        <v>0.73255000000000003</v>
      </c>
      <c r="Q8386" s="1">
        <v>0</v>
      </c>
    </row>
    <row r="8387" spans="2:17" x14ac:dyDescent="0.3">
      <c r="B8387" s="187">
        <v>44181.041666666664</v>
      </c>
      <c r="D8387" s="202">
        <v>0</v>
      </c>
      <c r="E8387" s="178">
        <v>0</v>
      </c>
      <c r="F8387" s="188">
        <f t="shared" si="520"/>
        <v>0</v>
      </c>
      <c r="G8387" s="200"/>
      <c r="H8387" s="202">
        <v>0</v>
      </c>
      <c r="I8387" s="178">
        <v>-56.506999999999998</v>
      </c>
      <c r="J8387">
        <f t="shared" si="521"/>
        <v>0</v>
      </c>
      <c r="K8387" s="189">
        <f t="shared" si="522"/>
        <v>0</v>
      </c>
      <c r="L8387" s="200">
        <v>0</v>
      </c>
      <c r="N8387" s="184">
        <v>5590.3</v>
      </c>
      <c r="O8387" s="190">
        <f t="shared" si="523"/>
        <v>0.93171666666666675</v>
      </c>
      <c r="Q8387" s="1">
        <v>0</v>
      </c>
    </row>
    <row r="8388" spans="2:17" x14ac:dyDescent="0.3">
      <c r="B8388" s="187">
        <v>44181.083333333336</v>
      </c>
      <c r="D8388" s="202">
        <v>0</v>
      </c>
      <c r="E8388" s="178">
        <v>0</v>
      </c>
      <c r="F8388" s="188">
        <f t="shared" si="520"/>
        <v>0</v>
      </c>
      <c r="G8388" s="200"/>
      <c r="H8388" s="202">
        <v>0</v>
      </c>
      <c r="I8388" s="178">
        <v>-56.506999999999998</v>
      </c>
      <c r="J8388">
        <f t="shared" si="521"/>
        <v>0</v>
      </c>
      <c r="K8388" s="189">
        <f t="shared" si="522"/>
        <v>0</v>
      </c>
      <c r="L8388" s="200">
        <v>0</v>
      </c>
      <c r="N8388" s="184">
        <v>5640.9</v>
      </c>
      <c r="O8388" s="190">
        <f t="shared" si="523"/>
        <v>0.94014999999999993</v>
      </c>
      <c r="Q8388" s="1">
        <v>0</v>
      </c>
    </row>
    <row r="8389" spans="2:17" x14ac:dyDescent="0.3">
      <c r="B8389" s="187">
        <v>44181.125</v>
      </c>
      <c r="D8389" s="202">
        <v>0</v>
      </c>
      <c r="E8389" s="178">
        <v>0</v>
      </c>
      <c r="F8389" s="188">
        <f t="shared" si="520"/>
        <v>0</v>
      </c>
      <c r="G8389" s="200"/>
      <c r="H8389" s="202">
        <v>0</v>
      </c>
      <c r="I8389" s="178">
        <v>-56.506999999999998</v>
      </c>
      <c r="J8389">
        <f t="shared" si="521"/>
        <v>0</v>
      </c>
      <c r="K8389" s="189">
        <f t="shared" si="522"/>
        <v>0</v>
      </c>
      <c r="L8389" s="200">
        <v>0</v>
      </c>
      <c r="N8389" s="184">
        <v>5265.4</v>
      </c>
      <c r="O8389" s="190">
        <f t="shared" si="523"/>
        <v>0.87756666666666661</v>
      </c>
      <c r="Q8389" s="1">
        <v>0</v>
      </c>
    </row>
    <row r="8390" spans="2:17" x14ac:dyDescent="0.3">
      <c r="B8390" s="187">
        <v>44181.166666666664</v>
      </c>
      <c r="D8390" s="202">
        <v>0</v>
      </c>
      <c r="E8390" s="178">
        <v>0</v>
      </c>
      <c r="F8390" s="188">
        <f t="shared" si="520"/>
        <v>0</v>
      </c>
      <c r="G8390" s="200"/>
      <c r="H8390" s="202">
        <v>0</v>
      </c>
      <c r="I8390" s="178">
        <v>-56.506999999999998</v>
      </c>
      <c r="J8390">
        <f t="shared" si="521"/>
        <v>0</v>
      </c>
      <c r="K8390" s="189">
        <f t="shared" si="522"/>
        <v>0</v>
      </c>
      <c r="L8390" s="200">
        <v>0</v>
      </c>
      <c r="N8390" s="184">
        <v>4524.1000000000004</v>
      </c>
      <c r="O8390" s="190">
        <f t="shared" si="523"/>
        <v>0.75401666666666678</v>
      </c>
      <c r="Q8390" s="1">
        <v>0</v>
      </c>
    </row>
    <row r="8391" spans="2:17" x14ac:dyDescent="0.3">
      <c r="B8391" s="187">
        <v>44181.208333333336</v>
      </c>
      <c r="D8391" s="202">
        <v>75</v>
      </c>
      <c r="E8391" s="178">
        <v>0</v>
      </c>
      <c r="F8391" s="188">
        <f t="shared" si="520"/>
        <v>0</v>
      </c>
      <c r="G8391" s="200"/>
      <c r="H8391" s="202">
        <v>29</v>
      </c>
      <c r="I8391" s="178">
        <v>801.51</v>
      </c>
      <c r="J8391">
        <f t="shared" si="521"/>
        <v>801.51</v>
      </c>
      <c r="K8391" s="189">
        <f t="shared" si="522"/>
        <v>3.2060400000000003E-2</v>
      </c>
      <c r="L8391" s="200">
        <v>898.98</v>
      </c>
      <c r="N8391" s="184">
        <v>3736.6</v>
      </c>
      <c r="O8391" s="190">
        <f t="shared" si="523"/>
        <v>0.62276666666666669</v>
      </c>
      <c r="Q8391" s="1">
        <v>0</v>
      </c>
    </row>
    <row r="8392" spans="2:17" x14ac:dyDescent="0.3">
      <c r="B8392" s="187">
        <v>44181.25</v>
      </c>
      <c r="D8392" s="202">
        <v>374</v>
      </c>
      <c r="E8392" s="178">
        <v>0</v>
      </c>
      <c r="F8392" s="188">
        <f t="shared" si="520"/>
        <v>0</v>
      </c>
      <c r="G8392" s="200"/>
      <c r="H8392" s="202">
        <v>192</v>
      </c>
      <c r="I8392" s="178">
        <v>7773.1</v>
      </c>
      <c r="J8392">
        <f t="shared" si="521"/>
        <v>7773.1</v>
      </c>
      <c r="K8392" s="189">
        <f t="shared" si="522"/>
        <v>0.31092400000000003</v>
      </c>
      <c r="L8392" s="200">
        <v>7971.5</v>
      </c>
      <c r="N8392" s="184">
        <v>2349.9</v>
      </c>
      <c r="O8392" s="190">
        <f t="shared" si="523"/>
        <v>0.39165</v>
      </c>
      <c r="Q8392" s="1">
        <v>0</v>
      </c>
    </row>
    <row r="8393" spans="2:17" x14ac:dyDescent="0.3">
      <c r="B8393" s="187">
        <v>44181.291666666664</v>
      </c>
      <c r="D8393" s="202">
        <v>423</v>
      </c>
      <c r="E8393" s="178">
        <v>248.99600000000001</v>
      </c>
      <c r="F8393" s="188">
        <f t="shared" si="520"/>
        <v>0.33697059918124306</v>
      </c>
      <c r="G8393" s="200"/>
      <c r="H8393" s="202">
        <v>379</v>
      </c>
      <c r="I8393" s="178">
        <v>15262</v>
      </c>
      <c r="J8393">
        <f t="shared" si="521"/>
        <v>15262</v>
      </c>
      <c r="K8393" s="189">
        <f t="shared" si="522"/>
        <v>0.61048000000000002</v>
      </c>
      <c r="L8393" s="200">
        <v>15703</v>
      </c>
      <c r="N8393" s="184">
        <v>1203.2</v>
      </c>
      <c r="O8393" s="190">
        <f t="shared" si="523"/>
        <v>0.20053333333333334</v>
      </c>
      <c r="Q8393" s="1">
        <v>0</v>
      </c>
    </row>
    <row r="8394" spans="2:17" x14ac:dyDescent="0.3">
      <c r="B8394" s="187">
        <v>44181.333333333336</v>
      </c>
      <c r="D8394" s="202">
        <v>701</v>
      </c>
      <c r="E8394" s="178">
        <v>499.58600000000001</v>
      </c>
      <c r="F8394" s="188">
        <f t="shared" si="520"/>
        <v>0.67609838616909701</v>
      </c>
      <c r="G8394" s="200"/>
      <c r="H8394" s="202">
        <v>646</v>
      </c>
      <c r="I8394" s="178">
        <v>21799</v>
      </c>
      <c r="J8394">
        <f t="shared" si="521"/>
        <v>21799</v>
      </c>
      <c r="K8394" s="189">
        <f t="shared" si="522"/>
        <v>0.87195999999999996</v>
      </c>
      <c r="L8394" s="200">
        <v>22573</v>
      </c>
      <c r="N8394" s="184">
        <v>691.7</v>
      </c>
      <c r="O8394" s="190">
        <f t="shared" si="523"/>
        <v>0.11528333333333333</v>
      </c>
      <c r="Q8394" s="1">
        <v>0</v>
      </c>
    </row>
    <row r="8395" spans="2:17" x14ac:dyDescent="0.3">
      <c r="B8395" s="187">
        <v>44181.375</v>
      </c>
      <c r="D8395" s="202">
        <v>967</v>
      </c>
      <c r="E8395" s="178">
        <v>718.17600000000004</v>
      </c>
      <c r="F8395" s="188">
        <f t="shared" ref="F8395:F8458" si="524">E8395/$F$8</f>
        <v>0.97192001894644253</v>
      </c>
      <c r="G8395" s="200"/>
      <c r="H8395" s="202">
        <v>882</v>
      </c>
      <c r="I8395" s="178">
        <v>24359</v>
      </c>
      <c r="J8395">
        <f t="shared" ref="J8395:J8458" si="525">IF(I8395&lt;0,0,I8395)</f>
        <v>24359</v>
      </c>
      <c r="K8395" s="189">
        <f t="shared" ref="K8395:K8458" si="526">J8395/(1000*$K$8)</f>
        <v>0.97436</v>
      </c>
      <c r="L8395" s="200">
        <v>25289</v>
      </c>
      <c r="N8395" s="184">
        <v>571.4</v>
      </c>
      <c r="O8395" s="190">
        <f t="shared" ref="O8395:O8458" si="527">N8395/$O$8</f>
        <v>9.5233333333333323E-2</v>
      </c>
      <c r="Q8395" s="1">
        <v>0</v>
      </c>
    </row>
    <row r="8396" spans="2:17" x14ac:dyDescent="0.3">
      <c r="B8396" s="187">
        <v>44181.416666666664</v>
      </c>
      <c r="D8396" s="202">
        <v>1007</v>
      </c>
      <c r="E8396" s="178">
        <v>734.78800000000001</v>
      </c>
      <c r="F8396" s="188">
        <f t="shared" si="524"/>
        <v>0.99440132625097277</v>
      </c>
      <c r="G8396" s="200"/>
      <c r="H8396" s="202">
        <v>1018</v>
      </c>
      <c r="I8396" s="178">
        <v>24359</v>
      </c>
      <c r="J8396">
        <f t="shared" si="525"/>
        <v>24359</v>
      </c>
      <c r="K8396" s="189">
        <f t="shared" si="526"/>
        <v>0.97436</v>
      </c>
      <c r="L8396" s="200">
        <v>25289</v>
      </c>
      <c r="N8396" s="184">
        <v>413.3</v>
      </c>
      <c r="O8396" s="190">
        <f t="shared" si="527"/>
        <v>6.8883333333333338E-2</v>
      </c>
      <c r="Q8396" s="1">
        <v>0</v>
      </c>
    </row>
    <row r="8397" spans="2:17" x14ac:dyDescent="0.3">
      <c r="B8397" s="187">
        <v>44181.458333333336</v>
      </c>
      <c r="D8397" s="202">
        <v>1019</v>
      </c>
      <c r="E8397" s="178">
        <v>734.67399999999998</v>
      </c>
      <c r="F8397" s="188">
        <f t="shared" si="524"/>
        <v>0.99424704807659781</v>
      </c>
      <c r="G8397" s="200"/>
      <c r="H8397" s="202">
        <v>1086</v>
      </c>
      <c r="I8397" s="178">
        <v>24359</v>
      </c>
      <c r="J8397">
        <f t="shared" si="525"/>
        <v>24359</v>
      </c>
      <c r="K8397" s="189">
        <f t="shared" si="526"/>
        <v>0.97436</v>
      </c>
      <c r="L8397" s="200">
        <v>25289</v>
      </c>
      <c r="N8397" s="184">
        <v>262.3</v>
      </c>
      <c r="O8397" s="190">
        <f t="shared" si="527"/>
        <v>4.3716666666666668E-2</v>
      </c>
      <c r="Q8397" s="1">
        <v>0</v>
      </c>
    </row>
    <row r="8398" spans="2:17" x14ac:dyDescent="0.3">
      <c r="B8398" s="187">
        <v>44181.5</v>
      </c>
      <c r="D8398" s="202">
        <v>1020</v>
      </c>
      <c r="E8398" s="178">
        <v>734.76400000000001</v>
      </c>
      <c r="F8398" s="188">
        <f t="shared" si="524"/>
        <v>0.99436884663531488</v>
      </c>
      <c r="G8398" s="200"/>
      <c r="H8398" s="202">
        <v>1086</v>
      </c>
      <c r="I8398" s="178">
        <v>24359</v>
      </c>
      <c r="J8398">
        <f t="shared" si="525"/>
        <v>24359</v>
      </c>
      <c r="K8398" s="189">
        <f t="shared" si="526"/>
        <v>0.97436</v>
      </c>
      <c r="L8398" s="200">
        <v>25289</v>
      </c>
      <c r="N8398" s="184">
        <v>141</v>
      </c>
      <c r="O8398" s="190">
        <f t="shared" si="527"/>
        <v>2.35E-2</v>
      </c>
      <c r="Q8398" s="1">
        <v>0</v>
      </c>
    </row>
    <row r="8399" spans="2:17" x14ac:dyDescent="0.3">
      <c r="B8399" s="187">
        <v>44181.541666666664</v>
      </c>
      <c r="D8399" s="202">
        <v>1004</v>
      </c>
      <c r="E8399" s="178">
        <v>734.98199999999997</v>
      </c>
      <c r="F8399" s="188">
        <f t="shared" si="524"/>
        <v>0.99466386981087396</v>
      </c>
      <c r="G8399" s="200"/>
      <c r="H8399" s="202">
        <v>1014</v>
      </c>
      <c r="I8399" s="178">
        <v>24359</v>
      </c>
      <c r="J8399">
        <f t="shared" si="525"/>
        <v>24359</v>
      </c>
      <c r="K8399" s="189">
        <f t="shared" si="526"/>
        <v>0.97436</v>
      </c>
      <c r="L8399" s="200">
        <v>25289</v>
      </c>
      <c r="N8399" s="184">
        <v>31.4</v>
      </c>
      <c r="O8399" s="190">
        <f t="shared" si="527"/>
        <v>5.2333333333333329E-3</v>
      </c>
      <c r="Q8399" s="1">
        <v>0</v>
      </c>
    </row>
    <row r="8400" spans="2:17" x14ac:dyDescent="0.3">
      <c r="B8400" s="187">
        <v>44181.583333333336</v>
      </c>
      <c r="D8400" s="202">
        <v>970</v>
      </c>
      <c r="E8400" s="178">
        <v>716.63099999999997</v>
      </c>
      <c r="F8400" s="188">
        <f t="shared" si="524"/>
        <v>0.9698291436884664</v>
      </c>
      <c r="G8400" s="200"/>
      <c r="H8400" s="202">
        <v>877</v>
      </c>
      <c r="I8400" s="178">
        <v>24359</v>
      </c>
      <c r="J8400">
        <f t="shared" si="525"/>
        <v>24359</v>
      </c>
      <c r="K8400" s="189">
        <f t="shared" si="526"/>
        <v>0.97436</v>
      </c>
      <c r="L8400" s="200">
        <v>25289</v>
      </c>
      <c r="N8400" s="184">
        <v>0</v>
      </c>
      <c r="O8400" s="190">
        <f t="shared" si="527"/>
        <v>0</v>
      </c>
      <c r="Q8400" s="1">
        <v>0</v>
      </c>
    </row>
    <row r="8401" spans="2:17" x14ac:dyDescent="0.3">
      <c r="B8401" s="187">
        <v>44181.625</v>
      </c>
      <c r="D8401" s="202">
        <v>920</v>
      </c>
      <c r="E8401" s="178">
        <v>657.23900000000003</v>
      </c>
      <c r="F8401" s="188">
        <f t="shared" si="524"/>
        <v>0.88945292147376265</v>
      </c>
      <c r="G8401" s="200"/>
      <c r="H8401" s="202">
        <v>688</v>
      </c>
      <c r="I8401" s="178">
        <v>23239</v>
      </c>
      <c r="J8401">
        <f t="shared" si="525"/>
        <v>23239</v>
      </c>
      <c r="K8401" s="189">
        <f t="shared" si="526"/>
        <v>0.92956000000000005</v>
      </c>
      <c r="L8401" s="200">
        <v>24099</v>
      </c>
      <c r="N8401" s="184">
        <v>0</v>
      </c>
      <c r="O8401" s="190">
        <f t="shared" si="527"/>
        <v>0</v>
      </c>
      <c r="Q8401" s="1">
        <v>0</v>
      </c>
    </row>
    <row r="8402" spans="2:17" x14ac:dyDescent="0.3">
      <c r="B8402" s="187">
        <v>44181.666666666664</v>
      </c>
      <c r="D8402" s="202">
        <v>845</v>
      </c>
      <c r="E8402" s="178">
        <v>535.06399999999996</v>
      </c>
      <c r="F8402" s="188">
        <f t="shared" si="524"/>
        <v>0.72411137801536019</v>
      </c>
      <c r="G8402" s="200"/>
      <c r="H8402" s="202">
        <v>468</v>
      </c>
      <c r="I8402" s="178">
        <v>20251</v>
      </c>
      <c r="J8402">
        <f t="shared" si="525"/>
        <v>20251</v>
      </c>
      <c r="K8402" s="189">
        <f t="shared" si="526"/>
        <v>0.81003999999999998</v>
      </c>
      <c r="L8402" s="200">
        <v>20939</v>
      </c>
      <c r="N8402" s="184">
        <v>0</v>
      </c>
      <c r="O8402" s="190">
        <f t="shared" si="527"/>
        <v>0</v>
      </c>
      <c r="Q8402" s="1">
        <v>0</v>
      </c>
    </row>
    <row r="8403" spans="2:17" x14ac:dyDescent="0.3">
      <c r="B8403" s="187">
        <v>44181.708333333336</v>
      </c>
      <c r="D8403" s="202">
        <v>711</v>
      </c>
      <c r="E8403" s="178">
        <v>318.23399999999998</v>
      </c>
      <c r="F8403" s="188">
        <f t="shared" si="524"/>
        <v>0.43067158371959263</v>
      </c>
      <c r="G8403" s="200"/>
      <c r="H8403" s="202">
        <v>235</v>
      </c>
      <c r="I8403" s="178">
        <v>10089</v>
      </c>
      <c r="J8403">
        <f t="shared" si="525"/>
        <v>10089</v>
      </c>
      <c r="K8403" s="189">
        <f t="shared" si="526"/>
        <v>0.40355999999999997</v>
      </c>
      <c r="L8403" s="200">
        <v>10350</v>
      </c>
      <c r="N8403" s="184">
        <v>0</v>
      </c>
      <c r="O8403" s="190">
        <f t="shared" si="527"/>
        <v>0</v>
      </c>
      <c r="Q8403" s="1">
        <v>0</v>
      </c>
    </row>
    <row r="8404" spans="2:17" x14ac:dyDescent="0.3">
      <c r="B8404" s="187">
        <v>44181.75</v>
      </c>
      <c r="D8404" s="202">
        <v>242</v>
      </c>
      <c r="E8404" s="178">
        <v>0</v>
      </c>
      <c r="F8404" s="188">
        <f t="shared" si="524"/>
        <v>0</v>
      </c>
      <c r="G8404" s="200"/>
      <c r="H8404" s="202">
        <v>38</v>
      </c>
      <c r="I8404" s="178">
        <v>1027.7</v>
      </c>
      <c r="J8404">
        <f t="shared" si="525"/>
        <v>1027.7</v>
      </c>
      <c r="K8404" s="189">
        <f t="shared" si="526"/>
        <v>4.1107999999999999E-2</v>
      </c>
      <c r="L8404" s="200">
        <v>1126.5</v>
      </c>
      <c r="N8404" s="184">
        <v>0</v>
      </c>
      <c r="O8404" s="190">
        <f t="shared" si="527"/>
        <v>0</v>
      </c>
      <c r="Q8404" s="1">
        <v>0</v>
      </c>
    </row>
    <row r="8405" spans="2:17" x14ac:dyDescent="0.3">
      <c r="B8405" s="187">
        <v>44181.791666666664</v>
      </c>
      <c r="D8405" s="202">
        <v>0</v>
      </c>
      <c r="E8405" s="178">
        <v>0</v>
      </c>
      <c r="F8405" s="188">
        <f t="shared" si="524"/>
        <v>0</v>
      </c>
      <c r="G8405" s="200"/>
      <c r="H8405" s="202">
        <v>0</v>
      </c>
      <c r="I8405" s="178">
        <v>-56.506999999999998</v>
      </c>
      <c r="J8405">
        <f t="shared" si="525"/>
        <v>0</v>
      </c>
      <c r="K8405" s="189">
        <f t="shared" si="526"/>
        <v>0</v>
      </c>
      <c r="L8405" s="200">
        <v>0</v>
      </c>
      <c r="N8405" s="184">
        <v>0</v>
      </c>
      <c r="O8405" s="190">
        <f t="shared" si="527"/>
        <v>0</v>
      </c>
      <c r="Q8405" s="1">
        <v>0</v>
      </c>
    </row>
    <row r="8406" spans="2:17" x14ac:dyDescent="0.3">
      <c r="B8406" s="187">
        <v>44181.833333333336</v>
      </c>
      <c r="D8406" s="202">
        <v>0</v>
      </c>
      <c r="E8406" s="178">
        <v>0</v>
      </c>
      <c r="F8406" s="188">
        <f t="shared" si="524"/>
        <v>0</v>
      </c>
      <c r="G8406" s="200"/>
      <c r="H8406" s="202">
        <v>0</v>
      </c>
      <c r="I8406" s="178">
        <v>-56.506999999999998</v>
      </c>
      <c r="J8406">
        <f t="shared" si="525"/>
        <v>0</v>
      </c>
      <c r="K8406" s="189">
        <f t="shared" si="526"/>
        <v>0</v>
      </c>
      <c r="L8406" s="200">
        <v>0</v>
      </c>
      <c r="N8406" s="184">
        <v>0</v>
      </c>
      <c r="O8406" s="190">
        <f t="shared" si="527"/>
        <v>0</v>
      </c>
      <c r="Q8406" s="1">
        <v>0</v>
      </c>
    </row>
    <row r="8407" spans="2:17" x14ac:dyDescent="0.3">
      <c r="B8407" s="187">
        <v>44181.875</v>
      </c>
      <c r="D8407" s="202">
        <v>0</v>
      </c>
      <c r="E8407" s="178">
        <v>0</v>
      </c>
      <c r="F8407" s="188">
        <f t="shared" si="524"/>
        <v>0</v>
      </c>
      <c r="G8407" s="200"/>
      <c r="H8407" s="202">
        <v>0</v>
      </c>
      <c r="I8407" s="178">
        <v>-56.506999999999998</v>
      </c>
      <c r="J8407">
        <f t="shared" si="525"/>
        <v>0</v>
      </c>
      <c r="K8407" s="189">
        <f t="shared" si="526"/>
        <v>0</v>
      </c>
      <c r="L8407" s="200">
        <v>0</v>
      </c>
      <c r="N8407" s="184">
        <v>0</v>
      </c>
      <c r="O8407" s="190">
        <f t="shared" si="527"/>
        <v>0</v>
      </c>
      <c r="Q8407" s="1">
        <v>0</v>
      </c>
    </row>
    <row r="8408" spans="2:17" x14ac:dyDescent="0.3">
      <c r="B8408" s="187">
        <v>44181.916666666664</v>
      </c>
      <c r="D8408" s="202">
        <v>0</v>
      </c>
      <c r="E8408" s="178">
        <v>0</v>
      </c>
      <c r="F8408" s="188">
        <f t="shared" si="524"/>
        <v>0</v>
      </c>
      <c r="G8408" s="200"/>
      <c r="H8408" s="202">
        <v>0</v>
      </c>
      <c r="I8408" s="178">
        <v>-56.506999999999998</v>
      </c>
      <c r="J8408">
        <f t="shared" si="525"/>
        <v>0</v>
      </c>
      <c r="K8408" s="189">
        <f t="shared" si="526"/>
        <v>0</v>
      </c>
      <c r="L8408" s="200">
        <v>0</v>
      </c>
      <c r="N8408" s="184">
        <v>0</v>
      </c>
      <c r="O8408" s="190">
        <f t="shared" si="527"/>
        <v>0</v>
      </c>
      <c r="Q8408" s="1">
        <v>0</v>
      </c>
    </row>
    <row r="8409" spans="2:17" x14ac:dyDescent="0.3">
      <c r="B8409" s="187">
        <v>44181.958333333336</v>
      </c>
      <c r="D8409" s="202">
        <v>0</v>
      </c>
      <c r="E8409" s="178">
        <v>0</v>
      </c>
      <c r="F8409" s="188">
        <f t="shared" si="524"/>
        <v>0</v>
      </c>
      <c r="G8409" s="200"/>
      <c r="H8409" s="202">
        <v>0</v>
      </c>
      <c r="I8409" s="178">
        <v>-56.506999999999998</v>
      </c>
      <c r="J8409">
        <f t="shared" si="525"/>
        <v>0</v>
      </c>
      <c r="K8409" s="189">
        <f t="shared" si="526"/>
        <v>0</v>
      </c>
      <c r="L8409" s="200">
        <v>0</v>
      </c>
      <c r="N8409" s="184">
        <v>0</v>
      </c>
      <c r="O8409" s="190">
        <f t="shared" si="527"/>
        <v>0</v>
      </c>
      <c r="Q8409" s="1">
        <v>0</v>
      </c>
    </row>
    <row r="8410" spans="2:17" x14ac:dyDescent="0.3">
      <c r="B8410" s="187">
        <v>44182</v>
      </c>
      <c r="D8410" s="202">
        <v>0</v>
      </c>
      <c r="E8410" s="178">
        <v>0</v>
      </c>
      <c r="F8410" s="188">
        <f t="shared" si="524"/>
        <v>0</v>
      </c>
      <c r="G8410" s="200"/>
      <c r="H8410" s="202">
        <v>0</v>
      </c>
      <c r="I8410" s="178">
        <v>-56.506999999999998</v>
      </c>
      <c r="J8410">
        <f t="shared" si="525"/>
        <v>0</v>
      </c>
      <c r="K8410" s="189">
        <f t="shared" si="526"/>
        <v>0</v>
      </c>
      <c r="L8410" s="200">
        <v>0</v>
      </c>
      <c r="N8410" s="184">
        <v>301</v>
      </c>
      <c r="O8410" s="190">
        <f t="shared" si="527"/>
        <v>5.0166666666666665E-2</v>
      </c>
      <c r="Q8410" s="1">
        <v>0</v>
      </c>
    </row>
    <row r="8411" spans="2:17" x14ac:dyDescent="0.3">
      <c r="B8411" s="187">
        <v>44182.041666666664</v>
      </c>
      <c r="D8411" s="202">
        <v>0</v>
      </c>
      <c r="E8411" s="178">
        <v>0</v>
      </c>
      <c r="F8411" s="188">
        <f t="shared" si="524"/>
        <v>0</v>
      </c>
      <c r="G8411" s="200"/>
      <c r="H8411" s="202">
        <v>0</v>
      </c>
      <c r="I8411" s="178">
        <v>-56.506999999999998</v>
      </c>
      <c r="J8411">
        <f t="shared" si="525"/>
        <v>0</v>
      </c>
      <c r="K8411" s="189">
        <f t="shared" si="526"/>
        <v>0</v>
      </c>
      <c r="L8411" s="200">
        <v>0</v>
      </c>
      <c r="N8411" s="184">
        <v>1373.6</v>
      </c>
      <c r="O8411" s="190">
        <f t="shared" si="527"/>
        <v>0.22893333333333332</v>
      </c>
      <c r="Q8411" s="1">
        <v>0</v>
      </c>
    </row>
    <row r="8412" spans="2:17" x14ac:dyDescent="0.3">
      <c r="B8412" s="187">
        <v>44182.083333333336</v>
      </c>
      <c r="D8412" s="202">
        <v>0</v>
      </c>
      <c r="E8412" s="178">
        <v>0</v>
      </c>
      <c r="F8412" s="188">
        <f t="shared" si="524"/>
        <v>0</v>
      </c>
      <c r="G8412" s="200"/>
      <c r="H8412" s="202">
        <v>0</v>
      </c>
      <c r="I8412" s="178">
        <v>-56.506999999999998</v>
      </c>
      <c r="J8412">
        <f t="shared" si="525"/>
        <v>0</v>
      </c>
      <c r="K8412" s="189">
        <f t="shared" si="526"/>
        <v>0</v>
      </c>
      <c r="L8412" s="200">
        <v>0</v>
      </c>
      <c r="N8412" s="184">
        <v>1115.2</v>
      </c>
      <c r="O8412" s="190">
        <f t="shared" si="527"/>
        <v>0.18586666666666668</v>
      </c>
      <c r="Q8412" s="1">
        <v>0</v>
      </c>
    </row>
    <row r="8413" spans="2:17" x14ac:dyDescent="0.3">
      <c r="B8413" s="187">
        <v>44182.125</v>
      </c>
      <c r="D8413" s="202">
        <v>0</v>
      </c>
      <c r="E8413" s="178">
        <v>0</v>
      </c>
      <c r="F8413" s="188">
        <f t="shared" si="524"/>
        <v>0</v>
      </c>
      <c r="G8413" s="200"/>
      <c r="H8413" s="202">
        <v>0</v>
      </c>
      <c r="I8413" s="178">
        <v>-56.506999999999998</v>
      </c>
      <c r="J8413">
        <f t="shared" si="525"/>
        <v>0</v>
      </c>
      <c r="K8413" s="189">
        <f t="shared" si="526"/>
        <v>0</v>
      </c>
      <c r="L8413" s="200">
        <v>0</v>
      </c>
      <c r="N8413" s="184">
        <v>52.4</v>
      </c>
      <c r="O8413" s="190">
        <f t="shared" si="527"/>
        <v>8.7333333333333325E-3</v>
      </c>
      <c r="Q8413" s="1">
        <v>0</v>
      </c>
    </row>
    <row r="8414" spans="2:17" x14ac:dyDescent="0.3">
      <c r="B8414" s="187">
        <v>44182.166666666664</v>
      </c>
      <c r="D8414" s="202">
        <v>0</v>
      </c>
      <c r="E8414" s="178">
        <v>0</v>
      </c>
      <c r="F8414" s="188">
        <f t="shared" si="524"/>
        <v>0</v>
      </c>
      <c r="G8414" s="200"/>
      <c r="H8414" s="202">
        <v>0</v>
      </c>
      <c r="I8414" s="178">
        <v>-56.506999999999998</v>
      </c>
      <c r="J8414">
        <f t="shared" si="525"/>
        <v>0</v>
      </c>
      <c r="K8414" s="189">
        <f t="shared" si="526"/>
        <v>0</v>
      </c>
      <c r="L8414" s="200">
        <v>0</v>
      </c>
      <c r="N8414" s="184">
        <v>0</v>
      </c>
      <c r="O8414" s="190">
        <f t="shared" si="527"/>
        <v>0</v>
      </c>
      <c r="Q8414" s="1">
        <v>0</v>
      </c>
    </row>
    <row r="8415" spans="2:17" x14ac:dyDescent="0.3">
      <c r="B8415" s="187">
        <v>44182.208333333336</v>
      </c>
      <c r="D8415" s="202">
        <v>245</v>
      </c>
      <c r="E8415" s="178">
        <v>0</v>
      </c>
      <c r="F8415" s="188">
        <f t="shared" si="524"/>
        <v>0</v>
      </c>
      <c r="G8415" s="200"/>
      <c r="H8415" s="202">
        <v>40</v>
      </c>
      <c r="I8415" s="178">
        <v>1244.9000000000001</v>
      </c>
      <c r="J8415">
        <f t="shared" si="525"/>
        <v>1244.9000000000001</v>
      </c>
      <c r="K8415" s="189">
        <f t="shared" si="526"/>
        <v>4.9796000000000007E-2</v>
      </c>
      <c r="L8415" s="200">
        <v>1345.2</v>
      </c>
      <c r="N8415" s="184">
        <v>0</v>
      </c>
      <c r="O8415" s="190">
        <f t="shared" si="527"/>
        <v>0</v>
      </c>
      <c r="Q8415" s="1">
        <v>0</v>
      </c>
    </row>
    <row r="8416" spans="2:17" x14ac:dyDescent="0.3">
      <c r="B8416" s="187">
        <v>44182.25</v>
      </c>
      <c r="D8416" s="202">
        <v>709</v>
      </c>
      <c r="E8416" s="178">
        <v>157.88200000000001</v>
      </c>
      <c r="F8416" s="188">
        <f t="shared" si="524"/>
        <v>0.21366444497073453</v>
      </c>
      <c r="G8416" s="200"/>
      <c r="H8416" s="202">
        <v>238</v>
      </c>
      <c r="I8416" s="178">
        <v>10640</v>
      </c>
      <c r="J8416">
        <f t="shared" si="525"/>
        <v>10640</v>
      </c>
      <c r="K8416" s="189">
        <f t="shared" si="526"/>
        <v>0.42559999999999998</v>
      </c>
      <c r="L8416" s="200">
        <v>10917</v>
      </c>
      <c r="N8416" s="184">
        <v>0</v>
      </c>
      <c r="O8416" s="190">
        <f t="shared" si="527"/>
        <v>0</v>
      </c>
      <c r="Q8416" s="1">
        <v>0</v>
      </c>
    </row>
    <row r="8417" spans="2:17" x14ac:dyDescent="0.3">
      <c r="B8417" s="187">
        <v>44182.291666666664</v>
      </c>
      <c r="D8417" s="202">
        <v>840</v>
      </c>
      <c r="E8417" s="178">
        <v>548.59500000000003</v>
      </c>
      <c r="F8417" s="188">
        <f t="shared" si="524"/>
        <v>0.74242311465980992</v>
      </c>
      <c r="G8417" s="200"/>
      <c r="H8417" s="202">
        <v>471</v>
      </c>
      <c r="I8417" s="178">
        <v>20624</v>
      </c>
      <c r="J8417">
        <f t="shared" si="525"/>
        <v>20624</v>
      </c>
      <c r="K8417" s="189">
        <f t="shared" si="526"/>
        <v>0.82496000000000003</v>
      </c>
      <c r="L8417" s="200">
        <v>21332</v>
      </c>
      <c r="N8417" s="184">
        <v>70.2</v>
      </c>
      <c r="O8417" s="190">
        <f t="shared" si="527"/>
        <v>1.17E-2</v>
      </c>
      <c r="Q8417" s="1">
        <v>0</v>
      </c>
    </row>
    <row r="8418" spans="2:17" x14ac:dyDescent="0.3">
      <c r="B8418" s="187">
        <v>44182.333333333336</v>
      </c>
      <c r="D8418" s="202">
        <v>918</v>
      </c>
      <c r="E8418" s="178">
        <v>664.20799999999997</v>
      </c>
      <c r="F8418" s="188">
        <f t="shared" si="524"/>
        <v>0.89888418987041985</v>
      </c>
      <c r="G8418" s="200"/>
      <c r="H8418" s="202">
        <v>701</v>
      </c>
      <c r="I8418" s="178">
        <v>23381</v>
      </c>
      <c r="J8418">
        <f t="shared" si="525"/>
        <v>23381</v>
      </c>
      <c r="K8418" s="189">
        <f t="shared" si="526"/>
        <v>0.93523999999999996</v>
      </c>
      <c r="L8418" s="200">
        <v>24251</v>
      </c>
      <c r="N8418" s="184">
        <v>198.6</v>
      </c>
      <c r="O8418" s="190">
        <f t="shared" si="527"/>
        <v>3.3099999999999997E-2</v>
      </c>
      <c r="Q8418" s="1">
        <v>0</v>
      </c>
    </row>
    <row r="8419" spans="2:17" x14ac:dyDescent="0.3">
      <c r="B8419" s="187">
        <v>44182.375</v>
      </c>
      <c r="D8419" s="202">
        <v>970</v>
      </c>
      <c r="E8419" s="178">
        <v>722.67399999999998</v>
      </c>
      <c r="F8419" s="188">
        <f t="shared" si="524"/>
        <v>0.97800724024765706</v>
      </c>
      <c r="G8419" s="200"/>
      <c r="H8419" s="202">
        <v>880</v>
      </c>
      <c r="I8419" s="178">
        <v>24137</v>
      </c>
      <c r="J8419">
        <f t="shared" si="525"/>
        <v>24137</v>
      </c>
      <c r="K8419" s="189">
        <f t="shared" si="526"/>
        <v>0.96548</v>
      </c>
      <c r="L8419" s="200">
        <v>25054</v>
      </c>
      <c r="N8419" s="184">
        <v>127.9</v>
      </c>
      <c r="O8419" s="190">
        <f t="shared" si="527"/>
        <v>2.1316666666666668E-2</v>
      </c>
      <c r="Q8419" s="1">
        <v>0</v>
      </c>
    </row>
    <row r="8420" spans="2:17" x14ac:dyDescent="0.3">
      <c r="B8420" s="187">
        <v>44182.416666666664</v>
      </c>
      <c r="D8420" s="202">
        <v>1001</v>
      </c>
      <c r="E8420" s="178">
        <v>734.65599999999995</v>
      </c>
      <c r="F8420" s="188">
        <f t="shared" si="524"/>
        <v>0.99422268836485439</v>
      </c>
      <c r="G8420" s="200"/>
      <c r="H8420" s="202">
        <v>1013</v>
      </c>
      <c r="I8420" s="178">
        <v>24359</v>
      </c>
      <c r="J8420">
        <f t="shared" si="525"/>
        <v>24359</v>
      </c>
      <c r="K8420" s="189">
        <f t="shared" si="526"/>
        <v>0.97436</v>
      </c>
      <c r="L8420" s="200">
        <v>25289</v>
      </c>
      <c r="N8420" s="184">
        <v>87.4</v>
      </c>
      <c r="O8420" s="190">
        <f t="shared" si="527"/>
        <v>1.4566666666666667E-2</v>
      </c>
      <c r="Q8420" s="1">
        <v>0</v>
      </c>
    </row>
    <row r="8421" spans="2:17" x14ac:dyDescent="0.3">
      <c r="B8421" s="187">
        <v>44182.458333333336</v>
      </c>
      <c r="D8421" s="202">
        <v>1016</v>
      </c>
      <c r="E8421" s="178">
        <v>734.59299999999996</v>
      </c>
      <c r="F8421" s="188">
        <f t="shared" si="524"/>
        <v>0.99413742937375238</v>
      </c>
      <c r="G8421" s="200"/>
      <c r="H8421" s="202">
        <v>1083</v>
      </c>
      <c r="I8421" s="178">
        <v>24359</v>
      </c>
      <c r="J8421">
        <f t="shared" si="525"/>
        <v>24359</v>
      </c>
      <c r="K8421" s="189">
        <f t="shared" si="526"/>
        <v>0.97436</v>
      </c>
      <c r="L8421" s="200">
        <v>25289</v>
      </c>
      <c r="N8421" s="184">
        <v>0</v>
      </c>
      <c r="O8421" s="190">
        <f t="shared" si="527"/>
        <v>0</v>
      </c>
      <c r="Q8421" s="1">
        <v>0</v>
      </c>
    </row>
    <row r="8422" spans="2:17" x14ac:dyDescent="0.3">
      <c r="B8422" s="187">
        <v>44182.5</v>
      </c>
      <c r="D8422" s="202">
        <v>1017</v>
      </c>
      <c r="E8422" s="178">
        <v>734.68499999999995</v>
      </c>
      <c r="F8422" s="188">
        <f t="shared" si="524"/>
        <v>0.99426193456710765</v>
      </c>
      <c r="G8422" s="200"/>
      <c r="H8422" s="202">
        <v>1083</v>
      </c>
      <c r="I8422" s="178">
        <v>24359</v>
      </c>
      <c r="J8422">
        <f t="shared" si="525"/>
        <v>24359</v>
      </c>
      <c r="K8422" s="189">
        <f t="shared" si="526"/>
        <v>0.97436</v>
      </c>
      <c r="L8422" s="200">
        <v>25289</v>
      </c>
      <c r="N8422" s="184">
        <v>0</v>
      </c>
      <c r="O8422" s="190">
        <f t="shared" si="527"/>
        <v>0</v>
      </c>
      <c r="Q8422" s="1">
        <v>0</v>
      </c>
    </row>
    <row r="8423" spans="2:17" x14ac:dyDescent="0.3">
      <c r="B8423" s="187">
        <v>44182.541666666664</v>
      </c>
      <c r="D8423" s="202">
        <v>1001</v>
      </c>
      <c r="E8423" s="178">
        <v>734.86599999999999</v>
      </c>
      <c r="F8423" s="188">
        <f t="shared" si="524"/>
        <v>0.99450688500186091</v>
      </c>
      <c r="G8423" s="200"/>
      <c r="H8423" s="202">
        <v>1012</v>
      </c>
      <c r="I8423" s="178">
        <v>24359</v>
      </c>
      <c r="J8423">
        <f t="shared" si="525"/>
        <v>24359</v>
      </c>
      <c r="K8423" s="189">
        <f t="shared" si="526"/>
        <v>0.97436</v>
      </c>
      <c r="L8423" s="200">
        <v>25289</v>
      </c>
      <c r="N8423" s="184">
        <v>0</v>
      </c>
      <c r="O8423" s="190">
        <f t="shared" si="527"/>
        <v>0</v>
      </c>
      <c r="Q8423" s="1">
        <v>0</v>
      </c>
    </row>
    <row r="8424" spans="2:17" x14ac:dyDescent="0.3">
      <c r="B8424" s="187">
        <v>44182.583333333336</v>
      </c>
      <c r="D8424" s="202">
        <v>940</v>
      </c>
      <c r="E8424" s="178">
        <v>693.57100000000003</v>
      </c>
      <c r="F8424" s="188">
        <f t="shared" si="524"/>
        <v>0.9386216463105187</v>
      </c>
      <c r="G8424" s="200"/>
      <c r="H8424" s="202">
        <v>869</v>
      </c>
      <c r="I8424" s="178">
        <v>23784</v>
      </c>
      <c r="J8424">
        <f t="shared" si="525"/>
        <v>23784</v>
      </c>
      <c r="K8424" s="189">
        <f t="shared" si="526"/>
        <v>0.95135999999999998</v>
      </c>
      <c r="L8424" s="200">
        <v>24678</v>
      </c>
      <c r="N8424" s="184">
        <v>0</v>
      </c>
      <c r="O8424" s="190">
        <f t="shared" si="527"/>
        <v>0</v>
      </c>
      <c r="Q8424" s="1">
        <v>0</v>
      </c>
    </row>
    <row r="8425" spans="2:17" x14ac:dyDescent="0.3">
      <c r="B8425" s="187">
        <v>44182.625</v>
      </c>
      <c r="D8425" s="202">
        <v>661</v>
      </c>
      <c r="E8425" s="178">
        <v>465.18900000000002</v>
      </c>
      <c r="F8425" s="188">
        <f t="shared" si="524"/>
        <v>0.62954833034475766</v>
      </c>
      <c r="G8425" s="200"/>
      <c r="H8425" s="202">
        <v>596</v>
      </c>
      <c r="I8425" s="178">
        <v>20045</v>
      </c>
      <c r="J8425">
        <f t="shared" si="525"/>
        <v>20045</v>
      </c>
      <c r="K8425" s="189">
        <f t="shared" si="526"/>
        <v>0.80179999999999996</v>
      </c>
      <c r="L8425" s="200">
        <v>20721</v>
      </c>
      <c r="N8425" s="184">
        <v>0</v>
      </c>
      <c r="O8425" s="190">
        <f t="shared" si="527"/>
        <v>0</v>
      </c>
      <c r="Q8425" s="1">
        <v>0</v>
      </c>
    </row>
    <row r="8426" spans="2:17" x14ac:dyDescent="0.3">
      <c r="B8426" s="187">
        <v>44182.666666666664</v>
      </c>
      <c r="D8426" s="202">
        <v>76</v>
      </c>
      <c r="E8426" s="178">
        <v>0</v>
      </c>
      <c r="F8426" s="188">
        <f t="shared" si="524"/>
        <v>0</v>
      </c>
      <c r="G8426" s="200"/>
      <c r="H8426" s="202">
        <v>164</v>
      </c>
      <c r="I8426" s="178">
        <v>4815.5</v>
      </c>
      <c r="J8426">
        <f t="shared" si="525"/>
        <v>4815.5</v>
      </c>
      <c r="K8426" s="189">
        <f t="shared" si="526"/>
        <v>0.19262000000000001</v>
      </c>
      <c r="L8426" s="200">
        <v>4956.3</v>
      </c>
      <c r="N8426" s="184">
        <v>41</v>
      </c>
      <c r="O8426" s="190">
        <f t="shared" si="527"/>
        <v>6.8333333333333336E-3</v>
      </c>
      <c r="Q8426" s="1">
        <v>0</v>
      </c>
    </row>
    <row r="8427" spans="2:17" x14ac:dyDescent="0.3">
      <c r="B8427" s="187">
        <v>44182.708333333336</v>
      </c>
      <c r="D8427" s="202">
        <v>451</v>
      </c>
      <c r="E8427" s="178">
        <v>11.5541</v>
      </c>
      <c r="F8427" s="188">
        <f t="shared" si="524"/>
        <v>1.5636363636363636E-2</v>
      </c>
      <c r="G8427" s="200"/>
      <c r="H8427" s="202">
        <v>210</v>
      </c>
      <c r="I8427" s="178">
        <v>8416.9</v>
      </c>
      <c r="J8427">
        <f t="shared" si="525"/>
        <v>8416.9</v>
      </c>
      <c r="K8427" s="189">
        <f t="shared" si="526"/>
        <v>0.33667599999999998</v>
      </c>
      <c r="L8427" s="200">
        <v>8631.6</v>
      </c>
      <c r="N8427" s="184">
        <v>449.3</v>
      </c>
      <c r="O8427" s="190">
        <f t="shared" si="527"/>
        <v>7.488333333333333E-2</v>
      </c>
      <c r="Q8427" s="1">
        <v>0</v>
      </c>
    </row>
    <row r="8428" spans="2:17" x14ac:dyDescent="0.3">
      <c r="B8428" s="187">
        <v>44182.75</v>
      </c>
      <c r="D8428" s="202">
        <v>172</v>
      </c>
      <c r="E8428" s="178">
        <v>0</v>
      </c>
      <c r="F8428" s="188">
        <f t="shared" si="524"/>
        <v>0</v>
      </c>
      <c r="G8428" s="200"/>
      <c r="H8428" s="202">
        <v>35</v>
      </c>
      <c r="I8428" s="178">
        <v>911.9</v>
      </c>
      <c r="J8428">
        <f t="shared" si="525"/>
        <v>911.9</v>
      </c>
      <c r="K8428" s="189">
        <f t="shared" si="526"/>
        <v>3.6476000000000001E-2</v>
      </c>
      <c r="L8428" s="200">
        <v>1010</v>
      </c>
      <c r="N8428" s="184">
        <v>1827.7</v>
      </c>
      <c r="O8428" s="190">
        <f t="shared" si="527"/>
        <v>0.30461666666666665</v>
      </c>
      <c r="Q8428" s="1">
        <v>0</v>
      </c>
    </row>
    <row r="8429" spans="2:17" x14ac:dyDescent="0.3">
      <c r="B8429" s="187">
        <v>44182.791666666664</v>
      </c>
      <c r="D8429" s="202">
        <v>0</v>
      </c>
      <c r="E8429" s="178">
        <v>0</v>
      </c>
      <c r="F8429" s="188">
        <f t="shared" si="524"/>
        <v>0</v>
      </c>
      <c r="G8429" s="200"/>
      <c r="H8429" s="202">
        <v>0</v>
      </c>
      <c r="I8429" s="178">
        <v>-56.506999999999998</v>
      </c>
      <c r="J8429">
        <f t="shared" si="525"/>
        <v>0</v>
      </c>
      <c r="K8429" s="189">
        <f t="shared" si="526"/>
        <v>0</v>
      </c>
      <c r="L8429" s="200">
        <v>0</v>
      </c>
      <c r="N8429" s="184">
        <v>3065.8</v>
      </c>
      <c r="O8429" s="190">
        <f t="shared" si="527"/>
        <v>0.51096666666666668</v>
      </c>
      <c r="Q8429" s="1">
        <v>0</v>
      </c>
    </row>
    <row r="8430" spans="2:17" x14ac:dyDescent="0.3">
      <c r="B8430" s="187">
        <v>44182.833333333336</v>
      </c>
      <c r="D8430" s="202">
        <v>0</v>
      </c>
      <c r="E8430" s="178">
        <v>0</v>
      </c>
      <c r="F8430" s="188">
        <f t="shared" si="524"/>
        <v>0</v>
      </c>
      <c r="G8430" s="200"/>
      <c r="H8430" s="202">
        <v>0</v>
      </c>
      <c r="I8430" s="178">
        <v>-56.506999999999998</v>
      </c>
      <c r="J8430">
        <f t="shared" si="525"/>
        <v>0</v>
      </c>
      <c r="K8430" s="189">
        <f t="shared" si="526"/>
        <v>0</v>
      </c>
      <c r="L8430" s="200">
        <v>0</v>
      </c>
      <c r="N8430" s="184">
        <v>3418</v>
      </c>
      <c r="O8430" s="190">
        <f t="shared" si="527"/>
        <v>0.56966666666666665</v>
      </c>
      <c r="Q8430" s="1">
        <v>0</v>
      </c>
    </row>
    <row r="8431" spans="2:17" x14ac:dyDescent="0.3">
      <c r="B8431" s="187">
        <v>44182.875</v>
      </c>
      <c r="D8431" s="202">
        <v>0</v>
      </c>
      <c r="E8431" s="178">
        <v>0</v>
      </c>
      <c r="F8431" s="188">
        <f t="shared" si="524"/>
        <v>0</v>
      </c>
      <c r="G8431" s="200"/>
      <c r="H8431" s="202">
        <v>0</v>
      </c>
      <c r="I8431" s="178">
        <v>-56.506999999999998</v>
      </c>
      <c r="J8431">
        <f t="shared" si="525"/>
        <v>0</v>
      </c>
      <c r="K8431" s="189">
        <f t="shared" si="526"/>
        <v>0</v>
      </c>
      <c r="L8431" s="200">
        <v>0</v>
      </c>
      <c r="N8431" s="184">
        <v>2337.1999999999998</v>
      </c>
      <c r="O8431" s="190">
        <f t="shared" si="527"/>
        <v>0.38953333333333329</v>
      </c>
      <c r="Q8431" s="1">
        <v>0</v>
      </c>
    </row>
    <row r="8432" spans="2:17" x14ac:dyDescent="0.3">
      <c r="B8432" s="187">
        <v>44182.916666666664</v>
      </c>
      <c r="D8432" s="202">
        <v>0</v>
      </c>
      <c r="E8432" s="178">
        <v>0</v>
      </c>
      <c r="F8432" s="188">
        <f t="shared" si="524"/>
        <v>0</v>
      </c>
      <c r="G8432" s="200"/>
      <c r="H8432" s="202">
        <v>0</v>
      </c>
      <c r="I8432" s="178">
        <v>-56.506999999999998</v>
      </c>
      <c r="J8432">
        <f t="shared" si="525"/>
        <v>0</v>
      </c>
      <c r="K8432" s="189">
        <f t="shared" si="526"/>
        <v>0</v>
      </c>
      <c r="L8432" s="200">
        <v>0</v>
      </c>
      <c r="N8432" s="184">
        <v>1923.8</v>
      </c>
      <c r="O8432" s="190">
        <f t="shared" si="527"/>
        <v>0.32063333333333333</v>
      </c>
      <c r="Q8432" s="1">
        <v>0</v>
      </c>
    </row>
    <row r="8433" spans="2:17" x14ac:dyDescent="0.3">
      <c r="B8433" s="187">
        <v>44182.958333333336</v>
      </c>
      <c r="D8433" s="202">
        <v>0</v>
      </c>
      <c r="E8433" s="178">
        <v>0</v>
      </c>
      <c r="F8433" s="188">
        <f t="shared" si="524"/>
        <v>0</v>
      </c>
      <c r="G8433" s="200"/>
      <c r="H8433" s="202">
        <v>0</v>
      </c>
      <c r="I8433" s="178">
        <v>-56.506999999999998</v>
      </c>
      <c r="J8433">
        <f t="shared" si="525"/>
        <v>0</v>
      </c>
      <c r="K8433" s="189">
        <f t="shared" si="526"/>
        <v>0</v>
      </c>
      <c r="L8433" s="200">
        <v>0</v>
      </c>
      <c r="N8433" s="184">
        <v>1365.2</v>
      </c>
      <c r="O8433" s="190">
        <f t="shared" si="527"/>
        <v>0.22753333333333334</v>
      </c>
      <c r="Q8433" s="1">
        <v>0</v>
      </c>
    </row>
    <row r="8434" spans="2:17" x14ac:dyDescent="0.3">
      <c r="B8434" s="187">
        <v>44183</v>
      </c>
      <c r="D8434" s="202">
        <v>0</v>
      </c>
      <c r="E8434" s="178">
        <v>0</v>
      </c>
      <c r="F8434" s="188">
        <f t="shared" si="524"/>
        <v>0</v>
      </c>
      <c r="G8434" s="200"/>
      <c r="H8434" s="202">
        <v>0</v>
      </c>
      <c r="I8434" s="178">
        <v>-56.506999999999998</v>
      </c>
      <c r="J8434">
        <f t="shared" si="525"/>
        <v>0</v>
      </c>
      <c r="K8434" s="189">
        <f t="shared" si="526"/>
        <v>0</v>
      </c>
      <c r="L8434" s="200">
        <v>0</v>
      </c>
      <c r="N8434" s="184">
        <v>80.3</v>
      </c>
      <c r="O8434" s="190">
        <f t="shared" si="527"/>
        <v>1.3383333333333332E-2</v>
      </c>
      <c r="Q8434" s="1">
        <v>0</v>
      </c>
    </row>
    <row r="8435" spans="2:17" x14ac:dyDescent="0.3">
      <c r="B8435" s="187">
        <v>44183.041666666664</v>
      </c>
      <c r="D8435" s="202">
        <v>0</v>
      </c>
      <c r="E8435" s="178">
        <v>0</v>
      </c>
      <c r="F8435" s="188">
        <f t="shared" si="524"/>
        <v>0</v>
      </c>
      <c r="G8435" s="200"/>
      <c r="H8435" s="202">
        <v>0</v>
      </c>
      <c r="I8435" s="178">
        <v>-56.506999999999998</v>
      </c>
      <c r="J8435">
        <f t="shared" si="525"/>
        <v>0</v>
      </c>
      <c r="K8435" s="189">
        <f t="shared" si="526"/>
        <v>0</v>
      </c>
      <c r="L8435" s="200">
        <v>0</v>
      </c>
      <c r="N8435" s="184">
        <v>1234.2</v>
      </c>
      <c r="O8435" s="190">
        <f t="shared" si="527"/>
        <v>0.20569999999999999</v>
      </c>
      <c r="Q8435" s="1">
        <v>0</v>
      </c>
    </row>
    <row r="8436" spans="2:17" x14ac:dyDescent="0.3">
      <c r="B8436" s="187">
        <v>44183.083333333336</v>
      </c>
      <c r="D8436" s="202">
        <v>0</v>
      </c>
      <c r="E8436" s="178">
        <v>0</v>
      </c>
      <c r="F8436" s="188">
        <f t="shared" si="524"/>
        <v>0</v>
      </c>
      <c r="G8436" s="200"/>
      <c r="H8436" s="202">
        <v>0</v>
      </c>
      <c r="I8436" s="178">
        <v>-56.506999999999998</v>
      </c>
      <c r="J8436">
        <f t="shared" si="525"/>
        <v>0</v>
      </c>
      <c r="K8436" s="189">
        <f t="shared" si="526"/>
        <v>0</v>
      </c>
      <c r="L8436" s="200">
        <v>0</v>
      </c>
      <c r="N8436" s="184">
        <v>4962.6000000000004</v>
      </c>
      <c r="O8436" s="190">
        <f t="shared" si="527"/>
        <v>0.82710000000000006</v>
      </c>
      <c r="Q8436" s="1">
        <v>0</v>
      </c>
    </row>
    <row r="8437" spans="2:17" x14ac:dyDescent="0.3">
      <c r="B8437" s="187">
        <v>44183.125</v>
      </c>
      <c r="D8437" s="202">
        <v>0</v>
      </c>
      <c r="E8437" s="178">
        <v>0</v>
      </c>
      <c r="F8437" s="188">
        <f t="shared" si="524"/>
        <v>0</v>
      </c>
      <c r="G8437" s="200"/>
      <c r="H8437" s="202">
        <v>0</v>
      </c>
      <c r="I8437" s="178">
        <v>-56.506999999999998</v>
      </c>
      <c r="J8437">
        <f t="shared" si="525"/>
        <v>0</v>
      </c>
      <c r="K8437" s="189">
        <f t="shared" si="526"/>
        <v>0</v>
      </c>
      <c r="L8437" s="200">
        <v>0</v>
      </c>
      <c r="N8437" s="184">
        <v>5890.8</v>
      </c>
      <c r="O8437" s="190">
        <f t="shared" si="527"/>
        <v>0.98180000000000001</v>
      </c>
      <c r="Q8437" s="1">
        <v>0</v>
      </c>
    </row>
    <row r="8438" spans="2:17" x14ac:dyDescent="0.3">
      <c r="B8438" s="187">
        <v>44183.166666666664</v>
      </c>
      <c r="D8438" s="202">
        <v>0</v>
      </c>
      <c r="E8438" s="178">
        <v>0</v>
      </c>
      <c r="F8438" s="188">
        <f t="shared" si="524"/>
        <v>0</v>
      </c>
      <c r="G8438" s="200"/>
      <c r="H8438" s="202">
        <v>0</v>
      </c>
      <c r="I8438" s="178">
        <v>-56.506999999999998</v>
      </c>
      <c r="J8438">
        <f t="shared" si="525"/>
        <v>0</v>
      </c>
      <c r="K8438" s="189">
        <f t="shared" si="526"/>
        <v>0</v>
      </c>
      <c r="L8438" s="200">
        <v>0</v>
      </c>
      <c r="N8438" s="184">
        <v>5961.1</v>
      </c>
      <c r="O8438" s="190">
        <f t="shared" si="527"/>
        <v>0.99351666666666671</v>
      </c>
      <c r="Q8438" s="1">
        <v>0</v>
      </c>
    </row>
    <row r="8439" spans="2:17" x14ac:dyDescent="0.3">
      <c r="B8439" s="187">
        <v>44183.208333333336</v>
      </c>
      <c r="D8439" s="202">
        <v>224</v>
      </c>
      <c r="E8439" s="178">
        <v>0</v>
      </c>
      <c r="F8439" s="188">
        <f t="shared" si="524"/>
        <v>0</v>
      </c>
      <c r="G8439" s="200"/>
      <c r="H8439" s="202">
        <v>39</v>
      </c>
      <c r="I8439" s="178">
        <v>1196.9000000000001</v>
      </c>
      <c r="J8439">
        <f t="shared" si="525"/>
        <v>1196.9000000000001</v>
      </c>
      <c r="K8439" s="189">
        <f t="shared" si="526"/>
        <v>4.7876000000000002E-2</v>
      </c>
      <c r="L8439" s="200">
        <v>1296.9000000000001</v>
      </c>
      <c r="N8439" s="184">
        <v>5980.5</v>
      </c>
      <c r="O8439" s="190">
        <f t="shared" si="527"/>
        <v>0.99675000000000002</v>
      </c>
      <c r="Q8439" s="1">
        <v>0</v>
      </c>
    </row>
    <row r="8440" spans="2:17" x14ac:dyDescent="0.3">
      <c r="B8440" s="187">
        <v>44183.25</v>
      </c>
      <c r="D8440" s="202">
        <v>702</v>
      </c>
      <c r="E8440" s="178">
        <v>146.35400000000001</v>
      </c>
      <c r="F8440" s="188">
        <f t="shared" si="524"/>
        <v>0.19806340291639885</v>
      </c>
      <c r="G8440" s="200"/>
      <c r="H8440" s="202">
        <v>236</v>
      </c>
      <c r="I8440" s="178">
        <v>10572</v>
      </c>
      <c r="J8440">
        <f t="shared" si="525"/>
        <v>10572</v>
      </c>
      <c r="K8440" s="189">
        <f t="shared" si="526"/>
        <v>0.42287999999999998</v>
      </c>
      <c r="L8440" s="200">
        <v>10847</v>
      </c>
      <c r="N8440" s="184">
        <v>5963.6</v>
      </c>
      <c r="O8440" s="190">
        <f t="shared" si="527"/>
        <v>0.99393333333333345</v>
      </c>
      <c r="Q8440" s="1">
        <v>0</v>
      </c>
    </row>
    <row r="8441" spans="2:17" x14ac:dyDescent="0.3">
      <c r="B8441" s="187">
        <v>44183.291666666664</v>
      </c>
      <c r="D8441" s="202">
        <v>832</v>
      </c>
      <c r="E8441" s="178">
        <v>534.84</v>
      </c>
      <c r="F8441" s="188">
        <f t="shared" si="524"/>
        <v>0.72380823493588664</v>
      </c>
      <c r="G8441" s="200"/>
      <c r="H8441" s="202">
        <v>467</v>
      </c>
      <c r="I8441" s="178">
        <v>20559</v>
      </c>
      <c r="J8441">
        <f t="shared" si="525"/>
        <v>20559</v>
      </c>
      <c r="K8441" s="189">
        <f t="shared" si="526"/>
        <v>0.82235999999999998</v>
      </c>
      <c r="L8441" s="200">
        <v>21264</v>
      </c>
      <c r="N8441" s="184">
        <v>5596.9</v>
      </c>
      <c r="O8441" s="190">
        <f t="shared" si="527"/>
        <v>0.93281666666666663</v>
      </c>
      <c r="Q8441" s="1">
        <v>0</v>
      </c>
    </row>
    <row r="8442" spans="2:17" x14ac:dyDescent="0.3">
      <c r="B8442" s="187">
        <v>44183.333333333336</v>
      </c>
      <c r="D8442" s="202">
        <v>910</v>
      </c>
      <c r="E8442" s="178">
        <v>651.101</v>
      </c>
      <c r="F8442" s="188">
        <f t="shared" si="524"/>
        <v>0.88114625976925942</v>
      </c>
      <c r="G8442" s="200"/>
      <c r="H8442" s="202">
        <v>696</v>
      </c>
      <c r="I8442" s="178">
        <v>23385</v>
      </c>
      <c r="J8442">
        <f t="shared" si="525"/>
        <v>23385</v>
      </c>
      <c r="K8442" s="189">
        <f t="shared" si="526"/>
        <v>0.93540000000000001</v>
      </c>
      <c r="L8442" s="200">
        <v>24254</v>
      </c>
      <c r="N8442" s="184">
        <v>5042.2</v>
      </c>
      <c r="O8442" s="190">
        <f t="shared" si="527"/>
        <v>0.8403666666666666</v>
      </c>
      <c r="Q8442" s="1">
        <v>0</v>
      </c>
    </row>
    <row r="8443" spans="2:17" x14ac:dyDescent="0.3">
      <c r="B8443" s="187">
        <v>44183.375</v>
      </c>
      <c r="D8443" s="202">
        <v>963</v>
      </c>
      <c r="E8443" s="178">
        <v>712.125</v>
      </c>
      <c r="F8443" s="188">
        <f t="shared" si="524"/>
        <v>0.9637310958486992</v>
      </c>
      <c r="G8443" s="200"/>
      <c r="H8443" s="202">
        <v>875</v>
      </c>
      <c r="I8443" s="178">
        <v>24186</v>
      </c>
      <c r="J8443">
        <f t="shared" si="525"/>
        <v>24186</v>
      </c>
      <c r="K8443" s="189">
        <f t="shared" si="526"/>
        <v>0.96743999999999997</v>
      </c>
      <c r="L8443" s="200">
        <v>25105</v>
      </c>
      <c r="N8443" s="184">
        <v>3371.8</v>
      </c>
      <c r="O8443" s="190">
        <f t="shared" si="527"/>
        <v>0.56196666666666673</v>
      </c>
      <c r="Q8443" s="1">
        <v>0</v>
      </c>
    </row>
    <row r="8444" spans="2:17" x14ac:dyDescent="0.3">
      <c r="B8444" s="187">
        <v>44183.416666666664</v>
      </c>
      <c r="D8444" s="202">
        <v>995</v>
      </c>
      <c r="E8444" s="178">
        <v>734.43600000000004</v>
      </c>
      <c r="F8444" s="188">
        <f t="shared" si="524"/>
        <v>0.99392495855465723</v>
      </c>
      <c r="G8444" s="200"/>
      <c r="H8444" s="202">
        <v>1008</v>
      </c>
      <c r="I8444" s="178">
        <v>24359</v>
      </c>
      <c r="J8444">
        <f t="shared" si="525"/>
        <v>24359</v>
      </c>
      <c r="K8444" s="189">
        <f t="shared" si="526"/>
        <v>0.97436</v>
      </c>
      <c r="L8444" s="200">
        <v>25289</v>
      </c>
      <c r="N8444" s="184">
        <v>1929.5</v>
      </c>
      <c r="O8444" s="190">
        <f t="shared" si="527"/>
        <v>0.32158333333333333</v>
      </c>
      <c r="Q8444" s="1">
        <v>0</v>
      </c>
    </row>
    <row r="8445" spans="2:17" x14ac:dyDescent="0.3">
      <c r="B8445" s="187">
        <v>44183.458333333336</v>
      </c>
      <c r="D8445" s="202">
        <v>1010</v>
      </c>
      <c r="E8445" s="178">
        <v>734.47500000000002</v>
      </c>
      <c r="F8445" s="188">
        <f t="shared" si="524"/>
        <v>0.99397773793010125</v>
      </c>
      <c r="G8445" s="200"/>
      <c r="H8445" s="202">
        <v>1078</v>
      </c>
      <c r="I8445" s="178">
        <v>24359</v>
      </c>
      <c r="J8445">
        <f t="shared" si="525"/>
        <v>24359</v>
      </c>
      <c r="K8445" s="189">
        <f t="shared" si="526"/>
        <v>0.97436</v>
      </c>
      <c r="L8445" s="200">
        <v>25289</v>
      </c>
      <c r="N8445" s="184">
        <v>1109.4000000000001</v>
      </c>
      <c r="O8445" s="190">
        <f t="shared" si="527"/>
        <v>0.18490000000000001</v>
      </c>
      <c r="Q8445" s="1">
        <v>0</v>
      </c>
    </row>
    <row r="8446" spans="2:17" x14ac:dyDescent="0.3">
      <c r="B8446" s="187">
        <v>44183.5</v>
      </c>
      <c r="D8446" s="202">
        <v>1011</v>
      </c>
      <c r="E8446" s="178">
        <v>734.57399999999996</v>
      </c>
      <c r="F8446" s="188">
        <f t="shared" si="524"/>
        <v>0.99411171634468998</v>
      </c>
      <c r="G8446" s="200"/>
      <c r="H8446" s="202">
        <v>1079</v>
      </c>
      <c r="I8446" s="178">
        <v>24359</v>
      </c>
      <c r="J8446">
        <f t="shared" si="525"/>
        <v>24359</v>
      </c>
      <c r="K8446" s="189">
        <f t="shared" si="526"/>
        <v>0.97436</v>
      </c>
      <c r="L8446" s="200">
        <v>25289</v>
      </c>
      <c r="N8446" s="184">
        <v>505.7</v>
      </c>
      <c r="O8446" s="190">
        <f t="shared" si="527"/>
        <v>8.4283333333333335E-2</v>
      </c>
      <c r="Q8446" s="1">
        <v>0</v>
      </c>
    </row>
    <row r="8447" spans="2:17" x14ac:dyDescent="0.3">
      <c r="B8447" s="187">
        <v>44183.541666666664</v>
      </c>
      <c r="D8447" s="202">
        <v>996</v>
      </c>
      <c r="E8447" s="178">
        <v>734.71799999999996</v>
      </c>
      <c r="F8447" s="188">
        <f t="shared" si="524"/>
        <v>0.99430659403863719</v>
      </c>
      <c r="G8447" s="200"/>
      <c r="H8447" s="202">
        <v>1008</v>
      </c>
      <c r="I8447" s="178">
        <v>24359</v>
      </c>
      <c r="J8447">
        <f t="shared" si="525"/>
        <v>24359</v>
      </c>
      <c r="K8447" s="189">
        <f t="shared" si="526"/>
        <v>0.97436</v>
      </c>
      <c r="L8447" s="200">
        <v>25289</v>
      </c>
      <c r="N8447" s="184">
        <v>149.30000000000001</v>
      </c>
      <c r="O8447" s="190">
        <f t="shared" si="527"/>
        <v>2.4883333333333334E-2</v>
      </c>
      <c r="Q8447" s="1">
        <v>0</v>
      </c>
    </row>
    <row r="8448" spans="2:17" x14ac:dyDescent="0.3">
      <c r="B8448" s="187">
        <v>44183.583333333336</v>
      </c>
      <c r="D8448" s="202">
        <v>917</v>
      </c>
      <c r="E8448" s="178">
        <v>676.41600000000005</v>
      </c>
      <c r="F8448" s="188">
        <f t="shared" si="524"/>
        <v>0.91540548770172903</v>
      </c>
      <c r="G8448" s="200"/>
      <c r="H8448" s="202">
        <v>863</v>
      </c>
      <c r="I8448" s="178">
        <v>23610</v>
      </c>
      <c r="J8448">
        <f t="shared" si="525"/>
        <v>23610</v>
      </c>
      <c r="K8448" s="189">
        <f t="shared" si="526"/>
        <v>0.94440000000000002</v>
      </c>
      <c r="L8448" s="200">
        <v>24493</v>
      </c>
      <c r="N8448" s="184">
        <v>0</v>
      </c>
      <c r="O8448" s="190">
        <f t="shared" si="527"/>
        <v>0</v>
      </c>
      <c r="Q8448" s="1">
        <v>0</v>
      </c>
    </row>
    <row r="8449" spans="2:17" x14ac:dyDescent="0.3">
      <c r="B8449" s="187">
        <v>44183.625</v>
      </c>
      <c r="D8449" s="202">
        <v>914</v>
      </c>
      <c r="E8449" s="178">
        <v>653.22400000000005</v>
      </c>
      <c r="F8449" s="188">
        <f t="shared" si="524"/>
        <v>0.88401935243766294</v>
      </c>
      <c r="G8449" s="200"/>
      <c r="H8449" s="202">
        <v>688</v>
      </c>
      <c r="I8449" s="178">
        <v>22884</v>
      </c>
      <c r="J8449">
        <f t="shared" si="525"/>
        <v>22884</v>
      </c>
      <c r="K8449" s="189">
        <f t="shared" si="526"/>
        <v>0.91535999999999995</v>
      </c>
      <c r="L8449" s="200">
        <v>23723</v>
      </c>
      <c r="N8449" s="184">
        <v>0</v>
      </c>
      <c r="O8449" s="190">
        <f t="shared" si="527"/>
        <v>0</v>
      </c>
      <c r="Q8449" s="1">
        <v>0</v>
      </c>
    </row>
    <row r="8450" spans="2:17" x14ac:dyDescent="0.3">
      <c r="B8450" s="187">
        <v>44183.666666666664</v>
      </c>
      <c r="D8450" s="202">
        <v>791</v>
      </c>
      <c r="E8450" s="178">
        <v>500.82299999999998</v>
      </c>
      <c r="F8450" s="188">
        <f t="shared" si="524"/>
        <v>0.67777243969279699</v>
      </c>
      <c r="G8450" s="200"/>
      <c r="H8450" s="202">
        <v>468</v>
      </c>
      <c r="I8450" s="178">
        <v>19941</v>
      </c>
      <c r="J8450">
        <f t="shared" si="525"/>
        <v>19941</v>
      </c>
      <c r="K8450" s="189">
        <f t="shared" si="526"/>
        <v>0.79764000000000002</v>
      </c>
      <c r="L8450" s="200">
        <v>20612</v>
      </c>
      <c r="N8450" s="184">
        <v>0</v>
      </c>
      <c r="O8450" s="190">
        <f t="shared" si="527"/>
        <v>0</v>
      </c>
      <c r="Q8450" s="1">
        <v>0</v>
      </c>
    </row>
    <row r="8451" spans="2:17" x14ac:dyDescent="0.3">
      <c r="B8451" s="187">
        <v>44183.708333333336</v>
      </c>
      <c r="D8451" s="202">
        <v>125</v>
      </c>
      <c r="E8451" s="178">
        <v>0</v>
      </c>
      <c r="F8451" s="188">
        <f t="shared" si="524"/>
        <v>0</v>
      </c>
      <c r="G8451" s="200"/>
      <c r="H8451" s="202">
        <v>105</v>
      </c>
      <c r="I8451" s="178">
        <v>3529.1</v>
      </c>
      <c r="J8451">
        <f t="shared" si="525"/>
        <v>3529.1</v>
      </c>
      <c r="K8451" s="189">
        <f t="shared" si="526"/>
        <v>0.14116399999999998</v>
      </c>
      <c r="L8451" s="200">
        <v>3652.1</v>
      </c>
      <c r="N8451" s="184">
        <v>0</v>
      </c>
      <c r="O8451" s="190">
        <f t="shared" si="527"/>
        <v>0</v>
      </c>
      <c r="Q8451" s="1">
        <v>0</v>
      </c>
    </row>
    <row r="8452" spans="2:17" x14ac:dyDescent="0.3">
      <c r="B8452" s="187">
        <v>44183.75</v>
      </c>
      <c r="D8452" s="202">
        <v>128</v>
      </c>
      <c r="E8452" s="178">
        <v>0</v>
      </c>
      <c r="F8452" s="188">
        <f t="shared" si="524"/>
        <v>0</v>
      </c>
      <c r="G8452" s="200"/>
      <c r="H8452" s="202">
        <v>33</v>
      </c>
      <c r="I8452" s="178">
        <v>828.2</v>
      </c>
      <c r="J8452">
        <f t="shared" si="525"/>
        <v>828.2</v>
      </c>
      <c r="K8452" s="189">
        <f t="shared" si="526"/>
        <v>3.3128000000000005E-2</v>
      </c>
      <c r="L8452" s="200">
        <v>925.83</v>
      </c>
      <c r="N8452" s="184">
        <v>0</v>
      </c>
      <c r="O8452" s="190">
        <f t="shared" si="527"/>
        <v>0</v>
      </c>
      <c r="Q8452" s="1">
        <v>0</v>
      </c>
    </row>
    <row r="8453" spans="2:17" x14ac:dyDescent="0.3">
      <c r="B8453" s="187">
        <v>44183.791666666664</v>
      </c>
      <c r="D8453" s="202">
        <v>0</v>
      </c>
      <c r="E8453" s="178">
        <v>0</v>
      </c>
      <c r="F8453" s="188">
        <f t="shared" si="524"/>
        <v>0</v>
      </c>
      <c r="G8453" s="200"/>
      <c r="H8453" s="202">
        <v>0</v>
      </c>
      <c r="I8453" s="178">
        <v>-56.506999999999998</v>
      </c>
      <c r="J8453">
        <f t="shared" si="525"/>
        <v>0</v>
      </c>
      <c r="K8453" s="189">
        <f t="shared" si="526"/>
        <v>0</v>
      </c>
      <c r="L8453" s="200">
        <v>0</v>
      </c>
      <c r="N8453" s="184">
        <v>0</v>
      </c>
      <c r="O8453" s="190">
        <f t="shared" si="527"/>
        <v>0</v>
      </c>
      <c r="Q8453" s="1">
        <v>0</v>
      </c>
    </row>
    <row r="8454" spans="2:17" x14ac:dyDescent="0.3">
      <c r="B8454" s="187">
        <v>44183.833333333336</v>
      </c>
      <c r="D8454" s="202">
        <v>0</v>
      </c>
      <c r="E8454" s="178">
        <v>0</v>
      </c>
      <c r="F8454" s="188">
        <f t="shared" si="524"/>
        <v>0</v>
      </c>
      <c r="G8454" s="200"/>
      <c r="H8454" s="202">
        <v>0</v>
      </c>
      <c r="I8454" s="178">
        <v>-56.506999999999998</v>
      </c>
      <c r="J8454">
        <f t="shared" si="525"/>
        <v>0</v>
      </c>
      <c r="K8454" s="189">
        <f t="shared" si="526"/>
        <v>0</v>
      </c>
      <c r="L8454" s="200">
        <v>0</v>
      </c>
      <c r="N8454" s="184">
        <v>0</v>
      </c>
      <c r="O8454" s="190">
        <f t="shared" si="527"/>
        <v>0</v>
      </c>
      <c r="Q8454" s="1">
        <v>0</v>
      </c>
    </row>
    <row r="8455" spans="2:17" x14ac:dyDescent="0.3">
      <c r="B8455" s="187">
        <v>44183.875</v>
      </c>
      <c r="D8455" s="202">
        <v>0</v>
      </c>
      <c r="E8455" s="178">
        <v>0</v>
      </c>
      <c r="F8455" s="188">
        <f t="shared" si="524"/>
        <v>0</v>
      </c>
      <c r="G8455" s="200"/>
      <c r="H8455" s="202">
        <v>0</v>
      </c>
      <c r="I8455" s="178">
        <v>-56.506999999999998</v>
      </c>
      <c r="J8455">
        <f t="shared" si="525"/>
        <v>0</v>
      </c>
      <c r="K8455" s="189">
        <f t="shared" si="526"/>
        <v>0</v>
      </c>
      <c r="L8455" s="200">
        <v>0</v>
      </c>
      <c r="N8455" s="184">
        <v>0</v>
      </c>
      <c r="O8455" s="190">
        <f t="shared" si="527"/>
        <v>0</v>
      </c>
      <c r="Q8455" s="1">
        <v>0</v>
      </c>
    </row>
    <row r="8456" spans="2:17" x14ac:dyDescent="0.3">
      <c r="B8456" s="187">
        <v>44183.916666666664</v>
      </c>
      <c r="D8456" s="202">
        <v>0</v>
      </c>
      <c r="E8456" s="178">
        <v>0</v>
      </c>
      <c r="F8456" s="188">
        <f t="shared" si="524"/>
        <v>0</v>
      </c>
      <c r="G8456" s="200"/>
      <c r="H8456" s="202">
        <v>0</v>
      </c>
      <c r="I8456" s="178">
        <v>-56.506999999999998</v>
      </c>
      <c r="J8456">
        <f t="shared" si="525"/>
        <v>0</v>
      </c>
      <c r="K8456" s="189">
        <f t="shared" si="526"/>
        <v>0</v>
      </c>
      <c r="L8456" s="200">
        <v>0</v>
      </c>
      <c r="N8456" s="184">
        <v>0</v>
      </c>
      <c r="O8456" s="190">
        <f t="shared" si="527"/>
        <v>0</v>
      </c>
      <c r="Q8456" s="1">
        <v>0</v>
      </c>
    </row>
    <row r="8457" spans="2:17" x14ac:dyDescent="0.3">
      <c r="B8457" s="187">
        <v>44183.958333333336</v>
      </c>
      <c r="D8457" s="202">
        <v>0</v>
      </c>
      <c r="E8457" s="178">
        <v>0</v>
      </c>
      <c r="F8457" s="188">
        <f t="shared" si="524"/>
        <v>0</v>
      </c>
      <c r="G8457" s="200"/>
      <c r="H8457" s="202">
        <v>0</v>
      </c>
      <c r="I8457" s="178">
        <v>-56.506999999999998</v>
      </c>
      <c r="J8457">
        <f t="shared" si="525"/>
        <v>0</v>
      </c>
      <c r="K8457" s="189">
        <f t="shared" si="526"/>
        <v>0</v>
      </c>
      <c r="L8457" s="200">
        <v>0</v>
      </c>
      <c r="N8457" s="184">
        <v>0</v>
      </c>
      <c r="O8457" s="190">
        <f t="shared" si="527"/>
        <v>0</v>
      </c>
      <c r="Q8457" s="1">
        <v>0</v>
      </c>
    </row>
    <row r="8458" spans="2:17" x14ac:dyDescent="0.3">
      <c r="B8458" s="187">
        <v>44184</v>
      </c>
      <c r="D8458" s="202">
        <v>0</v>
      </c>
      <c r="E8458" s="178">
        <v>0</v>
      </c>
      <c r="F8458" s="188">
        <f t="shared" si="524"/>
        <v>0</v>
      </c>
      <c r="G8458" s="200"/>
      <c r="H8458" s="202">
        <v>0</v>
      </c>
      <c r="I8458" s="178">
        <v>-56.506999999999998</v>
      </c>
      <c r="J8458">
        <f t="shared" si="525"/>
        <v>0</v>
      </c>
      <c r="K8458" s="189">
        <f t="shared" si="526"/>
        <v>0</v>
      </c>
      <c r="L8458" s="200">
        <v>0</v>
      </c>
      <c r="N8458" s="184">
        <v>0</v>
      </c>
      <c r="O8458" s="190">
        <f t="shared" si="527"/>
        <v>0</v>
      </c>
      <c r="Q8458" s="1">
        <v>0</v>
      </c>
    </row>
    <row r="8459" spans="2:17" x14ac:dyDescent="0.3">
      <c r="B8459" s="187">
        <v>44184.041666666664</v>
      </c>
      <c r="D8459" s="202">
        <v>0</v>
      </c>
      <c r="E8459" s="178">
        <v>0</v>
      </c>
      <c r="F8459" s="188">
        <f t="shared" ref="F8459:F8522" si="528">E8459/$F$8</f>
        <v>0</v>
      </c>
      <c r="G8459" s="200"/>
      <c r="H8459" s="202">
        <v>0</v>
      </c>
      <c r="I8459" s="178">
        <v>-56.506999999999998</v>
      </c>
      <c r="J8459">
        <f t="shared" ref="J8459:J8522" si="529">IF(I8459&lt;0,0,I8459)</f>
        <v>0</v>
      </c>
      <c r="K8459" s="189">
        <f t="shared" ref="K8459:K8522" si="530">J8459/(1000*$K$8)</f>
        <v>0</v>
      </c>
      <c r="L8459" s="200">
        <v>0</v>
      </c>
      <c r="N8459" s="184">
        <v>1774.6</v>
      </c>
      <c r="O8459" s="190">
        <f t="shared" ref="O8459:O8522" si="531">N8459/$O$8</f>
        <v>0.29576666666666668</v>
      </c>
      <c r="Q8459" s="1">
        <v>0</v>
      </c>
    </row>
    <row r="8460" spans="2:17" x14ac:dyDescent="0.3">
      <c r="B8460" s="187">
        <v>44184.083333333336</v>
      </c>
      <c r="D8460" s="202">
        <v>0</v>
      </c>
      <c r="E8460" s="178">
        <v>0</v>
      </c>
      <c r="F8460" s="188">
        <f t="shared" si="528"/>
        <v>0</v>
      </c>
      <c r="G8460" s="200"/>
      <c r="H8460" s="202">
        <v>0</v>
      </c>
      <c r="I8460" s="178">
        <v>-56.506999999999998</v>
      </c>
      <c r="J8460">
        <f t="shared" si="529"/>
        <v>0</v>
      </c>
      <c r="K8460" s="189">
        <f t="shared" si="530"/>
        <v>0</v>
      </c>
      <c r="L8460" s="200">
        <v>0</v>
      </c>
      <c r="N8460" s="184">
        <v>2052.5</v>
      </c>
      <c r="O8460" s="190">
        <f t="shared" si="531"/>
        <v>0.34208333333333335</v>
      </c>
      <c r="Q8460" s="1">
        <v>0</v>
      </c>
    </row>
    <row r="8461" spans="2:17" x14ac:dyDescent="0.3">
      <c r="B8461" s="187">
        <v>44184.125</v>
      </c>
      <c r="D8461" s="202">
        <v>0</v>
      </c>
      <c r="E8461" s="178">
        <v>0</v>
      </c>
      <c r="F8461" s="188">
        <f t="shared" si="528"/>
        <v>0</v>
      </c>
      <c r="G8461" s="200"/>
      <c r="H8461" s="202">
        <v>0</v>
      </c>
      <c r="I8461" s="178">
        <v>-56.506999999999998</v>
      </c>
      <c r="J8461">
        <f t="shared" si="529"/>
        <v>0</v>
      </c>
      <c r="K8461" s="189">
        <f t="shared" si="530"/>
        <v>0</v>
      </c>
      <c r="L8461" s="200">
        <v>0</v>
      </c>
      <c r="N8461" s="184">
        <v>538.20000000000005</v>
      </c>
      <c r="O8461" s="190">
        <f t="shared" si="531"/>
        <v>8.9700000000000002E-2</v>
      </c>
      <c r="Q8461" s="1">
        <v>0</v>
      </c>
    </row>
    <row r="8462" spans="2:17" x14ac:dyDescent="0.3">
      <c r="B8462" s="187">
        <v>44184.166666666664</v>
      </c>
      <c r="D8462" s="202">
        <v>0</v>
      </c>
      <c r="E8462" s="178">
        <v>0</v>
      </c>
      <c r="F8462" s="188">
        <f t="shared" si="528"/>
        <v>0</v>
      </c>
      <c r="G8462" s="200"/>
      <c r="H8462" s="202">
        <v>0</v>
      </c>
      <c r="I8462" s="178">
        <v>-56.506999999999998</v>
      </c>
      <c r="J8462">
        <f t="shared" si="529"/>
        <v>0</v>
      </c>
      <c r="K8462" s="189">
        <f t="shared" si="530"/>
        <v>0</v>
      </c>
      <c r="L8462" s="200">
        <v>0</v>
      </c>
      <c r="N8462" s="184">
        <v>113.7</v>
      </c>
      <c r="O8462" s="190">
        <f t="shared" si="531"/>
        <v>1.8950000000000002E-2</v>
      </c>
      <c r="Q8462" s="1">
        <v>0</v>
      </c>
    </row>
    <row r="8463" spans="2:17" x14ac:dyDescent="0.3">
      <c r="B8463" s="187">
        <v>44184.208333333336</v>
      </c>
      <c r="D8463" s="202">
        <v>229</v>
      </c>
      <c r="E8463" s="178">
        <v>0</v>
      </c>
      <c r="F8463" s="188">
        <f t="shared" si="528"/>
        <v>0</v>
      </c>
      <c r="G8463" s="200"/>
      <c r="H8463" s="202">
        <v>40</v>
      </c>
      <c r="I8463" s="178">
        <v>1250.4000000000001</v>
      </c>
      <c r="J8463">
        <f t="shared" si="529"/>
        <v>1250.4000000000001</v>
      </c>
      <c r="K8463" s="189">
        <f t="shared" si="530"/>
        <v>5.0016000000000005E-2</v>
      </c>
      <c r="L8463" s="200">
        <v>1350.8</v>
      </c>
      <c r="N8463" s="184">
        <v>281.2</v>
      </c>
      <c r="O8463" s="190">
        <f t="shared" si="531"/>
        <v>4.6866666666666668E-2</v>
      </c>
      <c r="Q8463" s="1">
        <v>0</v>
      </c>
    </row>
    <row r="8464" spans="2:17" x14ac:dyDescent="0.3">
      <c r="B8464" s="187">
        <v>44184.25</v>
      </c>
      <c r="D8464" s="202">
        <v>726</v>
      </c>
      <c r="E8464" s="178">
        <v>162.35</v>
      </c>
      <c r="F8464" s="188">
        <f t="shared" si="528"/>
        <v>0.21971106675237678</v>
      </c>
      <c r="G8464" s="200"/>
      <c r="H8464" s="202">
        <v>238</v>
      </c>
      <c r="I8464" s="178">
        <v>10602</v>
      </c>
      <c r="J8464">
        <f t="shared" si="529"/>
        <v>10602</v>
      </c>
      <c r="K8464" s="189">
        <f t="shared" si="530"/>
        <v>0.42408000000000001</v>
      </c>
      <c r="L8464" s="200">
        <v>10878</v>
      </c>
      <c r="N8464" s="184">
        <v>1171</v>
      </c>
      <c r="O8464" s="190">
        <f t="shared" si="531"/>
        <v>0.19516666666666665</v>
      </c>
      <c r="Q8464" s="1">
        <v>0</v>
      </c>
    </row>
    <row r="8465" spans="2:17" x14ac:dyDescent="0.3">
      <c r="B8465" s="187">
        <v>44184.291666666664</v>
      </c>
      <c r="D8465" s="202">
        <v>859</v>
      </c>
      <c r="E8465" s="178">
        <v>556.346</v>
      </c>
      <c r="F8465" s="188">
        <f t="shared" si="528"/>
        <v>0.75291267719998656</v>
      </c>
      <c r="G8465" s="200"/>
      <c r="H8465" s="202">
        <v>474</v>
      </c>
      <c r="I8465" s="178">
        <v>20627</v>
      </c>
      <c r="J8465">
        <f t="shared" si="529"/>
        <v>20627</v>
      </c>
      <c r="K8465" s="189">
        <f t="shared" si="530"/>
        <v>0.82508000000000004</v>
      </c>
      <c r="L8465" s="200">
        <v>21335</v>
      </c>
      <c r="N8465" s="184">
        <v>2048.5</v>
      </c>
      <c r="O8465" s="190">
        <f t="shared" si="531"/>
        <v>0.34141666666666665</v>
      </c>
      <c r="Q8465" s="1">
        <v>0</v>
      </c>
    </row>
    <row r="8466" spans="2:17" x14ac:dyDescent="0.3">
      <c r="B8466" s="187">
        <v>44184.333333333336</v>
      </c>
      <c r="D8466" s="202">
        <v>935</v>
      </c>
      <c r="E8466" s="178">
        <v>671.29100000000005</v>
      </c>
      <c r="F8466" s="188">
        <f t="shared" si="528"/>
        <v>0.90846973644145224</v>
      </c>
      <c r="G8466" s="200"/>
      <c r="H8466" s="202">
        <v>707</v>
      </c>
      <c r="I8466" s="178">
        <v>23450</v>
      </c>
      <c r="J8466">
        <f t="shared" si="529"/>
        <v>23450</v>
      </c>
      <c r="K8466" s="189">
        <f t="shared" si="530"/>
        <v>0.93799999999999994</v>
      </c>
      <c r="L8466" s="200">
        <v>24323</v>
      </c>
      <c r="N8466" s="184">
        <v>1674.1</v>
      </c>
      <c r="O8466" s="190">
        <f t="shared" si="531"/>
        <v>0.27901666666666664</v>
      </c>
      <c r="Q8466" s="1">
        <v>0</v>
      </c>
    </row>
    <row r="8467" spans="2:17" x14ac:dyDescent="0.3">
      <c r="B8467" s="187">
        <v>44184.375</v>
      </c>
      <c r="D8467" s="202">
        <v>983</v>
      </c>
      <c r="E8467" s="178">
        <v>727.14599999999996</v>
      </c>
      <c r="F8467" s="188">
        <f t="shared" si="528"/>
        <v>0.98405927529857562</v>
      </c>
      <c r="G8467" s="200"/>
      <c r="H8467" s="202">
        <v>887</v>
      </c>
      <c r="I8467" s="178">
        <v>24216</v>
      </c>
      <c r="J8467">
        <f t="shared" si="529"/>
        <v>24216</v>
      </c>
      <c r="K8467" s="189">
        <f t="shared" si="530"/>
        <v>0.96863999999999995</v>
      </c>
      <c r="L8467" s="200">
        <v>25138</v>
      </c>
      <c r="N8467" s="184">
        <v>1909.9</v>
      </c>
      <c r="O8467" s="190">
        <f t="shared" si="531"/>
        <v>0.31831666666666669</v>
      </c>
      <c r="Q8467" s="1">
        <v>0</v>
      </c>
    </row>
    <row r="8468" spans="2:17" x14ac:dyDescent="0.3">
      <c r="B8468" s="187">
        <v>44184.416666666664</v>
      </c>
      <c r="D8468" s="202">
        <v>1014</v>
      </c>
      <c r="E8468" s="178">
        <v>734.50199999999995</v>
      </c>
      <c r="F8468" s="188">
        <f t="shared" si="528"/>
        <v>0.99401427749771631</v>
      </c>
      <c r="G8468" s="200"/>
      <c r="H8468" s="202">
        <v>1023</v>
      </c>
      <c r="I8468" s="178">
        <v>24359</v>
      </c>
      <c r="J8468">
        <f t="shared" si="529"/>
        <v>24359</v>
      </c>
      <c r="K8468" s="189">
        <f t="shared" si="530"/>
        <v>0.97436</v>
      </c>
      <c r="L8468" s="200">
        <v>25289</v>
      </c>
      <c r="N8468" s="184">
        <v>1901.1</v>
      </c>
      <c r="O8468" s="190">
        <f t="shared" si="531"/>
        <v>0.31684999999999997</v>
      </c>
      <c r="Q8468" s="1">
        <v>0</v>
      </c>
    </row>
    <row r="8469" spans="2:17" x14ac:dyDescent="0.3">
      <c r="B8469" s="187">
        <v>44184.458333333336</v>
      </c>
      <c r="D8469" s="202">
        <v>992</v>
      </c>
      <c r="E8469" s="178">
        <v>734.52200000000005</v>
      </c>
      <c r="F8469" s="188">
        <f t="shared" si="528"/>
        <v>0.99404134384409792</v>
      </c>
      <c r="G8469" s="200"/>
      <c r="H8469" s="202">
        <v>1086</v>
      </c>
      <c r="I8469" s="178">
        <v>24359</v>
      </c>
      <c r="J8469">
        <f t="shared" si="529"/>
        <v>24359</v>
      </c>
      <c r="K8469" s="189">
        <f t="shared" si="530"/>
        <v>0.97436</v>
      </c>
      <c r="L8469" s="200">
        <v>25289</v>
      </c>
      <c r="N8469" s="184">
        <v>1221.5</v>
      </c>
      <c r="O8469" s="190">
        <f t="shared" si="531"/>
        <v>0.20358333333333334</v>
      </c>
      <c r="Q8469" s="1">
        <v>0</v>
      </c>
    </row>
    <row r="8470" spans="2:17" x14ac:dyDescent="0.3">
      <c r="B8470" s="187">
        <v>44184.5</v>
      </c>
      <c r="D8470" s="202">
        <v>1012</v>
      </c>
      <c r="E8470" s="178">
        <v>734.46199999999999</v>
      </c>
      <c r="F8470" s="188">
        <f t="shared" si="528"/>
        <v>0.99396014480495321</v>
      </c>
      <c r="G8470" s="200"/>
      <c r="H8470" s="202">
        <v>1090</v>
      </c>
      <c r="I8470" s="178">
        <v>24359</v>
      </c>
      <c r="J8470">
        <f t="shared" si="529"/>
        <v>24359</v>
      </c>
      <c r="K8470" s="189">
        <f t="shared" si="530"/>
        <v>0.97436</v>
      </c>
      <c r="L8470" s="200">
        <v>25289</v>
      </c>
      <c r="N8470" s="184">
        <v>700</v>
      </c>
      <c r="O8470" s="190">
        <f t="shared" si="531"/>
        <v>0.11666666666666667</v>
      </c>
      <c r="Q8470" s="1">
        <v>0</v>
      </c>
    </row>
    <row r="8471" spans="2:17" x14ac:dyDescent="0.3">
      <c r="B8471" s="187">
        <v>44184.541666666664</v>
      </c>
      <c r="D8471" s="202">
        <v>754</v>
      </c>
      <c r="E8471" s="178">
        <v>563.83299999999997</v>
      </c>
      <c r="F8471" s="188">
        <f t="shared" si="528"/>
        <v>0.76304496396792643</v>
      </c>
      <c r="G8471" s="200"/>
      <c r="H8471" s="202">
        <v>932</v>
      </c>
      <c r="I8471" s="178">
        <v>22923</v>
      </c>
      <c r="J8471">
        <f t="shared" si="529"/>
        <v>22923</v>
      </c>
      <c r="K8471" s="189">
        <f t="shared" si="530"/>
        <v>0.91691999999999996</v>
      </c>
      <c r="L8471" s="200">
        <v>23764</v>
      </c>
      <c r="N8471" s="184">
        <v>197.3</v>
      </c>
      <c r="O8471" s="190">
        <f t="shared" si="531"/>
        <v>3.2883333333333334E-2</v>
      </c>
      <c r="Q8471" s="1">
        <v>0</v>
      </c>
    </row>
    <row r="8472" spans="2:17" x14ac:dyDescent="0.3">
      <c r="B8472" s="187">
        <v>44184.583333333336</v>
      </c>
      <c r="D8472" s="202">
        <v>53</v>
      </c>
      <c r="E8472" s="178">
        <v>0</v>
      </c>
      <c r="F8472" s="188">
        <f t="shared" si="528"/>
        <v>0</v>
      </c>
      <c r="G8472" s="200"/>
      <c r="H8472" s="202">
        <v>220</v>
      </c>
      <c r="I8472" s="178">
        <v>5446.3</v>
      </c>
      <c r="J8472">
        <f t="shared" si="529"/>
        <v>5446.3</v>
      </c>
      <c r="K8472" s="189">
        <f t="shared" si="530"/>
        <v>0.21785200000000002</v>
      </c>
      <c r="L8472" s="200">
        <v>5597.7</v>
      </c>
      <c r="N8472" s="184">
        <v>0</v>
      </c>
      <c r="O8472" s="190">
        <f t="shared" si="531"/>
        <v>0</v>
      </c>
      <c r="Q8472" s="1">
        <v>0</v>
      </c>
    </row>
    <row r="8473" spans="2:17" x14ac:dyDescent="0.3">
      <c r="B8473" s="187">
        <v>44184.625</v>
      </c>
      <c r="D8473" s="202">
        <v>0</v>
      </c>
      <c r="E8473" s="178">
        <v>0</v>
      </c>
      <c r="F8473" s="188">
        <f t="shared" si="528"/>
        <v>0</v>
      </c>
      <c r="G8473" s="200"/>
      <c r="H8473" s="202">
        <v>72</v>
      </c>
      <c r="I8473" s="178">
        <v>1181.4000000000001</v>
      </c>
      <c r="J8473">
        <f t="shared" si="529"/>
        <v>1181.4000000000001</v>
      </c>
      <c r="K8473" s="189">
        <f t="shared" si="530"/>
        <v>4.7256000000000006E-2</v>
      </c>
      <c r="L8473" s="200">
        <v>1281.3</v>
      </c>
      <c r="N8473" s="184">
        <v>0</v>
      </c>
      <c r="O8473" s="190">
        <f t="shared" si="531"/>
        <v>0</v>
      </c>
      <c r="Q8473" s="1">
        <v>0</v>
      </c>
    </row>
    <row r="8474" spans="2:17" x14ac:dyDescent="0.3">
      <c r="B8474" s="187">
        <v>44184.666666666664</v>
      </c>
      <c r="D8474" s="202">
        <v>341</v>
      </c>
      <c r="E8474" s="178">
        <v>23.010899999999999</v>
      </c>
      <c r="F8474" s="188">
        <f t="shared" si="528"/>
        <v>3.1141049497580946E-2</v>
      </c>
      <c r="G8474" s="200"/>
      <c r="H8474" s="202">
        <v>284</v>
      </c>
      <c r="I8474" s="178">
        <v>11191</v>
      </c>
      <c r="J8474">
        <f t="shared" si="529"/>
        <v>11191</v>
      </c>
      <c r="K8474" s="189">
        <f t="shared" si="530"/>
        <v>0.44763999999999998</v>
      </c>
      <c r="L8474" s="200">
        <v>11485</v>
      </c>
      <c r="N8474" s="184">
        <v>0</v>
      </c>
      <c r="O8474" s="190">
        <f t="shared" si="531"/>
        <v>0</v>
      </c>
      <c r="Q8474" s="1">
        <v>0</v>
      </c>
    </row>
    <row r="8475" spans="2:17" x14ac:dyDescent="0.3">
      <c r="B8475" s="187">
        <v>44184.708333333336</v>
      </c>
      <c r="D8475" s="202">
        <v>712</v>
      </c>
      <c r="E8475" s="178">
        <v>322.84300000000002</v>
      </c>
      <c r="F8475" s="188">
        <f t="shared" si="528"/>
        <v>0.436909023243225</v>
      </c>
      <c r="G8475" s="200"/>
      <c r="H8475" s="202">
        <v>242</v>
      </c>
      <c r="I8475" s="178">
        <v>10372</v>
      </c>
      <c r="J8475">
        <f t="shared" si="529"/>
        <v>10372</v>
      </c>
      <c r="K8475" s="189">
        <f t="shared" si="530"/>
        <v>0.41488000000000003</v>
      </c>
      <c r="L8475" s="200">
        <v>10641</v>
      </c>
      <c r="N8475" s="184">
        <v>0</v>
      </c>
      <c r="O8475" s="190">
        <f t="shared" si="531"/>
        <v>0</v>
      </c>
      <c r="Q8475" s="1">
        <v>0</v>
      </c>
    </row>
    <row r="8476" spans="2:17" x14ac:dyDescent="0.3">
      <c r="B8476" s="187">
        <v>44184.75</v>
      </c>
      <c r="D8476" s="202">
        <v>249</v>
      </c>
      <c r="E8476" s="178">
        <v>0</v>
      </c>
      <c r="F8476" s="188">
        <f t="shared" si="528"/>
        <v>0</v>
      </c>
      <c r="G8476" s="200"/>
      <c r="H8476" s="202">
        <v>42</v>
      </c>
      <c r="I8476" s="178">
        <v>1170.9000000000001</v>
      </c>
      <c r="J8476">
        <f t="shared" si="529"/>
        <v>1170.9000000000001</v>
      </c>
      <c r="K8476" s="189">
        <f t="shared" si="530"/>
        <v>4.6836000000000003E-2</v>
      </c>
      <c r="L8476" s="200">
        <v>1270.7</v>
      </c>
      <c r="N8476" s="184">
        <v>0</v>
      </c>
      <c r="O8476" s="190">
        <f t="shared" si="531"/>
        <v>0</v>
      </c>
      <c r="Q8476" s="1">
        <v>0</v>
      </c>
    </row>
    <row r="8477" spans="2:17" x14ac:dyDescent="0.3">
      <c r="B8477" s="187">
        <v>44184.791666666664</v>
      </c>
      <c r="D8477" s="202">
        <v>0</v>
      </c>
      <c r="E8477" s="178">
        <v>0</v>
      </c>
      <c r="F8477" s="188">
        <f t="shared" si="528"/>
        <v>0</v>
      </c>
      <c r="G8477" s="200"/>
      <c r="H8477" s="202">
        <v>0</v>
      </c>
      <c r="I8477" s="178">
        <v>-56.506999999999998</v>
      </c>
      <c r="J8477">
        <f t="shared" si="529"/>
        <v>0</v>
      </c>
      <c r="K8477" s="189">
        <f t="shared" si="530"/>
        <v>0</v>
      </c>
      <c r="L8477" s="200">
        <v>0</v>
      </c>
      <c r="N8477" s="184">
        <v>0</v>
      </c>
      <c r="O8477" s="190">
        <f t="shared" si="531"/>
        <v>0</v>
      </c>
      <c r="Q8477" s="1">
        <v>0</v>
      </c>
    </row>
    <row r="8478" spans="2:17" x14ac:dyDescent="0.3">
      <c r="B8478" s="187">
        <v>44184.833333333336</v>
      </c>
      <c r="D8478" s="202">
        <v>0</v>
      </c>
      <c r="E8478" s="178">
        <v>0</v>
      </c>
      <c r="F8478" s="188">
        <f t="shared" si="528"/>
        <v>0</v>
      </c>
      <c r="G8478" s="200"/>
      <c r="H8478" s="202">
        <v>0</v>
      </c>
      <c r="I8478" s="178">
        <v>-56.506999999999998</v>
      </c>
      <c r="J8478">
        <f t="shared" si="529"/>
        <v>0</v>
      </c>
      <c r="K8478" s="189">
        <f t="shared" si="530"/>
        <v>0</v>
      </c>
      <c r="L8478" s="200">
        <v>0</v>
      </c>
      <c r="N8478" s="184">
        <v>294</v>
      </c>
      <c r="O8478" s="190">
        <f t="shared" si="531"/>
        <v>4.9000000000000002E-2</v>
      </c>
      <c r="Q8478" s="1">
        <v>0</v>
      </c>
    </row>
    <row r="8479" spans="2:17" x14ac:dyDescent="0.3">
      <c r="B8479" s="187">
        <v>44184.875</v>
      </c>
      <c r="D8479" s="202">
        <v>0</v>
      </c>
      <c r="E8479" s="178">
        <v>0</v>
      </c>
      <c r="F8479" s="188">
        <f t="shared" si="528"/>
        <v>0</v>
      </c>
      <c r="G8479" s="200"/>
      <c r="H8479" s="202">
        <v>0</v>
      </c>
      <c r="I8479" s="178">
        <v>-56.506999999999998</v>
      </c>
      <c r="J8479">
        <f t="shared" si="529"/>
        <v>0</v>
      </c>
      <c r="K8479" s="189">
        <f t="shared" si="530"/>
        <v>0</v>
      </c>
      <c r="L8479" s="200">
        <v>0</v>
      </c>
      <c r="N8479" s="184">
        <v>314</v>
      </c>
      <c r="O8479" s="190">
        <f t="shared" si="531"/>
        <v>5.2333333333333336E-2</v>
      </c>
      <c r="Q8479" s="1">
        <v>0</v>
      </c>
    </row>
    <row r="8480" spans="2:17" x14ac:dyDescent="0.3">
      <c r="B8480" s="187">
        <v>44184.916666666664</v>
      </c>
      <c r="D8480" s="202">
        <v>0</v>
      </c>
      <c r="E8480" s="178">
        <v>0</v>
      </c>
      <c r="F8480" s="188">
        <f t="shared" si="528"/>
        <v>0</v>
      </c>
      <c r="G8480" s="200"/>
      <c r="H8480" s="202">
        <v>0</v>
      </c>
      <c r="I8480" s="178">
        <v>-56.506999999999998</v>
      </c>
      <c r="J8480">
        <f t="shared" si="529"/>
        <v>0</v>
      </c>
      <c r="K8480" s="189">
        <f t="shared" si="530"/>
        <v>0</v>
      </c>
      <c r="L8480" s="200">
        <v>0</v>
      </c>
      <c r="N8480" s="184">
        <v>163.30000000000001</v>
      </c>
      <c r="O8480" s="190">
        <f t="shared" si="531"/>
        <v>2.721666666666667E-2</v>
      </c>
      <c r="Q8480" s="1">
        <v>0</v>
      </c>
    </row>
    <row r="8481" spans="2:17" x14ac:dyDescent="0.3">
      <c r="B8481" s="187">
        <v>44184.958333333336</v>
      </c>
      <c r="D8481" s="202">
        <v>0</v>
      </c>
      <c r="E8481" s="178">
        <v>0</v>
      </c>
      <c r="F8481" s="188">
        <f t="shared" si="528"/>
        <v>0</v>
      </c>
      <c r="G8481" s="200"/>
      <c r="H8481" s="202">
        <v>0</v>
      </c>
      <c r="I8481" s="178">
        <v>-56.506999999999998</v>
      </c>
      <c r="J8481">
        <f t="shared" si="529"/>
        <v>0</v>
      </c>
      <c r="K8481" s="189">
        <f t="shared" si="530"/>
        <v>0</v>
      </c>
      <c r="L8481" s="200">
        <v>0</v>
      </c>
      <c r="N8481" s="184">
        <v>0</v>
      </c>
      <c r="O8481" s="190">
        <f t="shared" si="531"/>
        <v>0</v>
      </c>
      <c r="Q8481" s="1">
        <v>0</v>
      </c>
    </row>
    <row r="8482" spans="2:17" x14ac:dyDescent="0.3">
      <c r="B8482" s="187">
        <v>44185</v>
      </c>
      <c r="D8482" s="202">
        <v>0</v>
      </c>
      <c r="E8482" s="178">
        <v>0</v>
      </c>
      <c r="F8482" s="188">
        <f t="shared" si="528"/>
        <v>0</v>
      </c>
      <c r="G8482" s="200"/>
      <c r="H8482" s="202">
        <v>0</v>
      </c>
      <c r="I8482" s="178">
        <v>-56.506999999999998</v>
      </c>
      <c r="J8482">
        <f t="shared" si="529"/>
        <v>0</v>
      </c>
      <c r="K8482" s="189">
        <f t="shared" si="530"/>
        <v>0</v>
      </c>
      <c r="L8482" s="200">
        <v>0</v>
      </c>
      <c r="N8482" s="184">
        <v>0</v>
      </c>
      <c r="O8482" s="190">
        <f t="shared" si="531"/>
        <v>0</v>
      </c>
      <c r="Q8482" s="1">
        <v>0</v>
      </c>
    </row>
    <row r="8483" spans="2:17" x14ac:dyDescent="0.3">
      <c r="B8483" s="187">
        <v>44185.041666666664</v>
      </c>
      <c r="D8483" s="202">
        <v>0</v>
      </c>
      <c r="E8483" s="178">
        <v>0</v>
      </c>
      <c r="F8483" s="188">
        <f t="shared" si="528"/>
        <v>0</v>
      </c>
      <c r="G8483" s="200"/>
      <c r="H8483" s="202">
        <v>0</v>
      </c>
      <c r="I8483" s="178">
        <v>-56.506999999999998</v>
      </c>
      <c r="J8483">
        <f t="shared" si="529"/>
        <v>0</v>
      </c>
      <c r="K8483" s="189">
        <f t="shared" si="530"/>
        <v>0</v>
      </c>
      <c r="L8483" s="200">
        <v>0</v>
      </c>
      <c r="N8483" s="184">
        <v>0</v>
      </c>
      <c r="O8483" s="190">
        <f t="shared" si="531"/>
        <v>0</v>
      </c>
      <c r="Q8483" s="1">
        <v>0</v>
      </c>
    </row>
    <row r="8484" spans="2:17" x14ac:dyDescent="0.3">
      <c r="B8484" s="187">
        <v>44185.083333333336</v>
      </c>
      <c r="D8484" s="202">
        <v>0</v>
      </c>
      <c r="E8484" s="178">
        <v>0</v>
      </c>
      <c r="F8484" s="188">
        <f t="shared" si="528"/>
        <v>0</v>
      </c>
      <c r="G8484" s="200"/>
      <c r="H8484" s="202">
        <v>0</v>
      </c>
      <c r="I8484" s="178">
        <v>-56.506999999999998</v>
      </c>
      <c r="J8484">
        <f t="shared" si="529"/>
        <v>0</v>
      </c>
      <c r="K8484" s="189">
        <f t="shared" si="530"/>
        <v>0</v>
      </c>
      <c r="L8484" s="200">
        <v>0</v>
      </c>
      <c r="N8484" s="184">
        <v>0</v>
      </c>
      <c r="O8484" s="190">
        <f t="shared" si="531"/>
        <v>0</v>
      </c>
      <c r="Q8484" s="1">
        <v>0</v>
      </c>
    </row>
    <row r="8485" spans="2:17" x14ac:dyDescent="0.3">
      <c r="B8485" s="187">
        <v>44185.125</v>
      </c>
      <c r="D8485" s="202">
        <v>0</v>
      </c>
      <c r="E8485" s="178">
        <v>0</v>
      </c>
      <c r="F8485" s="188">
        <f t="shared" si="528"/>
        <v>0</v>
      </c>
      <c r="G8485" s="200"/>
      <c r="H8485" s="202">
        <v>0</v>
      </c>
      <c r="I8485" s="178">
        <v>-56.506999999999998</v>
      </c>
      <c r="J8485">
        <f t="shared" si="529"/>
        <v>0</v>
      </c>
      <c r="K8485" s="189">
        <f t="shared" si="530"/>
        <v>0</v>
      </c>
      <c r="L8485" s="200">
        <v>0</v>
      </c>
      <c r="N8485" s="184">
        <v>518.4</v>
      </c>
      <c r="O8485" s="190">
        <f t="shared" si="531"/>
        <v>8.6399999999999991E-2</v>
      </c>
      <c r="Q8485" s="1">
        <v>0</v>
      </c>
    </row>
    <row r="8486" spans="2:17" x14ac:dyDescent="0.3">
      <c r="B8486" s="187">
        <v>44185.166666666664</v>
      </c>
      <c r="D8486" s="202">
        <v>0</v>
      </c>
      <c r="E8486" s="178">
        <v>0</v>
      </c>
      <c r="F8486" s="188">
        <f t="shared" si="528"/>
        <v>0</v>
      </c>
      <c r="G8486" s="200"/>
      <c r="H8486" s="202">
        <v>0</v>
      </c>
      <c r="I8486" s="178">
        <v>-56.506999999999998</v>
      </c>
      <c r="J8486">
        <f t="shared" si="529"/>
        <v>0</v>
      </c>
      <c r="K8486" s="189">
        <f t="shared" si="530"/>
        <v>0</v>
      </c>
      <c r="L8486" s="200">
        <v>0</v>
      </c>
      <c r="N8486" s="184">
        <v>2261.6999999999998</v>
      </c>
      <c r="O8486" s="190">
        <f t="shared" si="531"/>
        <v>0.37694999999999995</v>
      </c>
      <c r="Q8486" s="1">
        <v>0</v>
      </c>
    </row>
    <row r="8487" spans="2:17" x14ac:dyDescent="0.3">
      <c r="B8487" s="187">
        <v>44185.208333333336</v>
      </c>
      <c r="D8487" s="202">
        <v>207</v>
      </c>
      <c r="E8487" s="178">
        <v>0</v>
      </c>
      <c r="F8487" s="188">
        <f t="shared" si="528"/>
        <v>0</v>
      </c>
      <c r="G8487" s="200"/>
      <c r="H8487" s="202">
        <v>38</v>
      </c>
      <c r="I8487" s="178">
        <v>1147.9000000000001</v>
      </c>
      <c r="J8487">
        <f t="shared" si="529"/>
        <v>1147.9000000000001</v>
      </c>
      <c r="K8487" s="189">
        <f t="shared" si="530"/>
        <v>4.5916000000000005E-2</v>
      </c>
      <c r="L8487" s="200">
        <v>1247.5</v>
      </c>
      <c r="N8487" s="184">
        <v>3282.6</v>
      </c>
      <c r="O8487" s="190">
        <f t="shared" si="531"/>
        <v>0.54710000000000003</v>
      </c>
      <c r="Q8487" s="1">
        <v>0</v>
      </c>
    </row>
    <row r="8488" spans="2:17" x14ac:dyDescent="0.3">
      <c r="B8488" s="187">
        <v>44185.25</v>
      </c>
      <c r="D8488" s="202">
        <v>712</v>
      </c>
      <c r="E8488" s="178">
        <v>150.70599999999999</v>
      </c>
      <c r="F8488" s="188">
        <f t="shared" si="528"/>
        <v>0.20395303988902796</v>
      </c>
      <c r="G8488" s="200"/>
      <c r="H8488" s="202">
        <v>235</v>
      </c>
      <c r="I8488" s="178">
        <v>10431</v>
      </c>
      <c r="J8488">
        <f t="shared" si="529"/>
        <v>10431</v>
      </c>
      <c r="K8488" s="189">
        <f t="shared" si="530"/>
        <v>0.41724</v>
      </c>
      <c r="L8488" s="200">
        <v>10701</v>
      </c>
      <c r="N8488" s="184">
        <v>3868.4</v>
      </c>
      <c r="O8488" s="190">
        <f t="shared" si="531"/>
        <v>0.64473333333333338</v>
      </c>
      <c r="Q8488" s="1">
        <v>0</v>
      </c>
    </row>
    <row r="8489" spans="2:17" x14ac:dyDescent="0.3">
      <c r="B8489" s="187">
        <v>44185.291666666664</v>
      </c>
      <c r="D8489" s="202">
        <v>847</v>
      </c>
      <c r="E8489" s="178">
        <v>543.55499999999995</v>
      </c>
      <c r="F8489" s="188">
        <f t="shared" si="528"/>
        <v>0.73560239537165473</v>
      </c>
      <c r="G8489" s="200"/>
      <c r="H8489" s="202">
        <v>469</v>
      </c>
      <c r="I8489" s="178">
        <v>20489</v>
      </c>
      <c r="J8489">
        <f t="shared" si="529"/>
        <v>20489</v>
      </c>
      <c r="K8489" s="189">
        <f t="shared" si="530"/>
        <v>0.81955999999999996</v>
      </c>
      <c r="L8489" s="200">
        <v>21189</v>
      </c>
      <c r="N8489" s="184">
        <v>3464.8</v>
      </c>
      <c r="O8489" s="190">
        <f t="shared" si="531"/>
        <v>0.57746666666666668</v>
      </c>
      <c r="Q8489" s="1">
        <v>0</v>
      </c>
    </row>
    <row r="8490" spans="2:17" x14ac:dyDescent="0.3">
      <c r="B8490" s="187">
        <v>44185.333333333336</v>
      </c>
      <c r="D8490" s="202">
        <v>924</v>
      </c>
      <c r="E8490" s="178">
        <v>660.13400000000001</v>
      </c>
      <c r="F8490" s="188">
        <f t="shared" si="528"/>
        <v>0.89337077511249463</v>
      </c>
      <c r="G8490" s="200"/>
      <c r="H8490" s="202">
        <v>700</v>
      </c>
      <c r="I8490" s="178">
        <v>23420</v>
      </c>
      <c r="J8490">
        <f t="shared" si="529"/>
        <v>23420</v>
      </c>
      <c r="K8490" s="189">
        <f t="shared" si="530"/>
        <v>0.93679999999999997</v>
      </c>
      <c r="L8490" s="200">
        <v>24291</v>
      </c>
      <c r="N8490" s="184">
        <v>3691</v>
      </c>
      <c r="O8490" s="190">
        <f t="shared" si="531"/>
        <v>0.61516666666666664</v>
      </c>
      <c r="Q8490" s="1">
        <v>0</v>
      </c>
    </row>
    <row r="8491" spans="2:17" x14ac:dyDescent="0.3">
      <c r="B8491" s="187">
        <v>44185.375</v>
      </c>
      <c r="D8491" s="202">
        <v>973</v>
      </c>
      <c r="E8491" s="178">
        <v>718.32500000000005</v>
      </c>
      <c r="F8491" s="188">
        <f t="shared" si="528"/>
        <v>0.97212166322698523</v>
      </c>
      <c r="G8491" s="200"/>
      <c r="H8491" s="202">
        <v>880</v>
      </c>
      <c r="I8491" s="178">
        <v>24183</v>
      </c>
      <c r="J8491">
        <f t="shared" si="529"/>
        <v>24183</v>
      </c>
      <c r="K8491" s="189">
        <f t="shared" si="530"/>
        <v>0.96731999999999996</v>
      </c>
      <c r="L8491" s="200">
        <v>25102</v>
      </c>
      <c r="N8491" s="184">
        <v>2682.5</v>
      </c>
      <c r="O8491" s="190">
        <f t="shared" si="531"/>
        <v>0.44708333333333333</v>
      </c>
      <c r="Q8491" s="1">
        <v>0</v>
      </c>
    </row>
    <row r="8492" spans="2:17" x14ac:dyDescent="0.3">
      <c r="B8492" s="187">
        <v>44185.416666666664</v>
      </c>
      <c r="D8492" s="202">
        <v>1006</v>
      </c>
      <c r="E8492" s="178">
        <v>734.26</v>
      </c>
      <c r="F8492" s="188">
        <f t="shared" si="528"/>
        <v>0.99368677470649935</v>
      </c>
      <c r="G8492" s="200"/>
      <c r="H8492" s="202">
        <v>1016</v>
      </c>
      <c r="I8492" s="178">
        <v>24359</v>
      </c>
      <c r="J8492">
        <f t="shared" si="529"/>
        <v>24359</v>
      </c>
      <c r="K8492" s="189">
        <f t="shared" si="530"/>
        <v>0.97436</v>
      </c>
      <c r="L8492" s="200">
        <v>25289</v>
      </c>
      <c r="N8492" s="184">
        <v>1644.8</v>
      </c>
      <c r="O8492" s="190">
        <f t="shared" si="531"/>
        <v>0.27413333333333334</v>
      </c>
      <c r="Q8492" s="1">
        <v>0</v>
      </c>
    </row>
    <row r="8493" spans="2:17" x14ac:dyDescent="0.3">
      <c r="B8493" s="187">
        <v>44185.458333333336</v>
      </c>
      <c r="D8493" s="202">
        <v>981</v>
      </c>
      <c r="E8493" s="178">
        <v>734.26300000000003</v>
      </c>
      <c r="F8493" s="188">
        <f t="shared" si="528"/>
        <v>0.99369083465845665</v>
      </c>
      <c r="G8493" s="200"/>
      <c r="H8493" s="202">
        <v>1077</v>
      </c>
      <c r="I8493" s="178">
        <v>24359</v>
      </c>
      <c r="J8493">
        <f t="shared" si="529"/>
        <v>24359</v>
      </c>
      <c r="K8493" s="189">
        <f t="shared" si="530"/>
        <v>0.97436</v>
      </c>
      <c r="L8493" s="200">
        <v>25289</v>
      </c>
      <c r="N8493" s="184">
        <v>911.9</v>
      </c>
      <c r="O8493" s="190">
        <f t="shared" si="531"/>
        <v>0.15198333333333333</v>
      </c>
      <c r="Q8493" s="1">
        <v>0</v>
      </c>
    </row>
    <row r="8494" spans="2:17" x14ac:dyDescent="0.3">
      <c r="B8494" s="187">
        <v>44185.5</v>
      </c>
      <c r="D8494" s="202">
        <v>799</v>
      </c>
      <c r="E8494" s="178">
        <v>616.428</v>
      </c>
      <c r="F8494" s="188">
        <f t="shared" si="528"/>
        <v>0.83422268836485436</v>
      </c>
      <c r="G8494" s="200"/>
      <c r="H8494" s="202">
        <v>1025</v>
      </c>
      <c r="I8494" s="178">
        <v>23645</v>
      </c>
      <c r="J8494">
        <f t="shared" si="529"/>
        <v>23645</v>
      </c>
      <c r="K8494" s="189">
        <f t="shared" si="530"/>
        <v>0.94579999999999997</v>
      </c>
      <c r="L8494" s="200">
        <v>24531</v>
      </c>
      <c r="N8494" s="184">
        <v>287.7</v>
      </c>
      <c r="O8494" s="190">
        <f t="shared" si="531"/>
        <v>4.795E-2</v>
      </c>
      <c r="Q8494" s="1">
        <v>0</v>
      </c>
    </row>
    <row r="8495" spans="2:17" x14ac:dyDescent="0.3">
      <c r="B8495" s="187">
        <v>44185.541666666664</v>
      </c>
      <c r="D8495" s="202">
        <v>826</v>
      </c>
      <c r="E8495" s="178">
        <v>620.04499999999996</v>
      </c>
      <c r="F8495" s="188">
        <f t="shared" si="528"/>
        <v>0.83911763710796083</v>
      </c>
      <c r="G8495" s="200"/>
      <c r="H8495" s="202">
        <v>962</v>
      </c>
      <c r="I8495" s="178">
        <v>23472</v>
      </c>
      <c r="J8495">
        <f t="shared" si="529"/>
        <v>23472</v>
      </c>
      <c r="K8495" s="189">
        <f t="shared" si="530"/>
        <v>0.93888000000000005</v>
      </c>
      <c r="L8495" s="200">
        <v>24347</v>
      </c>
      <c r="N8495" s="184">
        <v>24.9</v>
      </c>
      <c r="O8495" s="190">
        <f t="shared" si="531"/>
        <v>4.15E-3</v>
      </c>
      <c r="Q8495" s="1">
        <v>0</v>
      </c>
    </row>
    <row r="8496" spans="2:17" x14ac:dyDescent="0.3">
      <c r="B8496" s="187">
        <v>44185.583333333336</v>
      </c>
      <c r="D8496" s="202">
        <v>869</v>
      </c>
      <c r="E8496" s="178">
        <v>639.65599999999995</v>
      </c>
      <c r="F8496" s="188">
        <f t="shared" si="528"/>
        <v>0.86565754305240716</v>
      </c>
      <c r="G8496" s="200"/>
      <c r="H8496" s="202">
        <v>857</v>
      </c>
      <c r="I8496" s="178">
        <v>23481</v>
      </c>
      <c r="J8496">
        <f t="shared" si="529"/>
        <v>23481</v>
      </c>
      <c r="K8496" s="189">
        <f t="shared" si="530"/>
        <v>0.93923999999999996</v>
      </c>
      <c r="L8496" s="200">
        <v>24357</v>
      </c>
      <c r="N8496" s="184">
        <v>0</v>
      </c>
      <c r="O8496" s="190">
        <f t="shared" si="531"/>
        <v>0</v>
      </c>
      <c r="Q8496" s="1">
        <v>0</v>
      </c>
    </row>
    <row r="8497" spans="2:17" x14ac:dyDescent="0.3">
      <c r="B8497" s="187">
        <v>44185.625</v>
      </c>
      <c r="D8497" s="202">
        <v>446</v>
      </c>
      <c r="E8497" s="178">
        <v>306.72300000000001</v>
      </c>
      <c r="F8497" s="188">
        <f t="shared" si="528"/>
        <v>0.41509354805968135</v>
      </c>
      <c r="G8497" s="200"/>
      <c r="H8497" s="202">
        <v>542</v>
      </c>
      <c r="I8497" s="178">
        <v>17189</v>
      </c>
      <c r="J8497">
        <f t="shared" si="529"/>
        <v>17189</v>
      </c>
      <c r="K8497" s="189">
        <f t="shared" si="530"/>
        <v>0.68755999999999995</v>
      </c>
      <c r="L8497" s="200">
        <v>17720</v>
      </c>
      <c r="N8497" s="184">
        <v>43.4</v>
      </c>
      <c r="O8497" s="190">
        <f t="shared" si="531"/>
        <v>7.2333333333333329E-3</v>
      </c>
      <c r="Q8497" s="1">
        <v>0</v>
      </c>
    </row>
    <row r="8498" spans="2:17" x14ac:dyDescent="0.3">
      <c r="B8498" s="187">
        <v>44185.666666666664</v>
      </c>
      <c r="D8498" s="202">
        <v>403</v>
      </c>
      <c r="E8498" s="178">
        <v>243.87</v>
      </c>
      <c r="F8498" s="188">
        <f t="shared" si="528"/>
        <v>0.33003349460364723</v>
      </c>
      <c r="G8498" s="200"/>
      <c r="H8498" s="202">
        <v>378</v>
      </c>
      <c r="I8498" s="178">
        <v>14511</v>
      </c>
      <c r="J8498">
        <f t="shared" si="529"/>
        <v>14511</v>
      </c>
      <c r="K8498" s="189">
        <f t="shared" si="530"/>
        <v>0.58043999999999996</v>
      </c>
      <c r="L8498" s="200">
        <v>14920</v>
      </c>
      <c r="N8498" s="184">
        <v>134.80000000000001</v>
      </c>
      <c r="O8498" s="190">
        <f t="shared" si="531"/>
        <v>2.246666666666667E-2</v>
      </c>
      <c r="Q8498" s="1">
        <v>0</v>
      </c>
    </row>
    <row r="8499" spans="2:17" x14ac:dyDescent="0.3">
      <c r="B8499" s="187">
        <v>44185.708333333336</v>
      </c>
      <c r="D8499" s="202">
        <v>267</v>
      </c>
      <c r="E8499" s="178">
        <v>0</v>
      </c>
      <c r="F8499" s="188">
        <f t="shared" si="528"/>
        <v>0</v>
      </c>
      <c r="G8499" s="200"/>
      <c r="H8499" s="202">
        <v>177</v>
      </c>
      <c r="I8499" s="178">
        <v>6325</v>
      </c>
      <c r="J8499">
        <f t="shared" si="529"/>
        <v>6325</v>
      </c>
      <c r="K8499" s="189">
        <f t="shared" si="530"/>
        <v>0.253</v>
      </c>
      <c r="L8499" s="200">
        <v>6492.4</v>
      </c>
      <c r="N8499" s="184">
        <v>379.6</v>
      </c>
      <c r="O8499" s="190">
        <f t="shared" si="531"/>
        <v>6.3266666666666665E-2</v>
      </c>
      <c r="Q8499" s="1">
        <v>0</v>
      </c>
    </row>
    <row r="8500" spans="2:17" x14ac:dyDescent="0.3">
      <c r="B8500" s="187">
        <v>44185.75</v>
      </c>
      <c r="D8500" s="202">
        <v>87</v>
      </c>
      <c r="E8500" s="178">
        <v>0</v>
      </c>
      <c r="F8500" s="188">
        <f t="shared" si="528"/>
        <v>0</v>
      </c>
      <c r="G8500" s="200"/>
      <c r="H8500" s="202">
        <v>31</v>
      </c>
      <c r="I8500" s="178">
        <v>792.97</v>
      </c>
      <c r="J8500">
        <f t="shared" si="529"/>
        <v>792.97</v>
      </c>
      <c r="K8500" s="189">
        <f t="shared" si="530"/>
        <v>3.1718799999999998E-2</v>
      </c>
      <c r="L8500" s="200">
        <v>890.38</v>
      </c>
      <c r="N8500" s="184">
        <v>769.1</v>
      </c>
      <c r="O8500" s="190">
        <f t="shared" si="531"/>
        <v>0.12818333333333334</v>
      </c>
      <c r="Q8500" s="1">
        <v>0</v>
      </c>
    </row>
    <row r="8501" spans="2:17" x14ac:dyDescent="0.3">
      <c r="B8501" s="187">
        <v>44185.791666666664</v>
      </c>
      <c r="D8501" s="202">
        <v>0</v>
      </c>
      <c r="E8501" s="178">
        <v>0</v>
      </c>
      <c r="F8501" s="188">
        <f t="shared" si="528"/>
        <v>0</v>
      </c>
      <c r="G8501" s="200"/>
      <c r="H8501" s="202">
        <v>0</v>
      </c>
      <c r="I8501" s="178">
        <v>-56.506999999999998</v>
      </c>
      <c r="J8501">
        <f t="shared" si="529"/>
        <v>0</v>
      </c>
      <c r="K8501" s="189">
        <f t="shared" si="530"/>
        <v>0</v>
      </c>
      <c r="L8501" s="200">
        <v>0</v>
      </c>
      <c r="N8501" s="184">
        <v>6000</v>
      </c>
      <c r="O8501" s="190">
        <f t="shared" si="531"/>
        <v>1</v>
      </c>
      <c r="Q8501" s="1">
        <v>0</v>
      </c>
    </row>
    <row r="8502" spans="2:17" x14ac:dyDescent="0.3">
      <c r="B8502" s="187">
        <v>44185.833333333336</v>
      </c>
      <c r="D8502" s="202">
        <v>0</v>
      </c>
      <c r="E8502" s="178">
        <v>0</v>
      </c>
      <c r="F8502" s="188">
        <f t="shared" si="528"/>
        <v>0</v>
      </c>
      <c r="G8502" s="200"/>
      <c r="H8502" s="202">
        <v>0</v>
      </c>
      <c r="I8502" s="178">
        <v>-56.506999999999998</v>
      </c>
      <c r="J8502">
        <f t="shared" si="529"/>
        <v>0</v>
      </c>
      <c r="K8502" s="189">
        <f t="shared" si="530"/>
        <v>0</v>
      </c>
      <c r="L8502" s="200">
        <v>0</v>
      </c>
      <c r="N8502" s="184">
        <v>6000</v>
      </c>
      <c r="O8502" s="190">
        <f t="shared" si="531"/>
        <v>1</v>
      </c>
      <c r="Q8502" s="1">
        <v>0</v>
      </c>
    </row>
    <row r="8503" spans="2:17" x14ac:dyDescent="0.3">
      <c r="B8503" s="187">
        <v>44185.875</v>
      </c>
      <c r="D8503" s="202">
        <v>0</v>
      </c>
      <c r="E8503" s="178">
        <v>0</v>
      </c>
      <c r="F8503" s="188">
        <f t="shared" si="528"/>
        <v>0</v>
      </c>
      <c r="G8503" s="200"/>
      <c r="H8503" s="202">
        <v>0</v>
      </c>
      <c r="I8503" s="178">
        <v>-56.506999999999998</v>
      </c>
      <c r="J8503">
        <f t="shared" si="529"/>
        <v>0</v>
      </c>
      <c r="K8503" s="189">
        <f t="shared" si="530"/>
        <v>0</v>
      </c>
      <c r="L8503" s="200">
        <v>0</v>
      </c>
      <c r="N8503" s="184">
        <v>5999.8</v>
      </c>
      <c r="O8503" s="190">
        <f t="shared" si="531"/>
        <v>0.99996666666666667</v>
      </c>
      <c r="Q8503" s="1">
        <v>0</v>
      </c>
    </row>
    <row r="8504" spans="2:17" x14ac:dyDescent="0.3">
      <c r="B8504" s="187">
        <v>44185.916666666664</v>
      </c>
      <c r="D8504" s="202">
        <v>0</v>
      </c>
      <c r="E8504" s="178">
        <v>0</v>
      </c>
      <c r="F8504" s="188">
        <f t="shared" si="528"/>
        <v>0</v>
      </c>
      <c r="G8504" s="200"/>
      <c r="H8504" s="202">
        <v>0</v>
      </c>
      <c r="I8504" s="178">
        <v>-56.506999999999998</v>
      </c>
      <c r="J8504">
        <f t="shared" si="529"/>
        <v>0</v>
      </c>
      <c r="K8504" s="189">
        <f t="shared" si="530"/>
        <v>0</v>
      </c>
      <c r="L8504" s="200">
        <v>0</v>
      </c>
      <c r="N8504" s="184">
        <v>5972</v>
      </c>
      <c r="O8504" s="190">
        <f t="shared" si="531"/>
        <v>0.99533333333333329</v>
      </c>
      <c r="Q8504" s="1">
        <v>0</v>
      </c>
    </row>
    <row r="8505" spans="2:17" x14ac:dyDescent="0.3">
      <c r="B8505" s="187">
        <v>44185.958333333336</v>
      </c>
      <c r="D8505" s="202">
        <v>0</v>
      </c>
      <c r="E8505" s="178">
        <v>0</v>
      </c>
      <c r="F8505" s="188">
        <f t="shared" si="528"/>
        <v>0</v>
      </c>
      <c r="G8505" s="200"/>
      <c r="H8505" s="202">
        <v>0</v>
      </c>
      <c r="I8505" s="178">
        <v>-56.506999999999998</v>
      </c>
      <c r="J8505">
        <f t="shared" si="529"/>
        <v>0</v>
      </c>
      <c r="K8505" s="189">
        <f t="shared" si="530"/>
        <v>0</v>
      </c>
      <c r="L8505" s="200">
        <v>0</v>
      </c>
      <c r="N8505" s="184">
        <v>5980.2</v>
      </c>
      <c r="O8505" s="190">
        <f t="shared" si="531"/>
        <v>0.99669999999999992</v>
      </c>
      <c r="Q8505" s="1">
        <v>0</v>
      </c>
    </row>
    <row r="8506" spans="2:17" x14ac:dyDescent="0.3">
      <c r="B8506" s="187">
        <v>44186</v>
      </c>
      <c r="D8506" s="202">
        <v>0</v>
      </c>
      <c r="E8506" s="178">
        <v>0</v>
      </c>
      <c r="F8506" s="188">
        <f t="shared" si="528"/>
        <v>0</v>
      </c>
      <c r="G8506" s="200"/>
      <c r="H8506" s="202">
        <v>0</v>
      </c>
      <c r="I8506" s="178">
        <v>-56.506999999999998</v>
      </c>
      <c r="J8506">
        <f t="shared" si="529"/>
        <v>0</v>
      </c>
      <c r="K8506" s="189">
        <f t="shared" si="530"/>
        <v>0</v>
      </c>
      <c r="L8506" s="200">
        <v>0</v>
      </c>
      <c r="N8506" s="184">
        <v>5865</v>
      </c>
      <c r="O8506" s="190">
        <f t="shared" si="531"/>
        <v>0.97750000000000004</v>
      </c>
      <c r="Q8506" s="1">
        <v>0</v>
      </c>
    </row>
    <row r="8507" spans="2:17" x14ac:dyDescent="0.3">
      <c r="B8507" s="187">
        <v>44186.041666666664</v>
      </c>
      <c r="D8507" s="202">
        <v>0</v>
      </c>
      <c r="E8507" s="178">
        <v>0</v>
      </c>
      <c r="F8507" s="188">
        <f t="shared" si="528"/>
        <v>0</v>
      </c>
      <c r="G8507" s="200"/>
      <c r="H8507" s="202">
        <v>0</v>
      </c>
      <c r="I8507" s="178">
        <v>-56.506999999999998</v>
      </c>
      <c r="J8507">
        <f t="shared" si="529"/>
        <v>0</v>
      </c>
      <c r="K8507" s="189">
        <f t="shared" si="530"/>
        <v>0</v>
      </c>
      <c r="L8507" s="200">
        <v>0</v>
      </c>
      <c r="N8507" s="184">
        <v>5413.7</v>
      </c>
      <c r="O8507" s="190">
        <f t="shared" si="531"/>
        <v>0.90228333333333333</v>
      </c>
      <c r="Q8507" s="1">
        <v>0</v>
      </c>
    </row>
    <row r="8508" spans="2:17" x14ac:dyDescent="0.3">
      <c r="B8508" s="187">
        <v>44186.083333333336</v>
      </c>
      <c r="D8508" s="202">
        <v>0</v>
      </c>
      <c r="E8508" s="178">
        <v>0</v>
      </c>
      <c r="F8508" s="188">
        <f t="shared" si="528"/>
        <v>0</v>
      </c>
      <c r="G8508" s="200"/>
      <c r="H8508" s="202">
        <v>0</v>
      </c>
      <c r="I8508" s="178">
        <v>-56.506999999999998</v>
      </c>
      <c r="J8508">
        <f t="shared" si="529"/>
        <v>0</v>
      </c>
      <c r="K8508" s="189">
        <f t="shared" si="530"/>
        <v>0</v>
      </c>
      <c r="L8508" s="200">
        <v>0</v>
      </c>
      <c r="N8508" s="184">
        <v>5069.5</v>
      </c>
      <c r="O8508" s="190">
        <f t="shared" si="531"/>
        <v>0.84491666666666665</v>
      </c>
      <c r="Q8508" s="1">
        <v>0</v>
      </c>
    </row>
    <row r="8509" spans="2:17" x14ac:dyDescent="0.3">
      <c r="B8509" s="187">
        <v>44186.125</v>
      </c>
      <c r="D8509" s="202">
        <v>0</v>
      </c>
      <c r="E8509" s="178">
        <v>0</v>
      </c>
      <c r="F8509" s="188">
        <f t="shared" si="528"/>
        <v>0</v>
      </c>
      <c r="G8509" s="200"/>
      <c r="H8509" s="202">
        <v>0</v>
      </c>
      <c r="I8509" s="178">
        <v>-56.506999999999998</v>
      </c>
      <c r="J8509">
        <f t="shared" si="529"/>
        <v>0</v>
      </c>
      <c r="K8509" s="189">
        <f t="shared" si="530"/>
        <v>0</v>
      </c>
      <c r="L8509" s="200">
        <v>0</v>
      </c>
      <c r="N8509" s="184">
        <v>5118.7</v>
      </c>
      <c r="O8509" s="190">
        <f t="shared" si="531"/>
        <v>0.85311666666666663</v>
      </c>
      <c r="Q8509" s="1">
        <v>0</v>
      </c>
    </row>
    <row r="8510" spans="2:17" x14ac:dyDescent="0.3">
      <c r="B8510" s="187">
        <v>44186.166666666664</v>
      </c>
      <c r="D8510" s="202">
        <v>0</v>
      </c>
      <c r="E8510" s="178">
        <v>0</v>
      </c>
      <c r="F8510" s="188">
        <f t="shared" si="528"/>
        <v>0</v>
      </c>
      <c r="G8510" s="200"/>
      <c r="H8510" s="202">
        <v>0</v>
      </c>
      <c r="I8510" s="178">
        <v>-56.506999999999998</v>
      </c>
      <c r="J8510">
        <f t="shared" si="529"/>
        <v>0</v>
      </c>
      <c r="K8510" s="189">
        <f t="shared" si="530"/>
        <v>0</v>
      </c>
      <c r="L8510" s="200">
        <v>0</v>
      </c>
      <c r="N8510" s="184">
        <v>5461</v>
      </c>
      <c r="O8510" s="190">
        <f t="shared" si="531"/>
        <v>0.91016666666666668</v>
      </c>
      <c r="Q8510" s="1">
        <v>0</v>
      </c>
    </row>
    <row r="8511" spans="2:17" x14ac:dyDescent="0.3">
      <c r="B8511" s="187">
        <v>44186.208333333336</v>
      </c>
      <c r="D8511" s="202">
        <v>220</v>
      </c>
      <c r="E8511" s="178">
        <v>0</v>
      </c>
      <c r="F8511" s="188">
        <f t="shared" si="528"/>
        <v>0</v>
      </c>
      <c r="G8511" s="200"/>
      <c r="H8511" s="202">
        <v>39</v>
      </c>
      <c r="I8511" s="178">
        <v>1183.4000000000001</v>
      </c>
      <c r="J8511">
        <f t="shared" si="529"/>
        <v>1183.4000000000001</v>
      </c>
      <c r="K8511" s="189">
        <f t="shared" si="530"/>
        <v>4.7336000000000003E-2</v>
      </c>
      <c r="L8511" s="200">
        <v>1283.3</v>
      </c>
      <c r="N8511" s="184">
        <v>5738.5</v>
      </c>
      <c r="O8511" s="190">
        <f t="shared" si="531"/>
        <v>0.95641666666666669</v>
      </c>
      <c r="Q8511" s="1">
        <v>0</v>
      </c>
    </row>
    <row r="8512" spans="2:17" x14ac:dyDescent="0.3">
      <c r="B8512" s="187">
        <v>44186.25</v>
      </c>
      <c r="D8512" s="202">
        <v>724</v>
      </c>
      <c r="E8512" s="178">
        <v>152.74700000000001</v>
      </c>
      <c r="F8512" s="188">
        <f t="shared" si="528"/>
        <v>0.20671516053726702</v>
      </c>
      <c r="G8512" s="200"/>
      <c r="H8512" s="202">
        <v>232</v>
      </c>
      <c r="I8512" s="178">
        <v>10387</v>
      </c>
      <c r="J8512">
        <f t="shared" si="529"/>
        <v>10387</v>
      </c>
      <c r="K8512" s="189">
        <f t="shared" si="530"/>
        <v>0.41548000000000002</v>
      </c>
      <c r="L8512" s="200">
        <v>10656</v>
      </c>
      <c r="N8512" s="184">
        <v>4729.5</v>
      </c>
      <c r="O8512" s="190">
        <f t="shared" si="531"/>
        <v>0.78825000000000001</v>
      </c>
      <c r="Q8512" s="1">
        <v>0</v>
      </c>
    </row>
    <row r="8513" spans="2:17" x14ac:dyDescent="0.3">
      <c r="B8513" s="187">
        <v>44186.291666666664</v>
      </c>
      <c r="D8513" s="202">
        <v>848</v>
      </c>
      <c r="E8513" s="178">
        <v>539.62199999999996</v>
      </c>
      <c r="F8513" s="188">
        <f t="shared" si="528"/>
        <v>0.73027979835571943</v>
      </c>
      <c r="G8513" s="200"/>
      <c r="H8513" s="202">
        <v>468</v>
      </c>
      <c r="I8513" s="178">
        <v>20817</v>
      </c>
      <c r="J8513">
        <f t="shared" si="529"/>
        <v>20817</v>
      </c>
      <c r="K8513" s="189">
        <f t="shared" si="530"/>
        <v>0.83267999999999998</v>
      </c>
      <c r="L8513" s="200">
        <v>21536</v>
      </c>
      <c r="N8513" s="184">
        <v>5658.5</v>
      </c>
      <c r="O8513" s="190">
        <f t="shared" si="531"/>
        <v>0.94308333333333338</v>
      </c>
      <c r="Q8513" s="1">
        <v>0</v>
      </c>
    </row>
    <row r="8514" spans="2:17" x14ac:dyDescent="0.3">
      <c r="B8514" s="187">
        <v>44186.333333333336</v>
      </c>
      <c r="D8514" s="202">
        <v>940</v>
      </c>
      <c r="E8514" s="178">
        <v>667.71799999999996</v>
      </c>
      <c r="F8514" s="188">
        <f t="shared" si="528"/>
        <v>0.90363433366038504</v>
      </c>
      <c r="G8514" s="200"/>
      <c r="H8514" s="202">
        <v>708</v>
      </c>
      <c r="I8514" s="178">
        <v>24072</v>
      </c>
      <c r="J8514">
        <f t="shared" si="529"/>
        <v>24072</v>
      </c>
      <c r="K8514" s="189">
        <f t="shared" si="530"/>
        <v>0.96287999999999996</v>
      </c>
      <c r="L8514" s="200">
        <v>24984</v>
      </c>
      <c r="N8514" s="184">
        <v>5742.4</v>
      </c>
      <c r="O8514" s="190">
        <f t="shared" si="531"/>
        <v>0.95706666666666662</v>
      </c>
      <c r="Q8514" s="1">
        <v>0</v>
      </c>
    </row>
    <row r="8515" spans="2:17" x14ac:dyDescent="0.3">
      <c r="B8515" s="187">
        <v>44186.375</v>
      </c>
      <c r="D8515" s="202">
        <v>1021</v>
      </c>
      <c r="E8515" s="178">
        <v>734.14499999999998</v>
      </c>
      <c r="F8515" s="188">
        <f t="shared" si="528"/>
        <v>0.99353114321480529</v>
      </c>
      <c r="G8515" s="200"/>
      <c r="H8515" s="202">
        <v>912</v>
      </c>
      <c r="I8515" s="178">
        <v>24359</v>
      </c>
      <c r="J8515">
        <f t="shared" si="529"/>
        <v>24359</v>
      </c>
      <c r="K8515" s="189">
        <f t="shared" si="530"/>
        <v>0.97436</v>
      </c>
      <c r="L8515" s="200">
        <v>25289</v>
      </c>
      <c r="N8515" s="184">
        <v>5608.3</v>
      </c>
      <c r="O8515" s="190">
        <f t="shared" si="531"/>
        <v>0.93471666666666675</v>
      </c>
      <c r="Q8515" s="1">
        <v>0</v>
      </c>
    </row>
    <row r="8516" spans="2:17" x14ac:dyDescent="0.3">
      <c r="B8516" s="187">
        <v>44186.416666666664</v>
      </c>
      <c r="D8516" s="202">
        <v>1053</v>
      </c>
      <c r="E8516" s="178">
        <v>734.19399999999996</v>
      </c>
      <c r="F8516" s="188">
        <f t="shared" si="528"/>
        <v>0.99359745576344016</v>
      </c>
      <c r="G8516" s="200"/>
      <c r="H8516" s="202">
        <v>1055</v>
      </c>
      <c r="I8516" s="178">
        <v>24359</v>
      </c>
      <c r="J8516">
        <f t="shared" si="529"/>
        <v>24359</v>
      </c>
      <c r="K8516" s="189">
        <f t="shared" si="530"/>
        <v>0.97436</v>
      </c>
      <c r="L8516" s="200">
        <v>25289</v>
      </c>
      <c r="N8516" s="184">
        <v>5706.3</v>
      </c>
      <c r="O8516" s="190">
        <f t="shared" si="531"/>
        <v>0.95105000000000006</v>
      </c>
      <c r="Q8516" s="1">
        <v>0</v>
      </c>
    </row>
    <row r="8517" spans="2:17" x14ac:dyDescent="0.3">
      <c r="B8517" s="187">
        <v>44186.458333333336</v>
      </c>
      <c r="D8517" s="202">
        <v>1066</v>
      </c>
      <c r="E8517" s="178">
        <v>734.28700000000003</v>
      </c>
      <c r="F8517" s="188">
        <f t="shared" si="528"/>
        <v>0.99372331427411453</v>
      </c>
      <c r="G8517" s="200"/>
      <c r="H8517" s="202">
        <v>1130</v>
      </c>
      <c r="I8517" s="178">
        <v>24359</v>
      </c>
      <c r="J8517">
        <f t="shared" si="529"/>
        <v>24359</v>
      </c>
      <c r="K8517" s="189">
        <f t="shared" si="530"/>
        <v>0.97436</v>
      </c>
      <c r="L8517" s="200">
        <v>25289</v>
      </c>
      <c r="N8517" s="184">
        <v>5694.1</v>
      </c>
      <c r="O8517" s="190">
        <f t="shared" si="531"/>
        <v>0.94901666666666673</v>
      </c>
      <c r="Q8517" s="1">
        <v>0</v>
      </c>
    </row>
    <row r="8518" spans="2:17" x14ac:dyDescent="0.3">
      <c r="B8518" s="187">
        <v>44186.5</v>
      </c>
      <c r="D8518" s="202">
        <v>1066</v>
      </c>
      <c r="E8518" s="178">
        <v>734.38199999999995</v>
      </c>
      <c r="F8518" s="188">
        <f t="shared" si="528"/>
        <v>0.99385187941942688</v>
      </c>
      <c r="G8518" s="200"/>
      <c r="H8518" s="202">
        <v>1132</v>
      </c>
      <c r="I8518" s="178">
        <v>24359</v>
      </c>
      <c r="J8518">
        <f t="shared" si="529"/>
        <v>24359</v>
      </c>
      <c r="K8518" s="189">
        <f t="shared" si="530"/>
        <v>0.97436</v>
      </c>
      <c r="L8518" s="200">
        <v>25289</v>
      </c>
      <c r="N8518" s="184">
        <v>5557.8</v>
      </c>
      <c r="O8518" s="190">
        <f t="shared" si="531"/>
        <v>0.92630000000000001</v>
      </c>
      <c r="Q8518" s="1">
        <v>0</v>
      </c>
    </row>
    <row r="8519" spans="2:17" x14ac:dyDescent="0.3">
      <c r="B8519" s="187">
        <v>44186.541666666664</v>
      </c>
      <c r="D8519" s="202">
        <v>1054</v>
      </c>
      <c r="E8519" s="178">
        <v>734.42100000000005</v>
      </c>
      <c r="F8519" s="188">
        <f t="shared" si="528"/>
        <v>0.99390465879487111</v>
      </c>
      <c r="G8519" s="200"/>
      <c r="H8519" s="202">
        <v>1060</v>
      </c>
      <c r="I8519" s="178">
        <v>24359</v>
      </c>
      <c r="J8519">
        <f t="shared" si="529"/>
        <v>24359</v>
      </c>
      <c r="K8519" s="189">
        <f t="shared" si="530"/>
        <v>0.97436</v>
      </c>
      <c r="L8519" s="200">
        <v>25289</v>
      </c>
      <c r="N8519" s="184">
        <v>5426</v>
      </c>
      <c r="O8519" s="190">
        <f t="shared" si="531"/>
        <v>0.90433333333333332</v>
      </c>
      <c r="Q8519" s="1">
        <v>0</v>
      </c>
    </row>
    <row r="8520" spans="2:17" x14ac:dyDescent="0.3">
      <c r="B8520" s="187">
        <v>44186.583333333336</v>
      </c>
      <c r="D8520" s="202">
        <v>1030</v>
      </c>
      <c r="E8520" s="178">
        <v>734.54100000000005</v>
      </c>
      <c r="F8520" s="188">
        <f t="shared" si="528"/>
        <v>0.99406705687316044</v>
      </c>
      <c r="G8520" s="200"/>
      <c r="H8520" s="202">
        <v>923</v>
      </c>
      <c r="I8520" s="178">
        <v>24359</v>
      </c>
      <c r="J8520">
        <f t="shared" si="529"/>
        <v>24359</v>
      </c>
      <c r="K8520" s="189">
        <f t="shared" si="530"/>
        <v>0.97436</v>
      </c>
      <c r="L8520" s="200">
        <v>25289</v>
      </c>
      <c r="N8520" s="184">
        <v>5400.9</v>
      </c>
      <c r="O8520" s="190">
        <f t="shared" si="531"/>
        <v>0.90014999999999989</v>
      </c>
      <c r="Q8520" s="1">
        <v>0</v>
      </c>
    </row>
    <row r="8521" spans="2:17" x14ac:dyDescent="0.3">
      <c r="B8521" s="187">
        <v>44186.625</v>
      </c>
      <c r="D8521" s="202">
        <v>987</v>
      </c>
      <c r="E8521" s="178">
        <v>697.55600000000004</v>
      </c>
      <c r="F8521" s="188">
        <f t="shared" si="528"/>
        <v>0.94401461582704616</v>
      </c>
      <c r="G8521" s="200"/>
      <c r="H8521" s="202">
        <v>728</v>
      </c>
      <c r="I8521" s="178">
        <v>24297</v>
      </c>
      <c r="J8521">
        <f t="shared" si="529"/>
        <v>24297</v>
      </c>
      <c r="K8521" s="189">
        <f t="shared" si="530"/>
        <v>0.97187999999999997</v>
      </c>
      <c r="L8521" s="200">
        <v>25223</v>
      </c>
      <c r="N8521" s="184">
        <v>5258.2</v>
      </c>
      <c r="O8521" s="190">
        <f t="shared" si="531"/>
        <v>0.87636666666666663</v>
      </c>
      <c r="Q8521" s="1">
        <v>0</v>
      </c>
    </row>
    <row r="8522" spans="2:17" x14ac:dyDescent="0.3">
      <c r="B8522" s="187">
        <v>44186.666666666664</v>
      </c>
      <c r="D8522" s="202">
        <v>923</v>
      </c>
      <c r="E8522" s="178">
        <v>580.99900000000002</v>
      </c>
      <c r="F8522" s="188">
        <f t="shared" si="528"/>
        <v>0.78627600906722617</v>
      </c>
      <c r="G8522" s="200"/>
      <c r="H8522" s="202">
        <v>502</v>
      </c>
      <c r="I8522" s="178">
        <v>21789</v>
      </c>
      <c r="J8522">
        <f t="shared" si="529"/>
        <v>21789</v>
      </c>
      <c r="K8522" s="189">
        <f t="shared" si="530"/>
        <v>0.87156</v>
      </c>
      <c r="L8522" s="200">
        <v>22564</v>
      </c>
      <c r="N8522" s="184">
        <v>5084.6000000000004</v>
      </c>
      <c r="O8522" s="190">
        <f t="shared" si="531"/>
        <v>0.84743333333333337</v>
      </c>
      <c r="Q8522" s="1">
        <v>0</v>
      </c>
    </row>
    <row r="8523" spans="2:17" x14ac:dyDescent="0.3">
      <c r="B8523" s="187">
        <v>44186.708333333336</v>
      </c>
      <c r="D8523" s="202">
        <v>794</v>
      </c>
      <c r="E8523" s="178">
        <v>356.51600000000002</v>
      </c>
      <c r="F8523" s="188">
        <f t="shared" ref="F8523:F8586" si="532">E8523/$F$8</f>
        <v>0.48247927732855167</v>
      </c>
      <c r="G8523" s="200"/>
      <c r="H8523" s="202">
        <v>258</v>
      </c>
      <c r="I8523" s="178">
        <v>11282</v>
      </c>
      <c r="J8523">
        <f t="shared" ref="J8523:J8586" si="533">IF(I8523&lt;0,0,I8523)</f>
        <v>11282</v>
      </c>
      <c r="K8523" s="189">
        <f t="shared" ref="K8523:K8586" si="534">J8523/(1000*$K$8)</f>
        <v>0.45128000000000001</v>
      </c>
      <c r="L8523" s="200">
        <v>11578</v>
      </c>
      <c r="N8523" s="184">
        <v>4991.2</v>
      </c>
      <c r="O8523" s="190">
        <f t="shared" ref="O8523:O8586" si="535">N8523/$O$8</f>
        <v>0.83186666666666664</v>
      </c>
      <c r="Q8523" s="1">
        <v>0</v>
      </c>
    </row>
    <row r="8524" spans="2:17" x14ac:dyDescent="0.3">
      <c r="B8524" s="187">
        <v>44186.75</v>
      </c>
      <c r="D8524" s="202">
        <v>287</v>
      </c>
      <c r="E8524" s="178">
        <v>0</v>
      </c>
      <c r="F8524" s="188">
        <f t="shared" si="532"/>
        <v>0</v>
      </c>
      <c r="G8524" s="200"/>
      <c r="H8524" s="202">
        <v>47</v>
      </c>
      <c r="I8524" s="178">
        <v>1354</v>
      </c>
      <c r="J8524">
        <f t="shared" si="533"/>
        <v>1354</v>
      </c>
      <c r="K8524" s="189">
        <f t="shared" si="534"/>
        <v>5.416E-2</v>
      </c>
      <c r="L8524" s="200">
        <v>1455.2</v>
      </c>
      <c r="N8524" s="184">
        <v>4088.1</v>
      </c>
      <c r="O8524" s="190">
        <f t="shared" si="535"/>
        <v>0.68135000000000001</v>
      </c>
      <c r="Q8524" s="1">
        <v>0</v>
      </c>
    </row>
    <row r="8525" spans="2:17" x14ac:dyDescent="0.3">
      <c r="B8525" s="187">
        <v>44186.791666666664</v>
      </c>
      <c r="D8525" s="202">
        <v>0</v>
      </c>
      <c r="E8525" s="178">
        <v>0</v>
      </c>
      <c r="F8525" s="188">
        <f t="shared" si="532"/>
        <v>0</v>
      </c>
      <c r="G8525" s="200"/>
      <c r="H8525" s="202">
        <v>0</v>
      </c>
      <c r="I8525" s="178">
        <v>-56.506999999999998</v>
      </c>
      <c r="J8525">
        <f t="shared" si="533"/>
        <v>0</v>
      </c>
      <c r="K8525" s="189">
        <f t="shared" si="534"/>
        <v>0</v>
      </c>
      <c r="L8525" s="200">
        <v>0</v>
      </c>
      <c r="N8525" s="184">
        <v>4046.1</v>
      </c>
      <c r="O8525" s="190">
        <f t="shared" si="535"/>
        <v>0.67435</v>
      </c>
      <c r="Q8525" s="1">
        <v>0</v>
      </c>
    </row>
    <row r="8526" spans="2:17" x14ac:dyDescent="0.3">
      <c r="B8526" s="187">
        <v>44186.833333333336</v>
      </c>
      <c r="D8526" s="202">
        <v>0</v>
      </c>
      <c r="E8526" s="178">
        <v>0</v>
      </c>
      <c r="F8526" s="188">
        <f t="shared" si="532"/>
        <v>0</v>
      </c>
      <c r="G8526" s="200"/>
      <c r="H8526" s="202">
        <v>0</v>
      </c>
      <c r="I8526" s="178">
        <v>-56.506999999999998</v>
      </c>
      <c r="J8526">
        <f t="shared" si="533"/>
        <v>0</v>
      </c>
      <c r="K8526" s="189">
        <f t="shared" si="534"/>
        <v>0</v>
      </c>
      <c r="L8526" s="200">
        <v>0</v>
      </c>
      <c r="N8526" s="184">
        <v>4556.7</v>
      </c>
      <c r="O8526" s="190">
        <f t="shared" si="535"/>
        <v>0.75944999999999996</v>
      </c>
      <c r="Q8526" s="1">
        <v>0</v>
      </c>
    </row>
    <row r="8527" spans="2:17" x14ac:dyDescent="0.3">
      <c r="B8527" s="187">
        <v>44186.875</v>
      </c>
      <c r="D8527" s="202">
        <v>0</v>
      </c>
      <c r="E8527" s="178">
        <v>0</v>
      </c>
      <c r="F8527" s="188">
        <f t="shared" si="532"/>
        <v>0</v>
      </c>
      <c r="G8527" s="200"/>
      <c r="H8527" s="202">
        <v>0</v>
      </c>
      <c r="I8527" s="178">
        <v>-56.506999999999998</v>
      </c>
      <c r="J8527">
        <f t="shared" si="533"/>
        <v>0</v>
      </c>
      <c r="K8527" s="189">
        <f t="shared" si="534"/>
        <v>0</v>
      </c>
      <c r="L8527" s="200">
        <v>0</v>
      </c>
      <c r="N8527" s="184">
        <v>5110.3</v>
      </c>
      <c r="O8527" s="190">
        <f t="shared" si="535"/>
        <v>0.85171666666666668</v>
      </c>
      <c r="Q8527" s="1">
        <v>0</v>
      </c>
    </row>
    <row r="8528" spans="2:17" x14ac:dyDescent="0.3">
      <c r="B8528" s="187">
        <v>44186.916666666664</v>
      </c>
      <c r="D8528" s="202">
        <v>0</v>
      </c>
      <c r="E8528" s="178">
        <v>0</v>
      </c>
      <c r="F8528" s="188">
        <f t="shared" si="532"/>
        <v>0</v>
      </c>
      <c r="G8528" s="200"/>
      <c r="H8528" s="202">
        <v>0</v>
      </c>
      <c r="I8528" s="178">
        <v>-56.506999999999998</v>
      </c>
      <c r="J8528">
        <f t="shared" si="533"/>
        <v>0</v>
      </c>
      <c r="K8528" s="189">
        <f t="shared" si="534"/>
        <v>0</v>
      </c>
      <c r="L8528" s="200">
        <v>0</v>
      </c>
      <c r="N8528" s="184">
        <v>5410.3</v>
      </c>
      <c r="O8528" s="190">
        <f t="shared" si="535"/>
        <v>0.90171666666666672</v>
      </c>
      <c r="Q8528" s="1">
        <v>0</v>
      </c>
    </row>
    <row r="8529" spans="2:17" x14ac:dyDescent="0.3">
      <c r="B8529" s="187">
        <v>44186.958333333336</v>
      </c>
      <c r="D8529" s="202">
        <v>0</v>
      </c>
      <c r="E8529" s="178">
        <v>0</v>
      </c>
      <c r="F8529" s="188">
        <f t="shared" si="532"/>
        <v>0</v>
      </c>
      <c r="G8529" s="200"/>
      <c r="H8529" s="202">
        <v>0</v>
      </c>
      <c r="I8529" s="178">
        <v>-56.506999999999998</v>
      </c>
      <c r="J8529">
        <f t="shared" si="533"/>
        <v>0</v>
      </c>
      <c r="K8529" s="189">
        <f t="shared" si="534"/>
        <v>0</v>
      </c>
      <c r="L8529" s="200">
        <v>0</v>
      </c>
      <c r="N8529" s="184">
        <v>5510.9</v>
      </c>
      <c r="O8529" s="190">
        <f t="shared" si="535"/>
        <v>0.91848333333333332</v>
      </c>
      <c r="Q8529" s="1">
        <v>0</v>
      </c>
    </row>
    <row r="8530" spans="2:17" x14ac:dyDescent="0.3">
      <c r="B8530" s="187">
        <v>44187</v>
      </c>
      <c r="D8530" s="202">
        <v>0</v>
      </c>
      <c r="E8530" s="178">
        <v>0</v>
      </c>
      <c r="F8530" s="188">
        <f t="shared" si="532"/>
        <v>0</v>
      </c>
      <c r="G8530" s="200"/>
      <c r="H8530" s="202">
        <v>0</v>
      </c>
      <c r="I8530" s="178">
        <v>-56.506999999999998</v>
      </c>
      <c r="J8530">
        <f t="shared" si="533"/>
        <v>0</v>
      </c>
      <c r="K8530" s="189">
        <f t="shared" si="534"/>
        <v>0</v>
      </c>
      <c r="L8530" s="200">
        <v>0</v>
      </c>
      <c r="N8530" s="184">
        <v>5662.2</v>
      </c>
      <c r="O8530" s="190">
        <f t="shared" si="535"/>
        <v>0.94369999999999998</v>
      </c>
      <c r="Q8530" s="1">
        <v>0</v>
      </c>
    </row>
    <row r="8531" spans="2:17" x14ac:dyDescent="0.3">
      <c r="B8531" s="187">
        <v>44187.041666666664</v>
      </c>
      <c r="D8531" s="202">
        <v>0</v>
      </c>
      <c r="E8531" s="178">
        <v>0</v>
      </c>
      <c r="F8531" s="188">
        <f t="shared" si="532"/>
        <v>0</v>
      </c>
      <c r="G8531" s="200"/>
      <c r="H8531" s="202">
        <v>0</v>
      </c>
      <c r="I8531" s="178">
        <v>-56.506999999999998</v>
      </c>
      <c r="J8531">
        <f t="shared" si="533"/>
        <v>0</v>
      </c>
      <c r="K8531" s="189">
        <f t="shared" si="534"/>
        <v>0</v>
      </c>
      <c r="L8531" s="200">
        <v>0</v>
      </c>
      <c r="N8531" s="184">
        <v>5799.9</v>
      </c>
      <c r="O8531" s="190">
        <f t="shared" si="535"/>
        <v>0.9666499999999999</v>
      </c>
      <c r="Q8531" s="1">
        <v>0</v>
      </c>
    </row>
    <row r="8532" spans="2:17" x14ac:dyDescent="0.3">
      <c r="B8532" s="187">
        <v>44187.083333333336</v>
      </c>
      <c r="D8532" s="202">
        <v>0</v>
      </c>
      <c r="E8532" s="178">
        <v>0</v>
      </c>
      <c r="F8532" s="188">
        <f t="shared" si="532"/>
        <v>0</v>
      </c>
      <c r="G8532" s="200"/>
      <c r="H8532" s="202">
        <v>0</v>
      </c>
      <c r="I8532" s="178">
        <v>-56.506999999999998</v>
      </c>
      <c r="J8532">
        <f t="shared" si="533"/>
        <v>0</v>
      </c>
      <c r="K8532" s="189">
        <f t="shared" si="534"/>
        <v>0</v>
      </c>
      <c r="L8532" s="200">
        <v>0</v>
      </c>
      <c r="N8532" s="184">
        <v>5889.2</v>
      </c>
      <c r="O8532" s="190">
        <f t="shared" si="535"/>
        <v>0.98153333333333326</v>
      </c>
      <c r="Q8532" s="1">
        <v>0</v>
      </c>
    </row>
    <row r="8533" spans="2:17" x14ac:dyDescent="0.3">
      <c r="B8533" s="187">
        <v>44187.125</v>
      </c>
      <c r="D8533" s="202">
        <v>0</v>
      </c>
      <c r="E8533" s="178">
        <v>0</v>
      </c>
      <c r="F8533" s="188">
        <f t="shared" si="532"/>
        <v>0</v>
      </c>
      <c r="G8533" s="200"/>
      <c r="H8533" s="202">
        <v>0</v>
      </c>
      <c r="I8533" s="178">
        <v>-56.506999999999998</v>
      </c>
      <c r="J8533">
        <f t="shared" si="533"/>
        <v>0</v>
      </c>
      <c r="K8533" s="189">
        <f t="shared" si="534"/>
        <v>0</v>
      </c>
      <c r="L8533" s="200">
        <v>0</v>
      </c>
      <c r="N8533" s="184">
        <v>5889.3</v>
      </c>
      <c r="O8533" s="190">
        <f t="shared" si="535"/>
        <v>0.98155000000000003</v>
      </c>
      <c r="Q8533" s="1">
        <v>0</v>
      </c>
    </row>
    <row r="8534" spans="2:17" x14ac:dyDescent="0.3">
      <c r="B8534" s="187">
        <v>44187.166666666664</v>
      </c>
      <c r="D8534" s="202">
        <v>0</v>
      </c>
      <c r="E8534" s="178">
        <v>0</v>
      </c>
      <c r="F8534" s="188">
        <f t="shared" si="532"/>
        <v>0</v>
      </c>
      <c r="G8534" s="200"/>
      <c r="H8534" s="202">
        <v>0</v>
      </c>
      <c r="I8534" s="178">
        <v>-56.506999999999998</v>
      </c>
      <c r="J8534">
        <f t="shared" si="533"/>
        <v>0</v>
      </c>
      <c r="K8534" s="189">
        <f t="shared" si="534"/>
        <v>0</v>
      </c>
      <c r="L8534" s="200">
        <v>0</v>
      </c>
      <c r="N8534" s="184">
        <v>5765.8</v>
      </c>
      <c r="O8534" s="190">
        <f t="shared" si="535"/>
        <v>0.96096666666666675</v>
      </c>
      <c r="Q8534" s="1">
        <v>0</v>
      </c>
    </row>
    <row r="8535" spans="2:17" x14ac:dyDescent="0.3">
      <c r="B8535" s="187">
        <v>44187.208333333336</v>
      </c>
      <c r="D8535" s="202">
        <v>243</v>
      </c>
      <c r="E8535" s="178">
        <v>0</v>
      </c>
      <c r="F8535" s="188">
        <f t="shared" si="532"/>
        <v>0</v>
      </c>
      <c r="G8535" s="200"/>
      <c r="H8535" s="202">
        <v>40</v>
      </c>
      <c r="I8535" s="178">
        <v>1202.3</v>
      </c>
      <c r="J8535">
        <f t="shared" si="533"/>
        <v>1202.3</v>
      </c>
      <c r="K8535" s="189">
        <f t="shared" si="534"/>
        <v>4.8091999999999996E-2</v>
      </c>
      <c r="L8535" s="200">
        <v>1302.4000000000001</v>
      </c>
      <c r="N8535" s="184">
        <v>5753.9</v>
      </c>
      <c r="O8535" s="190">
        <f t="shared" si="535"/>
        <v>0.9589833333333333</v>
      </c>
      <c r="Q8535" s="1">
        <v>0</v>
      </c>
    </row>
    <row r="8536" spans="2:17" x14ac:dyDescent="0.3">
      <c r="B8536" s="187">
        <v>44187.25</v>
      </c>
      <c r="D8536" s="202">
        <v>750</v>
      </c>
      <c r="E8536" s="178">
        <v>166.67099999999999</v>
      </c>
      <c r="F8536" s="188">
        <f t="shared" si="532"/>
        <v>0.2255587508881145</v>
      </c>
      <c r="G8536" s="200"/>
      <c r="H8536" s="202">
        <v>236</v>
      </c>
      <c r="I8536" s="178">
        <v>10729</v>
      </c>
      <c r="J8536">
        <f t="shared" si="533"/>
        <v>10729</v>
      </c>
      <c r="K8536" s="189">
        <f t="shared" si="534"/>
        <v>0.42915999999999999</v>
      </c>
      <c r="L8536" s="200">
        <v>11009</v>
      </c>
      <c r="N8536" s="184">
        <v>4479.3</v>
      </c>
      <c r="O8536" s="190">
        <f t="shared" si="535"/>
        <v>0.74655000000000005</v>
      </c>
      <c r="Q8536" s="1">
        <v>0</v>
      </c>
    </row>
    <row r="8537" spans="2:17" x14ac:dyDescent="0.3">
      <c r="B8537" s="187">
        <v>44187.291666666664</v>
      </c>
      <c r="D8537" s="202">
        <v>912</v>
      </c>
      <c r="E8537" s="178">
        <v>585.08699999999999</v>
      </c>
      <c r="F8537" s="188">
        <f t="shared" si="532"/>
        <v>0.79180837026761852</v>
      </c>
      <c r="G8537" s="200"/>
      <c r="H8537" s="202">
        <v>485</v>
      </c>
      <c r="I8537" s="178">
        <v>21889</v>
      </c>
      <c r="J8537">
        <f t="shared" si="533"/>
        <v>21889</v>
      </c>
      <c r="K8537" s="189">
        <f t="shared" si="534"/>
        <v>0.87556</v>
      </c>
      <c r="L8537" s="200">
        <v>22669</v>
      </c>
      <c r="N8537" s="184">
        <v>4312.8999999999996</v>
      </c>
      <c r="O8537" s="190">
        <f t="shared" si="535"/>
        <v>0.71881666666666666</v>
      </c>
      <c r="Q8537" s="1">
        <v>0</v>
      </c>
    </row>
    <row r="8538" spans="2:17" x14ac:dyDescent="0.3">
      <c r="B8538" s="187">
        <v>44187.333333333336</v>
      </c>
      <c r="D8538" s="202">
        <v>1006</v>
      </c>
      <c r="E8538" s="178">
        <v>720.50800000000004</v>
      </c>
      <c r="F8538" s="188">
        <f t="shared" si="532"/>
        <v>0.97507595493453336</v>
      </c>
      <c r="G8538" s="200"/>
      <c r="H8538" s="202">
        <v>736</v>
      </c>
      <c r="I8538" s="178">
        <v>24359</v>
      </c>
      <c r="J8538">
        <f t="shared" si="533"/>
        <v>24359</v>
      </c>
      <c r="K8538" s="189">
        <f t="shared" si="534"/>
        <v>0.97436</v>
      </c>
      <c r="L8538" s="200">
        <v>25289</v>
      </c>
      <c r="N8538" s="184">
        <v>4028.6</v>
      </c>
      <c r="O8538" s="190">
        <f t="shared" si="535"/>
        <v>0.67143333333333333</v>
      </c>
      <c r="Q8538" s="1">
        <v>0</v>
      </c>
    </row>
    <row r="8539" spans="2:17" x14ac:dyDescent="0.3">
      <c r="B8539" s="187">
        <v>44187.375</v>
      </c>
      <c r="D8539" s="202">
        <v>1044</v>
      </c>
      <c r="E8539" s="178">
        <v>734.23199999999997</v>
      </c>
      <c r="F8539" s="188">
        <f t="shared" si="532"/>
        <v>0.99364888182156519</v>
      </c>
      <c r="G8539" s="200"/>
      <c r="H8539" s="202">
        <v>926</v>
      </c>
      <c r="I8539" s="178">
        <v>24359</v>
      </c>
      <c r="J8539">
        <f t="shared" si="533"/>
        <v>24359</v>
      </c>
      <c r="K8539" s="189">
        <f t="shared" si="534"/>
        <v>0.97436</v>
      </c>
      <c r="L8539" s="200">
        <v>25289</v>
      </c>
      <c r="N8539" s="184">
        <v>3205.5</v>
      </c>
      <c r="O8539" s="190">
        <f t="shared" si="535"/>
        <v>0.53425</v>
      </c>
      <c r="Q8539" s="1">
        <v>0</v>
      </c>
    </row>
    <row r="8540" spans="2:17" x14ac:dyDescent="0.3">
      <c r="B8540" s="187">
        <v>44187.416666666664</v>
      </c>
      <c r="D8540" s="202">
        <v>1068</v>
      </c>
      <c r="E8540" s="178">
        <v>734.351</v>
      </c>
      <c r="F8540" s="188">
        <f t="shared" si="532"/>
        <v>0.99380992658253553</v>
      </c>
      <c r="G8540" s="200"/>
      <c r="H8540" s="202">
        <v>1067</v>
      </c>
      <c r="I8540" s="178">
        <v>24359</v>
      </c>
      <c r="J8540">
        <f t="shared" si="533"/>
        <v>24359</v>
      </c>
      <c r="K8540" s="189">
        <f t="shared" si="534"/>
        <v>0.97436</v>
      </c>
      <c r="L8540" s="200">
        <v>25289</v>
      </c>
      <c r="N8540" s="184">
        <v>2530.8000000000002</v>
      </c>
      <c r="O8540" s="190">
        <f t="shared" si="535"/>
        <v>0.42180000000000001</v>
      </c>
      <c r="Q8540" s="1">
        <v>0</v>
      </c>
    </row>
    <row r="8541" spans="2:17" x14ac:dyDescent="0.3">
      <c r="B8541" s="187">
        <v>44187.458333333336</v>
      </c>
      <c r="D8541" s="202">
        <v>1079</v>
      </c>
      <c r="E8541" s="178">
        <v>734.45600000000002</v>
      </c>
      <c r="F8541" s="188">
        <f t="shared" si="532"/>
        <v>0.99395202490103873</v>
      </c>
      <c r="G8541" s="200"/>
      <c r="H8541" s="202">
        <v>1143</v>
      </c>
      <c r="I8541" s="178">
        <v>24359</v>
      </c>
      <c r="J8541">
        <f t="shared" si="533"/>
        <v>24359</v>
      </c>
      <c r="K8541" s="189">
        <f t="shared" si="534"/>
        <v>0.97436</v>
      </c>
      <c r="L8541" s="200">
        <v>25289</v>
      </c>
      <c r="N8541" s="184">
        <v>2487.1</v>
      </c>
      <c r="O8541" s="190">
        <f t="shared" si="535"/>
        <v>0.41451666666666664</v>
      </c>
      <c r="Q8541" s="1">
        <v>0</v>
      </c>
    </row>
    <row r="8542" spans="2:17" x14ac:dyDescent="0.3">
      <c r="B8542" s="187">
        <v>44187.5</v>
      </c>
      <c r="D8542" s="202">
        <v>1080</v>
      </c>
      <c r="E8542" s="178">
        <v>734.55899999999997</v>
      </c>
      <c r="F8542" s="188">
        <f t="shared" si="532"/>
        <v>0.99409141658490374</v>
      </c>
      <c r="G8542" s="200"/>
      <c r="H8542" s="202">
        <v>1146</v>
      </c>
      <c r="I8542" s="178">
        <v>24359</v>
      </c>
      <c r="J8542">
        <f t="shared" si="533"/>
        <v>24359</v>
      </c>
      <c r="K8542" s="189">
        <f t="shared" si="534"/>
        <v>0.97436</v>
      </c>
      <c r="L8542" s="200">
        <v>25289</v>
      </c>
      <c r="N8542" s="184">
        <v>2478.5</v>
      </c>
      <c r="O8542" s="190">
        <f t="shared" si="535"/>
        <v>0.41308333333333336</v>
      </c>
      <c r="Q8542" s="1">
        <v>0</v>
      </c>
    </row>
    <row r="8543" spans="2:17" x14ac:dyDescent="0.3">
      <c r="B8543" s="187">
        <v>44187.541666666664</v>
      </c>
      <c r="D8543" s="202">
        <v>1069</v>
      </c>
      <c r="E8543" s="178">
        <v>734.59500000000003</v>
      </c>
      <c r="F8543" s="188">
        <f t="shared" si="532"/>
        <v>0.99414013600839068</v>
      </c>
      <c r="G8543" s="200"/>
      <c r="H8543" s="202">
        <v>1074</v>
      </c>
      <c r="I8543" s="178">
        <v>24359</v>
      </c>
      <c r="J8543">
        <f t="shared" si="533"/>
        <v>24359</v>
      </c>
      <c r="K8543" s="189">
        <f t="shared" si="534"/>
        <v>0.97436</v>
      </c>
      <c r="L8543" s="200">
        <v>25289</v>
      </c>
      <c r="N8543" s="184">
        <v>2120.4</v>
      </c>
      <c r="O8543" s="190">
        <f t="shared" si="535"/>
        <v>0.35339999999999999</v>
      </c>
      <c r="Q8543" s="1">
        <v>0</v>
      </c>
    </row>
    <row r="8544" spans="2:17" x14ac:dyDescent="0.3">
      <c r="B8544" s="187">
        <v>44187.583333333336</v>
      </c>
      <c r="D8544" s="202">
        <v>1046</v>
      </c>
      <c r="E8544" s="178">
        <v>734.62300000000005</v>
      </c>
      <c r="F8544" s="188">
        <f t="shared" si="532"/>
        <v>0.99417802889332485</v>
      </c>
      <c r="G8544" s="200"/>
      <c r="H8544" s="202">
        <v>936</v>
      </c>
      <c r="I8544" s="178">
        <v>24359</v>
      </c>
      <c r="J8544">
        <f t="shared" si="533"/>
        <v>24359</v>
      </c>
      <c r="K8544" s="189">
        <f t="shared" si="534"/>
        <v>0.97436</v>
      </c>
      <c r="L8544" s="200">
        <v>25289</v>
      </c>
      <c r="N8544" s="184">
        <v>2021.5</v>
      </c>
      <c r="O8544" s="190">
        <f t="shared" si="535"/>
        <v>0.33691666666666664</v>
      </c>
      <c r="Q8544" s="1">
        <v>0</v>
      </c>
    </row>
    <row r="8545" spans="2:17" x14ac:dyDescent="0.3">
      <c r="B8545" s="187">
        <v>44187.625</v>
      </c>
      <c r="D8545" s="202">
        <v>1007</v>
      </c>
      <c r="E8545" s="178">
        <v>716.923</v>
      </c>
      <c r="F8545" s="188">
        <f t="shared" si="532"/>
        <v>0.97022431234563733</v>
      </c>
      <c r="G8545" s="200"/>
      <c r="H8545" s="202">
        <v>740</v>
      </c>
      <c r="I8545" s="178">
        <v>24359</v>
      </c>
      <c r="J8545">
        <f t="shared" si="533"/>
        <v>24359</v>
      </c>
      <c r="K8545" s="189">
        <f t="shared" si="534"/>
        <v>0.97436</v>
      </c>
      <c r="L8545" s="200">
        <v>25289</v>
      </c>
      <c r="N8545" s="184">
        <v>2037.2</v>
      </c>
      <c r="O8545" s="190">
        <f t="shared" si="535"/>
        <v>0.33953333333333335</v>
      </c>
      <c r="Q8545" s="1">
        <v>0</v>
      </c>
    </row>
    <row r="8546" spans="2:17" x14ac:dyDescent="0.3">
      <c r="B8546" s="187">
        <v>44187.666666666664</v>
      </c>
      <c r="D8546" s="202">
        <v>944</v>
      </c>
      <c r="E8546" s="178">
        <v>599.73199999999997</v>
      </c>
      <c r="F8546" s="188">
        <f t="shared" si="532"/>
        <v>0.81162770240552151</v>
      </c>
      <c r="G8546" s="200"/>
      <c r="H8546" s="202">
        <v>511</v>
      </c>
      <c r="I8546" s="178">
        <v>22183</v>
      </c>
      <c r="J8546">
        <f t="shared" si="533"/>
        <v>22183</v>
      </c>
      <c r="K8546" s="189">
        <f t="shared" si="534"/>
        <v>0.88732</v>
      </c>
      <c r="L8546" s="200">
        <v>22980</v>
      </c>
      <c r="N8546" s="184">
        <v>2137.6</v>
      </c>
      <c r="O8546" s="190">
        <f t="shared" si="535"/>
        <v>0.35626666666666668</v>
      </c>
      <c r="Q8546" s="1">
        <v>0</v>
      </c>
    </row>
    <row r="8547" spans="2:17" x14ac:dyDescent="0.3">
      <c r="B8547" s="187">
        <v>44187.708333333336</v>
      </c>
      <c r="D8547" s="202">
        <v>816</v>
      </c>
      <c r="E8547" s="178">
        <v>371.21199999999999</v>
      </c>
      <c r="F8547" s="188">
        <f t="shared" si="532"/>
        <v>0.50236762864972762</v>
      </c>
      <c r="G8547" s="200"/>
      <c r="H8547" s="202">
        <v>265</v>
      </c>
      <c r="I8547" s="178">
        <v>11630</v>
      </c>
      <c r="J8547">
        <f t="shared" si="533"/>
        <v>11630</v>
      </c>
      <c r="K8547" s="189">
        <f t="shared" si="534"/>
        <v>0.4652</v>
      </c>
      <c r="L8547" s="200">
        <v>11938</v>
      </c>
      <c r="N8547" s="184">
        <v>2433.9</v>
      </c>
      <c r="O8547" s="190">
        <f t="shared" si="535"/>
        <v>0.40565000000000001</v>
      </c>
      <c r="Q8547" s="1">
        <v>0</v>
      </c>
    </row>
    <row r="8548" spans="2:17" x14ac:dyDescent="0.3">
      <c r="B8548" s="187">
        <v>44187.75</v>
      </c>
      <c r="D8548" s="202">
        <v>304</v>
      </c>
      <c r="E8548" s="178">
        <v>0</v>
      </c>
      <c r="F8548" s="188">
        <f t="shared" si="532"/>
        <v>0</v>
      </c>
      <c r="G8548" s="200"/>
      <c r="H8548" s="202">
        <v>49</v>
      </c>
      <c r="I8548" s="178">
        <v>1448.8</v>
      </c>
      <c r="J8548">
        <f t="shared" si="533"/>
        <v>1448.8</v>
      </c>
      <c r="K8548" s="189">
        <f t="shared" si="534"/>
        <v>5.7951999999999997E-2</v>
      </c>
      <c r="L8548" s="200">
        <v>1550.6</v>
      </c>
      <c r="N8548" s="184">
        <v>2656.2</v>
      </c>
      <c r="O8548" s="190">
        <f t="shared" si="535"/>
        <v>0.44269999999999998</v>
      </c>
      <c r="Q8548" s="1">
        <v>0</v>
      </c>
    </row>
    <row r="8549" spans="2:17" x14ac:dyDescent="0.3">
      <c r="B8549" s="187">
        <v>44187.791666666664</v>
      </c>
      <c r="D8549" s="202">
        <v>0</v>
      </c>
      <c r="E8549" s="178">
        <v>0</v>
      </c>
      <c r="F8549" s="188">
        <f t="shared" si="532"/>
        <v>0</v>
      </c>
      <c r="G8549" s="200"/>
      <c r="H8549" s="202">
        <v>0</v>
      </c>
      <c r="I8549" s="178">
        <v>-56.506999999999998</v>
      </c>
      <c r="J8549">
        <f t="shared" si="533"/>
        <v>0</v>
      </c>
      <c r="K8549" s="189">
        <f t="shared" si="534"/>
        <v>0</v>
      </c>
      <c r="L8549" s="200">
        <v>0</v>
      </c>
      <c r="N8549" s="184">
        <v>2952.4</v>
      </c>
      <c r="O8549" s="190">
        <f t="shared" si="535"/>
        <v>0.49206666666666671</v>
      </c>
      <c r="Q8549" s="1">
        <v>0</v>
      </c>
    </row>
    <row r="8550" spans="2:17" x14ac:dyDescent="0.3">
      <c r="B8550" s="187">
        <v>44187.833333333336</v>
      </c>
      <c r="D8550" s="202">
        <v>0</v>
      </c>
      <c r="E8550" s="178">
        <v>0</v>
      </c>
      <c r="F8550" s="188">
        <f t="shared" si="532"/>
        <v>0</v>
      </c>
      <c r="G8550" s="200"/>
      <c r="H8550" s="202">
        <v>0</v>
      </c>
      <c r="I8550" s="178">
        <v>-56.506999999999998</v>
      </c>
      <c r="J8550">
        <f t="shared" si="533"/>
        <v>0</v>
      </c>
      <c r="K8550" s="189">
        <f t="shared" si="534"/>
        <v>0</v>
      </c>
      <c r="L8550" s="200">
        <v>0</v>
      </c>
      <c r="N8550" s="184">
        <v>3691.7</v>
      </c>
      <c r="O8550" s="190">
        <f t="shared" si="535"/>
        <v>0.61528333333333329</v>
      </c>
      <c r="Q8550" s="1">
        <v>0</v>
      </c>
    </row>
    <row r="8551" spans="2:17" x14ac:dyDescent="0.3">
      <c r="B8551" s="187">
        <v>44187.875</v>
      </c>
      <c r="D8551" s="202">
        <v>0</v>
      </c>
      <c r="E8551" s="178">
        <v>0</v>
      </c>
      <c r="F8551" s="188">
        <f t="shared" si="532"/>
        <v>0</v>
      </c>
      <c r="G8551" s="200"/>
      <c r="H8551" s="202">
        <v>0</v>
      </c>
      <c r="I8551" s="178">
        <v>-56.506999999999998</v>
      </c>
      <c r="J8551">
        <f t="shared" si="533"/>
        <v>0</v>
      </c>
      <c r="K8551" s="189">
        <f t="shared" si="534"/>
        <v>0</v>
      </c>
      <c r="L8551" s="200">
        <v>0</v>
      </c>
      <c r="N8551" s="184">
        <v>4640.8</v>
      </c>
      <c r="O8551" s="190">
        <f t="shared" si="535"/>
        <v>0.77346666666666675</v>
      </c>
      <c r="Q8551" s="1">
        <v>0</v>
      </c>
    </row>
    <row r="8552" spans="2:17" x14ac:dyDescent="0.3">
      <c r="B8552" s="187">
        <v>44187.916666666664</v>
      </c>
      <c r="D8552" s="202">
        <v>0</v>
      </c>
      <c r="E8552" s="178">
        <v>0</v>
      </c>
      <c r="F8552" s="188">
        <f t="shared" si="532"/>
        <v>0</v>
      </c>
      <c r="G8552" s="200"/>
      <c r="H8552" s="202">
        <v>0</v>
      </c>
      <c r="I8552" s="178">
        <v>-56.506999999999998</v>
      </c>
      <c r="J8552">
        <f t="shared" si="533"/>
        <v>0</v>
      </c>
      <c r="K8552" s="189">
        <f t="shared" si="534"/>
        <v>0</v>
      </c>
      <c r="L8552" s="200">
        <v>0</v>
      </c>
      <c r="N8552" s="184">
        <v>5159.7</v>
      </c>
      <c r="O8552" s="190">
        <f t="shared" si="535"/>
        <v>0.85994999999999999</v>
      </c>
      <c r="Q8552" s="1">
        <v>0</v>
      </c>
    </row>
    <row r="8553" spans="2:17" x14ac:dyDescent="0.3">
      <c r="B8553" s="187">
        <v>44187.958333333336</v>
      </c>
      <c r="D8553" s="202">
        <v>0</v>
      </c>
      <c r="E8553" s="178">
        <v>0</v>
      </c>
      <c r="F8553" s="188">
        <f t="shared" si="532"/>
        <v>0</v>
      </c>
      <c r="G8553" s="200"/>
      <c r="H8553" s="202">
        <v>0</v>
      </c>
      <c r="I8553" s="178">
        <v>-56.506999999999998</v>
      </c>
      <c r="J8553">
        <f t="shared" si="533"/>
        <v>0</v>
      </c>
      <c r="K8553" s="189">
        <f t="shared" si="534"/>
        <v>0</v>
      </c>
      <c r="L8553" s="200">
        <v>0</v>
      </c>
      <c r="N8553" s="184">
        <v>5281.5</v>
      </c>
      <c r="O8553" s="190">
        <f t="shared" si="535"/>
        <v>0.88024999999999998</v>
      </c>
      <c r="Q8553" s="1">
        <v>0</v>
      </c>
    </row>
    <row r="8554" spans="2:17" x14ac:dyDescent="0.3">
      <c r="B8554" s="187">
        <v>44188</v>
      </c>
      <c r="D8554" s="202">
        <v>0</v>
      </c>
      <c r="E8554" s="178">
        <v>0</v>
      </c>
      <c r="F8554" s="188">
        <f t="shared" si="532"/>
        <v>0</v>
      </c>
      <c r="G8554" s="200"/>
      <c r="H8554" s="202">
        <v>0</v>
      </c>
      <c r="I8554" s="178">
        <v>-56.506999999999998</v>
      </c>
      <c r="J8554">
        <f t="shared" si="533"/>
        <v>0</v>
      </c>
      <c r="K8554" s="189">
        <f t="shared" si="534"/>
        <v>0</v>
      </c>
      <c r="L8554" s="200">
        <v>0</v>
      </c>
      <c r="N8554" s="184">
        <v>5251.8</v>
      </c>
      <c r="O8554" s="190">
        <f t="shared" si="535"/>
        <v>0.87530000000000008</v>
      </c>
      <c r="Q8554" s="1">
        <v>0</v>
      </c>
    </row>
    <row r="8555" spans="2:17" x14ac:dyDescent="0.3">
      <c r="B8555" s="187">
        <v>44188.041666666664</v>
      </c>
      <c r="D8555" s="202">
        <v>0</v>
      </c>
      <c r="E8555" s="178">
        <v>0</v>
      </c>
      <c r="F8555" s="188">
        <f t="shared" si="532"/>
        <v>0</v>
      </c>
      <c r="G8555" s="200"/>
      <c r="H8555" s="202">
        <v>0</v>
      </c>
      <c r="I8555" s="178">
        <v>-56.506999999999998</v>
      </c>
      <c r="J8555">
        <f t="shared" si="533"/>
        <v>0</v>
      </c>
      <c r="K8555" s="189">
        <f t="shared" si="534"/>
        <v>0</v>
      </c>
      <c r="L8555" s="200">
        <v>0</v>
      </c>
      <c r="N8555" s="184">
        <v>5158.6000000000004</v>
      </c>
      <c r="O8555" s="190">
        <f t="shared" si="535"/>
        <v>0.85976666666666668</v>
      </c>
      <c r="Q8555" s="1">
        <v>0</v>
      </c>
    </row>
    <row r="8556" spans="2:17" x14ac:dyDescent="0.3">
      <c r="B8556" s="187">
        <v>44188.083333333336</v>
      </c>
      <c r="D8556" s="202">
        <v>0</v>
      </c>
      <c r="E8556" s="178">
        <v>0</v>
      </c>
      <c r="F8556" s="188">
        <f t="shared" si="532"/>
        <v>0</v>
      </c>
      <c r="G8556" s="200"/>
      <c r="H8556" s="202">
        <v>0</v>
      </c>
      <c r="I8556" s="178">
        <v>-56.506999999999998</v>
      </c>
      <c r="J8556">
        <f t="shared" si="533"/>
        <v>0</v>
      </c>
      <c r="K8556" s="189">
        <f t="shared" si="534"/>
        <v>0</v>
      </c>
      <c r="L8556" s="200">
        <v>0</v>
      </c>
      <c r="N8556" s="184">
        <v>5270.6</v>
      </c>
      <c r="O8556" s="190">
        <f t="shared" si="535"/>
        <v>0.8784333333333334</v>
      </c>
      <c r="Q8556" s="1">
        <v>0</v>
      </c>
    </row>
    <row r="8557" spans="2:17" x14ac:dyDescent="0.3">
      <c r="B8557" s="187">
        <v>44188.125</v>
      </c>
      <c r="D8557" s="202">
        <v>0</v>
      </c>
      <c r="E8557" s="178">
        <v>0</v>
      </c>
      <c r="F8557" s="188">
        <f t="shared" si="532"/>
        <v>0</v>
      </c>
      <c r="G8557" s="200"/>
      <c r="H8557" s="202">
        <v>0</v>
      </c>
      <c r="I8557" s="178">
        <v>-56.506999999999998</v>
      </c>
      <c r="J8557">
        <f t="shared" si="533"/>
        <v>0</v>
      </c>
      <c r="K8557" s="189">
        <f t="shared" si="534"/>
        <v>0</v>
      </c>
      <c r="L8557" s="200">
        <v>0</v>
      </c>
      <c r="N8557" s="184">
        <v>5577.8</v>
      </c>
      <c r="O8557" s="190">
        <f t="shared" si="535"/>
        <v>0.92963333333333331</v>
      </c>
      <c r="Q8557" s="1">
        <v>0</v>
      </c>
    </row>
    <row r="8558" spans="2:17" x14ac:dyDescent="0.3">
      <c r="B8558" s="187">
        <v>44188.166666666664</v>
      </c>
      <c r="D8558" s="202">
        <v>0</v>
      </c>
      <c r="E8558" s="178">
        <v>0</v>
      </c>
      <c r="F8558" s="188">
        <f t="shared" si="532"/>
        <v>0</v>
      </c>
      <c r="G8558" s="200"/>
      <c r="H8558" s="202">
        <v>0</v>
      </c>
      <c r="I8558" s="178">
        <v>-56.506999999999998</v>
      </c>
      <c r="J8558">
        <f t="shared" si="533"/>
        <v>0</v>
      </c>
      <c r="K8558" s="189">
        <f t="shared" si="534"/>
        <v>0</v>
      </c>
      <c r="L8558" s="200">
        <v>0</v>
      </c>
      <c r="N8558" s="184">
        <v>5795.4</v>
      </c>
      <c r="O8558" s="190">
        <f t="shared" si="535"/>
        <v>0.96589999999999998</v>
      </c>
      <c r="Q8558" s="1">
        <v>0</v>
      </c>
    </row>
    <row r="8559" spans="2:17" x14ac:dyDescent="0.3">
      <c r="B8559" s="187">
        <v>44188.208333333336</v>
      </c>
      <c r="D8559" s="202">
        <v>243</v>
      </c>
      <c r="E8559" s="178">
        <v>0</v>
      </c>
      <c r="F8559" s="188">
        <f t="shared" si="532"/>
        <v>0</v>
      </c>
      <c r="G8559" s="200"/>
      <c r="H8559" s="202">
        <v>39</v>
      </c>
      <c r="I8559" s="178">
        <v>1153.5</v>
      </c>
      <c r="J8559">
        <f t="shared" si="533"/>
        <v>1153.5</v>
      </c>
      <c r="K8559" s="189">
        <f t="shared" si="534"/>
        <v>4.614E-2</v>
      </c>
      <c r="L8559" s="200">
        <v>1253.2</v>
      </c>
      <c r="N8559" s="184">
        <v>5877.2</v>
      </c>
      <c r="O8559" s="190">
        <f t="shared" si="535"/>
        <v>0.97953333333333326</v>
      </c>
      <c r="Q8559" s="1">
        <v>0</v>
      </c>
    </row>
    <row r="8560" spans="2:17" x14ac:dyDescent="0.3">
      <c r="B8560" s="187">
        <v>44188.25</v>
      </c>
      <c r="D8560" s="202">
        <v>789</v>
      </c>
      <c r="E8560" s="178">
        <v>185.18299999999999</v>
      </c>
      <c r="F8560" s="188">
        <f t="shared" si="532"/>
        <v>0.25061136109889365</v>
      </c>
      <c r="G8560" s="200"/>
      <c r="H8560" s="202">
        <v>244</v>
      </c>
      <c r="I8560" s="178">
        <v>11051</v>
      </c>
      <c r="J8560">
        <f t="shared" si="533"/>
        <v>11051</v>
      </c>
      <c r="K8560" s="189">
        <f t="shared" si="534"/>
        <v>0.44203999999999999</v>
      </c>
      <c r="L8560" s="200">
        <v>11340</v>
      </c>
      <c r="N8560" s="184">
        <v>4831.1000000000004</v>
      </c>
      <c r="O8560" s="190">
        <f t="shared" si="535"/>
        <v>0.80518333333333336</v>
      </c>
      <c r="Q8560" s="1">
        <v>0</v>
      </c>
    </row>
    <row r="8561" spans="2:17" x14ac:dyDescent="0.3">
      <c r="B8561" s="187">
        <v>44188.291666666664</v>
      </c>
      <c r="D8561" s="202">
        <v>925</v>
      </c>
      <c r="E8561" s="178">
        <v>593.82399999999996</v>
      </c>
      <c r="F8561" s="188">
        <f t="shared" si="532"/>
        <v>0.80363230368440641</v>
      </c>
      <c r="G8561" s="200"/>
      <c r="H8561" s="202">
        <v>489</v>
      </c>
      <c r="I8561" s="178">
        <v>21896</v>
      </c>
      <c r="J8561">
        <f t="shared" si="533"/>
        <v>21896</v>
      </c>
      <c r="K8561" s="189">
        <f t="shared" si="534"/>
        <v>0.87583999999999995</v>
      </c>
      <c r="L8561" s="200">
        <v>22676</v>
      </c>
      <c r="N8561" s="184">
        <v>3961.3</v>
      </c>
      <c r="O8561" s="190">
        <f t="shared" si="535"/>
        <v>0.66021666666666667</v>
      </c>
      <c r="Q8561" s="1">
        <v>0</v>
      </c>
    </row>
    <row r="8562" spans="2:17" x14ac:dyDescent="0.3">
      <c r="B8562" s="187">
        <v>44188.333333333336</v>
      </c>
      <c r="D8562" s="202">
        <v>994</v>
      </c>
      <c r="E8562" s="178">
        <v>710.69399999999996</v>
      </c>
      <c r="F8562" s="188">
        <f t="shared" si="532"/>
        <v>0.96179449876509793</v>
      </c>
      <c r="G8562" s="200"/>
      <c r="H8562" s="202">
        <v>729</v>
      </c>
      <c r="I8562" s="178">
        <v>24359</v>
      </c>
      <c r="J8562">
        <f t="shared" si="533"/>
        <v>24359</v>
      </c>
      <c r="K8562" s="189">
        <f t="shared" si="534"/>
        <v>0.97436</v>
      </c>
      <c r="L8562" s="200">
        <v>25289</v>
      </c>
      <c r="N8562" s="184">
        <v>4599.3</v>
      </c>
      <c r="O8562" s="190">
        <f t="shared" si="535"/>
        <v>0.76655000000000006</v>
      </c>
      <c r="Q8562" s="1">
        <v>0</v>
      </c>
    </row>
    <row r="8563" spans="2:17" x14ac:dyDescent="0.3">
      <c r="B8563" s="187">
        <v>44188.375</v>
      </c>
      <c r="D8563" s="202">
        <v>1034</v>
      </c>
      <c r="E8563" s="178">
        <v>734.327</v>
      </c>
      <c r="F8563" s="188">
        <f t="shared" si="532"/>
        <v>0.99377744696687764</v>
      </c>
      <c r="G8563" s="200"/>
      <c r="H8563" s="202">
        <v>918</v>
      </c>
      <c r="I8563" s="178">
        <v>24359</v>
      </c>
      <c r="J8563">
        <f t="shared" si="533"/>
        <v>24359</v>
      </c>
      <c r="K8563" s="189">
        <f t="shared" si="534"/>
        <v>0.97436</v>
      </c>
      <c r="L8563" s="200">
        <v>25289</v>
      </c>
      <c r="N8563" s="184">
        <v>4071.3</v>
      </c>
      <c r="O8563" s="190">
        <f t="shared" si="535"/>
        <v>0.67854999999999999</v>
      </c>
      <c r="Q8563" s="1">
        <v>0</v>
      </c>
    </row>
    <row r="8564" spans="2:17" x14ac:dyDescent="0.3">
      <c r="B8564" s="187">
        <v>44188.416666666664</v>
      </c>
      <c r="D8564" s="202">
        <v>1060</v>
      </c>
      <c r="E8564" s="178">
        <v>734.46299999999997</v>
      </c>
      <c r="F8564" s="188">
        <f t="shared" si="532"/>
        <v>0.99396149812227219</v>
      </c>
      <c r="G8564" s="200"/>
      <c r="H8564" s="202">
        <v>1059</v>
      </c>
      <c r="I8564" s="178">
        <v>24359</v>
      </c>
      <c r="J8564">
        <f t="shared" si="533"/>
        <v>24359</v>
      </c>
      <c r="K8564" s="189">
        <f t="shared" si="534"/>
        <v>0.97436</v>
      </c>
      <c r="L8564" s="200">
        <v>25289</v>
      </c>
      <c r="N8564" s="184">
        <v>2357.3000000000002</v>
      </c>
      <c r="O8564" s="190">
        <f t="shared" si="535"/>
        <v>0.39288333333333336</v>
      </c>
      <c r="Q8564" s="1">
        <v>0</v>
      </c>
    </row>
    <row r="8565" spans="2:17" x14ac:dyDescent="0.3">
      <c r="B8565" s="187">
        <v>44188.458333333336</v>
      </c>
      <c r="D8565" s="202">
        <v>1072</v>
      </c>
      <c r="E8565" s="178">
        <v>734.59199999999998</v>
      </c>
      <c r="F8565" s="188">
        <f t="shared" si="532"/>
        <v>0.99413607605643339</v>
      </c>
      <c r="G8565" s="200"/>
      <c r="H8565" s="202">
        <v>1136</v>
      </c>
      <c r="I8565" s="178">
        <v>24359</v>
      </c>
      <c r="J8565">
        <f t="shared" si="533"/>
        <v>24359</v>
      </c>
      <c r="K8565" s="189">
        <f t="shared" si="534"/>
        <v>0.97436</v>
      </c>
      <c r="L8565" s="200">
        <v>25289</v>
      </c>
      <c r="N8565" s="184">
        <v>1219.2</v>
      </c>
      <c r="O8565" s="190">
        <f t="shared" si="535"/>
        <v>0.20320000000000002</v>
      </c>
      <c r="Q8565" s="1">
        <v>0</v>
      </c>
    </row>
    <row r="8566" spans="2:17" x14ac:dyDescent="0.3">
      <c r="B8566" s="187">
        <v>44188.5</v>
      </c>
      <c r="D8566" s="202">
        <v>1073</v>
      </c>
      <c r="E8566" s="178">
        <v>734.71100000000001</v>
      </c>
      <c r="F8566" s="188">
        <f t="shared" si="532"/>
        <v>0.99429712081740373</v>
      </c>
      <c r="G8566" s="200"/>
      <c r="H8566" s="202">
        <v>1139</v>
      </c>
      <c r="I8566" s="178">
        <v>24359</v>
      </c>
      <c r="J8566">
        <f t="shared" si="533"/>
        <v>24359</v>
      </c>
      <c r="K8566" s="189">
        <f t="shared" si="534"/>
        <v>0.97436</v>
      </c>
      <c r="L8566" s="200">
        <v>25289</v>
      </c>
      <c r="N8566" s="184">
        <v>828.5</v>
      </c>
      <c r="O8566" s="190">
        <f t="shared" si="535"/>
        <v>0.13808333333333334</v>
      </c>
      <c r="Q8566" s="1">
        <v>0</v>
      </c>
    </row>
    <row r="8567" spans="2:17" x14ac:dyDescent="0.3">
      <c r="B8567" s="187">
        <v>44188.541666666664</v>
      </c>
      <c r="D8567" s="202">
        <v>1062</v>
      </c>
      <c r="E8567" s="178">
        <v>734.74400000000003</v>
      </c>
      <c r="F8567" s="188">
        <f t="shared" si="532"/>
        <v>0.99434178028893339</v>
      </c>
      <c r="G8567" s="200"/>
      <c r="H8567" s="202">
        <v>1068</v>
      </c>
      <c r="I8567" s="178">
        <v>24359</v>
      </c>
      <c r="J8567">
        <f t="shared" si="533"/>
        <v>24359</v>
      </c>
      <c r="K8567" s="189">
        <f t="shared" si="534"/>
        <v>0.97436</v>
      </c>
      <c r="L8567" s="200">
        <v>25289</v>
      </c>
      <c r="N8567" s="184">
        <v>737.5</v>
      </c>
      <c r="O8567" s="190">
        <f t="shared" si="535"/>
        <v>0.12291666666666666</v>
      </c>
      <c r="Q8567" s="1">
        <v>0</v>
      </c>
    </row>
    <row r="8568" spans="2:17" x14ac:dyDescent="0.3">
      <c r="B8568" s="187">
        <v>44188.583333333336</v>
      </c>
      <c r="D8568" s="202">
        <v>1037</v>
      </c>
      <c r="E8568" s="178">
        <v>734.76800000000003</v>
      </c>
      <c r="F8568" s="188">
        <f t="shared" si="532"/>
        <v>0.99437425990459127</v>
      </c>
      <c r="G8568" s="200"/>
      <c r="H8568" s="202">
        <v>931</v>
      </c>
      <c r="I8568" s="178">
        <v>24359</v>
      </c>
      <c r="J8568">
        <f t="shared" si="533"/>
        <v>24359</v>
      </c>
      <c r="K8568" s="189">
        <f t="shared" si="534"/>
        <v>0.97436</v>
      </c>
      <c r="L8568" s="200">
        <v>25289</v>
      </c>
      <c r="N8568" s="184">
        <v>733</v>
      </c>
      <c r="O8568" s="190">
        <f t="shared" si="535"/>
        <v>0.12216666666666667</v>
      </c>
      <c r="Q8568" s="1">
        <v>0</v>
      </c>
    </row>
    <row r="8569" spans="2:17" x14ac:dyDescent="0.3">
      <c r="B8569" s="187">
        <v>44188.625</v>
      </c>
      <c r="D8569" s="202">
        <v>996</v>
      </c>
      <c r="E8569" s="178">
        <v>711.60199999999998</v>
      </c>
      <c r="F8569" s="188">
        <f t="shared" si="532"/>
        <v>0.96302331089082116</v>
      </c>
      <c r="G8569" s="200"/>
      <c r="H8569" s="202">
        <v>736</v>
      </c>
      <c r="I8569" s="178">
        <v>24359</v>
      </c>
      <c r="J8569">
        <f t="shared" si="533"/>
        <v>24359</v>
      </c>
      <c r="K8569" s="189">
        <f t="shared" si="534"/>
        <v>0.97436</v>
      </c>
      <c r="L8569" s="200">
        <v>25289</v>
      </c>
      <c r="N8569" s="184">
        <v>841.1</v>
      </c>
      <c r="O8569" s="190">
        <f t="shared" si="535"/>
        <v>0.14018333333333333</v>
      </c>
      <c r="Q8569" s="1">
        <v>0</v>
      </c>
    </row>
    <row r="8570" spans="2:17" x14ac:dyDescent="0.3">
      <c r="B8570" s="187">
        <v>44188.666666666664</v>
      </c>
      <c r="D8570" s="202">
        <v>933</v>
      </c>
      <c r="E8570" s="178">
        <v>595.30999999999995</v>
      </c>
      <c r="F8570" s="188">
        <f t="shared" si="532"/>
        <v>0.80564333322055681</v>
      </c>
      <c r="G8570" s="200"/>
      <c r="H8570" s="202">
        <v>509</v>
      </c>
      <c r="I8570" s="178">
        <v>22056</v>
      </c>
      <c r="J8570">
        <f t="shared" si="533"/>
        <v>22056</v>
      </c>
      <c r="K8570" s="189">
        <f t="shared" si="534"/>
        <v>0.88224000000000002</v>
      </c>
      <c r="L8570" s="200">
        <v>22846</v>
      </c>
      <c r="N8570" s="184">
        <v>1088.8</v>
      </c>
      <c r="O8570" s="190">
        <f t="shared" si="535"/>
        <v>0.18146666666666667</v>
      </c>
      <c r="Q8570" s="1">
        <v>0</v>
      </c>
    </row>
    <row r="8571" spans="2:17" x14ac:dyDescent="0.3">
      <c r="B8571" s="187">
        <v>44188.708333333336</v>
      </c>
      <c r="D8571" s="202">
        <v>806</v>
      </c>
      <c r="E8571" s="178">
        <v>369.09</v>
      </c>
      <c r="F8571" s="188">
        <f t="shared" si="532"/>
        <v>0.4994958892986433</v>
      </c>
      <c r="G8571" s="200"/>
      <c r="H8571" s="202">
        <v>264</v>
      </c>
      <c r="I8571" s="178">
        <v>11553</v>
      </c>
      <c r="J8571">
        <f t="shared" si="533"/>
        <v>11553</v>
      </c>
      <c r="K8571" s="189">
        <f t="shared" si="534"/>
        <v>0.46211999999999998</v>
      </c>
      <c r="L8571" s="200">
        <v>11859</v>
      </c>
      <c r="N8571" s="184">
        <v>1369</v>
      </c>
      <c r="O8571" s="190">
        <f t="shared" si="535"/>
        <v>0.22816666666666666</v>
      </c>
      <c r="Q8571" s="1">
        <v>0</v>
      </c>
    </row>
    <row r="8572" spans="2:17" x14ac:dyDescent="0.3">
      <c r="B8572" s="187">
        <v>44188.75</v>
      </c>
      <c r="D8572" s="202">
        <v>299</v>
      </c>
      <c r="E8572" s="178">
        <v>0</v>
      </c>
      <c r="F8572" s="188">
        <f t="shared" si="532"/>
        <v>0</v>
      </c>
      <c r="G8572" s="200"/>
      <c r="H8572" s="202">
        <v>50</v>
      </c>
      <c r="I8572" s="178">
        <v>1493.4</v>
      </c>
      <c r="J8572">
        <f t="shared" si="533"/>
        <v>1493.4</v>
      </c>
      <c r="K8572" s="189">
        <f t="shared" si="534"/>
        <v>5.9736000000000004E-2</v>
      </c>
      <c r="L8572" s="200">
        <v>1595.6</v>
      </c>
      <c r="N8572" s="184">
        <v>1694.8</v>
      </c>
      <c r="O8572" s="190">
        <f t="shared" si="535"/>
        <v>0.28246666666666664</v>
      </c>
      <c r="Q8572" s="1">
        <v>0</v>
      </c>
    </row>
    <row r="8573" spans="2:17" x14ac:dyDescent="0.3">
      <c r="B8573" s="187">
        <v>44188.791666666664</v>
      </c>
      <c r="D8573" s="202">
        <v>0</v>
      </c>
      <c r="E8573" s="178">
        <v>0</v>
      </c>
      <c r="F8573" s="188">
        <f t="shared" si="532"/>
        <v>0</v>
      </c>
      <c r="G8573" s="200"/>
      <c r="H8573" s="202">
        <v>0</v>
      </c>
      <c r="I8573" s="178">
        <v>-56.506999999999998</v>
      </c>
      <c r="J8573">
        <f t="shared" si="533"/>
        <v>0</v>
      </c>
      <c r="K8573" s="189">
        <f t="shared" si="534"/>
        <v>0</v>
      </c>
      <c r="L8573" s="200">
        <v>0</v>
      </c>
      <c r="N8573" s="184">
        <v>1720</v>
      </c>
      <c r="O8573" s="190">
        <f t="shared" si="535"/>
        <v>0.28666666666666668</v>
      </c>
      <c r="Q8573" s="1">
        <v>0</v>
      </c>
    </row>
    <row r="8574" spans="2:17" x14ac:dyDescent="0.3">
      <c r="B8574" s="187">
        <v>44188.833333333336</v>
      </c>
      <c r="D8574" s="202">
        <v>0</v>
      </c>
      <c r="E8574" s="178">
        <v>0</v>
      </c>
      <c r="F8574" s="188">
        <f t="shared" si="532"/>
        <v>0</v>
      </c>
      <c r="G8574" s="200"/>
      <c r="H8574" s="202">
        <v>0</v>
      </c>
      <c r="I8574" s="178">
        <v>-56.506999999999998</v>
      </c>
      <c r="J8574">
        <f t="shared" si="533"/>
        <v>0</v>
      </c>
      <c r="K8574" s="189">
        <f t="shared" si="534"/>
        <v>0</v>
      </c>
      <c r="L8574" s="200">
        <v>0</v>
      </c>
      <c r="N8574" s="184">
        <v>1781.3</v>
      </c>
      <c r="O8574" s="190">
        <f t="shared" si="535"/>
        <v>0.29688333333333333</v>
      </c>
      <c r="Q8574" s="1">
        <v>0</v>
      </c>
    </row>
    <row r="8575" spans="2:17" x14ac:dyDescent="0.3">
      <c r="B8575" s="187">
        <v>44188.875</v>
      </c>
      <c r="D8575" s="202">
        <v>0</v>
      </c>
      <c r="E8575" s="178">
        <v>0</v>
      </c>
      <c r="F8575" s="188">
        <f t="shared" si="532"/>
        <v>0</v>
      </c>
      <c r="G8575" s="200"/>
      <c r="H8575" s="202">
        <v>0</v>
      </c>
      <c r="I8575" s="178">
        <v>-56.506999999999998</v>
      </c>
      <c r="J8575">
        <f t="shared" si="533"/>
        <v>0</v>
      </c>
      <c r="K8575" s="189">
        <f t="shared" si="534"/>
        <v>0</v>
      </c>
      <c r="L8575" s="200">
        <v>0</v>
      </c>
      <c r="N8575" s="184">
        <v>1925.3</v>
      </c>
      <c r="O8575" s="190">
        <f t="shared" si="535"/>
        <v>0.3208833333333333</v>
      </c>
      <c r="Q8575" s="1">
        <v>0</v>
      </c>
    </row>
    <row r="8576" spans="2:17" x14ac:dyDescent="0.3">
      <c r="B8576" s="187">
        <v>44188.916666666664</v>
      </c>
      <c r="D8576" s="202">
        <v>0</v>
      </c>
      <c r="E8576" s="178">
        <v>0</v>
      </c>
      <c r="F8576" s="188">
        <f t="shared" si="532"/>
        <v>0</v>
      </c>
      <c r="G8576" s="200"/>
      <c r="H8576" s="202">
        <v>0</v>
      </c>
      <c r="I8576" s="178">
        <v>-56.506999999999998</v>
      </c>
      <c r="J8576">
        <f t="shared" si="533"/>
        <v>0</v>
      </c>
      <c r="K8576" s="189">
        <f t="shared" si="534"/>
        <v>0</v>
      </c>
      <c r="L8576" s="200">
        <v>0</v>
      </c>
      <c r="N8576" s="184">
        <v>1953.2</v>
      </c>
      <c r="O8576" s="190">
        <f t="shared" si="535"/>
        <v>0.32553333333333334</v>
      </c>
      <c r="Q8576" s="1">
        <v>0</v>
      </c>
    </row>
    <row r="8577" spans="2:17" x14ac:dyDescent="0.3">
      <c r="B8577" s="187">
        <v>44188.958333333336</v>
      </c>
      <c r="D8577" s="202">
        <v>0</v>
      </c>
      <c r="E8577" s="178">
        <v>0</v>
      </c>
      <c r="F8577" s="188">
        <f t="shared" si="532"/>
        <v>0</v>
      </c>
      <c r="G8577" s="200"/>
      <c r="H8577" s="202">
        <v>0</v>
      </c>
      <c r="I8577" s="178">
        <v>-56.506999999999998</v>
      </c>
      <c r="J8577">
        <f t="shared" si="533"/>
        <v>0</v>
      </c>
      <c r="K8577" s="189">
        <f t="shared" si="534"/>
        <v>0</v>
      </c>
      <c r="L8577" s="200">
        <v>0</v>
      </c>
      <c r="N8577" s="184">
        <v>1572.3</v>
      </c>
      <c r="O8577" s="190">
        <f t="shared" si="535"/>
        <v>0.26205000000000001</v>
      </c>
      <c r="Q8577" s="1">
        <v>0</v>
      </c>
    </row>
    <row r="8578" spans="2:17" x14ac:dyDescent="0.3">
      <c r="B8578" s="187">
        <v>44189</v>
      </c>
      <c r="D8578" s="202">
        <v>0</v>
      </c>
      <c r="E8578" s="178">
        <v>0</v>
      </c>
      <c r="F8578" s="188">
        <f t="shared" si="532"/>
        <v>0</v>
      </c>
      <c r="G8578" s="200"/>
      <c r="H8578" s="202">
        <v>0</v>
      </c>
      <c r="I8578" s="178">
        <v>-56.506999999999998</v>
      </c>
      <c r="J8578">
        <f t="shared" si="533"/>
        <v>0</v>
      </c>
      <c r="K8578" s="189">
        <f t="shared" si="534"/>
        <v>0</v>
      </c>
      <c r="L8578" s="200">
        <v>0</v>
      </c>
      <c r="N8578" s="184">
        <v>1588</v>
      </c>
      <c r="O8578" s="190">
        <f t="shared" si="535"/>
        <v>0.26466666666666666</v>
      </c>
      <c r="Q8578" s="1">
        <v>0</v>
      </c>
    </row>
    <row r="8579" spans="2:17" x14ac:dyDescent="0.3">
      <c r="B8579" s="187">
        <v>44189.041666666664</v>
      </c>
      <c r="D8579" s="202">
        <v>0</v>
      </c>
      <c r="E8579" s="178">
        <v>0</v>
      </c>
      <c r="F8579" s="188">
        <f t="shared" si="532"/>
        <v>0</v>
      </c>
      <c r="G8579" s="200"/>
      <c r="H8579" s="202">
        <v>0</v>
      </c>
      <c r="I8579" s="178">
        <v>-56.506999999999998</v>
      </c>
      <c r="J8579">
        <f t="shared" si="533"/>
        <v>0</v>
      </c>
      <c r="K8579" s="189">
        <f t="shared" si="534"/>
        <v>0</v>
      </c>
      <c r="L8579" s="200">
        <v>0</v>
      </c>
      <c r="N8579" s="184">
        <v>2041.9</v>
      </c>
      <c r="O8579" s="190">
        <f t="shared" si="535"/>
        <v>0.34031666666666666</v>
      </c>
      <c r="Q8579" s="1">
        <v>0</v>
      </c>
    </row>
    <row r="8580" spans="2:17" x14ac:dyDescent="0.3">
      <c r="B8580" s="187">
        <v>44189.083333333336</v>
      </c>
      <c r="D8580" s="202">
        <v>0</v>
      </c>
      <c r="E8580" s="178">
        <v>0</v>
      </c>
      <c r="F8580" s="188">
        <f t="shared" si="532"/>
        <v>0</v>
      </c>
      <c r="G8580" s="200"/>
      <c r="H8580" s="202">
        <v>0</v>
      </c>
      <c r="I8580" s="178">
        <v>-56.506999999999998</v>
      </c>
      <c r="J8580">
        <f t="shared" si="533"/>
        <v>0</v>
      </c>
      <c r="K8580" s="189">
        <f t="shared" si="534"/>
        <v>0</v>
      </c>
      <c r="L8580" s="200">
        <v>0</v>
      </c>
      <c r="N8580" s="184">
        <v>2990</v>
      </c>
      <c r="O8580" s="190">
        <f t="shared" si="535"/>
        <v>0.49833333333333335</v>
      </c>
      <c r="Q8580" s="1">
        <v>0</v>
      </c>
    </row>
    <row r="8581" spans="2:17" x14ac:dyDescent="0.3">
      <c r="B8581" s="187">
        <v>44189.125</v>
      </c>
      <c r="D8581" s="202">
        <v>0</v>
      </c>
      <c r="E8581" s="178">
        <v>0</v>
      </c>
      <c r="F8581" s="188">
        <f t="shared" si="532"/>
        <v>0</v>
      </c>
      <c r="G8581" s="200"/>
      <c r="H8581" s="202">
        <v>0</v>
      </c>
      <c r="I8581" s="178">
        <v>-56.506999999999998</v>
      </c>
      <c r="J8581">
        <f t="shared" si="533"/>
        <v>0</v>
      </c>
      <c r="K8581" s="189">
        <f t="shared" si="534"/>
        <v>0</v>
      </c>
      <c r="L8581" s="200">
        <v>0</v>
      </c>
      <c r="N8581" s="184">
        <v>3559.6</v>
      </c>
      <c r="O8581" s="190">
        <f t="shared" si="535"/>
        <v>0.59326666666666661</v>
      </c>
      <c r="Q8581" s="1">
        <v>0</v>
      </c>
    </row>
    <row r="8582" spans="2:17" x14ac:dyDescent="0.3">
      <c r="B8582" s="187">
        <v>44189.166666666664</v>
      </c>
      <c r="D8582" s="202">
        <v>0</v>
      </c>
      <c r="E8582" s="178">
        <v>0</v>
      </c>
      <c r="F8582" s="188">
        <f t="shared" si="532"/>
        <v>0</v>
      </c>
      <c r="G8582" s="200"/>
      <c r="H8582" s="202">
        <v>0</v>
      </c>
      <c r="I8582" s="178">
        <v>-56.506999999999998</v>
      </c>
      <c r="J8582">
        <f t="shared" si="533"/>
        <v>0</v>
      </c>
      <c r="K8582" s="189">
        <f t="shared" si="534"/>
        <v>0</v>
      </c>
      <c r="L8582" s="200">
        <v>0</v>
      </c>
      <c r="N8582" s="184">
        <v>3537.5</v>
      </c>
      <c r="O8582" s="190">
        <f t="shared" si="535"/>
        <v>0.58958333333333335</v>
      </c>
      <c r="Q8582" s="1">
        <v>0</v>
      </c>
    </row>
    <row r="8583" spans="2:17" x14ac:dyDescent="0.3">
      <c r="B8583" s="187">
        <v>44189.208333333336</v>
      </c>
      <c r="D8583" s="202">
        <v>221</v>
      </c>
      <c r="E8583" s="178">
        <v>0</v>
      </c>
      <c r="F8583" s="188">
        <f t="shared" si="532"/>
        <v>0</v>
      </c>
      <c r="G8583" s="200"/>
      <c r="H8583" s="202">
        <v>36</v>
      </c>
      <c r="I8583" s="178">
        <v>1087.4000000000001</v>
      </c>
      <c r="J8583">
        <f t="shared" si="533"/>
        <v>1087.4000000000001</v>
      </c>
      <c r="K8583" s="189">
        <f t="shared" si="534"/>
        <v>4.3496000000000007E-2</v>
      </c>
      <c r="L8583" s="200">
        <v>1186.7</v>
      </c>
      <c r="N8583" s="184">
        <v>3527.9</v>
      </c>
      <c r="O8583" s="190">
        <f t="shared" si="535"/>
        <v>0.5879833333333333</v>
      </c>
      <c r="Q8583" s="1">
        <v>0</v>
      </c>
    </row>
    <row r="8584" spans="2:17" x14ac:dyDescent="0.3">
      <c r="B8584" s="187">
        <v>44189.25</v>
      </c>
      <c r="D8584" s="202">
        <v>733</v>
      </c>
      <c r="E8584" s="178">
        <v>158.78399999999999</v>
      </c>
      <c r="F8584" s="188">
        <f t="shared" si="532"/>
        <v>0.21488513719254324</v>
      </c>
      <c r="G8584" s="200"/>
      <c r="H8584" s="202">
        <v>233</v>
      </c>
      <c r="I8584" s="178">
        <v>10426</v>
      </c>
      <c r="J8584">
        <f t="shared" si="533"/>
        <v>10426</v>
      </c>
      <c r="K8584" s="189">
        <f t="shared" si="534"/>
        <v>0.41704000000000002</v>
      </c>
      <c r="L8584" s="200">
        <v>10697</v>
      </c>
      <c r="N8584" s="184">
        <v>2472</v>
      </c>
      <c r="O8584" s="190">
        <f t="shared" si="535"/>
        <v>0.41199999999999998</v>
      </c>
      <c r="Q8584" s="1">
        <v>0</v>
      </c>
    </row>
    <row r="8585" spans="2:17" x14ac:dyDescent="0.3">
      <c r="B8585" s="187">
        <v>44189.291666666664</v>
      </c>
      <c r="D8585" s="202">
        <v>871</v>
      </c>
      <c r="E8585" s="178">
        <v>559.03300000000002</v>
      </c>
      <c r="F8585" s="188">
        <f t="shared" si="532"/>
        <v>0.75654904083635022</v>
      </c>
      <c r="G8585" s="200"/>
      <c r="H8585" s="202">
        <v>470</v>
      </c>
      <c r="I8585" s="178">
        <v>20841</v>
      </c>
      <c r="J8585">
        <f t="shared" si="533"/>
        <v>20841</v>
      </c>
      <c r="K8585" s="189">
        <f t="shared" si="534"/>
        <v>0.83364000000000005</v>
      </c>
      <c r="L8585" s="200">
        <v>21561</v>
      </c>
      <c r="N8585" s="184">
        <v>2707.7</v>
      </c>
      <c r="O8585" s="190">
        <f t="shared" si="535"/>
        <v>0.45128333333333331</v>
      </c>
      <c r="Q8585" s="1">
        <v>0</v>
      </c>
    </row>
    <row r="8586" spans="2:17" x14ac:dyDescent="0.3">
      <c r="B8586" s="187">
        <v>44189.333333333336</v>
      </c>
      <c r="D8586" s="202">
        <v>947</v>
      </c>
      <c r="E8586" s="178">
        <v>676.93499999999995</v>
      </c>
      <c r="F8586" s="188">
        <f t="shared" si="532"/>
        <v>0.91610785939033057</v>
      </c>
      <c r="G8586" s="200"/>
      <c r="H8586" s="202">
        <v>705</v>
      </c>
      <c r="I8586" s="178">
        <v>23969</v>
      </c>
      <c r="J8586">
        <f t="shared" si="533"/>
        <v>23969</v>
      </c>
      <c r="K8586" s="189">
        <f t="shared" si="534"/>
        <v>0.95875999999999995</v>
      </c>
      <c r="L8586" s="200">
        <v>24875</v>
      </c>
      <c r="N8586" s="184">
        <v>3534.5</v>
      </c>
      <c r="O8586" s="190">
        <f t="shared" si="535"/>
        <v>0.58908333333333329</v>
      </c>
      <c r="Q8586" s="1">
        <v>0</v>
      </c>
    </row>
    <row r="8587" spans="2:17" x14ac:dyDescent="0.3">
      <c r="B8587" s="187">
        <v>44189.375</v>
      </c>
      <c r="D8587" s="202">
        <v>993</v>
      </c>
      <c r="E8587" s="178">
        <v>732.42499999999995</v>
      </c>
      <c r="F8587" s="188">
        <f t="shared" ref="F8587:F8650" si="536">E8587/$F$8</f>
        <v>0.99120343742599049</v>
      </c>
      <c r="G8587" s="200"/>
      <c r="H8587" s="202">
        <v>889</v>
      </c>
      <c r="I8587" s="178">
        <v>24359</v>
      </c>
      <c r="J8587">
        <f t="shared" ref="J8587:J8650" si="537">IF(I8587&lt;0,0,I8587)</f>
        <v>24359</v>
      </c>
      <c r="K8587" s="189">
        <f t="shared" ref="K8587:K8650" si="538">J8587/(1000*$K$8)</f>
        <v>0.97436</v>
      </c>
      <c r="L8587" s="200">
        <v>25289</v>
      </c>
      <c r="N8587" s="184">
        <v>3181.7</v>
      </c>
      <c r="O8587" s="190">
        <f t="shared" ref="O8587:O8650" si="539">N8587/$O$8</f>
        <v>0.53028333333333333</v>
      </c>
      <c r="Q8587" s="1">
        <v>0</v>
      </c>
    </row>
    <row r="8588" spans="2:17" x14ac:dyDescent="0.3">
      <c r="B8588" s="187">
        <v>44189.416666666664</v>
      </c>
      <c r="D8588" s="202">
        <v>1025</v>
      </c>
      <c r="E8588" s="178">
        <v>734.46</v>
      </c>
      <c r="F8588" s="188">
        <f t="shared" si="536"/>
        <v>0.99395743817031512</v>
      </c>
      <c r="G8588" s="200"/>
      <c r="H8588" s="202">
        <v>1028</v>
      </c>
      <c r="I8588" s="178">
        <v>24359</v>
      </c>
      <c r="J8588">
        <f t="shared" si="537"/>
        <v>24359</v>
      </c>
      <c r="K8588" s="189">
        <f t="shared" si="538"/>
        <v>0.97436</v>
      </c>
      <c r="L8588" s="200">
        <v>25289</v>
      </c>
      <c r="N8588" s="184">
        <v>2425.9</v>
      </c>
      <c r="O8588" s="190">
        <f t="shared" si="539"/>
        <v>0.40431666666666666</v>
      </c>
      <c r="Q8588" s="1">
        <v>0</v>
      </c>
    </row>
    <row r="8589" spans="2:17" x14ac:dyDescent="0.3">
      <c r="B8589" s="187">
        <v>44189.458333333336</v>
      </c>
      <c r="D8589" s="202">
        <v>1038</v>
      </c>
      <c r="E8589" s="178">
        <v>734.58699999999999</v>
      </c>
      <c r="F8589" s="188">
        <f t="shared" si="536"/>
        <v>0.99412930946983802</v>
      </c>
      <c r="G8589" s="200"/>
      <c r="H8589" s="202">
        <v>1103</v>
      </c>
      <c r="I8589" s="178">
        <v>24359</v>
      </c>
      <c r="J8589">
        <f t="shared" si="537"/>
        <v>24359</v>
      </c>
      <c r="K8589" s="189">
        <f t="shared" si="538"/>
        <v>0.97436</v>
      </c>
      <c r="L8589" s="200">
        <v>25289</v>
      </c>
      <c r="N8589" s="184">
        <v>1856.9</v>
      </c>
      <c r="O8589" s="190">
        <f t="shared" si="539"/>
        <v>0.30948333333333333</v>
      </c>
      <c r="Q8589" s="1">
        <v>0</v>
      </c>
    </row>
    <row r="8590" spans="2:17" x14ac:dyDescent="0.3">
      <c r="B8590" s="187">
        <v>44189.5</v>
      </c>
      <c r="D8590" s="202">
        <v>1040</v>
      </c>
      <c r="E8590" s="178">
        <v>734.71</v>
      </c>
      <c r="F8590" s="188">
        <f t="shared" si="536"/>
        <v>0.99429576750008464</v>
      </c>
      <c r="G8590" s="200"/>
      <c r="H8590" s="202">
        <v>1107</v>
      </c>
      <c r="I8590" s="178">
        <v>24359</v>
      </c>
      <c r="J8590">
        <f t="shared" si="537"/>
        <v>24359</v>
      </c>
      <c r="K8590" s="189">
        <f t="shared" si="538"/>
        <v>0.97436</v>
      </c>
      <c r="L8590" s="200">
        <v>25289</v>
      </c>
      <c r="N8590" s="184">
        <v>1480.2</v>
      </c>
      <c r="O8590" s="190">
        <f t="shared" si="539"/>
        <v>0.2467</v>
      </c>
      <c r="Q8590" s="1">
        <v>0</v>
      </c>
    </row>
    <row r="8591" spans="2:17" x14ac:dyDescent="0.3">
      <c r="B8591" s="187">
        <v>44189.541666666664</v>
      </c>
      <c r="D8591" s="202">
        <v>1027</v>
      </c>
      <c r="E8591" s="178">
        <v>734.75199999999995</v>
      </c>
      <c r="F8591" s="188">
        <f t="shared" si="536"/>
        <v>0.99435260682748583</v>
      </c>
      <c r="G8591" s="200"/>
      <c r="H8591" s="202">
        <v>1038</v>
      </c>
      <c r="I8591" s="178">
        <v>24359</v>
      </c>
      <c r="J8591">
        <f t="shared" si="537"/>
        <v>24359</v>
      </c>
      <c r="K8591" s="189">
        <f t="shared" si="538"/>
        <v>0.97436</v>
      </c>
      <c r="L8591" s="200">
        <v>25289</v>
      </c>
      <c r="N8591" s="184">
        <v>1308.3</v>
      </c>
      <c r="O8591" s="190">
        <f t="shared" si="539"/>
        <v>0.21804999999999999</v>
      </c>
      <c r="Q8591" s="1">
        <v>0</v>
      </c>
    </row>
    <row r="8592" spans="2:17" x14ac:dyDescent="0.3">
      <c r="B8592" s="187">
        <v>44189.583333333336</v>
      </c>
      <c r="D8592" s="202">
        <v>998</v>
      </c>
      <c r="E8592" s="178">
        <v>734.34500000000003</v>
      </c>
      <c r="F8592" s="188">
        <f t="shared" si="536"/>
        <v>0.99380180667862106</v>
      </c>
      <c r="G8592" s="200"/>
      <c r="H8592" s="202">
        <v>904</v>
      </c>
      <c r="I8592" s="178">
        <v>24359</v>
      </c>
      <c r="J8592">
        <f t="shared" si="537"/>
        <v>24359</v>
      </c>
      <c r="K8592" s="189">
        <f t="shared" si="538"/>
        <v>0.97436</v>
      </c>
      <c r="L8592" s="200">
        <v>25289</v>
      </c>
      <c r="N8592" s="184">
        <v>1279.0999999999999</v>
      </c>
      <c r="O8592" s="190">
        <f t="shared" si="539"/>
        <v>0.21318333333333331</v>
      </c>
      <c r="Q8592" s="1">
        <v>0</v>
      </c>
    </row>
    <row r="8593" spans="2:17" x14ac:dyDescent="0.3">
      <c r="B8593" s="187">
        <v>44189.625</v>
      </c>
      <c r="D8593" s="202">
        <v>950</v>
      </c>
      <c r="E8593" s="178">
        <v>676.98500000000001</v>
      </c>
      <c r="F8593" s="188">
        <f t="shared" si="536"/>
        <v>0.91617552525628454</v>
      </c>
      <c r="G8593" s="200"/>
      <c r="H8593" s="202">
        <v>714</v>
      </c>
      <c r="I8593" s="178">
        <v>23600</v>
      </c>
      <c r="J8593">
        <f t="shared" si="537"/>
        <v>23600</v>
      </c>
      <c r="K8593" s="189">
        <f t="shared" si="538"/>
        <v>0.94399999999999995</v>
      </c>
      <c r="L8593" s="200">
        <v>24483</v>
      </c>
      <c r="N8593" s="184">
        <v>1292.5999999999999</v>
      </c>
      <c r="O8593" s="190">
        <f t="shared" si="539"/>
        <v>0.21543333333333331</v>
      </c>
      <c r="Q8593" s="1">
        <v>0</v>
      </c>
    </row>
    <row r="8594" spans="2:17" x14ac:dyDescent="0.3">
      <c r="B8594" s="187">
        <v>44189.666666666664</v>
      </c>
      <c r="D8594" s="202">
        <v>880</v>
      </c>
      <c r="E8594" s="178">
        <v>560.38400000000001</v>
      </c>
      <c r="F8594" s="188">
        <f t="shared" si="536"/>
        <v>0.75837737253442505</v>
      </c>
      <c r="G8594" s="200"/>
      <c r="H8594" s="202">
        <v>493</v>
      </c>
      <c r="I8594" s="178">
        <v>21201</v>
      </c>
      <c r="J8594">
        <f t="shared" si="537"/>
        <v>21201</v>
      </c>
      <c r="K8594" s="189">
        <f t="shared" si="538"/>
        <v>0.84804000000000002</v>
      </c>
      <c r="L8594" s="200">
        <v>21941</v>
      </c>
      <c r="N8594" s="184">
        <v>1387.2</v>
      </c>
      <c r="O8594" s="190">
        <f t="shared" si="539"/>
        <v>0.23120000000000002</v>
      </c>
      <c r="Q8594" s="1">
        <v>0</v>
      </c>
    </row>
    <row r="8595" spans="2:17" x14ac:dyDescent="0.3">
      <c r="B8595" s="187">
        <v>44189.708333333336</v>
      </c>
      <c r="D8595" s="202">
        <v>755</v>
      </c>
      <c r="E8595" s="178">
        <v>345.04199999999997</v>
      </c>
      <c r="F8595" s="188">
        <f t="shared" si="536"/>
        <v>0.46695131440944615</v>
      </c>
      <c r="G8595" s="200"/>
      <c r="H8595" s="202">
        <v>255</v>
      </c>
      <c r="I8595" s="178">
        <v>11034</v>
      </c>
      <c r="J8595">
        <f t="shared" si="537"/>
        <v>11034</v>
      </c>
      <c r="K8595" s="189">
        <f t="shared" si="538"/>
        <v>0.44135999999999997</v>
      </c>
      <c r="L8595" s="200">
        <v>11323</v>
      </c>
      <c r="N8595" s="184">
        <v>1591</v>
      </c>
      <c r="O8595" s="190">
        <f t="shared" si="539"/>
        <v>0.26516666666666666</v>
      </c>
      <c r="Q8595" s="1">
        <v>0</v>
      </c>
    </row>
    <row r="8596" spans="2:17" x14ac:dyDescent="0.3">
      <c r="B8596" s="187">
        <v>44189.75</v>
      </c>
      <c r="D8596" s="202">
        <v>275</v>
      </c>
      <c r="E8596" s="178">
        <v>0</v>
      </c>
      <c r="F8596" s="188">
        <f t="shared" si="536"/>
        <v>0</v>
      </c>
      <c r="G8596" s="200"/>
      <c r="H8596" s="202">
        <v>48</v>
      </c>
      <c r="I8596" s="178">
        <v>1428.5</v>
      </c>
      <c r="J8596">
        <f t="shared" si="537"/>
        <v>1428.5</v>
      </c>
      <c r="K8596" s="189">
        <f t="shared" si="538"/>
        <v>5.7140000000000003E-2</v>
      </c>
      <c r="L8596" s="200">
        <v>1530.3</v>
      </c>
      <c r="N8596" s="184">
        <v>2070.1999999999998</v>
      </c>
      <c r="O8596" s="190">
        <f t="shared" si="539"/>
        <v>0.3450333333333333</v>
      </c>
      <c r="Q8596" s="1">
        <v>0</v>
      </c>
    </row>
    <row r="8597" spans="2:17" x14ac:dyDescent="0.3">
      <c r="B8597" s="187">
        <v>44189.791666666664</v>
      </c>
      <c r="D8597" s="202">
        <v>0</v>
      </c>
      <c r="E8597" s="178">
        <v>0</v>
      </c>
      <c r="F8597" s="188">
        <f t="shared" si="536"/>
        <v>0</v>
      </c>
      <c r="G8597" s="200"/>
      <c r="H8597" s="202">
        <v>0</v>
      </c>
      <c r="I8597" s="178">
        <v>-56.506999999999998</v>
      </c>
      <c r="J8597">
        <f t="shared" si="537"/>
        <v>0</v>
      </c>
      <c r="K8597" s="189">
        <f t="shared" si="538"/>
        <v>0</v>
      </c>
      <c r="L8597" s="200">
        <v>0</v>
      </c>
      <c r="N8597" s="184">
        <v>1703.8</v>
      </c>
      <c r="O8597" s="190">
        <f t="shared" si="539"/>
        <v>0.28396666666666665</v>
      </c>
      <c r="Q8597" s="1">
        <v>0</v>
      </c>
    </row>
    <row r="8598" spans="2:17" x14ac:dyDescent="0.3">
      <c r="B8598" s="187">
        <v>44189.833333333336</v>
      </c>
      <c r="D8598" s="202">
        <v>0</v>
      </c>
      <c r="E8598" s="178">
        <v>0</v>
      </c>
      <c r="F8598" s="188">
        <f t="shared" si="536"/>
        <v>0</v>
      </c>
      <c r="G8598" s="200"/>
      <c r="H8598" s="202">
        <v>0</v>
      </c>
      <c r="I8598" s="178">
        <v>-56.506999999999998</v>
      </c>
      <c r="J8598">
        <f t="shared" si="537"/>
        <v>0</v>
      </c>
      <c r="K8598" s="189">
        <f t="shared" si="538"/>
        <v>0</v>
      </c>
      <c r="L8598" s="200">
        <v>0</v>
      </c>
      <c r="N8598" s="184">
        <v>1193.3</v>
      </c>
      <c r="O8598" s="190">
        <f t="shared" si="539"/>
        <v>0.19888333333333333</v>
      </c>
      <c r="Q8598" s="1">
        <v>0</v>
      </c>
    </row>
    <row r="8599" spans="2:17" x14ac:dyDescent="0.3">
      <c r="B8599" s="187">
        <v>44189.875</v>
      </c>
      <c r="D8599" s="202">
        <v>0</v>
      </c>
      <c r="E8599" s="178">
        <v>0</v>
      </c>
      <c r="F8599" s="188">
        <f t="shared" si="536"/>
        <v>0</v>
      </c>
      <c r="G8599" s="200"/>
      <c r="H8599" s="202">
        <v>0</v>
      </c>
      <c r="I8599" s="178">
        <v>-56.506999999999998</v>
      </c>
      <c r="J8599">
        <f t="shared" si="537"/>
        <v>0</v>
      </c>
      <c r="K8599" s="189">
        <f t="shared" si="538"/>
        <v>0</v>
      </c>
      <c r="L8599" s="200">
        <v>0</v>
      </c>
      <c r="N8599" s="184">
        <v>640.1</v>
      </c>
      <c r="O8599" s="190">
        <f t="shared" si="539"/>
        <v>0.10668333333333334</v>
      </c>
      <c r="Q8599" s="1">
        <v>0</v>
      </c>
    </row>
    <row r="8600" spans="2:17" x14ac:dyDescent="0.3">
      <c r="B8600" s="187">
        <v>44189.916666666664</v>
      </c>
      <c r="D8600" s="202">
        <v>0</v>
      </c>
      <c r="E8600" s="178">
        <v>0</v>
      </c>
      <c r="F8600" s="188">
        <f t="shared" si="536"/>
        <v>0</v>
      </c>
      <c r="G8600" s="200"/>
      <c r="H8600" s="202">
        <v>0</v>
      </c>
      <c r="I8600" s="178">
        <v>-56.506999999999998</v>
      </c>
      <c r="J8600">
        <f t="shared" si="537"/>
        <v>0</v>
      </c>
      <c r="K8600" s="189">
        <f t="shared" si="538"/>
        <v>0</v>
      </c>
      <c r="L8600" s="200">
        <v>0</v>
      </c>
      <c r="N8600" s="184">
        <v>132.1</v>
      </c>
      <c r="O8600" s="190">
        <f t="shared" si="539"/>
        <v>2.2016666666666667E-2</v>
      </c>
      <c r="Q8600" s="1">
        <v>0</v>
      </c>
    </row>
    <row r="8601" spans="2:17" x14ac:dyDescent="0.3">
      <c r="B8601" s="187">
        <v>44189.958333333336</v>
      </c>
      <c r="D8601" s="202">
        <v>0</v>
      </c>
      <c r="E8601" s="178">
        <v>0</v>
      </c>
      <c r="F8601" s="188">
        <f t="shared" si="536"/>
        <v>0</v>
      </c>
      <c r="G8601" s="200"/>
      <c r="H8601" s="202">
        <v>0</v>
      </c>
      <c r="I8601" s="178">
        <v>-56.506999999999998</v>
      </c>
      <c r="J8601">
        <f t="shared" si="537"/>
        <v>0</v>
      </c>
      <c r="K8601" s="189">
        <f t="shared" si="538"/>
        <v>0</v>
      </c>
      <c r="L8601" s="200">
        <v>0</v>
      </c>
      <c r="N8601" s="184">
        <v>0</v>
      </c>
      <c r="O8601" s="190">
        <f t="shared" si="539"/>
        <v>0</v>
      </c>
      <c r="Q8601" s="1">
        <v>0</v>
      </c>
    </row>
    <row r="8602" spans="2:17" x14ac:dyDescent="0.3">
      <c r="B8602" s="187">
        <v>44190</v>
      </c>
      <c r="D8602" s="202">
        <v>0</v>
      </c>
      <c r="E8602" s="178">
        <v>0</v>
      </c>
      <c r="F8602" s="188">
        <f t="shared" si="536"/>
        <v>0</v>
      </c>
      <c r="G8602" s="200"/>
      <c r="H8602" s="202">
        <v>0</v>
      </c>
      <c r="I8602" s="178">
        <v>-56.506999999999998</v>
      </c>
      <c r="J8602">
        <f t="shared" si="537"/>
        <v>0</v>
      </c>
      <c r="K8602" s="189">
        <f t="shared" si="538"/>
        <v>0</v>
      </c>
      <c r="L8602" s="200">
        <v>0</v>
      </c>
      <c r="N8602" s="184">
        <v>313.60000000000002</v>
      </c>
      <c r="O8602" s="190">
        <f t="shared" si="539"/>
        <v>5.226666666666667E-2</v>
      </c>
      <c r="Q8602" s="1">
        <v>0</v>
      </c>
    </row>
    <row r="8603" spans="2:17" x14ac:dyDescent="0.3">
      <c r="B8603" s="187">
        <v>44190.041666666664</v>
      </c>
      <c r="D8603" s="202">
        <v>0</v>
      </c>
      <c r="E8603" s="178">
        <v>0</v>
      </c>
      <c r="F8603" s="188">
        <f t="shared" si="536"/>
        <v>0</v>
      </c>
      <c r="G8603" s="200"/>
      <c r="H8603" s="202">
        <v>0</v>
      </c>
      <c r="I8603" s="178">
        <v>-56.506999999999998</v>
      </c>
      <c r="J8603">
        <f t="shared" si="537"/>
        <v>0</v>
      </c>
      <c r="K8603" s="189">
        <f t="shared" si="538"/>
        <v>0</v>
      </c>
      <c r="L8603" s="200">
        <v>0</v>
      </c>
      <c r="N8603" s="184">
        <v>1395.9</v>
      </c>
      <c r="O8603" s="190">
        <f t="shared" si="539"/>
        <v>0.23265000000000002</v>
      </c>
      <c r="Q8603" s="1">
        <v>0</v>
      </c>
    </row>
    <row r="8604" spans="2:17" x14ac:dyDescent="0.3">
      <c r="B8604" s="187">
        <v>44190.083333333336</v>
      </c>
      <c r="D8604" s="202">
        <v>0</v>
      </c>
      <c r="E8604" s="178">
        <v>0</v>
      </c>
      <c r="F8604" s="188">
        <f t="shared" si="536"/>
        <v>0</v>
      </c>
      <c r="G8604" s="200"/>
      <c r="H8604" s="202">
        <v>0</v>
      </c>
      <c r="I8604" s="178">
        <v>-56.506999999999998</v>
      </c>
      <c r="J8604">
        <f t="shared" si="537"/>
        <v>0</v>
      </c>
      <c r="K8604" s="189">
        <f t="shared" si="538"/>
        <v>0</v>
      </c>
      <c r="L8604" s="200">
        <v>0</v>
      </c>
      <c r="N8604" s="184">
        <v>2253.9</v>
      </c>
      <c r="O8604" s="190">
        <f t="shared" si="539"/>
        <v>0.37565000000000004</v>
      </c>
      <c r="Q8604" s="1">
        <v>0</v>
      </c>
    </row>
    <row r="8605" spans="2:17" x14ac:dyDescent="0.3">
      <c r="B8605" s="187">
        <v>44190.125</v>
      </c>
      <c r="D8605" s="202">
        <v>0</v>
      </c>
      <c r="E8605" s="178">
        <v>0</v>
      </c>
      <c r="F8605" s="188">
        <f t="shared" si="536"/>
        <v>0</v>
      </c>
      <c r="G8605" s="200"/>
      <c r="H8605" s="202">
        <v>0</v>
      </c>
      <c r="I8605" s="178">
        <v>-56.506999999999998</v>
      </c>
      <c r="J8605">
        <f t="shared" si="537"/>
        <v>0</v>
      </c>
      <c r="K8605" s="189">
        <f t="shared" si="538"/>
        <v>0</v>
      </c>
      <c r="L8605" s="200">
        <v>0</v>
      </c>
      <c r="N8605" s="184">
        <v>1914.7</v>
      </c>
      <c r="O8605" s="190">
        <f t="shared" si="539"/>
        <v>0.31911666666666666</v>
      </c>
      <c r="Q8605" s="1">
        <v>0</v>
      </c>
    </row>
    <row r="8606" spans="2:17" x14ac:dyDescent="0.3">
      <c r="B8606" s="187">
        <v>44190.166666666664</v>
      </c>
      <c r="D8606" s="202">
        <v>0</v>
      </c>
      <c r="E8606" s="178">
        <v>0</v>
      </c>
      <c r="F8606" s="188">
        <f t="shared" si="536"/>
        <v>0</v>
      </c>
      <c r="G8606" s="200"/>
      <c r="H8606" s="202">
        <v>0</v>
      </c>
      <c r="I8606" s="178">
        <v>-56.506999999999998</v>
      </c>
      <c r="J8606">
        <f t="shared" si="537"/>
        <v>0</v>
      </c>
      <c r="K8606" s="189">
        <f t="shared" si="538"/>
        <v>0</v>
      </c>
      <c r="L8606" s="200">
        <v>0</v>
      </c>
      <c r="N8606" s="184">
        <v>1217.5999999999999</v>
      </c>
      <c r="O8606" s="190">
        <f t="shared" si="539"/>
        <v>0.20293333333333333</v>
      </c>
      <c r="Q8606" s="1">
        <v>0</v>
      </c>
    </row>
    <row r="8607" spans="2:17" x14ac:dyDescent="0.3">
      <c r="B8607" s="187">
        <v>44190.208333333336</v>
      </c>
      <c r="D8607" s="202">
        <v>210</v>
      </c>
      <c r="E8607" s="178">
        <v>0</v>
      </c>
      <c r="F8607" s="188">
        <f t="shared" si="536"/>
        <v>0</v>
      </c>
      <c r="G8607" s="200"/>
      <c r="H8607" s="202">
        <v>34</v>
      </c>
      <c r="I8607" s="178">
        <v>991.23</v>
      </c>
      <c r="J8607">
        <f t="shared" si="537"/>
        <v>991.23</v>
      </c>
      <c r="K8607" s="189">
        <f t="shared" si="538"/>
        <v>3.9649200000000002E-2</v>
      </c>
      <c r="L8607" s="200">
        <v>1089.9000000000001</v>
      </c>
      <c r="N8607" s="184">
        <v>748.1</v>
      </c>
      <c r="O8607" s="190">
        <f t="shared" si="539"/>
        <v>0.12468333333333334</v>
      </c>
      <c r="Q8607" s="1">
        <v>0</v>
      </c>
    </row>
    <row r="8608" spans="2:17" x14ac:dyDescent="0.3">
      <c r="B8608" s="187">
        <v>44190.25</v>
      </c>
      <c r="D8608" s="202">
        <v>705</v>
      </c>
      <c r="E8608" s="178">
        <v>145.446</v>
      </c>
      <c r="F8608" s="188">
        <f t="shared" si="536"/>
        <v>0.19683459079067564</v>
      </c>
      <c r="G8608" s="200"/>
      <c r="H8608" s="202">
        <v>226</v>
      </c>
      <c r="I8608" s="178">
        <v>10103</v>
      </c>
      <c r="J8608">
        <f t="shared" si="537"/>
        <v>10103</v>
      </c>
      <c r="K8608" s="189">
        <f t="shared" si="538"/>
        <v>0.40411999999999998</v>
      </c>
      <c r="L8608" s="200">
        <v>10364</v>
      </c>
      <c r="N8608" s="184">
        <v>471.3</v>
      </c>
      <c r="O8608" s="190">
        <f t="shared" si="539"/>
        <v>7.8550000000000009E-2</v>
      </c>
      <c r="Q8608" s="1">
        <v>0</v>
      </c>
    </row>
    <row r="8609" spans="2:17" x14ac:dyDescent="0.3">
      <c r="B8609" s="187">
        <v>44190.291666666664</v>
      </c>
      <c r="D8609" s="202">
        <v>845</v>
      </c>
      <c r="E8609" s="178">
        <v>543.63499999999999</v>
      </c>
      <c r="F8609" s="188">
        <f t="shared" si="536"/>
        <v>0.73571066075718106</v>
      </c>
      <c r="G8609" s="200"/>
      <c r="H8609" s="202">
        <v>460</v>
      </c>
      <c r="I8609" s="178">
        <v>20214</v>
      </c>
      <c r="J8609">
        <f t="shared" si="537"/>
        <v>20214</v>
      </c>
      <c r="K8609" s="189">
        <f t="shared" si="538"/>
        <v>0.80855999999999995</v>
      </c>
      <c r="L8609" s="200">
        <v>20900</v>
      </c>
      <c r="N8609" s="184">
        <v>371.1</v>
      </c>
      <c r="O8609" s="190">
        <f t="shared" si="539"/>
        <v>6.1850000000000002E-2</v>
      </c>
      <c r="Q8609" s="1">
        <v>0</v>
      </c>
    </row>
    <row r="8610" spans="2:17" x14ac:dyDescent="0.3">
      <c r="B8610" s="187">
        <v>44190.333333333336</v>
      </c>
      <c r="D8610" s="202">
        <v>902</v>
      </c>
      <c r="E8610" s="178">
        <v>646.16099999999994</v>
      </c>
      <c r="F8610" s="188">
        <f t="shared" si="536"/>
        <v>0.87446087221301216</v>
      </c>
      <c r="G8610" s="200"/>
      <c r="H8610" s="202">
        <v>687</v>
      </c>
      <c r="I8610" s="178">
        <v>23221</v>
      </c>
      <c r="J8610">
        <f t="shared" si="537"/>
        <v>23221</v>
      </c>
      <c r="K8610" s="189">
        <f t="shared" si="538"/>
        <v>0.92884</v>
      </c>
      <c r="L8610" s="200">
        <v>24080</v>
      </c>
      <c r="N8610" s="184">
        <v>937.6</v>
      </c>
      <c r="O8610" s="190">
        <f t="shared" si="539"/>
        <v>0.15626666666666666</v>
      </c>
      <c r="Q8610" s="1">
        <v>0</v>
      </c>
    </row>
    <row r="8611" spans="2:17" x14ac:dyDescent="0.3">
      <c r="B8611" s="187">
        <v>44190.375</v>
      </c>
      <c r="D8611" s="202">
        <v>893</v>
      </c>
      <c r="E8611" s="178">
        <v>656.66600000000005</v>
      </c>
      <c r="F8611" s="188">
        <f t="shared" si="536"/>
        <v>0.88867747064993075</v>
      </c>
      <c r="G8611" s="200"/>
      <c r="H8611" s="202">
        <v>856</v>
      </c>
      <c r="I8611" s="178">
        <v>23792</v>
      </c>
      <c r="J8611">
        <f t="shared" si="537"/>
        <v>23792</v>
      </c>
      <c r="K8611" s="189">
        <f t="shared" si="538"/>
        <v>0.95167999999999997</v>
      </c>
      <c r="L8611" s="200">
        <v>24687</v>
      </c>
      <c r="N8611" s="184">
        <v>1927.9</v>
      </c>
      <c r="O8611" s="190">
        <f t="shared" si="539"/>
        <v>0.32131666666666669</v>
      </c>
      <c r="Q8611" s="1">
        <v>0</v>
      </c>
    </row>
    <row r="8612" spans="2:17" x14ac:dyDescent="0.3">
      <c r="B8612" s="187">
        <v>44190.416666666664</v>
      </c>
      <c r="D8612" s="202">
        <v>776</v>
      </c>
      <c r="E8612" s="178">
        <v>572.67999999999995</v>
      </c>
      <c r="F8612" s="188">
        <f t="shared" si="536"/>
        <v>0.77501776228981289</v>
      </c>
      <c r="G8612" s="200"/>
      <c r="H8612" s="202">
        <v>942</v>
      </c>
      <c r="I8612" s="178">
        <v>23526</v>
      </c>
      <c r="J8612">
        <f t="shared" si="537"/>
        <v>23526</v>
      </c>
      <c r="K8612" s="189">
        <f t="shared" si="538"/>
        <v>0.94103999999999999</v>
      </c>
      <c r="L8612" s="200">
        <v>24404</v>
      </c>
      <c r="N8612" s="184">
        <v>2869.9</v>
      </c>
      <c r="O8612" s="190">
        <f t="shared" si="539"/>
        <v>0.47831666666666667</v>
      </c>
      <c r="Q8612" s="1">
        <v>0</v>
      </c>
    </row>
    <row r="8613" spans="2:17" x14ac:dyDescent="0.3">
      <c r="B8613" s="187">
        <v>44190.458333333336</v>
      </c>
      <c r="D8613" s="202">
        <v>699</v>
      </c>
      <c r="E8613" s="178">
        <v>520.13599999999997</v>
      </c>
      <c r="F8613" s="188">
        <f t="shared" si="536"/>
        <v>0.70390905707615792</v>
      </c>
      <c r="G8613" s="200"/>
      <c r="H8613" s="202">
        <v>955</v>
      </c>
      <c r="I8613" s="178">
        <v>22536</v>
      </c>
      <c r="J8613">
        <f t="shared" si="537"/>
        <v>22536</v>
      </c>
      <c r="K8613" s="189">
        <f t="shared" si="538"/>
        <v>0.90144000000000002</v>
      </c>
      <c r="L8613" s="200">
        <v>23355</v>
      </c>
      <c r="N8613" s="184">
        <v>3106.7</v>
      </c>
      <c r="O8613" s="190">
        <f t="shared" si="539"/>
        <v>0.51778333333333326</v>
      </c>
      <c r="Q8613" s="1">
        <v>0</v>
      </c>
    </row>
    <row r="8614" spans="2:17" x14ac:dyDescent="0.3">
      <c r="B8614" s="187">
        <v>44190.5</v>
      </c>
      <c r="D8614" s="202">
        <v>358</v>
      </c>
      <c r="E8614" s="178">
        <v>257.18700000000001</v>
      </c>
      <c r="F8614" s="188">
        <f t="shared" si="536"/>
        <v>0.34805562134181417</v>
      </c>
      <c r="G8614" s="200"/>
      <c r="H8614" s="202">
        <v>722</v>
      </c>
      <c r="I8614" s="178">
        <v>17388</v>
      </c>
      <c r="J8614">
        <f t="shared" si="537"/>
        <v>17388</v>
      </c>
      <c r="K8614" s="189">
        <f t="shared" si="538"/>
        <v>0.69552000000000003</v>
      </c>
      <c r="L8614" s="200">
        <v>17928</v>
      </c>
      <c r="N8614" s="184">
        <v>2864.4</v>
      </c>
      <c r="O8614" s="190">
        <f t="shared" si="539"/>
        <v>0.47739999999999999</v>
      </c>
      <c r="Q8614" s="1">
        <v>0</v>
      </c>
    </row>
    <row r="8615" spans="2:17" x14ac:dyDescent="0.3">
      <c r="B8615" s="187">
        <v>44190.541666666664</v>
      </c>
      <c r="D8615" s="202">
        <v>400</v>
      </c>
      <c r="E8615" s="178">
        <v>282.47699999999998</v>
      </c>
      <c r="F8615" s="188">
        <f t="shared" si="536"/>
        <v>0.38228101634130662</v>
      </c>
      <c r="G8615" s="200"/>
      <c r="H8615" s="202">
        <v>751</v>
      </c>
      <c r="I8615" s="178">
        <v>18773</v>
      </c>
      <c r="J8615">
        <f t="shared" si="537"/>
        <v>18773</v>
      </c>
      <c r="K8615" s="189">
        <f t="shared" si="538"/>
        <v>0.75092000000000003</v>
      </c>
      <c r="L8615" s="200">
        <v>19382</v>
      </c>
      <c r="N8615" s="184">
        <v>2667</v>
      </c>
      <c r="O8615" s="190">
        <f t="shared" si="539"/>
        <v>0.44450000000000001</v>
      </c>
      <c r="Q8615" s="1">
        <v>0</v>
      </c>
    </row>
    <row r="8616" spans="2:17" x14ac:dyDescent="0.3">
      <c r="B8616" s="187">
        <v>44190.583333333336</v>
      </c>
      <c r="D8616" s="202">
        <v>559</v>
      </c>
      <c r="E8616" s="178">
        <v>397.99700000000001</v>
      </c>
      <c r="F8616" s="188">
        <f t="shared" si="536"/>
        <v>0.5386162330412424</v>
      </c>
      <c r="G8616" s="200"/>
      <c r="H8616" s="202">
        <v>771</v>
      </c>
      <c r="I8616" s="178">
        <v>20836</v>
      </c>
      <c r="J8616">
        <f t="shared" si="537"/>
        <v>20836</v>
      </c>
      <c r="K8616" s="189">
        <f t="shared" si="538"/>
        <v>0.83343999999999996</v>
      </c>
      <c r="L8616" s="200">
        <v>21556</v>
      </c>
      <c r="N8616" s="184">
        <v>2307.9</v>
      </c>
      <c r="O8616" s="190">
        <f t="shared" si="539"/>
        <v>0.38464999999999999</v>
      </c>
      <c r="Q8616" s="1">
        <v>0</v>
      </c>
    </row>
    <row r="8617" spans="2:17" x14ac:dyDescent="0.3">
      <c r="B8617" s="187">
        <v>44190.625</v>
      </c>
      <c r="D8617" s="202">
        <v>538</v>
      </c>
      <c r="E8617" s="178">
        <v>371.113</v>
      </c>
      <c r="F8617" s="188">
        <f t="shared" si="536"/>
        <v>0.50223365023513888</v>
      </c>
      <c r="G8617" s="200"/>
      <c r="H8617" s="202">
        <v>607</v>
      </c>
      <c r="I8617" s="178">
        <v>19200</v>
      </c>
      <c r="J8617">
        <f t="shared" si="537"/>
        <v>19200</v>
      </c>
      <c r="K8617" s="189">
        <f t="shared" si="538"/>
        <v>0.76800000000000002</v>
      </c>
      <c r="L8617" s="200">
        <v>19832</v>
      </c>
      <c r="N8617" s="184">
        <v>1838.2</v>
      </c>
      <c r="O8617" s="190">
        <f t="shared" si="539"/>
        <v>0.30636666666666668</v>
      </c>
      <c r="Q8617" s="1">
        <v>0</v>
      </c>
    </row>
    <row r="8618" spans="2:17" x14ac:dyDescent="0.3">
      <c r="B8618" s="187">
        <v>44190.666666666664</v>
      </c>
      <c r="D8618" s="202">
        <v>577</v>
      </c>
      <c r="E8618" s="178">
        <v>359.07299999999998</v>
      </c>
      <c r="F8618" s="188">
        <f t="shared" si="536"/>
        <v>0.48593970971343509</v>
      </c>
      <c r="G8618" s="200"/>
      <c r="H8618" s="202">
        <v>438</v>
      </c>
      <c r="I8618" s="178">
        <v>17674</v>
      </c>
      <c r="J8618">
        <f t="shared" si="537"/>
        <v>17674</v>
      </c>
      <c r="K8618" s="189">
        <f t="shared" si="538"/>
        <v>0.70696000000000003</v>
      </c>
      <c r="L8618" s="200">
        <v>18228</v>
      </c>
      <c r="N8618" s="184">
        <v>1557.6</v>
      </c>
      <c r="O8618" s="190">
        <f t="shared" si="539"/>
        <v>0.2596</v>
      </c>
      <c r="Q8618" s="1">
        <v>0</v>
      </c>
    </row>
    <row r="8619" spans="2:17" x14ac:dyDescent="0.3">
      <c r="B8619" s="187">
        <v>44190.708333333336</v>
      </c>
      <c r="D8619" s="202">
        <v>710</v>
      </c>
      <c r="E8619" s="178">
        <v>325.16699999999997</v>
      </c>
      <c r="F8619" s="188">
        <f t="shared" si="536"/>
        <v>0.44005413269276311</v>
      </c>
      <c r="G8619" s="200"/>
      <c r="H8619" s="202">
        <v>251</v>
      </c>
      <c r="I8619" s="178">
        <v>10841</v>
      </c>
      <c r="J8619">
        <f t="shared" si="537"/>
        <v>10841</v>
      </c>
      <c r="K8619" s="189">
        <f t="shared" si="538"/>
        <v>0.43364000000000003</v>
      </c>
      <c r="L8619" s="200">
        <v>11124</v>
      </c>
      <c r="N8619" s="184">
        <v>1515.4</v>
      </c>
      <c r="O8619" s="190">
        <f t="shared" si="539"/>
        <v>0.25256666666666666</v>
      </c>
      <c r="Q8619" s="1">
        <v>0</v>
      </c>
    </row>
    <row r="8620" spans="2:17" x14ac:dyDescent="0.3">
      <c r="B8620" s="187">
        <v>44190.75</v>
      </c>
      <c r="D8620" s="202">
        <v>266</v>
      </c>
      <c r="E8620" s="178">
        <v>0</v>
      </c>
      <c r="F8620" s="188">
        <f t="shared" si="536"/>
        <v>0</v>
      </c>
      <c r="G8620" s="200"/>
      <c r="H8620" s="202">
        <v>48</v>
      </c>
      <c r="I8620" s="178">
        <v>1406.6</v>
      </c>
      <c r="J8620">
        <f t="shared" si="537"/>
        <v>1406.6</v>
      </c>
      <c r="K8620" s="189">
        <f t="shared" si="538"/>
        <v>5.6263999999999995E-2</v>
      </c>
      <c r="L8620" s="200">
        <v>1508.1</v>
      </c>
      <c r="N8620" s="184">
        <v>1681.9</v>
      </c>
      <c r="O8620" s="190">
        <f t="shared" si="539"/>
        <v>0.28031666666666666</v>
      </c>
      <c r="Q8620" s="1">
        <v>0</v>
      </c>
    </row>
    <row r="8621" spans="2:17" x14ac:dyDescent="0.3">
      <c r="B8621" s="187">
        <v>44190.791666666664</v>
      </c>
      <c r="D8621" s="202">
        <v>0</v>
      </c>
      <c r="E8621" s="178">
        <v>0</v>
      </c>
      <c r="F8621" s="188">
        <f t="shared" si="536"/>
        <v>0</v>
      </c>
      <c r="G8621" s="200"/>
      <c r="H8621" s="202">
        <v>0</v>
      </c>
      <c r="I8621" s="178">
        <v>-56.506999999999998</v>
      </c>
      <c r="J8621">
        <f t="shared" si="537"/>
        <v>0</v>
      </c>
      <c r="K8621" s="189">
        <f t="shared" si="538"/>
        <v>0</v>
      </c>
      <c r="L8621" s="200">
        <v>0</v>
      </c>
      <c r="N8621" s="184">
        <v>1931.6</v>
      </c>
      <c r="O8621" s="190">
        <f t="shared" si="539"/>
        <v>0.32193333333333329</v>
      </c>
      <c r="Q8621" s="1">
        <v>0</v>
      </c>
    </row>
    <row r="8622" spans="2:17" x14ac:dyDescent="0.3">
      <c r="B8622" s="187">
        <v>44190.833333333336</v>
      </c>
      <c r="D8622" s="202">
        <v>0</v>
      </c>
      <c r="E8622" s="178">
        <v>0</v>
      </c>
      <c r="F8622" s="188">
        <f t="shared" si="536"/>
        <v>0</v>
      </c>
      <c r="G8622" s="200"/>
      <c r="H8622" s="202">
        <v>0</v>
      </c>
      <c r="I8622" s="178">
        <v>-56.506999999999998</v>
      </c>
      <c r="J8622">
        <f t="shared" si="537"/>
        <v>0</v>
      </c>
      <c r="K8622" s="189">
        <f t="shared" si="538"/>
        <v>0</v>
      </c>
      <c r="L8622" s="200">
        <v>0</v>
      </c>
      <c r="N8622" s="184">
        <v>2135.9</v>
      </c>
      <c r="O8622" s="190">
        <f t="shared" si="539"/>
        <v>0.35598333333333337</v>
      </c>
      <c r="Q8622" s="1">
        <v>0</v>
      </c>
    </row>
    <row r="8623" spans="2:17" x14ac:dyDescent="0.3">
      <c r="B8623" s="187">
        <v>44190.875</v>
      </c>
      <c r="D8623" s="202">
        <v>0</v>
      </c>
      <c r="E8623" s="178">
        <v>0</v>
      </c>
      <c r="F8623" s="188">
        <f t="shared" si="536"/>
        <v>0</v>
      </c>
      <c r="G8623" s="200"/>
      <c r="H8623" s="202">
        <v>0</v>
      </c>
      <c r="I8623" s="178">
        <v>-56.506999999999998</v>
      </c>
      <c r="J8623">
        <f t="shared" si="537"/>
        <v>0</v>
      </c>
      <c r="K8623" s="189">
        <f t="shared" si="538"/>
        <v>0</v>
      </c>
      <c r="L8623" s="200">
        <v>0</v>
      </c>
      <c r="N8623" s="184">
        <v>1912</v>
      </c>
      <c r="O8623" s="190">
        <f t="shared" si="539"/>
        <v>0.31866666666666665</v>
      </c>
      <c r="Q8623" s="1">
        <v>0</v>
      </c>
    </row>
    <row r="8624" spans="2:17" x14ac:dyDescent="0.3">
      <c r="B8624" s="187">
        <v>44190.916666666664</v>
      </c>
      <c r="D8624" s="202">
        <v>0</v>
      </c>
      <c r="E8624" s="178">
        <v>0</v>
      </c>
      <c r="F8624" s="188">
        <f t="shared" si="536"/>
        <v>0</v>
      </c>
      <c r="G8624" s="200"/>
      <c r="H8624" s="202">
        <v>0</v>
      </c>
      <c r="I8624" s="178">
        <v>-56.506999999999998</v>
      </c>
      <c r="J8624">
        <f t="shared" si="537"/>
        <v>0</v>
      </c>
      <c r="K8624" s="189">
        <f t="shared" si="538"/>
        <v>0</v>
      </c>
      <c r="L8624" s="200">
        <v>0</v>
      </c>
      <c r="N8624" s="184">
        <v>1815.3</v>
      </c>
      <c r="O8624" s="190">
        <f t="shared" si="539"/>
        <v>0.30254999999999999</v>
      </c>
      <c r="Q8624" s="1">
        <v>0</v>
      </c>
    </row>
    <row r="8625" spans="2:17" x14ac:dyDescent="0.3">
      <c r="B8625" s="187">
        <v>44190.958333333336</v>
      </c>
      <c r="D8625" s="202">
        <v>0</v>
      </c>
      <c r="E8625" s="178">
        <v>0</v>
      </c>
      <c r="F8625" s="188">
        <f t="shared" si="536"/>
        <v>0</v>
      </c>
      <c r="G8625" s="200"/>
      <c r="H8625" s="202">
        <v>0</v>
      </c>
      <c r="I8625" s="178">
        <v>-56.506999999999998</v>
      </c>
      <c r="J8625">
        <f t="shared" si="537"/>
        <v>0</v>
      </c>
      <c r="K8625" s="189">
        <f t="shared" si="538"/>
        <v>0</v>
      </c>
      <c r="L8625" s="200">
        <v>0</v>
      </c>
      <c r="N8625" s="184">
        <v>1397.8</v>
      </c>
      <c r="O8625" s="190">
        <f t="shared" si="539"/>
        <v>0.23296666666666666</v>
      </c>
      <c r="Q8625" s="1">
        <v>0</v>
      </c>
    </row>
    <row r="8626" spans="2:17" x14ac:dyDescent="0.3">
      <c r="B8626" s="187">
        <v>44191</v>
      </c>
      <c r="D8626" s="202">
        <v>0</v>
      </c>
      <c r="E8626" s="178">
        <v>0</v>
      </c>
      <c r="F8626" s="188">
        <f t="shared" si="536"/>
        <v>0</v>
      </c>
      <c r="G8626" s="200"/>
      <c r="H8626" s="202">
        <v>0</v>
      </c>
      <c r="I8626" s="178">
        <v>-56.506999999999998</v>
      </c>
      <c r="J8626">
        <f t="shared" si="537"/>
        <v>0</v>
      </c>
      <c r="K8626" s="189">
        <f t="shared" si="538"/>
        <v>0</v>
      </c>
      <c r="L8626" s="200">
        <v>0</v>
      </c>
      <c r="N8626" s="184">
        <v>1135</v>
      </c>
      <c r="O8626" s="190">
        <f t="shared" si="539"/>
        <v>0.18916666666666668</v>
      </c>
      <c r="Q8626" s="1">
        <v>0</v>
      </c>
    </row>
    <row r="8627" spans="2:17" x14ac:dyDescent="0.3">
      <c r="B8627" s="187">
        <v>44191.041666666664</v>
      </c>
      <c r="D8627" s="202">
        <v>0</v>
      </c>
      <c r="E8627" s="178">
        <v>0</v>
      </c>
      <c r="F8627" s="188">
        <f t="shared" si="536"/>
        <v>0</v>
      </c>
      <c r="G8627" s="200"/>
      <c r="H8627" s="202">
        <v>0</v>
      </c>
      <c r="I8627" s="178">
        <v>-56.506999999999998</v>
      </c>
      <c r="J8627">
        <f t="shared" si="537"/>
        <v>0</v>
      </c>
      <c r="K8627" s="189">
        <f t="shared" si="538"/>
        <v>0</v>
      </c>
      <c r="L8627" s="200">
        <v>0</v>
      </c>
      <c r="N8627" s="184">
        <v>1203.4000000000001</v>
      </c>
      <c r="O8627" s="190">
        <f t="shared" si="539"/>
        <v>0.20056666666666667</v>
      </c>
      <c r="Q8627" s="1">
        <v>0</v>
      </c>
    </row>
    <row r="8628" spans="2:17" x14ac:dyDescent="0.3">
      <c r="B8628" s="187">
        <v>44191.083333333336</v>
      </c>
      <c r="D8628" s="202">
        <v>0</v>
      </c>
      <c r="E8628" s="178">
        <v>0</v>
      </c>
      <c r="F8628" s="188">
        <f t="shared" si="536"/>
        <v>0</v>
      </c>
      <c r="G8628" s="200"/>
      <c r="H8628" s="202">
        <v>0</v>
      </c>
      <c r="I8628" s="178">
        <v>-56.506999999999998</v>
      </c>
      <c r="J8628">
        <f t="shared" si="537"/>
        <v>0</v>
      </c>
      <c r="K8628" s="189">
        <f t="shared" si="538"/>
        <v>0</v>
      </c>
      <c r="L8628" s="200">
        <v>0</v>
      </c>
      <c r="N8628" s="184">
        <v>1669.2</v>
      </c>
      <c r="O8628" s="190">
        <f t="shared" si="539"/>
        <v>0.2782</v>
      </c>
      <c r="Q8628" s="1">
        <v>0</v>
      </c>
    </row>
    <row r="8629" spans="2:17" x14ac:dyDescent="0.3">
      <c r="B8629" s="187">
        <v>44191.125</v>
      </c>
      <c r="D8629" s="202">
        <v>0</v>
      </c>
      <c r="E8629" s="178">
        <v>0</v>
      </c>
      <c r="F8629" s="188">
        <f t="shared" si="536"/>
        <v>0</v>
      </c>
      <c r="G8629" s="200"/>
      <c r="H8629" s="202">
        <v>0</v>
      </c>
      <c r="I8629" s="178">
        <v>-56.506999999999998</v>
      </c>
      <c r="J8629">
        <f t="shared" si="537"/>
        <v>0</v>
      </c>
      <c r="K8629" s="189">
        <f t="shared" si="538"/>
        <v>0</v>
      </c>
      <c r="L8629" s="200">
        <v>0</v>
      </c>
      <c r="N8629" s="184">
        <v>1714.2</v>
      </c>
      <c r="O8629" s="190">
        <f t="shared" si="539"/>
        <v>0.28570000000000001</v>
      </c>
      <c r="Q8629" s="1">
        <v>0</v>
      </c>
    </row>
    <row r="8630" spans="2:17" x14ac:dyDescent="0.3">
      <c r="B8630" s="187">
        <v>44191.166666666664</v>
      </c>
      <c r="D8630" s="202">
        <v>0</v>
      </c>
      <c r="E8630" s="178">
        <v>0</v>
      </c>
      <c r="F8630" s="188">
        <f t="shared" si="536"/>
        <v>0</v>
      </c>
      <c r="G8630" s="200"/>
      <c r="H8630" s="202">
        <v>0</v>
      </c>
      <c r="I8630" s="178">
        <v>-56.506999999999998</v>
      </c>
      <c r="J8630">
        <f t="shared" si="537"/>
        <v>0</v>
      </c>
      <c r="K8630" s="189">
        <f t="shared" si="538"/>
        <v>0</v>
      </c>
      <c r="L8630" s="200">
        <v>0</v>
      </c>
      <c r="N8630" s="184">
        <v>1476.2</v>
      </c>
      <c r="O8630" s="190">
        <f t="shared" si="539"/>
        <v>0.24603333333333335</v>
      </c>
      <c r="Q8630" s="1">
        <v>0</v>
      </c>
    </row>
    <row r="8631" spans="2:17" x14ac:dyDescent="0.3">
      <c r="B8631" s="187">
        <v>44191.208333333336</v>
      </c>
      <c r="D8631" s="202">
        <v>205</v>
      </c>
      <c r="E8631" s="178">
        <v>0</v>
      </c>
      <c r="F8631" s="188">
        <f t="shared" si="536"/>
        <v>0</v>
      </c>
      <c r="G8631" s="200"/>
      <c r="H8631" s="202">
        <v>33</v>
      </c>
      <c r="I8631" s="178">
        <v>941.17</v>
      </c>
      <c r="J8631">
        <f t="shared" si="537"/>
        <v>941.17</v>
      </c>
      <c r="K8631" s="189">
        <f t="shared" si="538"/>
        <v>3.7646800000000001E-2</v>
      </c>
      <c r="L8631" s="200">
        <v>1039.5</v>
      </c>
      <c r="N8631" s="184">
        <v>1067.3</v>
      </c>
      <c r="O8631" s="190">
        <f t="shared" si="539"/>
        <v>0.17788333333333334</v>
      </c>
      <c r="Q8631" s="1">
        <v>0</v>
      </c>
    </row>
    <row r="8632" spans="2:17" x14ac:dyDescent="0.3">
      <c r="B8632" s="187">
        <v>44191.25</v>
      </c>
      <c r="D8632" s="202">
        <v>694</v>
      </c>
      <c r="E8632" s="178">
        <v>138.84100000000001</v>
      </c>
      <c r="F8632" s="188">
        <f t="shared" si="536"/>
        <v>0.18789592989816289</v>
      </c>
      <c r="G8632" s="200"/>
      <c r="H8632" s="202">
        <v>223</v>
      </c>
      <c r="I8632" s="178">
        <v>9937.1</v>
      </c>
      <c r="J8632">
        <f t="shared" si="537"/>
        <v>9937.1</v>
      </c>
      <c r="K8632" s="189">
        <f t="shared" si="538"/>
        <v>0.397484</v>
      </c>
      <c r="L8632" s="200">
        <v>10193</v>
      </c>
      <c r="N8632" s="184">
        <v>719.5</v>
      </c>
      <c r="O8632" s="190">
        <f t="shared" si="539"/>
        <v>0.11991666666666667</v>
      </c>
      <c r="Q8632" s="1">
        <v>0</v>
      </c>
    </row>
    <row r="8633" spans="2:17" x14ac:dyDescent="0.3">
      <c r="B8633" s="187">
        <v>44191.291666666664</v>
      </c>
      <c r="D8633" s="202">
        <v>833</v>
      </c>
      <c r="E8633" s="178">
        <v>536.12800000000004</v>
      </c>
      <c r="F8633" s="188">
        <f t="shared" si="536"/>
        <v>0.72555130764285969</v>
      </c>
      <c r="G8633" s="200"/>
      <c r="H8633" s="202">
        <v>454</v>
      </c>
      <c r="I8633" s="178">
        <v>19994</v>
      </c>
      <c r="J8633">
        <f t="shared" si="537"/>
        <v>19994</v>
      </c>
      <c r="K8633" s="189">
        <f t="shared" si="538"/>
        <v>0.79976000000000003</v>
      </c>
      <c r="L8633" s="200">
        <v>20668</v>
      </c>
      <c r="N8633" s="184">
        <v>167.8</v>
      </c>
      <c r="O8633" s="190">
        <f t="shared" si="539"/>
        <v>2.7966666666666667E-2</v>
      </c>
      <c r="Q8633" s="1">
        <v>0</v>
      </c>
    </row>
    <row r="8634" spans="2:17" x14ac:dyDescent="0.3">
      <c r="B8634" s="187">
        <v>44191.333333333336</v>
      </c>
      <c r="D8634" s="202">
        <v>912</v>
      </c>
      <c r="E8634" s="178">
        <v>656.99400000000003</v>
      </c>
      <c r="F8634" s="188">
        <f t="shared" si="536"/>
        <v>0.8891213587305884</v>
      </c>
      <c r="G8634" s="200"/>
      <c r="H8634" s="202">
        <v>686</v>
      </c>
      <c r="I8634" s="178">
        <v>23290</v>
      </c>
      <c r="J8634">
        <f t="shared" si="537"/>
        <v>23290</v>
      </c>
      <c r="K8634" s="189">
        <f t="shared" si="538"/>
        <v>0.93159999999999998</v>
      </c>
      <c r="L8634" s="200">
        <v>24153</v>
      </c>
      <c r="N8634" s="184">
        <v>21.4</v>
      </c>
      <c r="O8634" s="190">
        <f t="shared" si="539"/>
        <v>3.5666666666666663E-3</v>
      </c>
      <c r="Q8634" s="1">
        <v>0</v>
      </c>
    </row>
    <row r="8635" spans="2:17" x14ac:dyDescent="0.3">
      <c r="B8635" s="187">
        <v>44191.375</v>
      </c>
      <c r="D8635" s="202">
        <v>964</v>
      </c>
      <c r="E8635" s="178">
        <v>716.26599999999996</v>
      </c>
      <c r="F8635" s="188">
        <f t="shared" si="536"/>
        <v>0.96933518286700271</v>
      </c>
      <c r="G8635" s="200"/>
      <c r="H8635" s="202">
        <v>868</v>
      </c>
      <c r="I8635" s="178">
        <v>24163</v>
      </c>
      <c r="J8635">
        <f t="shared" si="537"/>
        <v>24163</v>
      </c>
      <c r="K8635" s="189">
        <f t="shared" si="538"/>
        <v>0.96652000000000005</v>
      </c>
      <c r="L8635" s="200">
        <v>25081</v>
      </c>
      <c r="N8635" s="184">
        <v>98.1</v>
      </c>
      <c r="O8635" s="190">
        <f t="shared" si="539"/>
        <v>1.635E-2</v>
      </c>
      <c r="Q8635" s="1">
        <v>0</v>
      </c>
    </row>
    <row r="8636" spans="2:17" x14ac:dyDescent="0.3">
      <c r="B8636" s="187">
        <v>44191.416666666664</v>
      </c>
      <c r="D8636" s="202">
        <v>913</v>
      </c>
      <c r="E8636" s="178">
        <v>684.01199999999994</v>
      </c>
      <c r="F8636" s="188">
        <f t="shared" si="536"/>
        <v>0.92568528605744826</v>
      </c>
      <c r="G8636" s="200"/>
      <c r="H8636" s="202">
        <v>983</v>
      </c>
      <c r="I8636" s="178">
        <v>24170</v>
      </c>
      <c r="J8636">
        <f t="shared" si="537"/>
        <v>24170</v>
      </c>
      <c r="K8636" s="189">
        <f t="shared" si="538"/>
        <v>0.96679999999999999</v>
      </c>
      <c r="L8636" s="200">
        <v>25088</v>
      </c>
      <c r="N8636" s="184">
        <v>505.5</v>
      </c>
      <c r="O8636" s="190">
        <f t="shared" si="539"/>
        <v>8.4250000000000005E-2</v>
      </c>
      <c r="Q8636" s="1">
        <v>0</v>
      </c>
    </row>
    <row r="8637" spans="2:17" x14ac:dyDescent="0.3">
      <c r="B8637" s="187">
        <v>44191.458333333336</v>
      </c>
      <c r="D8637" s="202">
        <v>818</v>
      </c>
      <c r="E8637" s="178">
        <v>618.34900000000005</v>
      </c>
      <c r="F8637" s="188">
        <f t="shared" si="536"/>
        <v>0.83682241093480403</v>
      </c>
      <c r="G8637" s="200"/>
      <c r="H8637" s="202">
        <v>1017</v>
      </c>
      <c r="I8637" s="178">
        <v>23754</v>
      </c>
      <c r="J8637">
        <f t="shared" si="537"/>
        <v>23754</v>
      </c>
      <c r="K8637" s="189">
        <f t="shared" si="538"/>
        <v>0.95016</v>
      </c>
      <c r="L8637" s="200">
        <v>24647</v>
      </c>
      <c r="N8637" s="184">
        <v>794.2</v>
      </c>
      <c r="O8637" s="190">
        <f t="shared" si="539"/>
        <v>0.13236666666666669</v>
      </c>
      <c r="Q8637" s="1">
        <v>0</v>
      </c>
    </row>
    <row r="8638" spans="2:17" x14ac:dyDescent="0.3">
      <c r="B8638" s="187">
        <v>44191.5</v>
      </c>
      <c r="D8638" s="202">
        <v>808</v>
      </c>
      <c r="E8638" s="178">
        <v>623.41200000000003</v>
      </c>
      <c r="F8638" s="188">
        <f t="shared" si="536"/>
        <v>0.84367425652129791</v>
      </c>
      <c r="G8638" s="200"/>
      <c r="H8638" s="202">
        <v>1006</v>
      </c>
      <c r="I8638" s="178">
        <v>23446</v>
      </c>
      <c r="J8638">
        <f t="shared" si="537"/>
        <v>23446</v>
      </c>
      <c r="K8638" s="189">
        <f t="shared" si="538"/>
        <v>0.93784000000000001</v>
      </c>
      <c r="L8638" s="200">
        <v>24319</v>
      </c>
      <c r="N8638" s="184">
        <v>598.4</v>
      </c>
      <c r="O8638" s="190">
        <f t="shared" si="539"/>
        <v>9.9733333333333327E-2</v>
      </c>
      <c r="Q8638" s="1">
        <v>0</v>
      </c>
    </row>
    <row r="8639" spans="2:17" x14ac:dyDescent="0.3">
      <c r="B8639" s="187">
        <v>44191.541666666664</v>
      </c>
      <c r="D8639" s="202">
        <v>848</v>
      </c>
      <c r="E8639" s="178">
        <v>637.01</v>
      </c>
      <c r="F8639" s="188">
        <f t="shared" si="536"/>
        <v>0.86207666542612582</v>
      </c>
      <c r="G8639" s="200"/>
      <c r="H8639" s="202">
        <v>979</v>
      </c>
      <c r="I8639" s="178">
        <v>23970</v>
      </c>
      <c r="J8639">
        <f t="shared" si="537"/>
        <v>23970</v>
      </c>
      <c r="K8639" s="189">
        <f t="shared" si="538"/>
        <v>0.95879999999999999</v>
      </c>
      <c r="L8639" s="200">
        <v>24875</v>
      </c>
      <c r="N8639" s="184">
        <v>370.8</v>
      </c>
      <c r="O8639" s="190">
        <f t="shared" si="539"/>
        <v>6.1800000000000001E-2</v>
      </c>
      <c r="Q8639" s="1">
        <v>0</v>
      </c>
    </row>
    <row r="8640" spans="2:17" x14ac:dyDescent="0.3">
      <c r="B8640" s="187">
        <v>44191.583333333336</v>
      </c>
      <c r="D8640" s="202">
        <v>570</v>
      </c>
      <c r="E8640" s="178">
        <v>411.66</v>
      </c>
      <c r="F8640" s="188">
        <f t="shared" si="536"/>
        <v>0.55710660757181052</v>
      </c>
      <c r="G8640" s="200"/>
      <c r="H8640" s="202">
        <v>721</v>
      </c>
      <c r="I8640" s="178">
        <v>19962</v>
      </c>
      <c r="J8640">
        <f t="shared" si="537"/>
        <v>19962</v>
      </c>
      <c r="K8640" s="189">
        <f t="shared" si="538"/>
        <v>0.79847999999999997</v>
      </c>
      <c r="L8640" s="200">
        <v>20633</v>
      </c>
      <c r="N8640" s="184">
        <v>188</v>
      </c>
      <c r="O8640" s="190">
        <f t="shared" si="539"/>
        <v>3.1333333333333331E-2</v>
      </c>
      <c r="Q8640" s="1">
        <v>0</v>
      </c>
    </row>
    <row r="8641" spans="2:17" x14ac:dyDescent="0.3">
      <c r="B8641" s="187">
        <v>44191.625</v>
      </c>
      <c r="D8641" s="202">
        <v>607</v>
      </c>
      <c r="E8641" s="178">
        <v>427.29300000000001</v>
      </c>
      <c r="F8641" s="188">
        <f t="shared" si="536"/>
        <v>0.57826301722096296</v>
      </c>
      <c r="G8641" s="200"/>
      <c r="H8641" s="202">
        <v>619</v>
      </c>
      <c r="I8641" s="178">
        <v>20223</v>
      </c>
      <c r="J8641">
        <f t="shared" si="537"/>
        <v>20223</v>
      </c>
      <c r="K8641" s="189">
        <f t="shared" si="538"/>
        <v>0.80891999999999997</v>
      </c>
      <c r="L8641" s="200">
        <v>20909</v>
      </c>
      <c r="N8641" s="184">
        <v>27.5</v>
      </c>
      <c r="O8641" s="190">
        <f t="shared" si="539"/>
        <v>4.5833333333333334E-3</v>
      </c>
      <c r="Q8641" s="1">
        <v>0</v>
      </c>
    </row>
    <row r="8642" spans="2:17" x14ac:dyDescent="0.3">
      <c r="B8642" s="187">
        <v>44191.666666666664</v>
      </c>
      <c r="D8642" s="202">
        <v>473</v>
      </c>
      <c r="E8642" s="178">
        <v>294.02499999999998</v>
      </c>
      <c r="F8642" s="188">
        <f t="shared" si="536"/>
        <v>0.39790912474202389</v>
      </c>
      <c r="G8642" s="200"/>
      <c r="H8642" s="202">
        <v>398</v>
      </c>
      <c r="I8642" s="178">
        <v>15558</v>
      </c>
      <c r="J8642">
        <f t="shared" si="537"/>
        <v>15558</v>
      </c>
      <c r="K8642" s="189">
        <f t="shared" si="538"/>
        <v>0.62231999999999998</v>
      </c>
      <c r="L8642" s="200">
        <v>16012</v>
      </c>
      <c r="N8642" s="184">
        <v>0</v>
      </c>
      <c r="O8642" s="190">
        <f t="shared" si="539"/>
        <v>0</v>
      </c>
      <c r="Q8642" s="1">
        <v>0</v>
      </c>
    </row>
    <row r="8643" spans="2:17" x14ac:dyDescent="0.3">
      <c r="B8643" s="187">
        <v>44191.708333333336</v>
      </c>
      <c r="D8643" s="202">
        <v>725</v>
      </c>
      <c r="E8643" s="178">
        <v>337.44900000000001</v>
      </c>
      <c r="F8643" s="188">
        <f t="shared" si="536"/>
        <v>0.45667557600568398</v>
      </c>
      <c r="G8643" s="200"/>
      <c r="H8643" s="202">
        <v>252</v>
      </c>
      <c r="I8643" s="178">
        <v>10895</v>
      </c>
      <c r="J8643">
        <f t="shared" si="537"/>
        <v>10895</v>
      </c>
      <c r="K8643" s="189">
        <f t="shared" si="538"/>
        <v>0.43580000000000002</v>
      </c>
      <c r="L8643" s="200">
        <v>11180</v>
      </c>
      <c r="N8643" s="184">
        <v>0</v>
      </c>
      <c r="O8643" s="190">
        <f t="shared" si="539"/>
        <v>0</v>
      </c>
      <c r="Q8643" s="1">
        <v>0</v>
      </c>
    </row>
    <row r="8644" spans="2:17" x14ac:dyDescent="0.3">
      <c r="B8644" s="187">
        <v>44191.75</v>
      </c>
      <c r="D8644" s="202">
        <v>268</v>
      </c>
      <c r="E8644" s="178">
        <v>0</v>
      </c>
      <c r="F8644" s="188">
        <f t="shared" si="536"/>
        <v>0</v>
      </c>
      <c r="G8644" s="200"/>
      <c r="H8644" s="202">
        <v>49</v>
      </c>
      <c r="I8644" s="178">
        <v>1457.6</v>
      </c>
      <c r="J8644">
        <f t="shared" si="537"/>
        <v>1457.6</v>
      </c>
      <c r="K8644" s="189">
        <f t="shared" si="538"/>
        <v>5.8303999999999995E-2</v>
      </c>
      <c r="L8644" s="200">
        <v>1559.6</v>
      </c>
      <c r="N8644" s="184">
        <v>0</v>
      </c>
      <c r="O8644" s="190">
        <f t="shared" si="539"/>
        <v>0</v>
      </c>
      <c r="Q8644" s="1">
        <v>0</v>
      </c>
    </row>
    <row r="8645" spans="2:17" x14ac:dyDescent="0.3">
      <c r="B8645" s="187">
        <v>44191.791666666664</v>
      </c>
      <c r="D8645" s="202">
        <v>0</v>
      </c>
      <c r="E8645" s="178">
        <v>0</v>
      </c>
      <c r="F8645" s="188">
        <f t="shared" si="536"/>
        <v>0</v>
      </c>
      <c r="G8645" s="200"/>
      <c r="H8645" s="202">
        <v>0</v>
      </c>
      <c r="I8645" s="178">
        <v>-56.506999999999998</v>
      </c>
      <c r="J8645">
        <f t="shared" si="537"/>
        <v>0</v>
      </c>
      <c r="K8645" s="189">
        <f t="shared" si="538"/>
        <v>0</v>
      </c>
      <c r="L8645" s="200">
        <v>0</v>
      </c>
      <c r="N8645" s="184">
        <v>0</v>
      </c>
      <c r="O8645" s="190">
        <f t="shared" si="539"/>
        <v>0</v>
      </c>
      <c r="Q8645" s="1">
        <v>0</v>
      </c>
    </row>
    <row r="8646" spans="2:17" x14ac:dyDescent="0.3">
      <c r="B8646" s="187">
        <v>44191.833333333336</v>
      </c>
      <c r="D8646" s="202">
        <v>0</v>
      </c>
      <c r="E8646" s="178">
        <v>0</v>
      </c>
      <c r="F8646" s="188">
        <f t="shared" si="536"/>
        <v>0</v>
      </c>
      <c r="G8646" s="200"/>
      <c r="H8646" s="202">
        <v>0</v>
      </c>
      <c r="I8646" s="178">
        <v>-56.506999999999998</v>
      </c>
      <c r="J8646">
        <f t="shared" si="537"/>
        <v>0</v>
      </c>
      <c r="K8646" s="189">
        <f t="shared" si="538"/>
        <v>0</v>
      </c>
      <c r="L8646" s="200">
        <v>0</v>
      </c>
      <c r="N8646" s="184">
        <v>511.7</v>
      </c>
      <c r="O8646" s="190">
        <f t="shared" si="539"/>
        <v>8.5283333333333336E-2</v>
      </c>
      <c r="Q8646" s="1">
        <v>0</v>
      </c>
    </row>
    <row r="8647" spans="2:17" x14ac:dyDescent="0.3">
      <c r="B8647" s="187">
        <v>44191.875</v>
      </c>
      <c r="D8647" s="202">
        <v>0</v>
      </c>
      <c r="E8647" s="178">
        <v>0</v>
      </c>
      <c r="F8647" s="188">
        <f t="shared" si="536"/>
        <v>0</v>
      </c>
      <c r="G8647" s="200"/>
      <c r="H8647" s="202">
        <v>0</v>
      </c>
      <c r="I8647" s="178">
        <v>-56.506999999999998</v>
      </c>
      <c r="J8647">
        <f t="shared" si="537"/>
        <v>0</v>
      </c>
      <c r="K8647" s="189">
        <f t="shared" si="538"/>
        <v>0</v>
      </c>
      <c r="L8647" s="200">
        <v>0</v>
      </c>
      <c r="N8647" s="184">
        <v>3734.8</v>
      </c>
      <c r="O8647" s="190">
        <f t="shared" si="539"/>
        <v>0.62246666666666672</v>
      </c>
      <c r="Q8647" s="1">
        <v>0</v>
      </c>
    </row>
    <row r="8648" spans="2:17" x14ac:dyDescent="0.3">
      <c r="B8648" s="187">
        <v>44191.916666666664</v>
      </c>
      <c r="D8648" s="202">
        <v>0</v>
      </c>
      <c r="E8648" s="178">
        <v>0</v>
      </c>
      <c r="F8648" s="188">
        <f t="shared" si="536"/>
        <v>0</v>
      </c>
      <c r="G8648" s="200"/>
      <c r="H8648" s="202">
        <v>0</v>
      </c>
      <c r="I8648" s="178">
        <v>-56.506999999999998</v>
      </c>
      <c r="J8648">
        <f t="shared" si="537"/>
        <v>0</v>
      </c>
      <c r="K8648" s="189">
        <f t="shared" si="538"/>
        <v>0</v>
      </c>
      <c r="L8648" s="200">
        <v>0</v>
      </c>
      <c r="N8648" s="184">
        <v>5477.5</v>
      </c>
      <c r="O8648" s="190">
        <f t="shared" si="539"/>
        <v>0.91291666666666671</v>
      </c>
      <c r="Q8648" s="1">
        <v>0</v>
      </c>
    </row>
    <row r="8649" spans="2:17" x14ac:dyDescent="0.3">
      <c r="B8649" s="187">
        <v>44191.958333333336</v>
      </c>
      <c r="D8649" s="202">
        <v>0</v>
      </c>
      <c r="E8649" s="178">
        <v>0</v>
      </c>
      <c r="F8649" s="188">
        <f t="shared" si="536"/>
        <v>0</v>
      </c>
      <c r="G8649" s="200"/>
      <c r="H8649" s="202">
        <v>0</v>
      </c>
      <c r="I8649" s="178">
        <v>-56.506999999999998</v>
      </c>
      <c r="J8649">
        <f t="shared" si="537"/>
        <v>0</v>
      </c>
      <c r="K8649" s="189">
        <f t="shared" si="538"/>
        <v>0</v>
      </c>
      <c r="L8649" s="200">
        <v>0</v>
      </c>
      <c r="N8649" s="184">
        <v>4924.8</v>
      </c>
      <c r="O8649" s="190">
        <f t="shared" si="539"/>
        <v>0.82080000000000009</v>
      </c>
      <c r="Q8649" s="1">
        <v>0</v>
      </c>
    </row>
    <row r="8650" spans="2:17" x14ac:dyDescent="0.3">
      <c r="B8650" s="187">
        <v>44192</v>
      </c>
      <c r="D8650" s="202">
        <v>0</v>
      </c>
      <c r="E8650" s="178">
        <v>0</v>
      </c>
      <c r="F8650" s="188">
        <f t="shared" si="536"/>
        <v>0</v>
      </c>
      <c r="G8650" s="200"/>
      <c r="H8650" s="202">
        <v>0</v>
      </c>
      <c r="I8650" s="178">
        <v>-56.506999999999998</v>
      </c>
      <c r="J8650">
        <f t="shared" si="537"/>
        <v>0</v>
      </c>
      <c r="K8650" s="189">
        <f t="shared" si="538"/>
        <v>0</v>
      </c>
      <c r="L8650" s="200">
        <v>0</v>
      </c>
      <c r="N8650" s="184">
        <v>3789.7</v>
      </c>
      <c r="O8650" s="190">
        <f t="shared" si="539"/>
        <v>0.6316166666666666</v>
      </c>
      <c r="Q8650" s="1">
        <v>0</v>
      </c>
    </row>
    <row r="8651" spans="2:17" x14ac:dyDescent="0.3">
      <c r="B8651" s="187">
        <v>44192.041666666664</v>
      </c>
      <c r="D8651" s="202">
        <v>0</v>
      </c>
      <c r="E8651" s="178">
        <v>0</v>
      </c>
      <c r="F8651" s="188">
        <f t="shared" ref="F8651:F8714" si="540">E8651/$F$8</f>
        <v>0</v>
      </c>
      <c r="G8651" s="200"/>
      <c r="H8651" s="202">
        <v>0</v>
      </c>
      <c r="I8651" s="178">
        <v>-56.506999999999998</v>
      </c>
      <c r="J8651">
        <f t="shared" ref="J8651:J8714" si="541">IF(I8651&lt;0,0,I8651)</f>
        <v>0</v>
      </c>
      <c r="K8651" s="189">
        <f t="shared" ref="K8651:K8714" si="542">J8651/(1000*$K$8)</f>
        <v>0</v>
      </c>
      <c r="L8651" s="200">
        <v>0</v>
      </c>
      <c r="N8651" s="184">
        <v>3844.7</v>
      </c>
      <c r="O8651" s="190">
        <f t="shared" ref="O8651:O8714" si="543">N8651/$O$8</f>
        <v>0.64078333333333326</v>
      </c>
      <c r="Q8651" s="1">
        <v>0</v>
      </c>
    </row>
    <row r="8652" spans="2:17" x14ac:dyDescent="0.3">
      <c r="B8652" s="187">
        <v>44192.083333333336</v>
      </c>
      <c r="D8652" s="202">
        <v>0</v>
      </c>
      <c r="E8652" s="178">
        <v>0</v>
      </c>
      <c r="F8652" s="188">
        <f t="shared" si="540"/>
        <v>0</v>
      </c>
      <c r="G8652" s="200"/>
      <c r="H8652" s="202">
        <v>0</v>
      </c>
      <c r="I8652" s="178">
        <v>-56.506999999999998</v>
      </c>
      <c r="J8652">
        <f t="shared" si="541"/>
        <v>0</v>
      </c>
      <c r="K8652" s="189">
        <f t="shared" si="542"/>
        <v>0</v>
      </c>
      <c r="L8652" s="200">
        <v>0</v>
      </c>
      <c r="N8652" s="184">
        <v>3762.1</v>
      </c>
      <c r="O8652" s="190">
        <f t="shared" si="543"/>
        <v>0.62701666666666667</v>
      </c>
      <c r="Q8652" s="1">
        <v>0</v>
      </c>
    </row>
    <row r="8653" spans="2:17" x14ac:dyDescent="0.3">
      <c r="B8653" s="187">
        <v>44192.125</v>
      </c>
      <c r="D8653" s="202">
        <v>0</v>
      </c>
      <c r="E8653" s="178">
        <v>0</v>
      </c>
      <c r="F8653" s="188">
        <f t="shared" si="540"/>
        <v>0</v>
      </c>
      <c r="G8653" s="200"/>
      <c r="H8653" s="202">
        <v>0</v>
      </c>
      <c r="I8653" s="178">
        <v>-56.506999999999998</v>
      </c>
      <c r="J8653">
        <f t="shared" si="541"/>
        <v>0</v>
      </c>
      <c r="K8653" s="189">
        <f t="shared" si="542"/>
        <v>0</v>
      </c>
      <c r="L8653" s="200">
        <v>0</v>
      </c>
      <c r="N8653" s="184">
        <v>3166.4</v>
      </c>
      <c r="O8653" s="190">
        <f t="shared" si="543"/>
        <v>0.52773333333333339</v>
      </c>
      <c r="Q8653" s="1">
        <v>0</v>
      </c>
    </row>
    <row r="8654" spans="2:17" x14ac:dyDescent="0.3">
      <c r="B8654" s="187">
        <v>44192.166666666664</v>
      </c>
      <c r="D8654" s="202">
        <v>0</v>
      </c>
      <c r="E8654" s="178">
        <v>0</v>
      </c>
      <c r="F8654" s="188">
        <f t="shared" si="540"/>
        <v>0</v>
      </c>
      <c r="G8654" s="200"/>
      <c r="H8654" s="202">
        <v>0</v>
      </c>
      <c r="I8654" s="178">
        <v>-56.506999999999998</v>
      </c>
      <c r="J8654">
        <f t="shared" si="541"/>
        <v>0</v>
      </c>
      <c r="K8654" s="189">
        <f t="shared" si="542"/>
        <v>0</v>
      </c>
      <c r="L8654" s="200">
        <v>0</v>
      </c>
      <c r="N8654" s="184">
        <v>1889.9</v>
      </c>
      <c r="O8654" s="190">
        <f t="shared" si="543"/>
        <v>0.31498333333333334</v>
      </c>
      <c r="Q8654" s="1">
        <v>0</v>
      </c>
    </row>
    <row r="8655" spans="2:17" x14ac:dyDescent="0.3">
      <c r="B8655" s="187">
        <v>44192.208333333336</v>
      </c>
      <c r="D8655" s="202">
        <v>200</v>
      </c>
      <c r="E8655" s="178">
        <v>0</v>
      </c>
      <c r="F8655" s="188">
        <f t="shared" si="540"/>
        <v>0</v>
      </c>
      <c r="G8655" s="200"/>
      <c r="H8655" s="202">
        <v>32</v>
      </c>
      <c r="I8655" s="178">
        <v>884.55</v>
      </c>
      <c r="J8655">
        <f t="shared" si="541"/>
        <v>884.55</v>
      </c>
      <c r="K8655" s="189">
        <f t="shared" si="542"/>
        <v>3.5381999999999997E-2</v>
      </c>
      <c r="L8655" s="200">
        <v>982.53</v>
      </c>
      <c r="N8655" s="184">
        <v>930.4</v>
      </c>
      <c r="O8655" s="190">
        <f t="shared" si="543"/>
        <v>0.15506666666666666</v>
      </c>
      <c r="Q8655" s="1">
        <v>0</v>
      </c>
    </row>
    <row r="8656" spans="2:17" x14ac:dyDescent="0.3">
      <c r="B8656" s="187">
        <v>44192.25</v>
      </c>
      <c r="D8656" s="202">
        <v>685</v>
      </c>
      <c r="E8656" s="178">
        <v>131.94499999999999</v>
      </c>
      <c r="F8656" s="188">
        <f t="shared" si="540"/>
        <v>0.17856345366579829</v>
      </c>
      <c r="G8656" s="200"/>
      <c r="H8656" s="202">
        <v>219</v>
      </c>
      <c r="I8656" s="178">
        <v>9703.6</v>
      </c>
      <c r="J8656">
        <f t="shared" si="541"/>
        <v>9703.6</v>
      </c>
      <c r="K8656" s="189">
        <f t="shared" si="542"/>
        <v>0.38814399999999999</v>
      </c>
      <c r="L8656" s="200">
        <v>9953.1</v>
      </c>
      <c r="N8656" s="184">
        <v>869.7</v>
      </c>
      <c r="O8656" s="190">
        <f t="shared" si="543"/>
        <v>0.14495</v>
      </c>
      <c r="Q8656" s="1">
        <v>0</v>
      </c>
    </row>
    <row r="8657" spans="2:17" x14ac:dyDescent="0.3">
      <c r="B8657" s="187">
        <v>44192.291666666664</v>
      </c>
      <c r="D8657" s="202">
        <v>826</v>
      </c>
      <c r="E8657" s="178">
        <v>529.07399999999996</v>
      </c>
      <c r="F8657" s="188">
        <f t="shared" si="540"/>
        <v>0.71600500727408056</v>
      </c>
      <c r="G8657" s="200"/>
      <c r="H8657" s="202">
        <v>450</v>
      </c>
      <c r="I8657" s="178">
        <v>19801</v>
      </c>
      <c r="J8657">
        <f t="shared" si="541"/>
        <v>19801</v>
      </c>
      <c r="K8657" s="189">
        <f t="shared" si="542"/>
        <v>0.79203999999999997</v>
      </c>
      <c r="L8657" s="200">
        <v>20465</v>
      </c>
      <c r="N8657" s="184">
        <v>495.4</v>
      </c>
      <c r="O8657" s="190">
        <f t="shared" si="543"/>
        <v>8.2566666666666663E-2</v>
      </c>
      <c r="Q8657" s="1">
        <v>0</v>
      </c>
    </row>
    <row r="8658" spans="2:17" x14ac:dyDescent="0.3">
      <c r="B8658" s="187">
        <v>44192.333333333336</v>
      </c>
      <c r="D8658" s="202">
        <v>906</v>
      </c>
      <c r="E8658" s="178">
        <v>651.25</v>
      </c>
      <c r="F8658" s="188">
        <f t="shared" si="540"/>
        <v>0.88134790404980212</v>
      </c>
      <c r="G8658" s="200"/>
      <c r="H8658" s="202">
        <v>682</v>
      </c>
      <c r="I8658" s="178">
        <v>23171</v>
      </c>
      <c r="J8658">
        <f t="shared" si="541"/>
        <v>23171</v>
      </c>
      <c r="K8658" s="189">
        <f t="shared" si="542"/>
        <v>0.92684</v>
      </c>
      <c r="L8658" s="200">
        <v>24027</v>
      </c>
      <c r="N8658" s="184">
        <v>371.3</v>
      </c>
      <c r="O8658" s="190">
        <f t="shared" si="543"/>
        <v>6.1883333333333332E-2</v>
      </c>
      <c r="Q8658" s="1">
        <v>0</v>
      </c>
    </row>
    <row r="8659" spans="2:17" x14ac:dyDescent="0.3">
      <c r="B8659" s="187">
        <v>44192.375</v>
      </c>
      <c r="D8659" s="202">
        <v>959</v>
      </c>
      <c r="E8659" s="178">
        <v>712.85699999999997</v>
      </c>
      <c r="F8659" s="188">
        <f t="shared" si="540"/>
        <v>0.96472172412626456</v>
      </c>
      <c r="G8659" s="200"/>
      <c r="H8659" s="202">
        <v>863</v>
      </c>
      <c r="I8659" s="178">
        <v>23999</v>
      </c>
      <c r="J8659">
        <f t="shared" si="541"/>
        <v>23999</v>
      </c>
      <c r="K8659" s="189">
        <f t="shared" si="542"/>
        <v>0.95996000000000004</v>
      </c>
      <c r="L8659" s="200">
        <v>24907</v>
      </c>
      <c r="N8659" s="184">
        <v>196.8</v>
      </c>
      <c r="O8659" s="190">
        <f t="shared" si="543"/>
        <v>3.2800000000000003E-2</v>
      </c>
      <c r="Q8659" s="1">
        <v>0</v>
      </c>
    </row>
    <row r="8660" spans="2:17" x14ac:dyDescent="0.3">
      <c r="B8660" s="187">
        <v>44192.416666666664</v>
      </c>
      <c r="D8660" s="202">
        <v>967</v>
      </c>
      <c r="E8660" s="178">
        <v>728.86599999999999</v>
      </c>
      <c r="F8660" s="188">
        <f t="shared" si="540"/>
        <v>0.98638698108739054</v>
      </c>
      <c r="G8660" s="200"/>
      <c r="H8660" s="202">
        <v>993</v>
      </c>
      <c r="I8660" s="178">
        <v>24342</v>
      </c>
      <c r="J8660">
        <f t="shared" si="541"/>
        <v>24342</v>
      </c>
      <c r="K8660" s="189">
        <f t="shared" si="542"/>
        <v>0.97367999999999999</v>
      </c>
      <c r="L8660" s="200">
        <v>25271</v>
      </c>
      <c r="N8660" s="184">
        <v>0</v>
      </c>
      <c r="O8660" s="190">
        <f t="shared" si="543"/>
        <v>0</v>
      </c>
      <c r="Q8660" s="1">
        <v>0</v>
      </c>
    </row>
    <row r="8661" spans="2:17" x14ac:dyDescent="0.3">
      <c r="B8661" s="187">
        <v>44192.458333333336</v>
      </c>
      <c r="D8661" s="202">
        <v>926</v>
      </c>
      <c r="E8661" s="178">
        <v>707.154</v>
      </c>
      <c r="F8661" s="188">
        <f t="shared" si="540"/>
        <v>0.95700375545556049</v>
      </c>
      <c r="G8661" s="200"/>
      <c r="H8661" s="202">
        <v>1045</v>
      </c>
      <c r="I8661" s="178">
        <v>24169</v>
      </c>
      <c r="J8661">
        <f t="shared" si="541"/>
        <v>24169</v>
      </c>
      <c r="K8661" s="189">
        <f t="shared" si="542"/>
        <v>0.96675999999999995</v>
      </c>
      <c r="L8661" s="200">
        <v>25087</v>
      </c>
      <c r="N8661" s="184">
        <v>0</v>
      </c>
      <c r="O8661" s="190">
        <f t="shared" si="543"/>
        <v>0</v>
      </c>
      <c r="Q8661" s="1">
        <v>0</v>
      </c>
    </row>
    <row r="8662" spans="2:17" x14ac:dyDescent="0.3">
      <c r="B8662" s="187">
        <v>44192.5</v>
      </c>
      <c r="D8662" s="202">
        <v>887</v>
      </c>
      <c r="E8662" s="178">
        <v>689.92</v>
      </c>
      <c r="F8662" s="188">
        <f t="shared" si="540"/>
        <v>0.93368068477856347</v>
      </c>
      <c r="G8662" s="200"/>
      <c r="H8662" s="202">
        <v>1036</v>
      </c>
      <c r="I8662" s="178">
        <v>23825</v>
      </c>
      <c r="J8662">
        <f t="shared" si="541"/>
        <v>23825</v>
      </c>
      <c r="K8662" s="189">
        <f t="shared" si="542"/>
        <v>0.95299999999999996</v>
      </c>
      <c r="L8662" s="200">
        <v>24721</v>
      </c>
      <c r="N8662" s="184">
        <v>0</v>
      </c>
      <c r="O8662" s="190">
        <f t="shared" si="543"/>
        <v>0</v>
      </c>
      <c r="Q8662" s="1">
        <v>0</v>
      </c>
    </row>
    <row r="8663" spans="2:17" x14ac:dyDescent="0.3">
      <c r="B8663" s="187">
        <v>44192.541666666664</v>
      </c>
      <c r="D8663" s="202">
        <v>966</v>
      </c>
      <c r="E8663" s="178">
        <v>730.755</v>
      </c>
      <c r="F8663" s="188">
        <f t="shared" si="540"/>
        <v>0.98894339750312965</v>
      </c>
      <c r="G8663" s="200"/>
      <c r="H8663" s="202">
        <v>1008</v>
      </c>
      <c r="I8663" s="178">
        <v>24289</v>
      </c>
      <c r="J8663">
        <f t="shared" si="541"/>
        <v>24289</v>
      </c>
      <c r="K8663" s="189">
        <f t="shared" si="542"/>
        <v>0.97155999999999998</v>
      </c>
      <c r="L8663" s="200">
        <v>25215</v>
      </c>
      <c r="N8663" s="184">
        <v>0</v>
      </c>
      <c r="O8663" s="190">
        <f t="shared" si="543"/>
        <v>0</v>
      </c>
      <c r="Q8663" s="1">
        <v>0</v>
      </c>
    </row>
    <row r="8664" spans="2:17" x14ac:dyDescent="0.3">
      <c r="B8664" s="187">
        <v>44192.583333333336</v>
      </c>
      <c r="D8664" s="202">
        <v>963</v>
      </c>
      <c r="E8664" s="178">
        <v>712.34199999999998</v>
      </c>
      <c r="F8664" s="188">
        <f t="shared" si="540"/>
        <v>0.96402476570693918</v>
      </c>
      <c r="G8664" s="200"/>
      <c r="H8664" s="202">
        <v>884</v>
      </c>
      <c r="I8664" s="178">
        <v>23841</v>
      </c>
      <c r="J8664">
        <f t="shared" si="541"/>
        <v>23841</v>
      </c>
      <c r="K8664" s="189">
        <f t="shared" si="542"/>
        <v>0.95364000000000004</v>
      </c>
      <c r="L8664" s="200">
        <v>24738</v>
      </c>
      <c r="N8664" s="184">
        <v>0</v>
      </c>
      <c r="O8664" s="190">
        <f t="shared" si="543"/>
        <v>0</v>
      </c>
      <c r="Q8664" s="1">
        <v>0</v>
      </c>
    </row>
    <row r="8665" spans="2:17" x14ac:dyDescent="0.3">
      <c r="B8665" s="187">
        <v>44192.625</v>
      </c>
      <c r="D8665" s="202">
        <v>889</v>
      </c>
      <c r="E8665" s="178">
        <v>636.86699999999996</v>
      </c>
      <c r="F8665" s="188">
        <f t="shared" si="540"/>
        <v>0.86188314104949759</v>
      </c>
      <c r="G8665" s="200"/>
      <c r="H8665" s="202">
        <v>698</v>
      </c>
      <c r="I8665" s="178">
        <v>22744</v>
      </c>
      <c r="J8665">
        <f t="shared" si="541"/>
        <v>22744</v>
      </c>
      <c r="K8665" s="189">
        <f t="shared" si="542"/>
        <v>0.90976000000000001</v>
      </c>
      <c r="L8665" s="200">
        <v>23574</v>
      </c>
      <c r="N8665" s="184">
        <v>0</v>
      </c>
      <c r="O8665" s="190">
        <f t="shared" si="543"/>
        <v>0</v>
      </c>
      <c r="Q8665" s="1">
        <v>0</v>
      </c>
    </row>
    <row r="8666" spans="2:17" x14ac:dyDescent="0.3">
      <c r="B8666" s="187">
        <v>44192.666666666664</v>
      </c>
      <c r="D8666" s="202">
        <v>187</v>
      </c>
      <c r="E8666" s="178">
        <v>0</v>
      </c>
      <c r="F8666" s="188">
        <f t="shared" si="540"/>
        <v>0</v>
      </c>
      <c r="G8666" s="200"/>
      <c r="H8666" s="202">
        <v>259</v>
      </c>
      <c r="I8666" s="178">
        <v>9126.1</v>
      </c>
      <c r="J8666">
        <f t="shared" si="541"/>
        <v>9126.1</v>
      </c>
      <c r="K8666" s="189">
        <f t="shared" si="542"/>
        <v>0.36504400000000004</v>
      </c>
      <c r="L8666" s="200">
        <v>9359.6</v>
      </c>
      <c r="N8666" s="184">
        <v>0</v>
      </c>
      <c r="O8666" s="190">
        <f t="shared" si="543"/>
        <v>0</v>
      </c>
      <c r="Q8666" s="1">
        <v>0</v>
      </c>
    </row>
    <row r="8667" spans="2:17" x14ac:dyDescent="0.3">
      <c r="B8667" s="187">
        <v>44192.708333333336</v>
      </c>
      <c r="D8667" s="202">
        <v>152</v>
      </c>
      <c r="E8667" s="178">
        <v>0</v>
      </c>
      <c r="F8667" s="188">
        <f t="shared" si="540"/>
        <v>0</v>
      </c>
      <c r="G8667" s="200"/>
      <c r="H8667" s="202">
        <v>138</v>
      </c>
      <c r="I8667" s="178">
        <v>4654.8</v>
      </c>
      <c r="J8667">
        <f t="shared" si="541"/>
        <v>4654.8</v>
      </c>
      <c r="K8667" s="189">
        <f t="shared" si="542"/>
        <v>0.186192</v>
      </c>
      <c r="L8667" s="200">
        <v>4793.2</v>
      </c>
      <c r="N8667" s="184">
        <v>58.4</v>
      </c>
      <c r="O8667" s="190">
        <f t="shared" si="543"/>
        <v>9.7333333333333334E-3</v>
      </c>
      <c r="Q8667" s="1">
        <v>0</v>
      </c>
    </row>
    <row r="8668" spans="2:17" x14ac:dyDescent="0.3">
      <c r="B8668" s="187">
        <v>44192.75</v>
      </c>
      <c r="D8668" s="202">
        <v>135</v>
      </c>
      <c r="E8668" s="178">
        <v>0</v>
      </c>
      <c r="F8668" s="188">
        <f t="shared" si="540"/>
        <v>0</v>
      </c>
      <c r="G8668" s="200"/>
      <c r="H8668" s="202">
        <v>39</v>
      </c>
      <c r="I8668" s="178">
        <v>1112.3</v>
      </c>
      <c r="J8668">
        <f t="shared" si="541"/>
        <v>1112.3</v>
      </c>
      <c r="K8668" s="189">
        <f t="shared" si="542"/>
        <v>4.4491999999999997E-2</v>
      </c>
      <c r="L8668" s="200">
        <v>1211.8</v>
      </c>
      <c r="N8668" s="184">
        <v>154.4</v>
      </c>
      <c r="O8668" s="190">
        <f t="shared" si="543"/>
        <v>2.5733333333333334E-2</v>
      </c>
      <c r="Q8668" s="1">
        <v>0</v>
      </c>
    </row>
    <row r="8669" spans="2:17" x14ac:dyDescent="0.3">
      <c r="B8669" s="187">
        <v>44192.791666666664</v>
      </c>
      <c r="D8669" s="202">
        <v>0</v>
      </c>
      <c r="E8669" s="178">
        <v>0</v>
      </c>
      <c r="F8669" s="188">
        <f t="shared" si="540"/>
        <v>0</v>
      </c>
      <c r="G8669" s="200"/>
      <c r="H8669" s="202">
        <v>0</v>
      </c>
      <c r="I8669" s="178">
        <v>-56.506999999999998</v>
      </c>
      <c r="J8669">
        <f t="shared" si="541"/>
        <v>0</v>
      </c>
      <c r="K8669" s="189">
        <f t="shared" si="542"/>
        <v>0</v>
      </c>
      <c r="L8669" s="200">
        <v>0</v>
      </c>
      <c r="N8669" s="184">
        <v>412.1</v>
      </c>
      <c r="O8669" s="190">
        <f t="shared" si="543"/>
        <v>6.8683333333333332E-2</v>
      </c>
      <c r="Q8669" s="1">
        <v>0</v>
      </c>
    </row>
    <row r="8670" spans="2:17" x14ac:dyDescent="0.3">
      <c r="B8670" s="187">
        <v>44192.833333333336</v>
      </c>
      <c r="D8670" s="202">
        <v>0</v>
      </c>
      <c r="E8670" s="178">
        <v>0</v>
      </c>
      <c r="F8670" s="188">
        <f t="shared" si="540"/>
        <v>0</v>
      </c>
      <c r="G8670" s="200"/>
      <c r="H8670" s="202">
        <v>0</v>
      </c>
      <c r="I8670" s="178">
        <v>-56.506999999999998</v>
      </c>
      <c r="J8670">
        <f t="shared" si="541"/>
        <v>0</v>
      </c>
      <c r="K8670" s="189">
        <f t="shared" si="542"/>
        <v>0</v>
      </c>
      <c r="L8670" s="200">
        <v>0</v>
      </c>
      <c r="N8670" s="184">
        <v>383.1</v>
      </c>
      <c r="O8670" s="190">
        <f t="shared" si="543"/>
        <v>6.3850000000000004E-2</v>
      </c>
      <c r="Q8670" s="1">
        <v>0</v>
      </c>
    </row>
    <row r="8671" spans="2:17" x14ac:dyDescent="0.3">
      <c r="B8671" s="187">
        <v>44192.875</v>
      </c>
      <c r="D8671" s="202">
        <v>0</v>
      </c>
      <c r="E8671" s="178">
        <v>0</v>
      </c>
      <c r="F8671" s="188">
        <f t="shared" si="540"/>
        <v>0</v>
      </c>
      <c r="G8671" s="200"/>
      <c r="H8671" s="202">
        <v>0</v>
      </c>
      <c r="I8671" s="178">
        <v>-56.506999999999998</v>
      </c>
      <c r="J8671">
        <f t="shared" si="541"/>
        <v>0</v>
      </c>
      <c r="K8671" s="189">
        <f t="shared" si="542"/>
        <v>0</v>
      </c>
      <c r="L8671" s="200">
        <v>0</v>
      </c>
      <c r="N8671" s="184">
        <v>2391.6999999999998</v>
      </c>
      <c r="O8671" s="190">
        <f t="shared" si="543"/>
        <v>0.39861666666666662</v>
      </c>
      <c r="Q8671" s="1">
        <v>0</v>
      </c>
    </row>
    <row r="8672" spans="2:17" x14ac:dyDescent="0.3">
      <c r="B8672" s="187">
        <v>44192.916666666664</v>
      </c>
      <c r="D8672" s="202">
        <v>0</v>
      </c>
      <c r="E8672" s="178">
        <v>0</v>
      </c>
      <c r="F8672" s="188">
        <f t="shared" si="540"/>
        <v>0</v>
      </c>
      <c r="G8672" s="200"/>
      <c r="H8672" s="202">
        <v>0</v>
      </c>
      <c r="I8672" s="178">
        <v>-56.506999999999998</v>
      </c>
      <c r="J8672">
        <f t="shared" si="541"/>
        <v>0</v>
      </c>
      <c r="K8672" s="189">
        <f t="shared" si="542"/>
        <v>0</v>
      </c>
      <c r="L8672" s="200">
        <v>0</v>
      </c>
      <c r="N8672" s="184">
        <v>3490</v>
      </c>
      <c r="O8672" s="190">
        <f t="shared" si="543"/>
        <v>0.58166666666666667</v>
      </c>
      <c r="Q8672" s="1">
        <v>0</v>
      </c>
    </row>
    <row r="8673" spans="2:17" x14ac:dyDescent="0.3">
      <c r="B8673" s="187">
        <v>44192.958333333336</v>
      </c>
      <c r="D8673" s="202">
        <v>0</v>
      </c>
      <c r="E8673" s="178">
        <v>0</v>
      </c>
      <c r="F8673" s="188">
        <f t="shared" si="540"/>
        <v>0</v>
      </c>
      <c r="G8673" s="200"/>
      <c r="H8673" s="202">
        <v>0</v>
      </c>
      <c r="I8673" s="178">
        <v>-56.506999999999998</v>
      </c>
      <c r="J8673">
        <f t="shared" si="541"/>
        <v>0</v>
      </c>
      <c r="K8673" s="189">
        <f t="shared" si="542"/>
        <v>0</v>
      </c>
      <c r="L8673" s="200">
        <v>0</v>
      </c>
      <c r="N8673" s="184">
        <v>5838.9</v>
      </c>
      <c r="O8673" s="190">
        <f t="shared" si="543"/>
        <v>0.97314999999999996</v>
      </c>
      <c r="Q8673" s="1">
        <v>0</v>
      </c>
    </row>
    <row r="8674" spans="2:17" x14ac:dyDescent="0.3">
      <c r="B8674" s="187">
        <v>44193</v>
      </c>
      <c r="D8674" s="202">
        <v>0</v>
      </c>
      <c r="E8674" s="178">
        <v>0</v>
      </c>
      <c r="F8674" s="188">
        <f t="shared" si="540"/>
        <v>0</v>
      </c>
      <c r="G8674" s="200"/>
      <c r="H8674" s="202">
        <v>0</v>
      </c>
      <c r="I8674" s="178">
        <v>-56.506999999999998</v>
      </c>
      <c r="J8674">
        <f t="shared" si="541"/>
        <v>0</v>
      </c>
      <c r="K8674" s="189">
        <f t="shared" si="542"/>
        <v>0</v>
      </c>
      <c r="L8674" s="200">
        <v>0</v>
      </c>
      <c r="N8674" s="184">
        <v>5880.5</v>
      </c>
      <c r="O8674" s="190">
        <f t="shared" si="543"/>
        <v>0.98008333333333331</v>
      </c>
      <c r="Q8674" s="1">
        <v>0</v>
      </c>
    </row>
    <row r="8675" spans="2:17" x14ac:dyDescent="0.3">
      <c r="B8675" s="187">
        <v>44193.041666666664</v>
      </c>
      <c r="D8675" s="202">
        <v>0</v>
      </c>
      <c r="E8675" s="178">
        <v>0</v>
      </c>
      <c r="F8675" s="188">
        <f t="shared" si="540"/>
        <v>0</v>
      </c>
      <c r="G8675" s="200"/>
      <c r="H8675" s="202">
        <v>0</v>
      </c>
      <c r="I8675" s="178">
        <v>-56.506999999999998</v>
      </c>
      <c r="J8675">
        <f t="shared" si="541"/>
        <v>0</v>
      </c>
      <c r="K8675" s="189">
        <f t="shared" si="542"/>
        <v>0</v>
      </c>
      <c r="L8675" s="200">
        <v>0</v>
      </c>
      <c r="N8675" s="184">
        <v>5466.4</v>
      </c>
      <c r="O8675" s="190">
        <f t="shared" si="543"/>
        <v>0.91106666666666658</v>
      </c>
      <c r="Q8675" s="1">
        <v>0</v>
      </c>
    </row>
    <row r="8676" spans="2:17" x14ac:dyDescent="0.3">
      <c r="B8676" s="187">
        <v>44193.083333333336</v>
      </c>
      <c r="D8676" s="202">
        <v>0</v>
      </c>
      <c r="E8676" s="178">
        <v>0</v>
      </c>
      <c r="F8676" s="188">
        <f t="shared" si="540"/>
        <v>0</v>
      </c>
      <c r="G8676" s="200"/>
      <c r="H8676" s="202">
        <v>0</v>
      </c>
      <c r="I8676" s="178">
        <v>-56.506999999999998</v>
      </c>
      <c r="J8676">
        <f t="shared" si="541"/>
        <v>0</v>
      </c>
      <c r="K8676" s="189">
        <f t="shared" si="542"/>
        <v>0</v>
      </c>
      <c r="L8676" s="200">
        <v>0</v>
      </c>
      <c r="N8676" s="184">
        <v>4436.6000000000004</v>
      </c>
      <c r="O8676" s="190">
        <f t="shared" si="543"/>
        <v>0.73943333333333339</v>
      </c>
      <c r="Q8676" s="1">
        <v>0</v>
      </c>
    </row>
    <row r="8677" spans="2:17" x14ac:dyDescent="0.3">
      <c r="B8677" s="187">
        <v>44193.125</v>
      </c>
      <c r="D8677" s="202">
        <v>0</v>
      </c>
      <c r="E8677" s="178">
        <v>0</v>
      </c>
      <c r="F8677" s="188">
        <f t="shared" si="540"/>
        <v>0</v>
      </c>
      <c r="G8677" s="200"/>
      <c r="H8677" s="202">
        <v>0</v>
      </c>
      <c r="I8677" s="178">
        <v>-56.506999999999998</v>
      </c>
      <c r="J8677">
        <f t="shared" si="541"/>
        <v>0</v>
      </c>
      <c r="K8677" s="189">
        <f t="shared" si="542"/>
        <v>0</v>
      </c>
      <c r="L8677" s="200">
        <v>0</v>
      </c>
      <c r="N8677" s="184">
        <v>3182</v>
      </c>
      <c r="O8677" s="190">
        <f t="shared" si="543"/>
        <v>0.53033333333333332</v>
      </c>
      <c r="Q8677" s="1">
        <v>0</v>
      </c>
    </row>
    <row r="8678" spans="2:17" x14ac:dyDescent="0.3">
      <c r="B8678" s="187">
        <v>44193.166666666664</v>
      </c>
      <c r="D8678" s="202">
        <v>0</v>
      </c>
      <c r="E8678" s="178">
        <v>0</v>
      </c>
      <c r="F8678" s="188">
        <f t="shared" si="540"/>
        <v>0</v>
      </c>
      <c r="G8678" s="200"/>
      <c r="H8678" s="202">
        <v>0</v>
      </c>
      <c r="I8678" s="178">
        <v>-56.506999999999998</v>
      </c>
      <c r="J8678">
        <f t="shared" si="541"/>
        <v>0</v>
      </c>
      <c r="K8678" s="189">
        <f t="shared" si="542"/>
        <v>0</v>
      </c>
      <c r="L8678" s="200">
        <v>0</v>
      </c>
      <c r="N8678" s="184">
        <v>1167.4000000000001</v>
      </c>
      <c r="O8678" s="190">
        <f t="shared" si="543"/>
        <v>0.19456666666666669</v>
      </c>
      <c r="Q8678" s="1">
        <v>0</v>
      </c>
    </row>
    <row r="8679" spans="2:17" x14ac:dyDescent="0.3">
      <c r="B8679" s="187">
        <v>44193.208333333336</v>
      </c>
      <c r="D8679" s="202">
        <v>207</v>
      </c>
      <c r="E8679" s="178">
        <v>0</v>
      </c>
      <c r="F8679" s="188">
        <f t="shared" si="540"/>
        <v>0</v>
      </c>
      <c r="G8679" s="200"/>
      <c r="H8679" s="202">
        <v>31</v>
      </c>
      <c r="I8679" s="178">
        <v>854.47</v>
      </c>
      <c r="J8679">
        <f t="shared" si="541"/>
        <v>854.47</v>
      </c>
      <c r="K8679" s="189">
        <f t="shared" si="542"/>
        <v>3.4178800000000002E-2</v>
      </c>
      <c r="L8679" s="200">
        <v>952.26</v>
      </c>
      <c r="N8679" s="184">
        <v>393.7</v>
      </c>
      <c r="O8679" s="190">
        <f t="shared" si="543"/>
        <v>6.561666666666667E-2</v>
      </c>
      <c r="Q8679" s="1">
        <v>0</v>
      </c>
    </row>
    <row r="8680" spans="2:17" x14ac:dyDescent="0.3">
      <c r="B8680" s="187">
        <v>44193.25</v>
      </c>
      <c r="D8680" s="202">
        <v>713</v>
      </c>
      <c r="E8680" s="178">
        <v>143.08600000000001</v>
      </c>
      <c r="F8680" s="188">
        <f t="shared" si="540"/>
        <v>0.19364076191765067</v>
      </c>
      <c r="G8680" s="200"/>
      <c r="H8680" s="202">
        <v>223</v>
      </c>
      <c r="I8680" s="178">
        <v>9954.7000000000007</v>
      </c>
      <c r="J8680">
        <f t="shared" si="541"/>
        <v>9954.7000000000007</v>
      </c>
      <c r="K8680" s="189">
        <f t="shared" si="542"/>
        <v>0.39818800000000004</v>
      </c>
      <c r="L8680" s="200">
        <v>10211</v>
      </c>
      <c r="N8680" s="184">
        <v>1653.1</v>
      </c>
      <c r="O8680" s="190">
        <f t="shared" si="543"/>
        <v>0.27551666666666663</v>
      </c>
      <c r="Q8680" s="1">
        <v>0</v>
      </c>
    </row>
    <row r="8681" spans="2:17" x14ac:dyDescent="0.3">
      <c r="B8681" s="187">
        <v>44193.291666666664</v>
      </c>
      <c r="D8681" s="202">
        <v>854</v>
      </c>
      <c r="E8681" s="178">
        <v>542.18399999999997</v>
      </c>
      <c r="F8681" s="188">
        <f t="shared" si="540"/>
        <v>0.73374699732719828</v>
      </c>
      <c r="G8681" s="200"/>
      <c r="H8681" s="202">
        <v>458</v>
      </c>
      <c r="I8681" s="178">
        <v>20322</v>
      </c>
      <c r="J8681">
        <f t="shared" si="541"/>
        <v>20322</v>
      </c>
      <c r="K8681" s="189">
        <f t="shared" si="542"/>
        <v>0.81288000000000005</v>
      </c>
      <c r="L8681" s="200">
        <v>21013</v>
      </c>
      <c r="N8681" s="184">
        <v>2534.3000000000002</v>
      </c>
      <c r="O8681" s="190">
        <f t="shared" si="543"/>
        <v>0.42238333333333339</v>
      </c>
      <c r="Q8681" s="1">
        <v>0</v>
      </c>
    </row>
    <row r="8682" spans="2:17" x14ac:dyDescent="0.3">
      <c r="B8682" s="187">
        <v>44193.333333333336</v>
      </c>
      <c r="D8682" s="202">
        <v>912</v>
      </c>
      <c r="E8682" s="178">
        <v>648.26700000000005</v>
      </c>
      <c r="F8682" s="188">
        <f t="shared" si="540"/>
        <v>0.87731095848699137</v>
      </c>
      <c r="G8682" s="200"/>
      <c r="H8682" s="202">
        <v>688</v>
      </c>
      <c r="I8682" s="178">
        <v>23602</v>
      </c>
      <c r="J8682">
        <f t="shared" si="541"/>
        <v>23602</v>
      </c>
      <c r="K8682" s="189">
        <f t="shared" si="542"/>
        <v>0.94408000000000003</v>
      </c>
      <c r="L8682" s="200">
        <v>24485</v>
      </c>
      <c r="N8682" s="184">
        <v>4431.1000000000004</v>
      </c>
      <c r="O8682" s="190">
        <f t="shared" si="543"/>
        <v>0.73851666666666671</v>
      </c>
      <c r="Q8682" s="1">
        <v>0</v>
      </c>
    </row>
    <row r="8683" spans="2:17" x14ac:dyDescent="0.3">
      <c r="B8683" s="187">
        <v>44193.375</v>
      </c>
      <c r="D8683" s="202">
        <v>984</v>
      </c>
      <c r="E8683" s="178">
        <v>723.23900000000003</v>
      </c>
      <c r="F8683" s="188">
        <f t="shared" si="540"/>
        <v>0.97877186453293652</v>
      </c>
      <c r="G8683" s="200"/>
      <c r="H8683" s="202">
        <v>879</v>
      </c>
      <c r="I8683" s="178">
        <v>24359</v>
      </c>
      <c r="J8683">
        <f t="shared" si="541"/>
        <v>24359</v>
      </c>
      <c r="K8683" s="189">
        <f t="shared" si="542"/>
        <v>0.97436</v>
      </c>
      <c r="L8683" s="200">
        <v>25289</v>
      </c>
      <c r="N8683" s="184">
        <v>4978.8</v>
      </c>
      <c r="O8683" s="190">
        <f t="shared" si="543"/>
        <v>0.82979999999999998</v>
      </c>
      <c r="Q8683" s="1">
        <v>0</v>
      </c>
    </row>
    <row r="8684" spans="2:17" x14ac:dyDescent="0.3">
      <c r="B8684" s="187">
        <v>44193.416666666664</v>
      </c>
      <c r="D8684" s="202">
        <v>1018</v>
      </c>
      <c r="E8684" s="178">
        <v>734.22199999999998</v>
      </c>
      <c r="F8684" s="188">
        <f t="shared" si="540"/>
        <v>0.99363534864837433</v>
      </c>
      <c r="G8684" s="200"/>
      <c r="H8684" s="202">
        <v>1019</v>
      </c>
      <c r="I8684" s="178">
        <v>24359</v>
      </c>
      <c r="J8684">
        <f t="shared" si="541"/>
        <v>24359</v>
      </c>
      <c r="K8684" s="189">
        <f t="shared" si="542"/>
        <v>0.97436</v>
      </c>
      <c r="L8684" s="200">
        <v>25289</v>
      </c>
      <c r="N8684" s="184">
        <v>4696.3999999999996</v>
      </c>
      <c r="O8684" s="190">
        <f t="shared" si="543"/>
        <v>0.78273333333333328</v>
      </c>
      <c r="Q8684" s="1">
        <v>0</v>
      </c>
    </row>
    <row r="8685" spans="2:17" x14ac:dyDescent="0.3">
      <c r="B8685" s="187">
        <v>44193.458333333336</v>
      </c>
      <c r="D8685" s="202">
        <v>1032</v>
      </c>
      <c r="E8685" s="178">
        <v>734.18799999999999</v>
      </c>
      <c r="F8685" s="188">
        <f t="shared" si="540"/>
        <v>0.99358933585952569</v>
      </c>
      <c r="G8685" s="200"/>
      <c r="H8685" s="202">
        <v>1096</v>
      </c>
      <c r="I8685" s="178">
        <v>24359</v>
      </c>
      <c r="J8685">
        <f t="shared" si="541"/>
        <v>24359</v>
      </c>
      <c r="K8685" s="189">
        <f t="shared" si="542"/>
        <v>0.97436</v>
      </c>
      <c r="L8685" s="200">
        <v>25289</v>
      </c>
      <c r="N8685" s="184">
        <v>4317.2</v>
      </c>
      <c r="O8685" s="190">
        <f t="shared" si="543"/>
        <v>0.71953333333333336</v>
      </c>
      <c r="Q8685" s="1">
        <v>0</v>
      </c>
    </row>
    <row r="8686" spans="2:17" x14ac:dyDescent="0.3">
      <c r="B8686" s="187">
        <v>44193.5</v>
      </c>
      <c r="D8686" s="202">
        <v>1034</v>
      </c>
      <c r="E8686" s="178">
        <v>734.32500000000005</v>
      </c>
      <c r="F8686" s="188">
        <f t="shared" si="540"/>
        <v>0.99377474033223956</v>
      </c>
      <c r="G8686" s="200"/>
      <c r="H8686" s="202">
        <v>1102</v>
      </c>
      <c r="I8686" s="178">
        <v>24359</v>
      </c>
      <c r="J8686">
        <f t="shared" si="541"/>
        <v>24359</v>
      </c>
      <c r="K8686" s="189">
        <f t="shared" si="542"/>
        <v>0.97436</v>
      </c>
      <c r="L8686" s="200">
        <v>25289</v>
      </c>
      <c r="N8686" s="184">
        <v>3522.5</v>
      </c>
      <c r="O8686" s="190">
        <f t="shared" si="543"/>
        <v>0.58708333333333329</v>
      </c>
      <c r="Q8686" s="1">
        <v>0</v>
      </c>
    </row>
    <row r="8687" spans="2:17" x14ac:dyDescent="0.3">
      <c r="B8687" s="187">
        <v>44193.541666666664</v>
      </c>
      <c r="D8687" s="202">
        <v>1021</v>
      </c>
      <c r="E8687" s="178">
        <v>734.39400000000001</v>
      </c>
      <c r="F8687" s="188">
        <f t="shared" si="540"/>
        <v>0.99386811922725593</v>
      </c>
      <c r="G8687" s="200"/>
      <c r="H8687" s="202">
        <v>1035</v>
      </c>
      <c r="I8687" s="178">
        <v>24359</v>
      </c>
      <c r="J8687">
        <f t="shared" si="541"/>
        <v>24359</v>
      </c>
      <c r="K8687" s="189">
        <f t="shared" si="542"/>
        <v>0.97436</v>
      </c>
      <c r="L8687" s="200">
        <v>25289</v>
      </c>
      <c r="N8687" s="184">
        <v>2714.8</v>
      </c>
      <c r="O8687" s="190">
        <f t="shared" si="543"/>
        <v>0.45246666666666668</v>
      </c>
      <c r="Q8687" s="1">
        <v>0</v>
      </c>
    </row>
    <row r="8688" spans="2:17" x14ac:dyDescent="0.3">
      <c r="B8688" s="187">
        <v>44193.583333333336</v>
      </c>
      <c r="D8688" s="202">
        <v>991</v>
      </c>
      <c r="E8688" s="178">
        <v>727.75699999999995</v>
      </c>
      <c r="F8688" s="188">
        <f t="shared" si="540"/>
        <v>0.98488615218053255</v>
      </c>
      <c r="G8688" s="200"/>
      <c r="H8688" s="202">
        <v>904</v>
      </c>
      <c r="I8688" s="178">
        <v>24359</v>
      </c>
      <c r="J8688">
        <f t="shared" si="541"/>
        <v>24359</v>
      </c>
      <c r="K8688" s="189">
        <f t="shared" si="542"/>
        <v>0.97436</v>
      </c>
      <c r="L8688" s="200">
        <v>25289</v>
      </c>
      <c r="N8688" s="184">
        <v>2191</v>
      </c>
      <c r="O8688" s="190">
        <f t="shared" si="543"/>
        <v>0.36516666666666664</v>
      </c>
      <c r="Q8688" s="1">
        <v>0</v>
      </c>
    </row>
    <row r="8689" spans="2:17" x14ac:dyDescent="0.3">
      <c r="B8689" s="187">
        <v>44193.625</v>
      </c>
      <c r="D8689" s="202">
        <v>942</v>
      </c>
      <c r="E8689" s="178">
        <v>671.05899999999997</v>
      </c>
      <c r="F8689" s="188">
        <f t="shared" si="540"/>
        <v>0.90815576682342591</v>
      </c>
      <c r="G8689" s="200"/>
      <c r="H8689" s="202">
        <v>715</v>
      </c>
      <c r="I8689" s="178">
        <v>23442</v>
      </c>
      <c r="J8689">
        <f t="shared" si="541"/>
        <v>23442</v>
      </c>
      <c r="K8689" s="189">
        <f t="shared" si="542"/>
        <v>0.93767999999999996</v>
      </c>
      <c r="L8689" s="200">
        <v>24315</v>
      </c>
      <c r="N8689" s="184">
        <v>1814.5</v>
      </c>
      <c r="O8689" s="190">
        <f t="shared" si="543"/>
        <v>0.30241666666666667</v>
      </c>
      <c r="Q8689" s="1">
        <v>0</v>
      </c>
    </row>
    <row r="8690" spans="2:17" x14ac:dyDescent="0.3">
      <c r="B8690" s="187">
        <v>44193.666666666664</v>
      </c>
      <c r="D8690" s="202">
        <v>872</v>
      </c>
      <c r="E8690" s="178">
        <v>557.65</v>
      </c>
      <c r="F8690" s="188">
        <f t="shared" si="540"/>
        <v>0.75467740298406472</v>
      </c>
      <c r="G8690" s="200"/>
      <c r="H8690" s="202">
        <v>496</v>
      </c>
      <c r="I8690" s="178">
        <v>21259</v>
      </c>
      <c r="J8690">
        <f t="shared" si="541"/>
        <v>21259</v>
      </c>
      <c r="K8690" s="189">
        <f t="shared" si="542"/>
        <v>0.85036</v>
      </c>
      <c r="L8690" s="200">
        <v>22003</v>
      </c>
      <c r="N8690" s="184">
        <v>1664.4</v>
      </c>
      <c r="O8690" s="190">
        <f t="shared" si="543"/>
        <v>0.27740000000000004</v>
      </c>
      <c r="Q8690" s="1">
        <v>0</v>
      </c>
    </row>
    <row r="8691" spans="2:17" x14ac:dyDescent="0.3">
      <c r="B8691" s="187">
        <v>44193.708333333336</v>
      </c>
      <c r="D8691" s="202">
        <v>749</v>
      </c>
      <c r="E8691" s="178">
        <v>346.26499999999999</v>
      </c>
      <c r="F8691" s="188">
        <f t="shared" si="540"/>
        <v>0.46860642149067905</v>
      </c>
      <c r="G8691" s="200"/>
      <c r="H8691" s="202">
        <v>259</v>
      </c>
      <c r="I8691" s="178">
        <v>11209</v>
      </c>
      <c r="J8691">
        <f t="shared" si="541"/>
        <v>11209</v>
      </c>
      <c r="K8691" s="189">
        <f t="shared" si="542"/>
        <v>0.44835999999999998</v>
      </c>
      <c r="L8691" s="200">
        <v>11504</v>
      </c>
      <c r="N8691" s="184">
        <v>1814.2</v>
      </c>
      <c r="O8691" s="190">
        <f t="shared" si="543"/>
        <v>0.30236666666666667</v>
      </c>
      <c r="Q8691" s="1">
        <v>0</v>
      </c>
    </row>
    <row r="8692" spans="2:17" x14ac:dyDescent="0.3">
      <c r="B8692" s="187">
        <v>44193.75</v>
      </c>
      <c r="D8692" s="202">
        <v>279</v>
      </c>
      <c r="E8692" s="178">
        <v>0</v>
      </c>
      <c r="F8692" s="188">
        <f t="shared" si="540"/>
        <v>0</v>
      </c>
      <c r="G8692" s="200"/>
      <c r="H8692" s="202">
        <v>51</v>
      </c>
      <c r="I8692" s="178">
        <v>1554.1</v>
      </c>
      <c r="J8692">
        <f t="shared" si="541"/>
        <v>1554.1</v>
      </c>
      <c r="K8692" s="189">
        <f t="shared" si="542"/>
        <v>6.2163999999999997E-2</v>
      </c>
      <c r="L8692" s="200">
        <v>1656.8</v>
      </c>
      <c r="N8692" s="184">
        <v>2702.4</v>
      </c>
      <c r="O8692" s="190">
        <f t="shared" si="543"/>
        <v>0.45040000000000002</v>
      </c>
      <c r="Q8692" s="1">
        <v>0</v>
      </c>
    </row>
    <row r="8693" spans="2:17" x14ac:dyDescent="0.3">
      <c r="B8693" s="187">
        <v>44193.791666666664</v>
      </c>
      <c r="D8693" s="202">
        <v>0</v>
      </c>
      <c r="E8693" s="178">
        <v>0</v>
      </c>
      <c r="F8693" s="188">
        <f t="shared" si="540"/>
        <v>0</v>
      </c>
      <c r="G8693" s="200"/>
      <c r="H8693" s="202">
        <v>0</v>
      </c>
      <c r="I8693" s="178">
        <v>-56.506999999999998</v>
      </c>
      <c r="J8693">
        <f t="shared" si="541"/>
        <v>0</v>
      </c>
      <c r="K8693" s="189">
        <f t="shared" si="542"/>
        <v>0</v>
      </c>
      <c r="L8693" s="200">
        <v>0</v>
      </c>
      <c r="N8693" s="184">
        <v>3033.3</v>
      </c>
      <c r="O8693" s="190">
        <f t="shared" si="543"/>
        <v>0.50555000000000005</v>
      </c>
      <c r="Q8693" s="1">
        <v>0</v>
      </c>
    </row>
    <row r="8694" spans="2:17" x14ac:dyDescent="0.3">
      <c r="B8694" s="187">
        <v>44193.833333333336</v>
      </c>
      <c r="D8694" s="202">
        <v>0</v>
      </c>
      <c r="E8694" s="178">
        <v>0</v>
      </c>
      <c r="F8694" s="188">
        <f t="shared" si="540"/>
        <v>0</v>
      </c>
      <c r="G8694" s="200"/>
      <c r="H8694" s="202">
        <v>0</v>
      </c>
      <c r="I8694" s="178">
        <v>-56.506999999999998</v>
      </c>
      <c r="J8694">
        <f t="shared" si="541"/>
        <v>0</v>
      </c>
      <c r="K8694" s="189">
        <f t="shared" si="542"/>
        <v>0</v>
      </c>
      <c r="L8694" s="200">
        <v>0</v>
      </c>
      <c r="N8694" s="184">
        <v>3632.4</v>
      </c>
      <c r="O8694" s="190">
        <f t="shared" si="543"/>
        <v>0.60540000000000005</v>
      </c>
      <c r="Q8694" s="1">
        <v>0</v>
      </c>
    </row>
    <row r="8695" spans="2:17" x14ac:dyDescent="0.3">
      <c r="B8695" s="187">
        <v>44193.875</v>
      </c>
      <c r="D8695" s="202">
        <v>0</v>
      </c>
      <c r="E8695" s="178">
        <v>0</v>
      </c>
      <c r="F8695" s="188">
        <f t="shared" si="540"/>
        <v>0</v>
      </c>
      <c r="G8695" s="200"/>
      <c r="H8695" s="202">
        <v>0</v>
      </c>
      <c r="I8695" s="178">
        <v>-56.506999999999998</v>
      </c>
      <c r="J8695">
        <f t="shared" si="541"/>
        <v>0</v>
      </c>
      <c r="K8695" s="189">
        <f t="shared" si="542"/>
        <v>0</v>
      </c>
      <c r="L8695" s="200">
        <v>0</v>
      </c>
      <c r="N8695" s="184">
        <v>4155.5</v>
      </c>
      <c r="O8695" s="190">
        <f t="shared" si="543"/>
        <v>0.69258333333333333</v>
      </c>
      <c r="Q8695" s="1">
        <v>0</v>
      </c>
    </row>
    <row r="8696" spans="2:17" x14ac:dyDescent="0.3">
      <c r="B8696" s="187">
        <v>44193.916666666664</v>
      </c>
      <c r="D8696" s="202">
        <v>0</v>
      </c>
      <c r="E8696" s="178">
        <v>0</v>
      </c>
      <c r="F8696" s="188">
        <f t="shared" si="540"/>
        <v>0</v>
      </c>
      <c r="G8696" s="200"/>
      <c r="H8696" s="202">
        <v>0</v>
      </c>
      <c r="I8696" s="178">
        <v>-56.506999999999998</v>
      </c>
      <c r="J8696">
        <f t="shared" si="541"/>
        <v>0</v>
      </c>
      <c r="K8696" s="189">
        <f t="shared" si="542"/>
        <v>0</v>
      </c>
      <c r="L8696" s="200">
        <v>0</v>
      </c>
      <c r="N8696" s="184">
        <v>4415.2</v>
      </c>
      <c r="O8696" s="190">
        <f t="shared" si="543"/>
        <v>0.73586666666666667</v>
      </c>
      <c r="Q8696" s="1">
        <v>0</v>
      </c>
    </row>
    <row r="8697" spans="2:17" x14ac:dyDescent="0.3">
      <c r="B8697" s="187">
        <v>44193.958333333336</v>
      </c>
      <c r="D8697" s="202">
        <v>0</v>
      </c>
      <c r="E8697" s="178">
        <v>0</v>
      </c>
      <c r="F8697" s="188">
        <f t="shared" si="540"/>
        <v>0</v>
      </c>
      <c r="G8697" s="200"/>
      <c r="H8697" s="202">
        <v>0</v>
      </c>
      <c r="I8697" s="178">
        <v>-56.506999999999998</v>
      </c>
      <c r="J8697">
        <f t="shared" si="541"/>
        <v>0</v>
      </c>
      <c r="K8697" s="189">
        <f t="shared" si="542"/>
        <v>0</v>
      </c>
      <c r="L8697" s="200">
        <v>0</v>
      </c>
      <c r="N8697" s="184">
        <v>4394</v>
      </c>
      <c r="O8697" s="190">
        <f t="shared" si="543"/>
        <v>0.73233333333333328</v>
      </c>
      <c r="Q8697" s="1">
        <v>0</v>
      </c>
    </row>
    <row r="8698" spans="2:17" x14ac:dyDescent="0.3">
      <c r="B8698" s="187">
        <v>44194</v>
      </c>
      <c r="D8698" s="202">
        <v>0</v>
      </c>
      <c r="E8698" s="178">
        <v>0</v>
      </c>
      <c r="F8698" s="188">
        <f t="shared" si="540"/>
        <v>0</v>
      </c>
      <c r="G8698" s="200"/>
      <c r="H8698" s="202">
        <v>0</v>
      </c>
      <c r="I8698" s="178">
        <v>-56.506999999999998</v>
      </c>
      <c r="J8698">
        <f t="shared" si="541"/>
        <v>0</v>
      </c>
      <c r="K8698" s="189">
        <f t="shared" si="542"/>
        <v>0</v>
      </c>
      <c r="L8698" s="200">
        <v>0</v>
      </c>
      <c r="N8698" s="184">
        <v>4391.8999999999996</v>
      </c>
      <c r="O8698" s="190">
        <f t="shared" si="543"/>
        <v>0.73198333333333332</v>
      </c>
      <c r="Q8698" s="1">
        <v>0</v>
      </c>
    </row>
    <row r="8699" spans="2:17" x14ac:dyDescent="0.3">
      <c r="B8699" s="187">
        <v>44194.041666666664</v>
      </c>
      <c r="D8699" s="202">
        <v>0</v>
      </c>
      <c r="E8699" s="178">
        <v>0</v>
      </c>
      <c r="F8699" s="188">
        <f t="shared" si="540"/>
        <v>0</v>
      </c>
      <c r="G8699" s="200"/>
      <c r="H8699" s="202">
        <v>0</v>
      </c>
      <c r="I8699" s="178">
        <v>-56.506999999999998</v>
      </c>
      <c r="J8699">
        <f t="shared" si="541"/>
        <v>0</v>
      </c>
      <c r="K8699" s="189">
        <f t="shared" si="542"/>
        <v>0</v>
      </c>
      <c r="L8699" s="200">
        <v>0</v>
      </c>
      <c r="N8699" s="184">
        <v>5110.3999999999996</v>
      </c>
      <c r="O8699" s="190">
        <f t="shared" si="543"/>
        <v>0.85173333333333323</v>
      </c>
      <c r="Q8699" s="1">
        <v>0</v>
      </c>
    </row>
    <row r="8700" spans="2:17" x14ac:dyDescent="0.3">
      <c r="B8700" s="187">
        <v>44194.083333333336</v>
      </c>
      <c r="D8700" s="202">
        <v>0</v>
      </c>
      <c r="E8700" s="178">
        <v>0</v>
      </c>
      <c r="F8700" s="188">
        <f t="shared" si="540"/>
        <v>0</v>
      </c>
      <c r="G8700" s="200"/>
      <c r="H8700" s="202">
        <v>0</v>
      </c>
      <c r="I8700" s="178">
        <v>-56.506999999999998</v>
      </c>
      <c r="J8700">
        <f t="shared" si="541"/>
        <v>0</v>
      </c>
      <c r="K8700" s="189">
        <f t="shared" si="542"/>
        <v>0</v>
      </c>
      <c r="L8700" s="200">
        <v>0</v>
      </c>
      <c r="N8700" s="184">
        <v>5684.2</v>
      </c>
      <c r="O8700" s="190">
        <f t="shared" si="543"/>
        <v>0.94736666666666669</v>
      </c>
      <c r="Q8700" s="1">
        <v>0</v>
      </c>
    </row>
    <row r="8701" spans="2:17" x14ac:dyDescent="0.3">
      <c r="B8701" s="187">
        <v>44194.125</v>
      </c>
      <c r="D8701" s="202">
        <v>0</v>
      </c>
      <c r="E8701" s="178">
        <v>0</v>
      </c>
      <c r="F8701" s="188">
        <f t="shared" si="540"/>
        <v>0</v>
      </c>
      <c r="G8701" s="200"/>
      <c r="H8701" s="202">
        <v>0</v>
      </c>
      <c r="I8701" s="178">
        <v>-56.506999999999998</v>
      </c>
      <c r="J8701">
        <f t="shared" si="541"/>
        <v>0</v>
      </c>
      <c r="K8701" s="189">
        <f t="shared" si="542"/>
        <v>0</v>
      </c>
      <c r="L8701" s="200">
        <v>0</v>
      </c>
      <c r="N8701" s="184">
        <v>5788.5</v>
      </c>
      <c r="O8701" s="190">
        <f t="shared" si="543"/>
        <v>0.96475</v>
      </c>
      <c r="Q8701" s="1">
        <v>0</v>
      </c>
    </row>
    <row r="8702" spans="2:17" x14ac:dyDescent="0.3">
      <c r="B8702" s="187">
        <v>44194.166666666664</v>
      </c>
      <c r="D8702" s="202">
        <v>0</v>
      </c>
      <c r="E8702" s="178">
        <v>0</v>
      </c>
      <c r="F8702" s="188">
        <f t="shared" si="540"/>
        <v>0</v>
      </c>
      <c r="G8702" s="200"/>
      <c r="H8702" s="202">
        <v>0</v>
      </c>
      <c r="I8702" s="178">
        <v>-56.506999999999998</v>
      </c>
      <c r="J8702">
        <f t="shared" si="541"/>
        <v>0</v>
      </c>
      <c r="K8702" s="189">
        <f t="shared" si="542"/>
        <v>0</v>
      </c>
      <c r="L8702" s="200">
        <v>0</v>
      </c>
      <c r="N8702" s="184">
        <v>5859.5</v>
      </c>
      <c r="O8702" s="190">
        <f t="shared" si="543"/>
        <v>0.97658333333333336</v>
      </c>
      <c r="Q8702" s="1">
        <v>0</v>
      </c>
    </row>
    <row r="8703" spans="2:17" x14ac:dyDescent="0.3">
      <c r="B8703" s="187">
        <v>44194.208333333336</v>
      </c>
      <c r="D8703" s="202">
        <v>195</v>
      </c>
      <c r="E8703" s="178">
        <v>0</v>
      </c>
      <c r="F8703" s="188">
        <f t="shared" si="540"/>
        <v>0</v>
      </c>
      <c r="G8703" s="200"/>
      <c r="H8703" s="202">
        <v>30</v>
      </c>
      <c r="I8703" s="178">
        <v>824.67</v>
      </c>
      <c r="J8703">
        <f t="shared" si="541"/>
        <v>824.67</v>
      </c>
      <c r="K8703" s="189">
        <f t="shared" si="542"/>
        <v>3.2986799999999997E-2</v>
      </c>
      <c r="L8703" s="200">
        <v>922.28</v>
      </c>
      <c r="N8703" s="184">
        <v>5918.7</v>
      </c>
      <c r="O8703" s="190">
        <f t="shared" si="543"/>
        <v>0.98644999999999994</v>
      </c>
      <c r="Q8703" s="1">
        <v>0</v>
      </c>
    </row>
    <row r="8704" spans="2:17" x14ac:dyDescent="0.3">
      <c r="B8704" s="187">
        <v>44194.25</v>
      </c>
      <c r="D8704" s="202">
        <v>716</v>
      </c>
      <c r="E8704" s="178">
        <v>140.03</v>
      </c>
      <c r="F8704" s="188">
        <f t="shared" si="540"/>
        <v>0.1895050241905471</v>
      </c>
      <c r="G8704" s="200"/>
      <c r="H8704" s="202">
        <v>222</v>
      </c>
      <c r="I8704" s="178">
        <v>9835.2000000000007</v>
      </c>
      <c r="J8704">
        <f t="shared" si="541"/>
        <v>9835.2000000000007</v>
      </c>
      <c r="K8704" s="189">
        <f t="shared" si="542"/>
        <v>0.39340800000000004</v>
      </c>
      <c r="L8704" s="200">
        <v>10088</v>
      </c>
      <c r="N8704" s="184">
        <v>4526.8999999999996</v>
      </c>
      <c r="O8704" s="190">
        <f t="shared" si="543"/>
        <v>0.75448333333333328</v>
      </c>
      <c r="Q8704" s="1">
        <v>0</v>
      </c>
    </row>
    <row r="8705" spans="2:17" x14ac:dyDescent="0.3">
      <c r="B8705" s="187">
        <v>44194.291666666664</v>
      </c>
      <c r="D8705" s="202">
        <v>863</v>
      </c>
      <c r="E8705" s="178">
        <v>546.23</v>
      </c>
      <c r="F8705" s="188">
        <f t="shared" si="540"/>
        <v>0.73922251920018955</v>
      </c>
      <c r="G8705" s="200"/>
      <c r="H8705" s="202">
        <v>458</v>
      </c>
      <c r="I8705" s="178">
        <v>20340</v>
      </c>
      <c r="J8705">
        <f t="shared" si="541"/>
        <v>20340</v>
      </c>
      <c r="K8705" s="189">
        <f t="shared" si="542"/>
        <v>0.81359999999999999</v>
      </c>
      <c r="L8705" s="200">
        <v>21032</v>
      </c>
      <c r="N8705" s="184">
        <v>3702.2</v>
      </c>
      <c r="O8705" s="190">
        <f t="shared" si="543"/>
        <v>0.61703333333333332</v>
      </c>
      <c r="Q8705" s="1">
        <v>0</v>
      </c>
    </row>
    <row r="8706" spans="2:17" x14ac:dyDescent="0.3">
      <c r="B8706" s="187">
        <v>44194.333333333336</v>
      </c>
      <c r="D8706" s="202">
        <v>940</v>
      </c>
      <c r="E8706" s="178">
        <v>669.05100000000004</v>
      </c>
      <c r="F8706" s="188">
        <f t="shared" si="540"/>
        <v>0.90543830564671668</v>
      </c>
      <c r="G8706" s="200"/>
      <c r="H8706" s="202">
        <v>694</v>
      </c>
      <c r="I8706" s="178">
        <v>23788</v>
      </c>
      <c r="J8706">
        <f t="shared" si="541"/>
        <v>23788</v>
      </c>
      <c r="K8706" s="189">
        <f t="shared" si="542"/>
        <v>0.95152000000000003</v>
      </c>
      <c r="L8706" s="200">
        <v>24683</v>
      </c>
      <c r="N8706" s="184">
        <v>4291.8999999999996</v>
      </c>
      <c r="O8706" s="190">
        <f t="shared" si="543"/>
        <v>0.7153166666666666</v>
      </c>
      <c r="Q8706" s="1">
        <v>0</v>
      </c>
    </row>
    <row r="8707" spans="2:17" x14ac:dyDescent="0.3">
      <c r="B8707" s="187">
        <v>44194.375</v>
      </c>
      <c r="D8707" s="202">
        <v>988</v>
      </c>
      <c r="E8707" s="178">
        <v>727.76499999999999</v>
      </c>
      <c r="F8707" s="188">
        <f t="shared" si="540"/>
        <v>0.98489697871908521</v>
      </c>
      <c r="G8707" s="200"/>
      <c r="H8707" s="202">
        <v>880</v>
      </c>
      <c r="I8707" s="178">
        <v>24359</v>
      </c>
      <c r="J8707">
        <f t="shared" si="541"/>
        <v>24359</v>
      </c>
      <c r="K8707" s="189">
        <f t="shared" si="542"/>
        <v>0.97436</v>
      </c>
      <c r="L8707" s="200">
        <v>25289</v>
      </c>
      <c r="N8707" s="184">
        <v>4000.8</v>
      </c>
      <c r="O8707" s="190">
        <f t="shared" si="543"/>
        <v>0.66680000000000006</v>
      </c>
      <c r="Q8707" s="1">
        <v>0</v>
      </c>
    </row>
    <row r="8708" spans="2:17" x14ac:dyDescent="0.3">
      <c r="B8708" s="187">
        <v>44194.416666666664</v>
      </c>
      <c r="D8708" s="202">
        <v>1020</v>
      </c>
      <c r="E8708" s="178">
        <v>733.91</v>
      </c>
      <c r="F8708" s="188">
        <f t="shared" si="540"/>
        <v>0.9932131136448219</v>
      </c>
      <c r="G8708" s="200"/>
      <c r="H8708" s="202">
        <v>1021</v>
      </c>
      <c r="I8708" s="178">
        <v>24359</v>
      </c>
      <c r="J8708">
        <f t="shared" si="541"/>
        <v>24359</v>
      </c>
      <c r="K8708" s="189">
        <f t="shared" si="542"/>
        <v>0.97436</v>
      </c>
      <c r="L8708" s="200">
        <v>25289</v>
      </c>
      <c r="N8708" s="184">
        <v>2974.8</v>
      </c>
      <c r="O8708" s="190">
        <f t="shared" si="543"/>
        <v>0.49580000000000002</v>
      </c>
      <c r="Q8708" s="1">
        <v>0</v>
      </c>
    </row>
    <row r="8709" spans="2:17" x14ac:dyDescent="0.3">
      <c r="B8709" s="187">
        <v>44194.458333333336</v>
      </c>
      <c r="D8709" s="202">
        <v>1035</v>
      </c>
      <c r="E8709" s="178">
        <v>734.06500000000005</v>
      </c>
      <c r="F8709" s="188">
        <f t="shared" si="540"/>
        <v>0.99342287782927918</v>
      </c>
      <c r="G8709" s="200"/>
      <c r="H8709" s="202">
        <v>1099</v>
      </c>
      <c r="I8709" s="178">
        <v>24359</v>
      </c>
      <c r="J8709">
        <f t="shared" si="541"/>
        <v>24359</v>
      </c>
      <c r="K8709" s="189">
        <f t="shared" si="542"/>
        <v>0.97436</v>
      </c>
      <c r="L8709" s="200">
        <v>25289</v>
      </c>
      <c r="N8709" s="184">
        <v>1885.7</v>
      </c>
      <c r="O8709" s="190">
        <f t="shared" si="543"/>
        <v>0.31428333333333336</v>
      </c>
      <c r="Q8709" s="1">
        <v>0</v>
      </c>
    </row>
    <row r="8710" spans="2:17" x14ac:dyDescent="0.3">
      <c r="B8710" s="187">
        <v>44194.5</v>
      </c>
      <c r="D8710" s="202">
        <v>1036</v>
      </c>
      <c r="E8710" s="178">
        <v>734.21799999999996</v>
      </c>
      <c r="F8710" s="188">
        <f t="shared" si="540"/>
        <v>0.99362993537909805</v>
      </c>
      <c r="G8710" s="200"/>
      <c r="H8710" s="202">
        <v>1105</v>
      </c>
      <c r="I8710" s="178">
        <v>24359</v>
      </c>
      <c r="J8710">
        <f t="shared" si="541"/>
        <v>24359</v>
      </c>
      <c r="K8710" s="189">
        <f t="shared" si="542"/>
        <v>0.97436</v>
      </c>
      <c r="L8710" s="200">
        <v>25289</v>
      </c>
      <c r="N8710" s="184">
        <v>1319.2</v>
      </c>
      <c r="O8710" s="190">
        <f t="shared" si="543"/>
        <v>0.21986666666666668</v>
      </c>
      <c r="Q8710" s="1">
        <v>0</v>
      </c>
    </row>
    <row r="8711" spans="2:17" x14ac:dyDescent="0.3">
      <c r="B8711" s="187">
        <v>44194.541666666664</v>
      </c>
      <c r="D8711" s="202">
        <v>1024</v>
      </c>
      <c r="E8711" s="178">
        <v>734.28800000000001</v>
      </c>
      <c r="F8711" s="188">
        <f t="shared" si="540"/>
        <v>0.99372466759143363</v>
      </c>
      <c r="G8711" s="200"/>
      <c r="H8711" s="202">
        <v>1039</v>
      </c>
      <c r="I8711" s="178">
        <v>24359</v>
      </c>
      <c r="J8711">
        <f t="shared" si="541"/>
        <v>24359</v>
      </c>
      <c r="K8711" s="189">
        <f t="shared" si="542"/>
        <v>0.97436</v>
      </c>
      <c r="L8711" s="200">
        <v>25289</v>
      </c>
      <c r="N8711" s="184">
        <v>1022.7</v>
      </c>
      <c r="O8711" s="190">
        <f t="shared" si="543"/>
        <v>0.17045000000000002</v>
      </c>
      <c r="Q8711" s="1">
        <v>0</v>
      </c>
    </row>
    <row r="8712" spans="2:17" x14ac:dyDescent="0.3">
      <c r="B8712" s="187">
        <v>44194.583333333336</v>
      </c>
      <c r="D8712" s="202">
        <v>995</v>
      </c>
      <c r="E8712" s="178">
        <v>733.33</v>
      </c>
      <c r="F8712" s="188">
        <f t="shared" si="540"/>
        <v>0.99242818959975654</v>
      </c>
      <c r="G8712" s="200"/>
      <c r="H8712" s="202">
        <v>907</v>
      </c>
      <c r="I8712" s="178">
        <v>24359</v>
      </c>
      <c r="J8712">
        <f t="shared" si="541"/>
        <v>24359</v>
      </c>
      <c r="K8712" s="189">
        <f t="shared" si="542"/>
        <v>0.97436</v>
      </c>
      <c r="L8712" s="200">
        <v>25289</v>
      </c>
      <c r="N8712" s="184">
        <v>953.5</v>
      </c>
      <c r="O8712" s="190">
        <f t="shared" si="543"/>
        <v>0.15891666666666668</v>
      </c>
      <c r="Q8712" s="1">
        <v>0</v>
      </c>
    </row>
    <row r="8713" spans="2:17" x14ac:dyDescent="0.3">
      <c r="B8713" s="187">
        <v>44194.625</v>
      </c>
      <c r="D8713" s="202">
        <v>947</v>
      </c>
      <c r="E8713" s="178">
        <v>677.01800000000003</v>
      </c>
      <c r="F8713" s="188">
        <f t="shared" si="540"/>
        <v>0.91622018472781419</v>
      </c>
      <c r="G8713" s="200"/>
      <c r="H8713" s="202">
        <v>719</v>
      </c>
      <c r="I8713" s="178">
        <v>23336</v>
      </c>
      <c r="J8713">
        <f t="shared" si="541"/>
        <v>23336</v>
      </c>
      <c r="K8713" s="189">
        <f t="shared" si="542"/>
        <v>0.93344000000000005</v>
      </c>
      <c r="L8713" s="200">
        <v>24202</v>
      </c>
      <c r="N8713" s="184">
        <v>872.3</v>
      </c>
      <c r="O8713" s="190">
        <f t="shared" si="543"/>
        <v>0.14538333333333334</v>
      </c>
      <c r="Q8713" s="1">
        <v>0</v>
      </c>
    </row>
    <row r="8714" spans="2:17" x14ac:dyDescent="0.3">
      <c r="B8714" s="187">
        <v>44194.666666666664</v>
      </c>
      <c r="D8714" s="202">
        <v>878</v>
      </c>
      <c r="E8714" s="178">
        <v>564.24199999999996</v>
      </c>
      <c r="F8714" s="188">
        <f t="shared" si="540"/>
        <v>0.76359847075142939</v>
      </c>
      <c r="G8714" s="200"/>
      <c r="H8714" s="202">
        <v>499</v>
      </c>
      <c r="I8714" s="178">
        <v>21193</v>
      </c>
      <c r="J8714">
        <f t="shared" si="541"/>
        <v>21193</v>
      </c>
      <c r="K8714" s="189">
        <f t="shared" si="542"/>
        <v>0.84772000000000003</v>
      </c>
      <c r="L8714" s="200">
        <v>21933</v>
      </c>
      <c r="N8714" s="184">
        <v>889.2</v>
      </c>
      <c r="O8714" s="190">
        <f t="shared" si="543"/>
        <v>0.1482</v>
      </c>
      <c r="Q8714" s="1">
        <v>0</v>
      </c>
    </row>
    <row r="8715" spans="2:17" x14ac:dyDescent="0.3">
      <c r="B8715" s="187">
        <v>44194.708333333336</v>
      </c>
      <c r="D8715" s="202">
        <v>756</v>
      </c>
      <c r="E8715" s="178">
        <v>352.83300000000003</v>
      </c>
      <c r="F8715" s="188">
        <f t="shared" ref="F8715:F8769" si="544">E8715/$F$8</f>
        <v>0.47749500964238595</v>
      </c>
      <c r="G8715" s="200"/>
      <c r="H8715" s="202">
        <v>262</v>
      </c>
      <c r="I8715" s="178">
        <v>11265</v>
      </c>
      <c r="J8715">
        <f t="shared" ref="J8715:J8769" si="545">IF(I8715&lt;0,0,I8715)</f>
        <v>11265</v>
      </c>
      <c r="K8715" s="189">
        <f t="shared" ref="K8715:K8769" si="546">J8715/(1000*$K$8)</f>
        <v>0.4506</v>
      </c>
      <c r="L8715" s="200">
        <v>11561</v>
      </c>
      <c r="N8715" s="184">
        <v>994.1</v>
      </c>
      <c r="O8715" s="190">
        <f t="shared" ref="O8715:O8769" si="547">N8715/$O$8</f>
        <v>0.16568333333333335</v>
      </c>
      <c r="Q8715" s="1">
        <v>0</v>
      </c>
    </row>
    <row r="8716" spans="2:17" x14ac:dyDescent="0.3">
      <c r="B8716" s="187">
        <v>44194.75</v>
      </c>
      <c r="D8716" s="202">
        <v>293</v>
      </c>
      <c r="E8716" s="178">
        <v>0</v>
      </c>
      <c r="F8716" s="188">
        <f t="shared" si="544"/>
        <v>0</v>
      </c>
      <c r="G8716" s="200"/>
      <c r="H8716" s="202">
        <v>52</v>
      </c>
      <c r="I8716" s="178">
        <v>1552.2</v>
      </c>
      <c r="J8716">
        <f t="shared" si="545"/>
        <v>1552.2</v>
      </c>
      <c r="K8716" s="189">
        <f t="shared" si="546"/>
        <v>6.2088000000000004E-2</v>
      </c>
      <c r="L8716" s="200">
        <v>1654.8</v>
      </c>
      <c r="N8716" s="184">
        <v>1346.5</v>
      </c>
      <c r="O8716" s="190">
        <f t="shared" si="547"/>
        <v>0.22441666666666665</v>
      </c>
      <c r="Q8716" s="1">
        <v>0</v>
      </c>
    </row>
    <row r="8717" spans="2:17" x14ac:dyDescent="0.3">
      <c r="B8717" s="187">
        <v>44194.791666666664</v>
      </c>
      <c r="D8717" s="202">
        <v>0</v>
      </c>
      <c r="E8717" s="178">
        <v>0</v>
      </c>
      <c r="F8717" s="188">
        <f t="shared" si="544"/>
        <v>0</v>
      </c>
      <c r="G8717" s="200"/>
      <c r="H8717" s="202">
        <v>0</v>
      </c>
      <c r="I8717" s="178">
        <v>-56.506999999999998</v>
      </c>
      <c r="J8717">
        <f t="shared" si="545"/>
        <v>0</v>
      </c>
      <c r="K8717" s="189">
        <f t="shared" si="546"/>
        <v>0</v>
      </c>
      <c r="L8717" s="200">
        <v>0</v>
      </c>
      <c r="N8717" s="184">
        <v>1576.6</v>
      </c>
      <c r="O8717" s="190">
        <f t="shared" si="547"/>
        <v>0.26276666666666665</v>
      </c>
      <c r="Q8717" s="1">
        <v>0</v>
      </c>
    </row>
    <row r="8718" spans="2:17" x14ac:dyDescent="0.3">
      <c r="B8718" s="187">
        <v>44194.833333333336</v>
      </c>
      <c r="D8718" s="202">
        <v>0</v>
      </c>
      <c r="E8718" s="178">
        <v>0</v>
      </c>
      <c r="F8718" s="188">
        <f t="shared" si="544"/>
        <v>0</v>
      </c>
      <c r="G8718" s="200"/>
      <c r="H8718" s="202">
        <v>0</v>
      </c>
      <c r="I8718" s="178">
        <v>-56.506999999999998</v>
      </c>
      <c r="J8718">
        <f t="shared" si="545"/>
        <v>0</v>
      </c>
      <c r="K8718" s="189">
        <f t="shared" si="546"/>
        <v>0</v>
      </c>
      <c r="L8718" s="200">
        <v>0</v>
      </c>
      <c r="N8718" s="184">
        <v>1704</v>
      </c>
      <c r="O8718" s="190">
        <f t="shared" si="547"/>
        <v>0.28399999999999997</v>
      </c>
      <c r="Q8718" s="1">
        <v>0</v>
      </c>
    </row>
    <row r="8719" spans="2:17" x14ac:dyDescent="0.3">
      <c r="B8719" s="187">
        <v>44194.875</v>
      </c>
      <c r="D8719" s="202">
        <v>0</v>
      </c>
      <c r="E8719" s="178">
        <v>0</v>
      </c>
      <c r="F8719" s="188">
        <f t="shared" si="544"/>
        <v>0</v>
      </c>
      <c r="G8719" s="200"/>
      <c r="H8719" s="202">
        <v>0</v>
      </c>
      <c r="I8719" s="178">
        <v>-56.506999999999998</v>
      </c>
      <c r="J8719">
        <f t="shared" si="545"/>
        <v>0</v>
      </c>
      <c r="K8719" s="189">
        <f t="shared" si="546"/>
        <v>0</v>
      </c>
      <c r="L8719" s="200">
        <v>0</v>
      </c>
      <c r="N8719" s="184">
        <v>1846.4</v>
      </c>
      <c r="O8719" s="190">
        <f t="shared" si="547"/>
        <v>0.30773333333333336</v>
      </c>
      <c r="Q8719" s="1">
        <v>0</v>
      </c>
    </row>
    <row r="8720" spans="2:17" x14ac:dyDescent="0.3">
      <c r="B8720" s="187">
        <v>44194.916666666664</v>
      </c>
      <c r="D8720" s="202">
        <v>0</v>
      </c>
      <c r="E8720" s="178">
        <v>0</v>
      </c>
      <c r="F8720" s="188">
        <f t="shared" si="544"/>
        <v>0</v>
      </c>
      <c r="G8720" s="200"/>
      <c r="H8720" s="202">
        <v>0</v>
      </c>
      <c r="I8720" s="178">
        <v>-56.506999999999998</v>
      </c>
      <c r="J8720">
        <f t="shared" si="545"/>
        <v>0</v>
      </c>
      <c r="K8720" s="189">
        <f t="shared" si="546"/>
        <v>0</v>
      </c>
      <c r="L8720" s="200">
        <v>0</v>
      </c>
      <c r="N8720" s="184">
        <v>1984</v>
      </c>
      <c r="O8720" s="190">
        <f t="shared" si="547"/>
        <v>0.33066666666666666</v>
      </c>
      <c r="Q8720" s="1">
        <v>0</v>
      </c>
    </row>
    <row r="8721" spans="2:17" x14ac:dyDescent="0.3">
      <c r="B8721" s="187">
        <v>44194.958333333336</v>
      </c>
      <c r="D8721" s="202">
        <v>0</v>
      </c>
      <c r="E8721" s="178">
        <v>0</v>
      </c>
      <c r="F8721" s="188">
        <f t="shared" si="544"/>
        <v>0</v>
      </c>
      <c r="G8721" s="200"/>
      <c r="H8721" s="202">
        <v>0</v>
      </c>
      <c r="I8721" s="178">
        <v>-56.506999999999998</v>
      </c>
      <c r="J8721">
        <f t="shared" si="545"/>
        <v>0</v>
      </c>
      <c r="K8721" s="189">
        <f t="shared" si="546"/>
        <v>0</v>
      </c>
      <c r="L8721" s="200">
        <v>0</v>
      </c>
      <c r="N8721" s="184">
        <v>2043.1</v>
      </c>
      <c r="O8721" s="190">
        <f t="shared" si="547"/>
        <v>0.34051666666666663</v>
      </c>
      <c r="Q8721" s="1">
        <v>0</v>
      </c>
    </row>
    <row r="8722" spans="2:17" x14ac:dyDescent="0.3">
      <c r="B8722" s="187">
        <v>44195</v>
      </c>
      <c r="D8722" s="202">
        <v>0</v>
      </c>
      <c r="E8722" s="178">
        <v>0</v>
      </c>
      <c r="F8722" s="188">
        <f t="shared" si="544"/>
        <v>0</v>
      </c>
      <c r="G8722" s="200"/>
      <c r="H8722" s="202">
        <v>0</v>
      </c>
      <c r="I8722" s="178">
        <v>-56.506999999999998</v>
      </c>
      <c r="J8722">
        <f t="shared" si="545"/>
        <v>0</v>
      </c>
      <c r="K8722" s="189">
        <f t="shared" si="546"/>
        <v>0</v>
      </c>
      <c r="L8722" s="200">
        <v>0</v>
      </c>
      <c r="N8722" s="184">
        <v>1848.6</v>
      </c>
      <c r="O8722" s="190">
        <f t="shared" si="547"/>
        <v>0.30809999999999998</v>
      </c>
      <c r="Q8722" s="1">
        <v>0</v>
      </c>
    </row>
    <row r="8723" spans="2:17" x14ac:dyDescent="0.3">
      <c r="B8723" s="187">
        <v>44195.041666666664</v>
      </c>
      <c r="D8723" s="202">
        <v>0</v>
      </c>
      <c r="E8723" s="178">
        <v>0</v>
      </c>
      <c r="F8723" s="188">
        <f t="shared" si="544"/>
        <v>0</v>
      </c>
      <c r="G8723" s="200"/>
      <c r="H8723" s="202">
        <v>0</v>
      </c>
      <c r="I8723" s="178">
        <v>-56.506999999999998</v>
      </c>
      <c r="J8723">
        <f t="shared" si="545"/>
        <v>0</v>
      </c>
      <c r="K8723" s="189">
        <f t="shared" si="546"/>
        <v>0</v>
      </c>
      <c r="L8723" s="200">
        <v>0</v>
      </c>
      <c r="N8723" s="184">
        <v>1381.5</v>
      </c>
      <c r="O8723" s="190">
        <f t="shared" si="547"/>
        <v>0.23025000000000001</v>
      </c>
      <c r="Q8723" s="1">
        <v>0</v>
      </c>
    </row>
    <row r="8724" spans="2:17" x14ac:dyDescent="0.3">
      <c r="B8724" s="187">
        <v>44195.083333333336</v>
      </c>
      <c r="D8724" s="202">
        <v>0</v>
      </c>
      <c r="E8724" s="178">
        <v>0</v>
      </c>
      <c r="F8724" s="188">
        <f t="shared" si="544"/>
        <v>0</v>
      </c>
      <c r="G8724" s="200"/>
      <c r="H8724" s="202">
        <v>0</v>
      </c>
      <c r="I8724" s="178">
        <v>-56.506999999999998</v>
      </c>
      <c r="J8724">
        <f t="shared" si="545"/>
        <v>0</v>
      </c>
      <c r="K8724" s="189">
        <f t="shared" si="546"/>
        <v>0</v>
      </c>
      <c r="L8724" s="200">
        <v>0</v>
      </c>
      <c r="N8724" s="184">
        <v>691.7</v>
      </c>
      <c r="O8724" s="190">
        <f t="shared" si="547"/>
        <v>0.11528333333333333</v>
      </c>
      <c r="Q8724" s="1">
        <v>0</v>
      </c>
    </row>
    <row r="8725" spans="2:17" x14ac:dyDescent="0.3">
      <c r="B8725" s="187">
        <v>44195.125</v>
      </c>
      <c r="D8725" s="202">
        <v>0</v>
      </c>
      <c r="E8725" s="178">
        <v>0</v>
      </c>
      <c r="F8725" s="188">
        <f t="shared" si="544"/>
        <v>0</v>
      </c>
      <c r="G8725" s="200"/>
      <c r="H8725" s="202">
        <v>0</v>
      </c>
      <c r="I8725" s="178">
        <v>-56.506999999999998</v>
      </c>
      <c r="J8725">
        <f t="shared" si="545"/>
        <v>0</v>
      </c>
      <c r="K8725" s="189">
        <f t="shared" si="546"/>
        <v>0</v>
      </c>
      <c r="L8725" s="200">
        <v>0</v>
      </c>
      <c r="N8725" s="184">
        <v>930.1</v>
      </c>
      <c r="O8725" s="190">
        <f t="shared" si="547"/>
        <v>0.15501666666666666</v>
      </c>
      <c r="Q8725" s="1">
        <v>0</v>
      </c>
    </row>
    <row r="8726" spans="2:17" x14ac:dyDescent="0.3">
      <c r="B8726" s="187">
        <v>44195.166666666664</v>
      </c>
      <c r="D8726" s="202">
        <v>0</v>
      </c>
      <c r="E8726" s="178">
        <v>0</v>
      </c>
      <c r="F8726" s="188">
        <f t="shared" si="544"/>
        <v>0</v>
      </c>
      <c r="G8726" s="200"/>
      <c r="H8726" s="202">
        <v>0</v>
      </c>
      <c r="I8726" s="178">
        <v>-56.506999999999998</v>
      </c>
      <c r="J8726">
        <f t="shared" si="545"/>
        <v>0</v>
      </c>
      <c r="K8726" s="189">
        <f t="shared" si="546"/>
        <v>0</v>
      </c>
      <c r="L8726" s="200">
        <v>0</v>
      </c>
      <c r="N8726" s="184">
        <v>2937.7</v>
      </c>
      <c r="O8726" s="190">
        <f t="shared" si="547"/>
        <v>0.48961666666666664</v>
      </c>
      <c r="Q8726" s="1">
        <v>0</v>
      </c>
    </row>
    <row r="8727" spans="2:17" x14ac:dyDescent="0.3">
      <c r="B8727" s="187">
        <v>44195.208333333336</v>
      </c>
      <c r="D8727" s="202">
        <v>195</v>
      </c>
      <c r="E8727" s="178">
        <v>0</v>
      </c>
      <c r="F8727" s="188">
        <f t="shared" si="544"/>
        <v>0</v>
      </c>
      <c r="G8727" s="200"/>
      <c r="H8727" s="202">
        <v>28</v>
      </c>
      <c r="I8727" s="178">
        <v>724.81</v>
      </c>
      <c r="J8727">
        <f t="shared" si="545"/>
        <v>724.81</v>
      </c>
      <c r="K8727" s="189">
        <f t="shared" si="546"/>
        <v>2.8992399999999998E-2</v>
      </c>
      <c r="L8727" s="200">
        <v>821.83</v>
      </c>
      <c r="N8727" s="184">
        <v>3159.6</v>
      </c>
      <c r="O8727" s="190">
        <f t="shared" si="547"/>
        <v>0.52659999999999996</v>
      </c>
      <c r="Q8727" s="1">
        <v>0</v>
      </c>
    </row>
    <row r="8728" spans="2:17" x14ac:dyDescent="0.3">
      <c r="B8728" s="187">
        <v>44195.25</v>
      </c>
      <c r="D8728" s="202">
        <v>693</v>
      </c>
      <c r="E8728" s="178">
        <v>128.48500000000001</v>
      </c>
      <c r="F8728" s="188">
        <f t="shared" si="544"/>
        <v>0.1738809757417871</v>
      </c>
      <c r="G8728" s="200"/>
      <c r="H8728" s="202">
        <v>216</v>
      </c>
      <c r="I8728" s="178">
        <v>9561.5</v>
      </c>
      <c r="J8728">
        <f t="shared" si="545"/>
        <v>9561.5</v>
      </c>
      <c r="K8728" s="189">
        <f t="shared" si="546"/>
        <v>0.38246000000000002</v>
      </c>
      <c r="L8728" s="200">
        <v>9807</v>
      </c>
      <c r="N8728" s="184">
        <v>5043.1000000000004</v>
      </c>
      <c r="O8728" s="190">
        <f t="shared" si="547"/>
        <v>0.84051666666666669</v>
      </c>
      <c r="Q8728" s="1">
        <v>0</v>
      </c>
    </row>
    <row r="8729" spans="2:17" x14ac:dyDescent="0.3">
      <c r="B8729" s="187">
        <v>44195.291666666664</v>
      </c>
      <c r="D8729" s="202">
        <v>838</v>
      </c>
      <c r="E8729" s="178">
        <v>530.73599999999999</v>
      </c>
      <c r="F8729" s="188">
        <f t="shared" si="544"/>
        <v>0.71825422065838895</v>
      </c>
      <c r="G8729" s="200"/>
      <c r="H8729" s="202">
        <v>449</v>
      </c>
      <c r="I8729" s="178">
        <v>19745</v>
      </c>
      <c r="J8729">
        <f t="shared" si="545"/>
        <v>19745</v>
      </c>
      <c r="K8729" s="189">
        <f t="shared" si="546"/>
        <v>0.78979999999999995</v>
      </c>
      <c r="L8729" s="200">
        <v>20405</v>
      </c>
      <c r="N8729" s="184">
        <v>3111.8</v>
      </c>
      <c r="O8729" s="190">
        <f t="shared" si="547"/>
        <v>0.51863333333333339</v>
      </c>
      <c r="Q8729" s="1">
        <v>0</v>
      </c>
    </row>
    <row r="8730" spans="2:17" x14ac:dyDescent="0.3">
      <c r="B8730" s="187">
        <v>44195.333333333336</v>
      </c>
      <c r="D8730" s="202">
        <v>918</v>
      </c>
      <c r="E8730" s="178">
        <v>654.96600000000001</v>
      </c>
      <c r="F8730" s="188">
        <f t="shared" si="544"/>
        <v>0.88637683120749744</v>
      </c>
      <c r="G8730" s="200"/>
      <c r="H8730" s="202">
        <v>683</v>
      </c>
      <c r="I8730" s="178">
        <v>23245</v>
      </c>
      <c r="J8730">
        <f t="shared" si="545"/>
        <v>23245</v>
      </c>
      <c r="K8730" s="189">
        <f t="shared" si="546"/>
        <v>0.92979999999999996</v>
      </c>
      <c r="L8730" s="200">
        <v>24105</v>
      </c>
      <c r="N8730" s="184">
        <v>3039.8</v>
      </c>
      <c r="O8730" s="190">
        <f t="shared" si="547"/>
        <v>0.50663333333333338</v>
      </c>
      <c r="Q8730" s="1">
        <v>0</v>
      </c>
    </row>
    <row r="8731" spans="2:17" x14ac:dyDescent="0.3">
      <c r="B8731" s="187">
        <v>44195.375</v>
      </c>
      <c r="D8731" s="202">
        <v>969</v>
      </c>
      <c r="E8731" s="178">
        <v>716.61599999999999</v>
      </c>
      <c r="F8731" s="188">
        <f t="shared" si="544"/>
        <v>0.96980884392868016</v>
      </c>
      <c r="G8731" s="200"/>
      <c r="H8731" s="202">
        <v>867</v>
      </c>
      <c r="I8731" s="178">
        <v>24057</v>
      </c>
      <c r="J8731">
        <f t="shared" si="545"/>
        <v>24057</v>
      </c>
      <c r="K8731" s="189">
        <f t="shared" si="546"/>
        <v>0.96228000000000002</v>
      </c>
      <c r="L8731" s="200">
        <v>24968</v>
      </c>
      <c r="N8731" s="184">
        <v>1967.6</v>
      </c>
      <c r="O8731" s="190">
        <f t="shared" si="547"/>
        <v>0.3279333333333333</v>
      </c>
      <c r="Q8731" s="1">
        <v>0</v>
      </c>
    </row>
    <row r="8732" spans="2:17" x14ac:dyDescent="0.3">
      <c r="B8732" s="187">
        <v>44195.416666666664</v>
      </c>
      <c r="D8732" s="202">
        <v>1004</v>
      </c>
      <c r="E8732" s="178">
        <v>733.80499999999995</v>
      </c>
      <c r="F8732" s="188">
        <f t="shared" si="544"/>
        <v>0.99307101532631858</v>
      </c>
      <c r="G8732" s="200"/>
      <c r="H8732" s="202">
        <v>1007</v>
      </c>
      <c r="I8732" s="178">
        <v>24359</v>
      </c>
      <c r="J8732">
        <f t="shared" si="545"/>
        <v>24359</v>
      </c>
      <c r="K8732" s="189">
        <f t="shared" si="546"/>
        <v>0.97436</v>
      </c>
      <c r="L8732" s="200">
        <v>25289</v>
      </c>
      <c r="N8732" s="184">
        <v>853</v>
      </c>
      <c r="O8732" s="190">
        <f t="shared" si="547"/>
        <v>0.14216666666666666</v>
      </c>
      <c r="Q8732" s="1">
        <v>0</v>
      </c>
    </row>
    <row r="8733" spans="2:17" x14ac:dyDescent="0.3">
      <c r="B8733" s="187">
        <v>44195.458333333336</v>
      </c>
      <c r="D8733" s="202">
        <v>1020</v>
      </c>
      <c r="E8733" s="178">
        <v>733.81600000000003</v>
      </c>
      <c r="F8733" s="188">
        <f t="shared" si="544"/>
        <v>0.99308590181682865</v>
      </c>
      <c r="G8733" s="200"/>
      <c r="H8733" s="202">
        <v>1084</v>
      </c>
      <c r="I8733" s="178">
        <v>24359</v>
      </c>
      <c r="J8733">
        <f t="shared" si="545"/>
        <v>24359</v>
      </c>
      <c r="K8733" s="189">
        <f t="shared" si="546"/>
        <v>0.97436</v>
      </c>
      <c r="L8733" s="200">
        <v>25289</v>
      </c>
      <c r="N8733" s="184">
        <v>259.39999999999998</v>
      </c>
      <c r="O8733" s="190">
        <f t="shared" si="547"/>
        <v>4.3233333333333332E-2</v>
      </c>
      <c r="Q8733" s="1">
        <v>0</v>
      </c>
    </row>
    <row r="8734" spans="2:17" x14ac:dyDescent="0.3">
      <c r="B8734" s="187">
        <v>44195.5</v>
      </c>
      <c r="D8734" s="202">
        <v>1021</v>
      </c>
      <c r="E8734" s="178">
        <v>733.98800000000006</v>
      </c>
      <c r="F8734" s="188">
        <f t="shared" si="544"/>
        <v>0.99331867239571014</v>
      </c>
      <c r="G8734" s="200"/>
      <c r="H8734" s="202">
        <v>1091</v>
      </c>
      <c r="I8734" s="178">
        <v>24359</v>
      </c>
      <c r="J8734">
        <f t="shared" si="545"/>
        <v>24359</v>
      </c>
      <c r="K8734" s="189">
        <f t="shared" si="546"/>
        <v>0.97436</v>
      </c>
      <c r="L8734" s="200">
        <v>25289</v>
      </c>
      <c r="N8734" s="184">
        <v>0</v>
      </c>
      <c r="O8734" s="190">
        <f t="shared" si="547"/>
        <v>0</v>
      </c>
      <c r="Q8734" s="1">
        <v>0</v>
      </c>
    </row>
    <row r="8735" spans="2:17" x14ac:dyDescent="0.3">
      <c r="B8735" s="187">
        <v>44195.541666666664</v>
      </c>
      <c r="D8735" s="202">
        <v>1008</v>
      </c>
      <c r="E8735" s="178">
        <v>734.06</v>
      </c>
      <c r="F8735" s="188">
        <f t="shared" si="544"/>
        <v>0.99341611124268359</v>
      </c>
      <c r="G8735" s="200"/>
      <c r="H8735" s="202">
        <v>1026</v>
      </c>
      <c r="I8735" s="178">
        <v>24359</v>
      </c>
      <c r="J8735">
        <f t="shared" si="545"/>
        <v>24359</v>
      </c>
      <c r="K8735" s="189">
        <f t="shared" si="546"/>
        <v>0.97436</v>
      </c>
      <c r="L8735" s="200">
        <v>25289</v>
      </c>
      <c r="N8735" s="184">
        <v>0</v>
      </c>
      <c r="O8735" s="190">
        <f t="shared" si="547"/>
        <v>0</v>
      </c>
      <c r="Q8735" s="1">
        <v>0</v>
      </c>
    </row>
    <row r="8736" spans="2:17" x14ac:dyDescent="0.3">
      <c r="B8736" s="187">
        <v>44195.583333333336</v>
      </c>
      <c r="D8736" s="202">
        <v>977</v>
      </c>
      <c r="E8736" s="178">
        <v>723.46799999999996</v>
      </c>
      <c r="F8736" s="188">
        <f t="shared" si="544"/>
        <v>0.97908177419900533</v>
      </c>
      <c r="G8736" s="200"/>
      <c r="H8736" s="202">
        <v>896</v>
      </c>
      <c r="I8736" s="178">
        <v>23985</v>
      </c>
      <c r="J8736">
        <f t="shared" si="545"/>
        <v>23985</v>
      </c>
      <c r="K8736" s="189">
        <f t="shared" si="546"/>
        <v>0.95940000000000003</v>
      </c>
      <c r="L8736" s="200">
        <v>24892</v>
      </c>
      <c r="N8736" s="184">
        <v>0</v>
      </c>
      <c r="O8736" s="190">
        <f t="shared" si="547"/>
        <v>0</v>
      </c>
      <c r="Q8736" s="1">
        <v>0</v>
      </c>
    </row>
    <row r="8737" spans="2:17" x14ac:dyDescent="0.3">
      <c r="B8737" s="187">
        <v>44195.625</v>
      </c>
      <c r="D8737" s="202">
        <v>928</v>
      </c>
      <c r="E8737" s="178">
        <v>666.52300000000002</v>
      </c>
      <c r="F8737" s="188">
        <f t="shared" si="544"/>
        <v>0.90201711946408647</v>
      </c>
      <c r="G8737" s="200"/>
      <c r="H8737" s="202">
        <v>711</v>
      </c>
      <c r="I8737" s="178">
        <v>22982</v>
      </c>
      <c r="J8737">
        <f t="shared" si="545"/>
        <v>22982</v>
      </c>
      <c r="K8737" s="189">
        <f t="shared" si="546"/>
        <v>0.91927999999999999</v>
      </c>
      <c r="L8737" s="200">
        <v>23827</v>
      </c>
      <c r="N8737" s="184">
        <v>0</v>
      </c>
      <c r="O8737" s="190">
        <f t="shared" si="547"/>
        <v>0</v>
      </c>
      <c r="Q8737" s="1">
        <v>0</v>
      </c>
    </row>
    <row r="8738" spans="2:17" x14ac:dyDescent="0.3">
      <c r="B8738" s="187">
        <v>44195.666666666664</v>
      </c>
      <c r="D8738" s="202">
        <v>756</v>
      </c>
      <c r="E8738" s="178">
        <v>486.29700000000003</v>
      </c>
      <c r="F8738" s="188">
        <f t="shared" si="544"/>
        <v>0.65811415231586434</v>
      </c>
      <c r="G8738" s="200"/>
      <c r="H8738" s="202">
        <v>478</v>
      </c>
      <c r="I8738" s="178">
        <v>20077</v>
      </c>
      <c r="J8738">
        <f t="shared" si="545"/>
        <v>20077</v>
      </c>
      <c r="K8738" s="189">
        <f t="shared" si="546"/>
        <v>0.80308000000000002</v>
      </c>
      <c r="L8738" s="200">
        <v>20755</v>
      </c>
      <c r="N8738" s="184">
        <v>0</v>
      </c>
      <c r="O8738" s="190">
        <f t="shared" si="547"/>
        <v>0</v>
      </c>
      <c r="Q8738" s="1">
        <v>0</v>
      </c>
    </row>
    <row r="8739" spans="2:17" x14ac:dyDescent="0.3">
      <c r="B8739" s="187">
        <v>44195.708333333336</v>
      </c>
      <c r="D8739" s="202">
        <v>693</v>
      </c>
      <c r="E8739" s="178">
        <v>325.90899999999999</v>
      </c>
      <c r="F8739" s="188">
        <f t="shared" si="544"/>
        <v>0.44105829414351932</v>
      </c>
      <c r="G8739" s="200"/>
      <c r="H8739" s="202">
        <v>254</v>
      </c>
      <c r="I8739" s="178">
        <v>10823</v>
      </c>
      <c r="J8739">
        <f t="shared" si="545"/>
        <v>10823</v>
      </c>
      <c r="K8739" s="189">
        <f t="shared" si="546"/>
        <v>0.43292000000000003</v>
      </c>
      <c r="L8739" s="200">
        <v>11105</v>
      </c>
      <c r="N8739" s="184">
        <v>0</v>
      </c>
      <c r="O8739" s="190">
        <f t="shared" si="547"/>
        <v>0</v>
      </c>
      <c r="Q8739" s="1">
        <v>0</v>
      </c>
    </row>
    <row r="8740" spans="2:17" x14ac:dyDescent="0.3">
      <c r="B8740" s="187">
        <v>44195.75</v>
      </c>
      <c r="D8740" s="202">
        <v>216</v>
      </c>
      <c r="E8740" s="178">
        <v>0</v>
      </c>
      <c r="F8740" s="188">
        <f t="shared" si="544"/>
        <v>0</v>
      </c>
      <c r="G8740" s="200"/>
      <c r="H8740" s="202">
        <v>49</v>
      </c>
      <c r="I8740" s="178">
        <v>1453.4</v>
      </c>
      <c r="J8740">
        <f t="shared" si="545"/>
        <v>1453.4</v>
      </c>
      <c r="K8740" s="189">
        <f t="shared" si="546"/>
        <v>5.8136E-2</v>
      </c>
      <c r="L8740" s="200">
        <v>1555.3</v>
      </c>
      <c r="N8740" s="184">
        <v>0</v>
      </c>
      <c r="O8740" s="190">
        <f t="shared" si="547"/>
        <v>0</v>
      </c>
      <c r="Q8740" s="1">
        <v>0</v>
      </c>
    </row>
    <row r="8741" spans="2:17" x14ac:dyDescent="0.3">
      <c r="B8741" s="187">
        <v>44195.791666666664</v>
      </c>
      <c r="D8741" s="202">
        <v>0</v>
      </c>
      <c r="E8741" s="178">
        <v>0</v>
      </c>
      <c r="F8741" s="188">
        <f t="shared" si="544"/>
        <v>0</v>
      </c>
      <c r="G8741" s="200"/>
      <c r="H8741" s="202">
        <v>0</v>
      </c>
      <c r="I8741" s="178">
        <v>-56.506999999999998</v>
      </c>
      <c r="J8741">
        <f t="shared" si="545"/>
        <v>0</v>
      </c>
      <c r="K8741" s="189">
        <f t="shared" si="546"/>
        <v>0</v>
      </c>
      <c r="L8741" s="200">
        <v>0</v>
      </c>
      <c r="N8741" s="184">
        <v>0</v>
      </c>
      <c r="O8741" s="190">
        <f t="shared" si="547"/>
        <v>0</v>
      </c>
      <c r="Q8741" s="1">
        <v>0</v>
      </c>
    </row>
    <row r="8742" spans="2:17" x14ac:dyDescent="0.3">
      <c r="B8742" s="187">
        <v>44195.833333333336</v>
      </c>
      <c r="D8742" s="202">
        <v>0</v>
      </c>
      <c r="E8742" s="178">
        <v>0</v>
      </c>
      <c r="F8742" s="188">
        <f t="shared" si="544"/>
        <v>0</v>
      </c>
      <c r="G8742" s="200"/>
      <c r="H8742" s="202">
        <v>0</v>
      </c>
      <c r="I8742" s="178">
        <v>-56.506999999999998</v>
      </c>
      <c r="J8742">
        <f t="shared" si="545"/>
        <v>0</v>
      </c>
      <c r="K8742" s="189">
        <f t="shared" si="546"/>
        <v>0</v>
      </c>
      <c r="L8742" s="200">
        <v>0</v>
      </c>
      <c r="N8742" s="184">
        <v>0</v>
      </c>
      <c r="O8742" s="190">
        <f t="shared" si="547"/>
        <v>0</v>
      </c>
      <c r="Q8742" s="1">
        <v>0</v>
      </c>
    </row>
    <row r="8743" spans="2:17" x14ac:dyDescent="0.3">
      <c r="B8743" s="187">
        <v>44195.875</v>
      </c>
      <c r="D8743" s="202">
        <v>0</v>
      </c>
      <c r="E8743" s="178">
        <v>0</v>
      </c>
      <c r="F8743" s="188">
        <f t="shared" si="544"/>
        <v>0</v>
      </c>
      <c r="G8743" s="200"/>
      <c r="H8743" s="202">
        <v>0</v>
      </c>
      <c r="I8743" s="178">
        <v>-56.506999999999998</v>
      </c>
      <c r="J8743">
        <f t="shared" si="545"/>
        <v>0</v>
      </c>
      <c r="K8743" s="189">
        <f t="shared" si="546"/>
        <v>0</v>
      </c>
      <c r="L8743" s="200">
        <v>0</v>
      </c>
      <c r="N8743" s="184">
        <v>0.1</v>
      </c>
      <c r="O8743" s="190">
        <f t="shared" si="547"/>
        <v>1.6666666666666667E-5</v>
      </c>
      <c r="Q8743" s="1">
        <v>0</v>
      </c>
    </row>
    <row r="8744" spans="2:17" x14ac:dyDescent="0.3">
      <c r="B8744" s="187">
        <v>44195.916666666664</v>
      </c>
      <c r="D8744" s="202">
        <v>0</v>
      </c>
      <c r="E8744" s="178">
        <v>0</v>
      </c>
      <c r="F8744" s="188">
        <f t="shared" si="544"/>
        <v>0</v>
      </c>
      <c r="G8744" s="200"/>
      <c r="H8744" s="202">
        <v>0</v>
      </c>
      <c r="I8744" s="178">
        <v>-56.506999999999998</v>
      </c>
      <c r="J8744">
        <f t="shared" si="545"/>
        <v>0</v>
      </c>
      <c r="K8744" s="189">
        <f t="shared" si="546"/>
        <v>0</v>
      </c>
      <c r="L8744" s="200">
        <v>0</v>
      </c>
      <c r="N8744" s="184">
        <v>295.8</v>
      </c>
      <c r="O8744" s="190">
        <f t="shared" si="547"/>
        <v>4.9300000000000004E-2</v>
      </c>
      <c r="Q8744" s="1">
        <v>0</v>
      </c>
    </row>
    <row r="8745" spans="2:17" x14ac:dyDescent="0.3">
      <c r="B8745" s="187">
        <v>44195.958333333336</v>
      </c>
      <c r="D8745" s="202">
        <v>0</v>
      </c>
      <c r="E8745" s="178">
        <v>0</v>
      </c>
      <c r="F8745" s="188">
        <f t="shared" si="544"/>
        <v>0</v>
      </c>
      <c r="G8745" s="200"/>
      <c r="H8745" s="202">
        <v>0</v>
      </c>
      <c r="I8745" s="178">
        <v>-56.506999999999998</v>
      </c>
      <c r="J8745">
        <f t="shared" si="545"/>
        <v>0</v>
      </c>
      <c r="K8745" s="189">
        <f t="shared" si="546"/>
        <v>0</v>
      </c>
      <c r="L8745" s="200">
        <v>0</v>
      </c>
      <c r="N8745" s="184">
        <v>616.20000000000005</v>
      </c>
      <c r="O8745" s="190">
        <f t="shared" si="547"/>
        <v>0.10270000000000001</v>
      </c>
      <c r="Q8745" s="1">
        <v>0</v>
      </c>
    </row>
    <row r="8746" spans="2:17" x14ac:dyDescent="0.3">
      <c r="B8746" s="187">
        <v>44196</v>
      </c>
      <c r="D8746" s="202">
        <v>0</v>
      </c>
      <c r="E8746" s="178">
        <v>0</v>
      </c>
      <c r="F8746" s="188">
        <f t="shared" si="544"/>
        <v>0</v>
      </c>
      <c r="G8746" s="200"/>
      <c r="H8746" s="202">
        <v>0</v>
      </c>
      <c r="I8746" s="178">
        <v>-56.506999999999998</v>
      </c>
      <c r="J8746">
        <f t="shared" si="545"/>
        <v>0</v>
      </c>
      <c r="K8746" s="189">
        <f t="shared" si="546"/>
        <v>0</v>
      </c>
      <c r="L8746" s="200">
        <v>0</v>
      </c>
      <c r="N8746" s="184">
        <v>701</v>
      </c>
      <c r="O8746" s="190">
        <f t="shared" si="547"/>
        <v>0.11683333333333333</v>
      </c>
      <c r="Q8746" s="1">
        <v>0</v>
      </c>
    </row>
    <row r="8747" spans="2:17" x14ac:dyDescent="0.3">
      <c r="B8747" s="187">
        <v>44196.041666666664</v>
      </c>
      <c r="D8747" s="202">
        <v>0</v>
      </c>
      <c r="E8747" s="178">
        <v>0</v>
      </c>
      <c r="F8747" s="188">
        <f t="shared" si="544"/>
        <v>0</v>
      </c>
      <c r="G8747" s="200"/>
      <c r="H8747" s="202">
        <v>0</v>
      </c>
      <c r="I8747" s="178">
        <v>-56.506999999999998</v>
      </c>
      <c r="J8747">
        <f t="shared" si="545"/>
        <v>0</v>
      </c>
      <c r="K8747" s="189">
        <f t="shared" si="546"/>
        <v>0</v>
      </c>
      <c r="L8747" s="200">
        <v>0</v>
      </c>
      <c r="N8747" s="184">
        <v>166</v>
      </c>
      <c r="O8747" s="190">
        <f t="shared" si="547"/>
        <v>2.7666666666666666E-2</v>
      </c>
      <c r="Q8747" s="1">
        <v>0</v>
      </c>
    </row>
    <row r="8748" spans="2:17" x14ac:dyDescent="0.3">
      <c r="B8748" s="187">
        <v>44196.083333333336</v>
      </c>
      <c r="D8748" s="202">
        <v>0</v>
      </c>
      <c r="E8748" s="178">
        <v>0</v>
      </c>
      <c r="F8748" s="188">
        <f t="shared" si="544"/>
        <v>0</v>
      </c>
      <c r="G8748" s="200"/>
      <c r="H8748" s="202">
        <v>0</v>
      </c>
      <c r="I8748" s="178">
        <v>-56.506999999999998</v>
      </c>
      <c r="J8748">
        <f t="shared" si="545"/>
        <v>0</v>
      </c>
      <c r="K8748" s="189">
        <f t="shared" si="546"/>
        <v>0</v>
      </c>
      <c r="L8748" s="200">
        <v>0</v>
      </c>
      <c r="N8748" s="184">
        <v>0</v>
      </c>
      <c r="O8748" s="190">
        <f t="shared" si="547"/>
        <v>0</v>
      </c>
      <c r="Q8748" s="1">
        <v>0</v>
      </c>
    </row>
    <row r="8749" spans="2:17" x14ac:dyDescent="0.3">
      <c r="B8749" s="187">
        <v>44196.125</v>
      </c>
      <c r="D8749" s="202">
        <v>0</v>
      </c>
      <c r="E8749" s="178">
        <v>0</v>
      </c>
      <c r="F8749" s="188">
        <f t="shared" si="544"/>
        <v>0</v>
      </c>
      <c r="G8749" s="200"/>
      <c r="H8749" s="202">
        <v>0</v>
      </c>
      <c r="I8749" s="178">
        <v>-56.506999999999998</v>
      </c>
      <c r="J8749">
        <f t="shared" si="545"/>
        <v>0</v>
      </c>
      <c r="K8749" s="189">
        <f t="shared" si="546"/>
        <v>0</v>
      </c>
      <c r="L8749" s="200">
        <v>0</v>
      </c>
      <c r="N8749" s="184">
        <v>48.8</v>
      </c>
      <c r="O8749" s="190">
        <f t="shared" si="547"/>
        <v>8.1333333333333327E-3</v>
      </c>
      <c r="Q8749" s="1">
        <v>0</v>
      </c>
    </row>
    <row r="8750" spans="2:17" x14ac:dyDescent="0.3">
      <c r="B8750" s="187">
        <v>44196.166666666664</v>
      </c>
      <c r="D8750" s="202">
        <v>0</v>
      </c>
      <c r="E8750" s="178">
        <v>0</v>
      </c>
      <c r="F8750" s="188">
        <f t="shared" si="544"/>
        <v>0</v>
      </c>
      <c r="G8750" s="200"/>
      <c r="H8750" s="202">
        <v>0</v>
      </c>
      <c r="I8750" s="178">
        <v>-56.506999999999998</v>
      </c>
      <c r="J8750">
        <f t="shared" si="545"/>
        <v>0</v>
      </c>
      <c r="K8750" s="189">
        <f t="shared" si="546"/>
        <v>0</v>
      </c>
      <c r="L8750" s="200">
        <v>0</v>
      </c>
      <c r="N8750" s="184">
        <v>1608.8</v>
      </c>
      <c r="O8750" s="190">
        <f t="shared" si="547"/>
        <v>0.26813333333333333</v>
      </c>
      <c r="Q8750" s="1">
        <v>0</v>
      </c>
    </row>
    <row r="8751" spans="2:17" x14ac:dyDescent="0.3">
      <c r="B8751" s="187">
        <v>44196.208333333336</v>
      </c>
      <c r="D8751" s="202">
        <v>132</v>
      </c>
      <c r="E8751" s="178">
        <v>0</v>
      </c>
      <c r="F8751" s="188">
        <f t="shared" si="544"/>
        <v>0</v>
      </c>
      <c r="G8751" s="200"/>
      <c r="H8751" s="202">
        <v>25</v>
      </c>
      <c r="I8751" s="178">
        <v>645.71</v>
      </c>
      <c r="J8751">
        <f t="shared" si="545"/>
        <v>645.71</v>
      </c>
      <c r="K8751" s="189">
        <f t="shared" si="546"/>
        <v>2.5828400000000001E-2</v>
      </c>
      <c r="L8751" s="200">
        <v>743.2</v>
      </c>
      <c r="N8751" s="184">
        <v>3202.3</v>
      </c>
      <c r="O8751" s="190">
        <f t="shared" si="547"/>
        <v>0.53371666666666673</v>
      </c>
      <c r="Q8751" s="1">
        <v>0</v>
      </c>
    </row>
    <row r="8752" spans="2:17" x14ac:dyDescent="0.3">
      <c r="B8752" s="187">
        <v>44196.25</v>
      </c>
      <c r="D8752" s="202">
        <v>627</v>
      </c>
      <c r="E8752" s="178">
        <v>96.539400000000001</v>
      </c>
      <c r="F8752" s="188">
        <f t="shared" si="544"/>
        <v>0.13064844199343642</v>
      </c>
      <c r="G8752" s="200"/>
      <c r="H8752" s="202">
        <v>207</v>
      </c>
      <c r="I8752" s="178">
        <v>8974.1</v>
      </c>
      <c r="J8752">
        <f t="shared" si="545"/>
        <v>8974.1</v>
      </c>
      <c r="K8752" s="189">
        <f t="shared" si="546"/>
        <v>0.35896400000000001</v>
      </c>
      <c r="L8752" s="200">
        <v>9203.5</v>
      </c>
      <c r="N8752" s="184">
        <v>4229.5</v>
      </c>
      <c r="O8752" s="190">
        <f t="shared" si="547"/>
        <v>0.70491666666666664</v>
      </c>
      <c r="Q8752" s="1">
        <v>0</v>
      </c>
    </row>
    <row r="8753" spans="2:17" x14ac:dyDescent="0.3">
      <c r="B8753" s="187">
        <v>44196.291666666664</v>
      </c>
      <c r="D8753" s="202">
        <v>832</v>
      </c>
      <c r="E8753" s="178">
        <v>526.86099999999999</v>
      </c>
      <c r="F8753" s="188">
        <f t="shared" si="544"/>
        <v>0.71301011604696019</v>
      </c>
      <c r="G8753" s="200"/>
      <c r="H8753" s="202">
        <v>445</v>
      </c>
      <c r="I8753" s="178">
        <v>19450</v>
      </c>
      <c r="J8753">
        <f t="shared" si="545"/>
        <v>19450</v>
      </c>
      <c r="K8753" s="189">
        <f t="shared" si="546"/>
        <v>0.77800000000000002</v>
      </c>
      <c r="L8753" s="200">
        <v>20095</v>
      </c>
      <c r="N8753" s="184">
        <v>2564.9</v>
      </c>
      <c r="O8753" s="190">
        <f t="shared" si="547"/>
        <v>0.42748333333333333</v>
      </c>
      <c r="Q8753" s="1">
        <v>0</v>
      </c>
    </row>
    <row r="8754" spans="2:17" x14ac:dyDescent="0.3">
      <c r="B8754" s="187">
        <v>44196.333333333336</v>
      </c>
      <c r="D8754" s="202">
        <v>913</v>
      </c>
      <c r="E8754" s="178">
        <v>651.995</v>
      </c>
      <c r="F8754" s="188">
        <f t="shared" si="544"/>
        <v>0.88235612545251552</v>
      </c>
      <c r="G8754" s="200"/>
      <c r="H8754" s="202">
        <v>679</v>
      </c>
      <c r="I8754" s="178">
        <v>23058</v>
      </c>
      <c r="J8754">
        <f t="shared" si="545"/>
        <v>23058</v>
      </c>
      <c r="K8754" s="189">
        <f t="shared" si="546"/>
        <v>0.92232000000000003</v>
      </c>
      <c r="L8754" s="200">
        <v>23907</v>
      </c>
      <c r="N8754" s="184">
        <v>2586.9</v>
      </c>
      <c r="O8754" s="190">
        <f t="shared" si="547"/>
        <v>0.43115000000000003</v>
      </c>
      <c r="Q8754" s="1">
        <v>0</v>
      </c>
    </row>
    <row r="8755" spans="2:17" x14ac:dyDescent="0.3">
      <c r="B8755" s="187">
        <v>44196.375</v>
      </c>
      <c r="D8755" s="202">
        <v>966</v>
      </c>
      <c r="E8755" s="178">
        <v>715.197</v>
      </c>
      <c r="F8755" s="188">
        <f t="shared" si="544"/>
        <v>0.96788848665290805</v>
      </c>
      <c r="G8755" s="200"/>
      <c r="H8755" s="202">
        <v>864</v>
      </c>
      <c r="I8755" s="178">
        <v>23916</v>
      </c>
      <c r="J8755">
        <f t="shared" si="545"/>
        <v>23916</v>
      </c>
      <c r="K8755" s="189">
        <f t="shared" si="546"/>
        <v>0.95664000000000005</v>
      </c>
      <c r="L8755" s="200">
        <v>24818</v>
      </c>
      <c r="N8755" s="184">
        <v>1366.2</v>
      </c>
      <c r="O8755" s="190">
        <f t="shared" si="547"/>
        <v>0.22770000000000001</v>
      </c>
      <c r="Q8755" s="1">
        <v>0</v>
      </c>
    </row>
    <row r="8756" spans="2:17" x14ac:dyDescent="0.3">
      <c r="B8756" s="187">
        <v>44196.416666666664</v>
      </c>
      <c r="D8756" s="202">
        <v>1000</v>
      </c>
      <c r="E8756" s="178">
        <v>733.21500000000003</v>
      </c>
      <c r="F8756" s="188">
        <f t="shared" si="544"/>
        <v>0.99227255810806247</v>
      </c>
      <c r="G8756" s="200"/>
      <c r="H8756" s="202">
        <v>1003</v>
      </c>
      <c r="I8756" s="178">
        <v>24359</v>
      </c>
      <c r="J8756">
        <f t="shared" si="545"/>
        <v>24359</v>
      </c>
      <c r="K8756" s="189">
        <f t="shared" si="546"/>
        <v>0.97436</v>
      </c>
      <c r="L8756" s="200">
        <v>25289</v>
      </c>
      <c r="N8756" s="184">
        <v>524.79999999999995</v>
      </c>
      <c r="O8756" s="190">
        <f t="shared" si="547"/>
        <v>8.7466666666666665E-2</v>
      </c>
      <c r="Q8756" s="1">
        <v>0</v>
      </c>
    </row>
    <row r="8757" spans="2:17" x14ac:dyDescent="0.3">
      <c r="B8757" s="187">
        <v>44196.458333333336</v>
      </c>
      <c r="D8757" s="202">
        <v>1017</v>
      </c>
      <c r="E8757" s="178">
        <v>733.25599999999997</v>
      </c>
      <c r="F8757" s="188">
        <f t="shared" si="544"/>
        <v>0.99232804411814457</v>
      </c>
      <c r="G8757" s="200"/>
      <c r="H8757" s="202">
        <v>1081</v>
      </c>
      <c r="I8757" s="178">
        <v>24359</v>
      </c>
      <c r="J8757">
        <f t="shared" si="545"/>
        <v>24359</v>
      </c>
      <c r="K8757" s="189">
        <f t="shared" si="546"/>
        <v>0.97436</v>
      </c>
      <c r="L8757" s="200">
        <v>25289</v>
      </c>
      <c r="N8757" s="184">
        <v>166.6</v>
      </c>
      <c r="O8757" s="190">
        <f t="shared" si="547"/>
        <v>2.7766666666666665E-2</v>
      </c>
      <c r="Q8757" s="1">
        <v>0</v>
      </c>
    </row>
    <row r="8758" spans="2:17" x14ac:dyDescent="0.3">
      <c r="B8758" s="187">
        <v>44196.5</v>
      </c>
      <c r="D8758" s="202">
        <v>990</v>
      </c>
      <c r="E8758" s="178">
        <v>733.39700000000005</v>
      </c>
      <c r="F8758" s="188">
        <f t="shared" si="544"/>
        <v>0.99251886186013483</v>
      </c>
      <c r="G8758" s="200"/>
      <c r="H8758" s="202">
        <v>1082</v>
      </c>
      <c r="I8758" s="178">
        <v>24359</v>
      </c>
      <c r="J8758">
        <f t="shared" si="545"/>
        <v>24359</v>
      </c>
      <c r="K8758" s="189">
        <f t="shared" si="546"/>
        <v>0.97436</v>
      </c>
      <c r="L8758" s="200">
        <v>25289</v>
      </c>
      <c r="N8758" s="184">
        <v>126.4</v>
      </c>
      <c r="O8758" s="190">
        <f t="shared" si="547"/>
        <v>2.1066666666666668E-2</v>
      </c>
      <c r="Q8758" s="1">
        <v>0</v>
      </c>
    </row>
    <row r="8759" spans="2:17" x14ac:dyDescent="0.3">
      <c r="B8759" s="187">
        <v>44196.541666666664</v>
      </c>
      <c r="D8759" s="202">
        <v>858</v>
      </c>
      <c r="E8759" s="178">
        <v>646.46299999999997</v>
      </c>
      <c r="F8759" s="188">
        <f t="shared" si="544"/>
        <v>0.87486957404337384</v>
      </c>
      <c r="G8759" s="200"/>
      <c r="H8759" s="202">
        <v>972</v>
      </c>
      <c r="I8759" s="178">
        <v>23367</v>
      </c>
      <c r="J8759">
        <f t="shared" si="545"/>
        <v>23367</v>
      </c>
      <c r="K8759" s="189">
        <f t="shared" si="546"/>
        <v>0.93467999999999996</v>
      </c>
      <c r="L8759" s="200">
        <v>24235</v>
      </c>
      <c r="N8759" s="184">
        <v>125.2</v>
      </c>
      <c r="O8759" s="190">
        <f t="shared" si="547"/>
        <v>2.0866666666666669E-2</v>
      </c>
      <c r="Q8759" s="1">
        <v>0</v>
      </c>
    </row>
    <row r="8760" spans="2:17" x14ac:dyDescent="0.3">
      <c r="B8760" s="187">
        <v>44196.583333333336</v>
      </c>
      <c r="D8760" s="202">
        <v>152</v>
      </c>
      <c r="E8760" s="178">
        <v>0</v>
      </c>
      <c r="F8760" s="188">
        <f t="shared" si="544"/>
        <v>0</v>
      </c>
      <c r="G8760" s="200"/>
      <c r="H8760" s="202">
        <v>420</v>
      </c>
      <c r="I8760" s="178">
        <v>10572</v>
      </c>
      <c r="J8760">
        <f t="shared" si="545"/>
        <v>10572</v>
      </c>
      <c r="K8760" s="189">
        <f t="shared" si="546"/>
        <v>0.42287999999999998</v>
      </c>
      <c r="L8760" s="200">
        <v>10847</v>
      </c>
      <c r="N8760" s="184">
        <v>74.7</v>
      </c>
      <c r="O8760" s="190">
        <f t="shared" si="547"/>
        <v>1.2450000000000001E-2</v>
      </c>
      <c r="Q8760" s="1">
        <v>0</v>
      </c>
    </row>
    <row r="8761" spans="2:17" x14ac:dyDescent="0.3">
      <c r="B8761" s="187">
        <v>44196.625</v>
      </c>
      <c r="D8761" s="202">
        <v>273</v>
      </c>
      <c r="E8761" s="178">
        <v>0</v>
      </c>
      <c r="F8761" s="188">
        <f t="shared" si="544"/>
        <v>0</v>
      </c>
      <c r="G8761" s="200"/>
      <c r="H8761" s="202">
        <v>464</v>
      </c>
      <c r="I8761" s="178">
        <v>13417</v>
      </c>
      <c r="J8761">
        <f t="shared" si="545"/>
        <v>13417</v>
      </c>
      <c r="K8761" s="189">
        <f t="shared" si="546"/>
        <v>0.53668000000000005</v>
      </c>
      <c r="L8761" s="200">
        <v>13786</v>
      </c>
      <c r="N8761" s="184">
        <v>41</v>
      </c>
      <c r="O8761" s="190">
        <f t="shared" si="547"/>
        <v>6.8333333333333336E-3</v>
      </c>
      <c r="Q8761" s="1">
        <v>0</v>
      </c>
    </row>
    <row r="8762" spans="2:17" x14ac:dyDescent="0.3">
      <c r="B8762" s="187">
        <v>44196.666666666664</v>
      </c>
      <c r="D8762" s="202">
        <v>38</v>
      </c>
      <c r="E8762" s="178">
        <v>0</v>
      </c>
      <c r="F8762" s="188">
        <f t="shared" si="544"/>
        <v>0</v>
      </c>
      <c r="G8762" s="200"/>
      <c r="H8762" s="202">
        <v>147</v>
      </c>
      <c r="I8762" s="178">
        <v>3543.9</v>
      </c>
      <c r="J8762">
        <f t="shared" si="545"/>
        <v>3543.9</v>
      </c>
      <c r="K8762" s="189">
        <f t="shared" si="546"/>
        <v>0.14175599999999999</v>
      </c>
      <c r="L8762" s="200">
        <v>3667.1</v>
      </c>
      <c r="N8762" s="184">
        <v>0</v>
      </c>
      <c r="O8762" s="190">
        <f t="shared" si="547"/>
        <v>0</v>
      </c>
      <c r="Q8762" s="1">
        <v>0</v>
      </c>
    </row>
    <row r="8763" spans="2:17" x14ac:dyDescent="0.3">
      <c r="B8763" s="187">
        <v>44196.708333333336</v>
      </c>
      <c r="D8763" s="202">
        <v>380</v>
      </c>
      <c r="E8763" s="178">
        <v>0</v>
      </c>
      <c r="F8763" s="188">
        <f t="shared" si="544"/>
        <v>0</v>
      </c>
      <c r="G8763" s="200"/>
      <c r="H8763" s="202">
        <v>208</v>
      </c>
      <c r="I8763" s="178">
        <v>8068.7</v>
      </c>
      <c r="J8763">
        <f t="shared" si="545"/>
        <v>8068.7</v>
      </c>
      <c r="K8763" s="189">
        <f t="shared" si="546"/>
        <v>0.32274799999999998</v>
      </c>
      <c r="L8763" s="200">
        <v>8274.5</v>
      </c>
      <c r="N8763" s="184">
        <v>0</v>
      </c>
      <c r="O8763" s="190">
        <f t="shared" si="547"/>
        <v>0</v>
      </c>
      <c r="Q8763" s="1">
        <v>0</v>
      </c>
    </row>
    <row r="8764" spans="2:17" x14ac:dyDescent="0.3">
      <c r="B8764" s="187">
        <v>44196.75</v>
      </c>
      <c r="D8764" s="202">
        <v>17</v>
      </c>
      <c r="E8764" s="178">
        <v>0</v>
      </c>
      <c r="F8764" s="188">
        <f t="shared" si="544"/>
        <v>0</v>
      </c>
      <c r="G8764" s="200"/>
      <c r="H8764" s="202">
        <v>10</v>
      </c>
      <c r="I8764" s="178">
        <v>68.685000000000002</v>
      </c>
      <c r="J8764">
        <f t="shared" si="545"/>
        <v>68.685000000000002</v>
      </c>
      <c r="K8764" s="189">
        <f t="shared" si="546"/>
        <v>2.7474000000000001E-3</v>
      </c>
      <c r="L8764" s="200">
        <v>233.4</v>
      </c>
      <c r="N8764" s="184">
        <v>0</v>
      </c>
      <c r="O8764" s="190">
        <f t="shared" si="547"/>
        <v>0</v>
      </c>
      <c r="Q8764" s="1">
        <v>0</v>
      </c>
    </row>
    <row r="8765" spans="2:17" x14ac:dyDescent="0.3">
      <c r="B8765" s="187">
        <v>44196.791666666664</v>
      </c>
      <c r="D8765" s="202">
        <v>0</v>
      </c>
      <c r="E8765" s="178">
        <v>0</v>
      </c>
      <c r="F8765" s="188">
        <f t="shared" si="544"/>
        <v>0</v>
      </c>
      <c r="G8765" s="200"/>
      <c r="H8765" s="202">
        <v>0</v>
      </c>
      <c r="I8765" s="178">
        <v>-56.506999999999998</v>
      </c>
      <c r="J8765">
        <f t="shared" si="545"/>
        <v>0</v>
      </c>
      <c r="K8765" s="189">
        <f t="shared" si="546"/>
        <v>0</v>
      </c>
      <c r="L8765" s="200">
        <v>0</v>
      </c>
      <c r="N8765" s="184">
        <v>0</v>
      </c>
      <c r="O8765" s="190">
        <f t="shared" si="547"/>
        <v>0</v>
      </c>
      <c r="Q8765" s="1">
        <v>0</v>
      </c>
    </row>
    <row r="8766" spans="2:17" x14ac:dyDescent="0.3">
      <c r="B8766" s="187">
        <v>44196.833333333336</v>
      </c>
      <c r="D8766" s="202">
        <v>0</v>
      </c>
      <c r="E8766" s="178">
        <v>0</v>
      </c>
      <c r="F8766" s="188">
        <f t="shared" si="544"/>
        <v>0</v>
      </c>
      <c r="G8766" s="200"/>
      <c r="H8766" s="202">
        <v>0</v>
      </c>
      <c r="I8766" s="178">
        <v>-56.506999999999998</v>
      </c>
      <c r="J8766">
        <f t="shared" si="545"/>
        <v>0</v>
      </c>
      <c r="K8766" s="189">
        <f t="shared" si="546"/>
        <v>0</v>
      </c>
      <c r="L8766" s="200">
        <v>0</v>
      </c>
      <c r="N8766" s="184">
        <v>1720.5</v>
      </c>
      <c r="O8766" s="190">
        <f t="shared" si="547"/>
        <v>0.28675</v>
      </c>
      <c r="Q8766" s="1">
        <v>0</v>
      </c>
    </row>
    <row r="8767" spans="2:17" x14ac:dyDescent="0.3">
      <c r="B8767" s="187">
        <v>44196.875</v>
      </c>
      <c r="D8767" s="202">
        <v>0</v>
      </c>
      <c r="E8767" s="178">
        <v>0</v>
      </c>
      <c r="F8767" s="188">
        <f t="shared" si="544"/>
        <v>0</v>
      </c>
      <c r="G8767" s="200"/>
      <c r="H8767" s="202">
        <v>0</v>
      </c>
      <c r="I8767" s="178">
        <v>-56.506999999999998</v>
      </c>
      <c r="J8767">
        <f t="shared" si="545"/>
        <v>0</v>
      </c>
      <c r="K8767" s="189">
        <f t="shared" si="546"/>
        <v>0</v>
      </c>
      <c r="L8767" s="200">
        <v>0</v>
      </c>
      <c r="N8767" s="184">
        <v>1254.5</v>
      </c>
      <c r="O8767" s="190">
        <f t="shared" si="547"/>
        <v>0.20908333333333334</v>
      </c>
      <c r="Q8767" s="1">
        <v>0</v>
      </c>
    </row>
    <row r="8768" spans="2:17" x14ac:dyDescent="0.3">
      <c r="B8768" s="187">
        <v>44196.916666666664</v>
      </c>
      <c r="D8768" s="202">
        <v>0</v>
      </c>
      <c r="E8768" s="178">
        <v>0</v>
      </c>
      <c r="F8768" s="188">
        <f t="shared" si="544"/>
        <v>0</v>
      </c>
      <c r="G8768" s="200"/>
      <c r="H8768" s="202">
        <v>0</v>
      </c>
      <c r="I8768" s="178">
        <v>-56.506999999999998</v>
      </c>
      <c r="J8768">
        <f t="shared" si="545"/>
        <v>0</v>
      </c>
      <c r="K8768" s="189">
        <f t="shared" si="546"/>
        <v>0</v>
      </c>
      <c r="L8768" s="200">
        <v>0</v>
      </c>
      <c r="N8768" s="184">
        <v>1863.7</v>
      </c>
      <c r="O8768" s="190">
        <f t="shared" si="547"/>
        <v>0.31061666666666665</v>
      </c>
      <c r="Q8768" s="1">
        <v>0</v>
      </c>
    </row>
    <row r="8769" spans="2:17" ht="15" thickBot="1" x14ac:dyDescent="0.35">
      <c r="B8769" s="187">
        <v>44196.958333333336</v>
      </c>
      <c r="D8769" s="203">
        <v>0</v>
      </c>
      <c r="E8769" s="204">
        <v>0</v>
      </c>
      <c r="F8769" s="205">
        <f t="shared" si="544"/>
        <v>0</v>
      </c>
      <c r="G8769" s="206"/>
      <c r="H8769" s="203">
        <v>0</v>
      </c>
      <c r="I8769" s="204">
        <v>-56.506999999999998</v>
      </c>
      <c r="J8769" s="209">
        <f t="shared" si="545"/>
        <v>0</v>
      </c>
      <c r="K8769" s="210">
        <f t="shared" si="546"/>
        <v>0</v>
      </c>
      <c r="L8769" s="206">
        <v>0</v>
      </c>
      <c r="M8769" s="191"/>
      <c r="N8769" s="192">
        <v>2056.8000000000002</v>
      </c>
      <c r="O8769" s="193">
        <f t="shared" si="547"/>
        <v>0.34280000000000005</v>
      </c>
      <c r="Q8769" s="1">
        <v>0</v>
      </c>
    </row>
    <row r="8770" spans="2:17" x14ac:dyDescent="0.3">
      <c r="N8770" s="182">
        <f>MAX(N10:N8769)</f>
        <v>6000</v>
      </c>
    </row>
    <row r="8771" spans="2:17" x14ac:dyDescent="0.3">
      <c r="N8771" s="182">
        <f>SUM(N10:N8769)</f>
        <v>20585446.79999993</v>
      </c>
    </row>
    <row r="8772" spans="2:17" x14ac:dyDescent="0.3">
      <c r="N8772" s="182">
        <f>N8771/(6000*8760)</f>
        <v>0.39165614155251011</v>
      </c>
    </row>
  </sheetData>
  <sortState xmlns:xlrd2="http://schemas.microsoft.com/office/spreadsheetml/2017/richdata2" ref="Q10:Q8769">
    <sortCondition descending="1" ref="Q10:Q8769"/>
  </sortState>
  <mergeCells count="3">
    <mergeCell ref="D5:G5"/>
    <mergeCell ref="H5:L5"/>
    <mergeCell ref="N5:O5"/>
  </mergeCells>
  <conditionalFormatting sqref="D10:D8769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{0E1C3811-866F-45D6-9FF3-C0DBF0E9996E}</x14:id>
        </ext>
      </extLst>
    </cfRule>
  </conditionalFormatting>
  <conditionalFormatting sqref="E10:E8769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{4369BE0E-5972-4AA7-BD9A-92C3F7DAB857}</x14:id>
        </ext>
      </extLst>
    </cfRule>
  </conditionalFormatting>
  <conditionalFormatting sqref="H10:H8769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{B2951315-3BDA-43B9-BC9B-E0D9920622A0}</x14:id>
        </ext>
      </extLst>
    </cfRule>
  </conditionalFormatting>
  <conditionalFormatting sqref="J10:J876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{183982BA-5120-44C9-8582-5D02D30B52A1}</x14:id>
        </ext>
      </extLst>
    </cfRule>
  </conditionalFormatting>
  <conditionalFormatting sqref="N10:N8769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{06880B4A-E3DD-46C7-8715-9D7901590042}</x14:id>
        </ext>
      </extLst>
    </cfRule>
  </conditionalFormatting>
  <pageMargins left="0.7" right="0.7" top="0.78740157499999996" bottom="0.78740157499999996" header="0.3" footer="0.3"/>
  <pageSetup paperSize="9" orientation="portrait" r:id="rId1"/>
  <headerFooter>
    <oddFooter>&amp;L&amp;"Helvetica,Standard"&amp;8 S774Doc-676563417-215</oddFoot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1C3811-866F-45D6-9FF3-C0DBF0E999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D10:D8769</xm:sqref>
        </x14:conditionalFormatting>
        <x14:conditionalFormatting xmlns:xm="http://schemas.microsoft.com/office/excel/2006/main">
          <x14:cfRule type="dataBar" id="{4369BE0E-5972-4AA7-BD9A-92C3F7DAB85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E10:E8769</xm:sqref>
        </x14:conditionalFormatting>
        <x14:conditionalFormatting xmlns:xm="http://schemas.microsoft.com/office/excel/2006/main">
          <x14:cfRule type="dataBar" id="{B2951315-3BDA-43B9-BC9B-E0D9920622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H10:H8769</xm:sqref>
        </x14:conditionalFormatting>
        <x14:conditionalFormatting xmlns:xm="http://schemas.microsoft.com/office/excel/2006/main">
          <x14:cfRule type="dataBar" id="{183982BA-5120-44C9-8582-5D02D30B52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J10:J8769</xm:sqref>
        </x14:conditionalFormatting>
        <x14:conditionalFormatting xmlns:xm="http://schemas.microsoft.com/office/excel/2006/main">
          <x14:cfRule type="dataBar" id="{06880B4A-E3DD-46C7-8715-9D79015900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N10:N8769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49A59-31AE-4AC8-8B0B-5AB563D518C1}">
  <sheetPr codeName="Tabelle7">
    <tabColor theme="7" tint="0.79998168889431442"/>
  </sheetPr>
  <dimension ref="A1:D25"/>
  <sheetViews>
    <sheetView workbookViewId="0">
      <pane xSplit="2" ySplit="1" topLeftCell="C2" activePane="bottomRight" state="frozen"/>
      <selection pane="topRight" activeCell="H36" sqref="H36"/>
      <selection pane="bottomLeft" activeCell="H36" sqref="H36"/>
      <selection pane="bottomRight" activeCell="C28" sqref="C28"/>
    </sheetView>
  </sheetViews>
  <sheetFormatPr baseColWidth="10" defaultColWidth="11.44140625" defaultRowHeight="14.4" x14ac:dyDescent="0.3"/>
  <cols>
    <col min="1" max="1" width="54" style="21" customWidth="1"/>
    <col min="2" max="2" width="23" style="26" customWidth="1"/>
    <col min="3" max="3" width="25" style="26" customWidth="1"/>
    <col min="4" max="4" width="74.6640625" style="21" customWidth="1"/>
    <col min="5" max="6" width="11.44140625" style="21"/>
    <col min="7" max="7" width="30.5546875" style="21" bestFit="1" customWidth="1"/>
    <col min="8" max="8" width="27" style="21" customWidth="1"/>
    <col min="9" max="9" width="31.5546875" style="21" customWidth="1"/>
    <col min="10" max="16384" width="11.44140625" style="21"/>
  </cols>
  <sheetData>
    <row r="1" spans="1:4" ht="23.4" thickBot="1" x14ac:dyDescent="0.35">
      <c r="A1" s="19" t="s">
        <v>39</v>
      </c>
      <c r="B1" s="20"/>
      <c r="C1" s="20"/>
      <c r="D1" s="20"/>
    </row>
    <row r="2" spans="1:4" ht="17.399999999999999" x14ac:dyDescent="0.3">
      <c r="A2" s="22"/>
      <c r="B2" s="22" t="s">
        <v>2</v>
      </c>
      <c r="C2" s="22" t="s">
        <v>41</v>
      </c>
      <c r="D2" s="18" t="s">
        <v>42</v>
      </c>
    </row>
    <row r="3" spans="1:4" ht="15.6" x14ac:dyDescent="0.3">
      <c r="A3" s="23" t="s">
        <v>104</v>
      </c>
      <c r="B3" s="23"/>
      <c r="C3" s="23"/>
      <c r="D3" s="23"/>
    </row>
    <row r="4" spans="1:4" x14ac:dyDescent="0.3">
      <c r="A4" s="24" t="s">
        <v>105</v>
      </c>
      <c r="B4" s="25" t="s">
        <v>20</v>
      </c>
      <c r="C4" s="25">
        <v>0.1</v>
      </c>
      <c r="D4" s="25"/>
    </row>
    <row r="5" spans="1:4" x14ac:dyDescent="0.3">
      <c r="A5" s="24" t="s">
        <v>106</v>
      </c>
      <c r="B5" s="25" t="s">
        <v>20</v>
      </c>
      <c r="C5" s="25">
        <v>0.05</v>
      </c>
      <c r="D5" s="25"/>
    </row>
    <row r="6" spans="1:4" x14ac:dyDescent="0.3">
      <c r="A6" s="24" t="s">
        <v>107</v>
      </c>
      <c r="B6" s="25" t="s">
        <v>20</v>
      </c>
      <c r="C6" s="25">
        <v>0.15</v>
      </c>
      <c r="D6" s="25"/>
    </row>
    <row r="7" spans="1:4" x14ac:dyDescent="0.3">
      <c r="A7" s="24" t="s">
        <v>108</v>
      </c>
      <c r="B7" s="25" t="s">
        <v>20</v>
      </c>
      <c r="C7" s="25">
        <v>0.1</v>
      </c>
      <c r="D7" s="25"/>
    </row>
    <row r="8" spans="1:4" x14ac:dyDescent="0.3">
      <c r="A8" s="24" t="s">
        <v>109</v>
      </c>
      <c r="B8" s="25" t="s">
        <v>20</v>
      </c>
      <c r="C8" s="25">
        <v>0.5</v>
      </c>
      <c r="D8" s="25"/>
    </row>
    <row r="9" spans="1:4" ht="15.6" x14ac:dyDescent="0.3">
      <c r="A9" s="23" t="s">
        <v>110</v>
      </c>
      <c r="B9" s="23"/>
      <c r="C9" s="23"/>
      <c r="D9" s="23"/>
    </row>
    <row r="10" spans="1:4" x14ac:dyDescent="0.3">
      <c r="A10" s="24" t="s">
        <v>105</v>
      </c>
      <c r="B10" s="25" t="s">
        <v>20</v>
      </c>
      <c r="C10" s="25">
        <v>0.1</v>
      </c>
      <c r="D10" s="25"/>
    </row>
    <row r="11" spans="1:4" x14ac:dyDescent="0.3">
      <c r="A11" s="24" t="s">
        <v>111</v>
      </c>
      <c r="B11" s="25" t="s">
        <v>20</v>
      </c>
      <c r="C11" s="25">
        <v>0.05</v>
      </c>
      <c r="D11" s="25"/>
    </row>
    <row r="12" spans="1:4" x14ac:dyDescent="0.3">
      <c r="A12" s="24" t="s">
        <v>112</v>
      </c>
      <c r="B12" s="25" t="s">
        <v>20</v>
      </c>
      <c r="C12" s="25">
        <v>0.25</v>
      </c>
      <c r="D12" s="25"/>
    </row>
    <row r="13" spans="1:4" x14ac:dyDescent="0.3">
      <c r="A13" s="24" t="s">
        <v>113</v>
      </c>
      <c r="B13" s="25" t="s">
        <v>20</v>
      </c>
      <c r="C13" s="25">
        <v>0.25</v>
      </c>
      <c r="D13" s="25"/>
    </row>
    <row r="14" spans="1:4" x14ac:dyDescent="0.3">
      <c r="A14" s="24" t="s">
        <v>108</v>
      </c>
      <c r="B14" s="25" t="s">
        <v>20</v>
      </c>
      <c r="C14" s="25">
        <v>0.1</v>
      </c>
      <c r="D14" s="25"/>
    </row>
    <row r="15" spans="1:4" x14ac:dyDescent="0.3">
      <c r="A15" s="24" t="s">
        <v>109</v>
      </c>
      <c r="B15" s="25" t="s">
        <v>20</v>
      </c>
      <c r="C15" s="25">
        <v>0.5</v>
      </c>
      <c r="D15" s="25"/>
    </row>
    <row r="16" spans="1:4" ht="15.6" x14ac:dyDescent="0.3">
      <c r="A16" s="23" t="s">
        <v>48</v>
      </c>
      <c r="B16" s="23"/>
      <c r="C16" s="23"/>
      <c r="D16" s="23"/>
    </row>
    <row r="17" spans="1:4" x14ac:dyDescent="0.3">
      <c r="A17" s="24" t="s">
        <v>114</v>
      </c>
      <c r="B17" s="25" t="s">
        <v>20</v>
      </c>
      <c r="C17" s="25">
        <v>1.0000000000000009E-2</v>
      </c>
      <c r="D17" s="25"/>
    </row>
    <row r="18" spans="1:4" x14ac:dyDescent="0.3">
      <c r="A18" s="24" t="s">
        <v>115</v>
      </c>
      <c r="B18" s="25" t="s">
        <v>20</v>
      </c>
      <c r="C18" s="25">
        <v>0.30000000000000004</v>
      </c>
      <c r="D18" s="25"/>
    </row>
    <row r="19" spans="1:4" x14ac:dyDescent="0.3">
      <c r="A19" s="24" t="s">
        <v>109</v>
      </c>
      <c r="B19" s="25" t="s">
        <v>20</v>
      </c>
      <c r="C19" s="25">
        <v>0.6</v>
      </c>
      <c r="D19" s="25"/>
    </row>
    <row r="20" spans="1:4" ht="15.6" x14ac:dyDescent="0.3">
      <c r="A20" s="23" t="s">
        <v>49</v>
      </c>
      <c r="B20" s="23"/>
      <c r="C20" s="23"/>
      <c r="D20" s="23"/>
    </row>
    <row r="21" spans="1:4" x14ac:dyDescent="0.3">
      <c r="A21" s="24" t="s">
        <v>116</v>
      </c>
      <c r="B21" s="25" t="s">
        <v>20</v>
      </c>
      <c r="C21" s="25"/>
      <c r="D21" s="25"/>
    </row>
    <row r="22" spans="1:4" x14ac:dyDescent="0.3">
      <c r="A22" s="24" t="s">
        <v>115</v>
      </c>
      <c r="B22" s="25" t="s">
        <v>20</v>
      </c>
      <c r="C22" s="25"/>
      <c r="D22" s="25"/>
    </row>
    <row r="23" spans="1:4" x14ac:dyDescent="0.3">
      <c r="A23" s="24" t="s">
        <v>109</v>
      </c>
      <c r="B23" s="25" t="s">
        <v>20</v>
      </c>
      <c r="C23" s="25"/>
      <c r="D23" s="25"/>
    </row>
    <row r="24" spans="1:4" ht="15.6" x14ac:dyDescent="0.3">
      <c r="A24" s="23" t="s">
        <v>46</v>
      </c>
      <c r="B24" s="23"/>
      <c r="C24" s="23"/>
      <c r="D24" s="23"/>
    </row>
    <row r="25" spans="1:4" x14ac:dyDescent="0.3">
      <c r="A25" s="24" t="s">
        <v>117</v>
      </c>
      <c r="B25" s="25" t="s">
        <v>20</v>
      </c>
      <c r="C25" s="25">
        <v>0.05</v>
      </c>
      <c r="D25" s="25">
        <v>0.05</v>
      </c>
    </row>
  </sheetData>
  <pageMargins left="0.7" right="0.7" top="0.78740157499999996" bottom="0.78740157499999996" header="0.3" footer="0.3"/>
  <pageSetup paperSize="9" orientation="portrait" horizontalDpi="300" r:id="rId1"/>
  <headerFooter>
    <oddFooter>&amp;L&amp;"Helvetica,Standard"&amp;8 S774Doc-676563417-215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619DA-F56B-403C-B594-01C5F9BB781A}">
  <sheetPr codeName="Tabelle8">
    <tabColor theme="7" tint="0.79998168889431442"/>
  </sheetPr>
  <dimension ref="A1:F233"/>
  <sheetViews>
    <sheetView zoomScale="85" zoomScaleNormal="85" workbookViewId="0">
      <pane xSplit="2" ySplit="2" topLeftCell="C3" activePane="bottomRight" state="frozen"/>
      <selection pane="topRight" activeCell="H36" sqref="H36"/>
      <selection pane="bottomLeft" activeCell="H36" sqref="H36"/>
      <selection pane="bottomRight" activeCell="F32" sqref="F32"/>
    </sheetView>
  </sheetViews>
  <sheetFormatPr baseColWidth="10" defaultColWidth="11.44140625" defaultRowHeight="14.4" x14ac:dyDescent="0.3"/>
  <cols>
    <col min="1" max="1" width="54" style="1" customWidth="1"/>
    <col min="2" max="2" width="13.33203125" style="12" customWidth="1"/>
    <col min="3" max="4" width="25" style="12" customWidth="1"/>
    <col min="5" max="5" width="41.44140625" style="1" customWidth="1"/>
    <col min="6" max="7" width="11.44140625" style="1"/>
    <col min="8" max="8" width="30.5546875" style="1" bestFit="1" customWidth="1"/>
    <col min="9" max="9" width="27" style="1" customWidth="1"/>
    <col min="10" max="10" width="31.5546875" style="1" customWidth="1"/>
    <col min="11" max="16384" width="11.44140625" style="1"/>
  </cols>
  <sheetData>
    <row r="1" spans="1:5" ht="23.4" thickBot="1" x14ac:dyDescent="0.35">
      <c r="A1" s="14" t="s">
        <v>270</v>
      </c>
      <c r="B1" s="15"/>
      <c r="C1" s="15"/>
      <c r="D1" s="15"/>
      <c r="E1" s="15"/>
    </row>
    <row r="2" spans="1:5" ht="35.4" thickBot="1" x14ac:dyDescent="0.35">
      <c r="A2" s="128" t="s">
        <v>503</v>
      </c>
      <c r="B2" s="34" t="s">
        <v>2</v>
      </c>
      <c r="C2" s="35" t="s">
        <v>3</v>
      </c>
      <c r="D2" s="35" t="s">
        <v>271</v>
      </c>
      <c r="E2" s="35" t="s">
        <v>4</v>
      </c>
    </row>
    <row r="3" spans="1:5" ht="23.4" thickBot="1" x14ac:dyDescent="0.35">
      <c r="A3" s="32" t="s">
        <v>272</v>
      </c>
      <c r="B3" s="33"/>
      <c r="C3" s="33"/>
      <c r="D3" s="33"/>
      <c r="E3" s="33"/>
    </row>
    <row r="4" spans="1:5" ht="23.4" thickBot="1" x14ac:dyDescent="0.35">
      <c r="A4" s="32" t="s">
        <v>273</v>
      </c>
      <c r="B4" s="33"/>
      <c r="C4" s="33"/>
      <c r="D4" s="33"/>
      <c r="E4" s="33"/>
    </row>
    <row r="5" spans="1:5" ht="15.6" x14ac:dyDescent="0.3">
      <c r="A5" s="13" t="s">
        <v>63</v>
      </c>
      <c r="B5" s="13"/>
      <c r="C5" s="13"/>
      <c r="D5" s="13"/>
      <c r="E5" s="23"/>
    </row>
    <row r="6" spans="1:5" x14ac:dyDescent="0.3">
      <c r="A6" s="6" t="s">
        <v>274</v>
      </c>
      <c r="B6" s="7"/>
      <c r="C6" s="7" t="s">
        <v>275</v>
      </c>
      <c r="D6" s="7"/>
      <c r="E6" s="24"/>
    </row>
    <row r="7" spans="1:5" x14ac:dyDescent="0.3">
      <c r="A7" s="6" t="s">
        <v>276</v>
      </c>
      <c r="B7" s="7" t="s">
        <v>277</v>
      </c>
      <c r="C7" s="7" t="s">
        <v>278</v>
      </c>
      <c r="D7" s="7"/>
      <c r="E7" s="24"/>
    </row>
    <row r="8" spans="1:5" x14ac:dyDescent="0.3">
      <c r="A8" s="6" t="s">
        <v>279</v>
      </c>
      <c r="B8" s="7" t="s">
        <v>280</v>
      </c>
      <c r="C8" s="7">
        <v>30</v>
      </c>
      <c r="D8" s="7"/>
      <c r="E8" s="24"/>
    </row>
    <row r="9" spans="1:5" x14ac:dyDescent="0.3">
      <c r="A9" s="6" t="s">
        <v>68</v>
      </c>
      <c r="B9" s="7" t="s">
        <v>69</v>
      </c>
      <c r="C9" s="7"/>
      <c r="D9" s="7"/>
      <c r="E9" s="37"/>
    </row>
    <row r="10" spans="1:5" x14ac:dyDescent="0.3">
      <c r="A10" s="27" t="s">
        <v>70</v>
      </c>
      <c r="B10" s="135" t="s">
        <v>20</v>
      </c>
      <c r="C10" s="25">
        <f>C8/C17</f>
        <v>3</v>
      </c>
      <c r="D10" s="16"/>
      <c r="E10" s="37"/>
    </row>
    <row r="11" spans="1:5" x14ac:dyDescent="0.3">
      <c r="A11" s="27" t="s">
        <v>281</v>
      </c>
      <c r="B11" s="135" t="s">
        <v>20</v>
      </c>
      <c r="C11" s="25" t="s">
        <v>282</v>
      </c>
      <c r="D11" s="16"/>
      <c r="E11" s="37"/>
    </row>
    <row r="12" spans="1:5" x14ac:dyDescent="0.3">
      <c r="A12" s="27" t="s">
        <v>283</v>
      </c>
      <c r="B12" s="135" t="s">
        <v>277</v>
      </c>
      <c r="C12" s="25" t="s">
        <v>284</v>
      </c>
      <c r="D12" s="16"/>
      <c r="E12" s="37"/>
    </row>
    <row r="13" spans="1:5" x14ac:dyDescent="0.3">
      <c r="A13" s="27" t="s">
        <v>71</v>
      </c>
      <c r="B13" s="135" t="s">
        <v>72</v>
      </c>
      <c r="C13" s="39">
        <v>4600</v>
      </c>
      <c r="D13" s="7"/>
      <c r="E13" s="37"/>
    </row>
    <row r="14" spans="1:5" x14ac:dyDescent="0.3">
      <c r="A14" s="27" t="s">
        <v>73</v>
      </c>
      <c r="B14" s="25" t="s">
        <v>74</v>
      </c>
      <c r="C14" s="139">
        <v>14</v>
      </c>
      <c r="D14" s="7"/>
      <c r="E14" s="37"/>
    </row>
    <row r="15" spans="1:5" x14ac:dyDescent="0.3">
      <c r="A15" s="27" t="s">
        <v>75</v>
      </c>
      <c r="B15" s="25" t="s">
        <v>72</v>
      </c>
      <c r="C15" s="43">
        <v>720</v>
      </c>
      <c r="D15" s="30"/>
      <c r="E15" s="37"/>
    </row>
    <row r="16" spans="1:5" x14ac:dyDescent="0.3">
      <c r="A16" s="27" t="s">
        <v>80</v>
      </c>
      <c r="B16" s="25" t="s">
        <v>72</v>
      </c>
      <c r="C16" s="25" t="s">
        <v>20</v>
      </c>
      <c r="D16" s="31"/>
      <c r="E16" s="37"/>
    </row>
    <row r="17" spans="1:6" x14ac:dyDescent="0.3">
      <c r="A17" s="6" t="s">
        <v>285</v>
      </c>
      <c r="B17" s="7" t="s">
        <v>280</v>
      </c>
      <c r="C17" s="7">
        <v>10</v>
      </c>
      <c r="D17" s="7"/>
      <c r="E17" s="37"/>
    </row>
    <row r="18" spans="1:6" x14ac:dyDescent="0.3">
      <c r="A18" s="6"/>
      <c r="B18" s="7"/>
      <c r="C18" s="29"/>
      <c r="D18" s="29"/>
      <c r="E18" s="37"/>
    </row>
    <row r="19" spans="1:6" ht="15.6" x14ac:dyDescent="0.3">
      <c r="A19" s="13" t="s">
        <v>81</v>
      </c>
      <c r="B19" s="13"/>
      <c r="C19" s="13"/>
      <c r="D19" s="13"/>
      <c r="E19" s="23"/>
    </row>
    <row r="20" spans="1:6" ht="28.8" x14ac:dyDescent="0.3">
      <c r="A20" s="27" t="s">
        <v>44</v>
      </c>
      <c r="B20" s="25" t="s">
        <v>82</v>
      </c>
      <c r="C20" s="7">
        <v>500</v>
      </c>
      <c r="D20" s="7"/>
      <c r="E20" s="37" t="s">
        <v>286</v>
      </c>
      <c r="F20" s="182" t="s">
        <v>287</v>
      </c>
    </row>
    <row r="21" spans="1:6" x14ac:dyDescent="0.3">
      <c r="A21" s="27" t="s">
        <v>46</v>
      </c>
      <c r="B21" s="25" t="s">
        <v>84</v>
      </c>
      <c r="C21" s="7">
        <v>40</v>
      </c>
      <c r="D21" s="7"/>
      <c r="E21" s="37" t="s">
        <v>85</v>
      </c>
      <c r="F21" s="182" t="s">
        <v>287</v>
      </c>
    </row>
    <row r="22" spans="1:6" ht="28.8" x14ac:dyDescent="0.3">
      <c r="A22" s="141" t="s">
        <v>88</v>
      </c>
      <c r="B22" s="25" t="s">
        <v>82</v>
      </c>
      <c r="C22" s="7"/>
      <c r="D22" s="7"/>
      <c r="E22" s="37" t="s">
        <v>89</v>
      </c>
    </row>
    <row r="23" spans="1:6" x14ac:dyDescent="0.3">
      <c r="A23" s="6" t="s">
        <v>90</v>
      </c>
      <c r="B23" s="228" t="str">
        <f>$A$2</f>
        <v>NSW medium</v>
      </c>
      <c r="C23" s="10">
        <f>VLOOKUP(B23,'11-Regional cost factors'!$A$3:$J$23,COLUMN('11-Regional cost factors'!$B$2),FALSE)/'11-Regional cost factors'!B$10</f>
        <v>1</v>
      </c>
      <c r="D23" s="7"/>
      <c r="E23" s="37"/>
    </row>
    <row r="24" spans="1:6" x14ac:dyDescent="0.3">
      <c r="A24" s="6" t="s">
        <v>91</v>
      </c>
      <c r="B24" s="228" t="str">
        <f>$A$2</f>
        <v>NSW medium</v>
      </c>
      <c r="C24" s="10">
        <f>VLOOKUP(B24,'11-Regional cost factors'!$A$3:$J$23,COLUMN('11-Regional cost factors'!$C$2),FALSE)/'11-Regional cost factors'!C$10</f>
        <v>1</v>
      </c>
      <c r="D24" s="7"/>
      <c r="E24" s="37"/>
    </row>
    <row r="25" spans="1:6" x14ac:dyDescent="0.3">
      <c r="A25" s="146" t="s">
        <v>93</v>
      </c>
      <c r="B25" s="147" t="s">
        <v>82</v>
      </c>
      <c r="C25" s="229">
        <f>C23*C20</f>
        <v>500</v>
      </c>
      <c r="D25" s="7"/>
      <c r="E25" s="37"/>
    </row>
    <row r="26" spans="1:6" x14ac:dyDescent="0.3">
      <c r="A26" s="146" t="s">
        <v>94</v>
      </c>
      <c r="B26" s="147" t="s">
        <v>84</v>
      </c>
      <c r="C26" s="148">
        <f>C24*C21</f>
        <v>40</v>
      </c>
      <c r="D26" s="7"/>
      <c r="E26" s="37"/>
    </row>
    <row r="27" spans="1:6" x14ac:dyDescent="0.3">
      <c r="A27" s="27"/>
      <c r="B27" s="25"/>
      <c r="C27" s="7"/>
      <c r="D27" s="7"/>
      <c r="E27" s="37"/>
    </row>
    <row r="28" spans="1:6" ht="15.6" x14ac:dyDescent="0.3">
      <c r="A28" s="13" t="s">
        <v>97</v>
      </c>
      <c r="B28" s="13"/>
      <c r="C28" s="13"/>
      <c r="D28" s="13"/>
      <c r="E28" s="23"/>
    </row>
    <row r="29" spans="1:6" ht="28.8" x14ac:dyDescent="0.3">
      <c r="A29" s="27" t="s">
        <v>98</v>
      </c>
      <c r="B29" s="25" t="s">
        <v>24</v>
      </c>
      <c r="C29" s="212">
        <v>1.5</v>
      </c>
      <c r="D29" s="214" t="s">
        <v>99</v>
      </c>
      <c r="E29" s="127" t="s">
        <v>288</v>
      </c>
    </row>
    <row r="30" spans="1:6" ht="28.8" x14ac:dyDescent="0.3">
      <c r="A30" s="27" t="s">
        <v>100</v>
      </c>
      <c r="B30" s="25" t="s">
        <v>101</v>
      </c>
      <c r="C30" s="230">
        <v>1.4999999999999999E-2</v>
      </c>
      <c r="D30" s="214" t="s">
        <v>102</v>
      </c>
      <c r="E30" s="37"/>
    </row>
    <row r="31" spans="1:6" x14ac:dyDescent="0.3">
      <c r="A31" s="27" t="s">
        <v>103</v>
      </c>
      <c r="B31" s="25" t="s">
        <v>9</v>
      </c>
      <c r="C31" s="230">
        <v>1.5E-3</v>
      </c>
      <c r="D31" s="37"/>
      <c r="E31" s="37"/>
    </row>
    <row r="32" spans="1:6" x14ac:dyDescent="0.3">
      <c r="A32" s="6"/>
      <c r="B32" s="7"/>
      <c r="C32" s="9"/>
      <c r="D32" s="9"/>
      <c r="E32" s="37"/>
    </row>
    <row r="33" spans="1:5" x14ac:dyDescent="0.3">
      <c r="A33" s="6"/>
      <c r="B33" s="7"/>
      <c r="C33" s="7"/>
      <c r="D33" s="7"/>
      <c r="E33" s="37"/>
    </row>
    <row r="34" spans="1:5" ht="23.4" thickBot="1" x14ac:dyDescent="0.35">
      <c r="A34" s="32" t="s">
        <v>289</v>
      </c>
      <c r="B34" s="33"/>
      <c r="C34" s="33"/>
      <c r="D34" s="33"/>
      <c r="E34" s="33"/>
    </row>
    <row r="35" spans="1:5" ht="15.6" x14ac:dyDescent="0.3">
      <c r="A35" s="13" t="s">
        <v>63</v>
      </c>
      <c r="B35" s="13"/>
      <c r="C35" s="13"/>
      <c r="D35" s="13"/>
      <c r="E35" s="23"/>
    </row>
    <row r="36" spans="1:5" x14ac:dyDescent="0.3">
      <c r="A36" s="6" t="s">
        <v>274</v>
      </c>
      <c r="B36" s="7"/>
      <c r="C36" s="7" t="s">
        <v>275</v>
      </c>
      <c r="D36" s="7"/>
      <c r="E36" s="24"/>
    </row>
    <row r="37" spans="1:5" x14ac:dyDescent="0.3">
      <c r="A37" s="6" t="s">
        <v>276</v>
      </c>
      <c r="B37" s="7" t="s">
        <v>277</v>
      </c>
      <c r="C37" s="7" t="s">
        <v>278</v>
      </c>
      <c r="D37" s="7"/>
      <c r="E37" s="24"/>
    </row>
    <row r="38" spans="1:5" x14ac:dyDescent="0.3">
      <c r="A38" s="6" t="s">
        <v>279</v>
      </c>
      <c r="B38" s="7" t="s">
        <v>280</v>
      </c>
      <c r="C38" s="7">
        <v>30</v>
      </c>
      <c r="D38" s="7"/>
      <c r="E38" s="24"/>
    </row>
    <row r="39" spans="1:5" x14ac:dyDescent="0.3">
      <c r="A39" s="6" t="s">
        <v>68</v>
      </c>
      <c r="B39" s="7" t="s">
        <v>69</v>
      </c>
      <c r="C39" s="7"/>
      <c r="D39" s="7"/>
      <c r="E39" s="37"/>
    </row>
    <row r="40" spans="1:5" x14ac:dyDescent="0.3">
      <c r="A40" s="27" t="s">
        <v>70</v>
      </c>
      <c r="B40" s="135" t="s">
        <v>20</v>
      </c>
      <c r="C40" s="25">
        <f>C38/C47</f>
        <v>3</v>
      </c>
      <c r="D40" s="16"/>
      <c r="E40" s="37"/>
    </row>
    <row r="41" spans="1:5" x14ac:dyDescent="0.3">
      <c r="A41" s="27" t="s">
        <v>281</v>
      </c>
      <c r="B41" s="135" t="s">
        <v>20</v>
      </c>
      <c r="C41" s="25" t="s">
        <v>282</v>
      </c>
      <c r="D41" s="16"/>
      <c r="E41" s="37"/>
    </row>
    <row r="42" spans="1:5" x14ac:dyDescent="0.3">
      <c r="A42" s="27" t="s">
        <v>283</v>
      </c>
      <c r="B42" s="135" t="s">
        <v>277</v>
      </c>
      <c r="C42" s="25" t="s">
        <v>284</v>
      </c>
      <c r="D42" s="16"/>
      <c r="E42" s="37"/>
    </row>
    <row r="43" spans="1:5" x14ac:dyDescent="0.3">
      <c r="A43" s="27" t="s">
        <v>71</v>
      </c>
      <c r="B43" s="135" t="s">
        <v>72</v>
      </c>
      <c r="C43" s="39">
        <v>4600</v>
      </c>
      <c r="D43" s="7"/>
      <c r="E43" s="37"/>
    </row>
    <row r="44" spans="1:5" x14ac:dyDescent="0.3">
      <c r="A44" s="27" t="s">
        <v>73</v>
      </c>
      <c r="B44" s="25" t="s">
        <v>74</v>
      </c>
      <c r="C44" s="139">
        <v>14</v>
      </c>
      <c r="D44" s="7"/>
      <c r="E44" s="37"/>
    </row>
    <row r="45" spans="1:5" x14ac:dyDescent="0.3">
      <c r="A45" s="27" t="s">
        <v>75</v>
      </c>
      <c r="B45" s="25" t="s">
        <v>72</v>
      </c>
      <c r="C45" s="43">
        <v>720</v>
      </c>
      <c r="D45" s="30"/>
      <c r="E45" s="37"/>
    </row>
    <row r="46" spans="1:5" x14ac:dyDescent="0.3">
      <c r="A46" s="27" t="s">
        <v>80</v>
      </c>
      <c r="B46" s="25" t="s">
        <v>72</v>
      </c>
      <c r="C46" s="25" t="s">
        <v>20</v>
      </c>
      <c r="D46" s="31"/>
      <c r="E46" s="37"/>
    </row>
    <row r="47" spans="1:5" x14ac:dyDescent="0.3">
      <c r="A47" s="6" t="s">
        <v>285</v>
      </c>
      <c r="B47" s="7" t="s">
        <v>280</v>
      </c>
      <c r="C47" s="7">
        <v>10</v>
      </c>
      <c r="D47" s="7"/>
      <c r="E47" s="37"/>
    </row>
    <row r="48" spans="1:5" x14ac:dyDescent="0.3">
      <c r="A48" s="6"/>
      <c r="B48" s="7"/>
      <c r="C48" s="29"/>
      <c r="D48" s="29"/>
      <c r="E48" s="37"/>
    </row>
    <row r="49" spans="1:6" ht="15.6" x14ac:dyDescent="0.3">
      <c r="A49" s="13" t="s">
        <v>81</v>
      </c>
      <c r="B49" s="13"/>
      <c r="C49" s="13"/>
      <c r="D49" s="13"/>
      <c r="E49" s="23"/>
    </row>
    <row r="50" spans="1:6" ht="28.8" x14ac:dyDescent="0.3">
      <c r="A50" s="27" t="s">
        <v>44</v>
      </c>
      <c r="B50" s="25" t="s">
        <v>82</v>
      </c>
      <c r="C50" s="7">
        <v>500</v>
      </c>
      <c r="D50" s="7"/>
      <c r="E50" s="37" t="s">
        <v>286</v>
      </c>
      <c r="F50" s="182" t="s">
        <v>287</v>
      </c>
    </row>
    <row r="51" spans="1:6" x14ac:dyDescent="0.3">
      <c r="A51" s="27" t="s">
        <v>46</v>
      </c>
      <c r="B51" s="25" t="s">
        <v>84</v>
      </c>
      <c r="C51" s="7">
        <v>40</v>
      </c>
      <c r="D51" s="7"/>
      <c r="E51" s="37" t="s">
        <v>85</v>
      </c>
      <c r="F51" s="182" t="s">
        <v>287</v>
      </c>
    </row>
    <row r="52" spans="1:6" ht="28.8" x14ac:dyDescent="0.3">
      <c r="A52" s="141" t="s">
        <v>88</v>
      </c>
      <c r="B52" s="25" t="s">
        <v>82</v>
      </c>
      <c r="C52" s="7"/>
      <c r="D52" s="7"/>
      <c r="E52" s="37" t="s">
        <v>89</v>
      </c>
    </row>
    <row r="53" spans="1:6" x14ac:dyDescent="0.3">
      <c r="A53" s="6" t="s">
        <v>90</v>
      </c>
      <c r="B53" s="228" t="str">
        <f>$A$2</f>
        <v>NSW medium</v>
      </c>
      <c r="C53" s="10">
        <f>VLOOKUP(B53,'11-Regional cost factors'!$A$3:$J$23,COLUMN('11-Regional cost factors'!$B$2),FALSE)/'11-Regional cost factors'!B$10</f>
        <v>1</v>
      </c>
      <c r="D53" s="7"/>
      <c r="E53" s="37"/>
    </row>
    <row r="54" spans="1:6" x14ac:dyDescent="0.3">
      <c r="A54" s="6" t="s">
        <v>91</v>
      </c>
      <c r="B54" s="228" t="str">
        <f>$A$2</f>
        <v>NSW medium</v>
      </c>
      <c r="C54" s="10">
        <f>VLOOKUP(B54,'11-Regional cost factors'!$A$3:$J$23,COLUMN('11-Regional cost factors'!$C$2),FALSE)/'11-Regional cost factors'!C$10</f>
        <v>1</v>
      </c>
      <c r="D54" s="7"/>
      <c r="E54" s="37"/>
    </row>
    <row r="55" spans="1:6" x14ac:dyDescent="0.3">
      <c r="A55" s="146" t="s">
        <v>93</v>
      </c>
      <c r="B55" s="147" t="s">
        <v>82</v>
      </c>
      <c r="C55" s="229">
        <f>C53*C50</f>
        <v>500</v>
      </c>
      <c r="D55" s="7"/>
      <c r="E55" s="37"/>
    </row>
    <row r="56" spans="1:6" x14ac:dyDescent="0.3">
      <c r="A56" s="146" t="s">
        <v>94</v>
      </c>
      <c r="B56" s="147" t="s">
        <v>84</v>
      </c>
      <c r="C56" s="148">
        <f>C54*C51</f>
        <v>40</v>
      </c>
      <c r="D56" s="7"/>
      <c r="E56" s="37"/>
    </row>
    <row r="57" spans="1:6" x14ac:dyDescent="0.3">
      <c r="A57" s="27"/>
      <c r="B57" s="25"/>
      <c r="C57" s="7"/>
      <c r="D57" s="7"/>
      <c r="E57" s="37"/>
    </row>
    <row r="58" spans="1:6" ht="15.6" x14ac:dyDescent="0.3">
      <c r="A58" s="13" t="s">
        <v>97</v>
      </c>
      <c r="B58" s="13"/>
      <c r="C58" s="13"/>
      <c r="D58" s="13"/>
      <c r="E58" s="23"/>
    </row>
    <row r="59" spans="1:6" ht="28.8" x14ac:dyDescent="0.3">
      <c r="A59" s="27" t="s">
        <v>98</v>
      </c>
      <c r="B59" s="25" t="s">
        <v>24</v>
      </c>
      <c r="C59" s="212">
        <v>1.5</v>
      </c>
      <c r="D59" s="214" t="s">
        <v>99</v>
      </c>
      <c r="E59" s="127" t="s">
        <v>288</v>
      </c>
    </row>
    <row r="60" spans="1:6" ht="28.8" x14ac:dyDescent="0.3">
      <c r="A60" s="27" t="s">
        <v>100</v>
      </c>
      <c r="B60" s="25" t="s">
        <v>101</v>
      </c>
      <c r="C60" s="230">
        <v>1.4999999999999999E-2</v>
      </c>
      <c r="D60" s="214" t="s">
        <v>102</v>
      </c>
      <c r="E60" s="37"/>
    </row>
    <row r="61" spans="1:6" x14ac:dyDescent="0.3">
      <c r="A61" s="27" t="s">
        <v>103</v>
      </c>
      <c r="B61" s="25" t="s">
        <v>9</v>
      </c>
      <c r="C61" s="230">
        <v>1.5E-3</v>
      </c>
      <c r="D61" s="37"/>
      <c r="E61" s="37"/>
    </row>
    <row r="62" spans="1:6" x14ac:dyDescent="0.3">
      <c r="A62" s="6"/>
      <c r="B62" s="7"/>
      <c r="C62" s="9"/>
      <c r="D62" s="9"/>
      <c r="E62" s="37"/>
    </row>
    <row r="63" spans="1:6" x14ac:dyDescent="0.3">
      <c r="A63" s="6"/>
      <c r="B63" s="7"/>
      <c r="C63" s="7"/>
      <c r="D63" s="7"/>
      <c r="E63" s="37"/>
    </row>
    <row r="64" spans="1:6" ht="23.4" thickBot="1" x14ac:dyDescent="0.35">
      <c r="A64" s="32" t="s">
        <v>290</v>
      </c>
      <c r="B64" s="33"/>
      <c r="C64" s="33"/>
      <c r="D64" s="33"/>
      <c r="E64" s="227"/>
    </row>
    <row r="65" spans="1:5" ht="15.6" x14ac:dyDescent="0.3">
      <c r="A65" s="13" t="s">
        <v>63</v>
      </c>
      <c r="B65" s="13"/>
      <c r="C65" s="13"/>
      <c r="D65" s="13"/>
      <c r="E65" s="23"/>
    </row>
    <row r="66" spans="1:5" x14ac:dyDescent="0.3">
      <c r="A66" s="6" t="s">
        <v>291</v>
      </c>
      <c r="B66" s="7" t="s">
        <v>280</v>
      </c>
      <c r="C66" s="7"/>
      <c r="D66" s="7"/>
      <c r="E66" s="24"/>
    </row>
    <row r="67" spans="1:5" x14ac:dyDescent="0.3">
      <c r="A67" s="6" t="s">
        <v>292</v>
      </c>
      <c r="B67" s="7" t="s">
        <v>65</v>
      </c>
      <c r="C67" s="7"/>
      <c r="D67" s="7"/>
      <c r="E67" s="37"/>
    </row>
    <row r="68" spans="1:5" x14ac:dyDescent="0.3">
      <c r="A68" s="6" t="s">
        <v>293</v>
      </c>
      <c r="B68" s="7" t="s">
        <v>280</v>
      </c>
      <c r="C68" s="16"/>
      <c r="D68" s="16"/>
      <c r="E68" s="37"/>
    </row>
    <row r="69" spans="1:5" x14ac:dyDescent="0.3">
      <c r="A69" s="6" t="s">
        <v>294</v>
      </c>
      <c r="B69" s="7" t="s">
        <v>9</v>
      </c>
      <c r="C69" s="16"/>
      <c r="D69" s="7"/>
      <c r="E69" s="37"/>
    </row>
    <row r="70" spans="1:5" x14ac:dyDescent="0.3">
      <c r="A70" s="6" t="s">
        <v>295</v>
      </c>
      <c r="B70" s="7" t="s">
        <v>9</v>
      </c>
      <c r="C70" s="7"/>
      <c r="D70" s="7"/>
      <c r="E70" s="37"/>
    </row>
    <row r="71" spans="1:5" x14ac:dyDescent="0.3">
      <c r="A71" s="6" t="s">
        <v>296</v>
      </c>
      <c r="B71" s="7"/>
      <c r="C71" s="7"/>
      <c r="D71" s="30"/>
      <c r="E71" s="37"/>
    </row>
    <row r="72" spans="1:5" x14ac:dyDescent="0.3">
      <c r="A72" s="6" t="s">
        <v>297</v>
      </c>
      <c r="B72" s="7"/>
      <c r="C72" s="7"/>
      <c r="D72" s="31"/>
      <c r="E72" s="37"/>
    </row>
    <row r="73" spans="1:5" x14ac:dyDescent="0.3">
      <c r="A73" s="6"/>
      <c r="B73" s="7"/>
      <c r="C73" s="7"/>
      <c r="D73" s="7"/>
      <c r="E73" s="37"/>
    </row>
    <row r="74" spans="1:5" x14ac:dyDescent="0.3">
      <c r="A74" s="6"/>
      <c r="B74" s="7"/>
      <c r="C74" s="7"/>
      <c r="D74" s="7"/>
      <c r="E74" s="37"/>
    </row>
    <row r="75" spans="1:5" x14ac:dyDescent="0.3">
      <c r="A75" s="6"/>
      <c r="B75" s="7"/>
      <c r="C75" s="29"/>
      <c r="D75" s="29"/>
      <c r="E75" s="37"/>
    </row>
    <row r="76" spans="1:5" ht="15.6" x14ac:dyDescent="0.3">
      <c r="A76" s="13" t="s">
        <v>81</v>
      </c>
      <c r="B76" s="13"/>
      <c r="C76" s="13"/>
      <c r="D76" s="13"/>
      <c r="E76" s="23"/>
    </row>
    <row r="77" spans="1:5" x14ac:dyDescent="0.3">
      <c r="A77" s="6" t="s">
        <v>298</v>
      </c>
      <c r="B77" s="7" t="s">
        <v>299</v>
      </c>
      <c r="C77" s="7"/>
      <c r="D77" s="7"/>
      <c r="E77" s="37" t="s">
        <v>300</v>
      </c>
    </row>
    <row r="78" spans="1:5" x14ac:dyDescent="0.3">
      <c r="A78" s="6"/>
      <c r="B78" s="7"/>
      <c r="C78" s="7"/>
      <c r="D78" s="7"/>
      <c r="E78" s="37"/>
    </row>
    <row r="79" spans="1:5" x14ac:dyDescent="0.3">
      <c r="A79" s="6"/>
      <c r="B79" s="7"/>
      <c r="C79" s="7"/>
      <c r="D79" s="7"/>
      <c r="E79" s="37"/>
    </row>
    <row r="80" spans="1:5" x14ac:dyDescent="0.3">
      <c r="A80" s="6"/>
      <c r="B80" s="7"/>
      <c r="C80" s="7"/>
      <c r="D80" s="7"/>
      <c r="E80" s="37"/>
    </row>
    <row r="81" spans="1:5" ht="15.6" x14ac:dyDescent="0.3">
      <c r="A81" s="13" t="s">
        <v>97</v>
      </c>
      <c r="B81" s="13"/>
      <c r="C81" s="13"/>
      <c r="D81" s="13"/>
      <c r="E81" s="23"/>
    </row>
    <row r="82" spans="1:5" x14ac:dyDescent="0.3">
      <c r="A82" s="6" t="s">
        <v>98</v>
      </c>
      <c r="B82" s="7" t="s">
        <v>24</v>
      </c>
      <c r="C82" s="7"/>
      <c r="D82" s="7"/>
      <c r="E82" s="37"/>
    </row>
    <row r="83" spans="1:5" x14ac:dyDescent="0.3">
      <c r="A83" s="6" t="s">
        <v>100</v>
      </c>
      <c r="B83" s="7" t="s">
        <v>301</v>
      </c>
      <c r="C83" s="9"/>
      <c r="D83" s="9"/>
      <c r="E83" s="37"/>
    </row>
    <row r="84" spans="1:5" x14ac:dyDescent="0.3">
      <c r="A84" s="6" t="s">
        <v>103</v>
      </c>
      <c r="B84" s="7" t="s">
        <v>9</v>
      </c>
      <c r="C84" s="9"/>
      <c r="D84" s="9"/>
      <c r="E84" s="37"/>
    </row>
    <row r="85" spans="1:5" x14ac:dyDescent="0.3">
      <c r="A85" s="6" t="s">
        <v>302</v>
      </c>
      <c r="B85" s="7" t="s">
        <v>303</v>
      </c>
      <c r="C85" s="9"/>
      <c r="D85" s="9"/>
      <c r="E85" s="37"/>
    </row>
    <row r="86" spans="1:5" x14ac:dyDescent="0.3">
      <c r="A86" s="6" t="s">
        <v>302</v>
      </c>
      <c r="B86" s="7" t="s">
        <v>24</v>
      </c>
      <c r="C86" s="9"/>
      <c r="D86" s="9"/>
      <c r="E86" s="37"/>
    </row>
    <row r="87" spans="1:5" x14ac:dyDescent="0.3">
      <c r="A87" s="6"/>
      <c r="B87" s="7"/>
      <c r="C87" s="7"/>
      <c r="D87" s="7"/>
      <c r="E87" s="37"/>
    </row>
    <row r="88" spans="1:5" ht="23.4" thickBot="1" x14ac:dyDescent="0.35">
      <c r="A88" s="32" t="s">
        <v>304</v>
      </c>
      <c r="B88" s="33"/>
      <c r="C88" s="33"/>
      <c r="D88" s="33"/>
      <c r="E88" s="227"/>
    </row>
    <row r="89" spans="1:5" ht="15.6" x14ac:dyDescent="0.3">
      <c r="A89" s="13" t="s">
        <v>63</v>
      </c>
      <c r="B89" s="13"/>
      <c r="C89" s="13"/>
      <c r="D89" s="13"/>
      <c r="E89" s="23"/>
    </row>
    <row r="90" spans="1:5" x14ac:dyDescent="0.3">
      <c r="A90" s="6" t="s">
        <v>291</v>
      </c>
      <c r="B90" s="7" t="s">
        <v>280</v>
      </c>
      <c r="C90" s="7"/>
      <c r="D90" s="7"/>
      <c r="E90" s="24"/>
    </row>
    <row r="91" spans="1:5" x14ac:dyDescent="0.3">
      <c r="A91" s="6" t="s">
        <v>292</v>
      </c>
      <c r="B91" s="7" t="s">
        <v>65</v>
      </c>
      <c r="C91" s="7"/>
      <c r="D91" s="7"/>
      <c r="E91" s="37"/>
    </row>
    <row r="92" spans="1:5" x14ac:dyDescent="0.3">
      <c r="A92" s="6" t="s">
        <v>293</v>
      </c>
      <c r="B92" s="7" t="s">
        <v>280</v>
      </c>
      <c r="C92" s="16"/>
      <c r="D92" s="16"/>
      <c r="E92" s="37"/>
    </row>
    <row r="93" spans="1:5" x14ac:dyDescent="0.3">
      <c r="A93" s="6" t="s">
        <v>294</v>
      </c>
      <c r="B93" s="7" t="s">
        <v>9</v>
      </c>
      <c r="C93" s="16"/>
      <c r="D93" s="7"/>
      <c r="E93" s="37"/>
    </row>
    <row r="94" spans="1:5" x14ac:dyDescent="0.3">
      <c r="A94" s="6" t="s">
        <v>295</v>
      </c>
      <c r="B94" s="7" t="s">
        <v>9</v>
      </c>
      <c r="C94" s="7"/>
      <c r="D94" s="7"/>
      <c r="E94" s="37"/>
    </row>
    <row r="95" spans="1:5" x14ac:dyDescent="0.3">
      <c r="A95" s="6" t="s">
        <v>296</v>
      </c>
      <c r="B95" s="7"/>
      <c r="C95" s="7"/>
      <c r="D95" s="30"/>
      <c r="E95" s="37"/>
    </row>
    <row r="96" spans="1:5" x14ac:dyDescent="0.3">
      <c r="A96" s="6" t="s">
        <v>297</v>
      </c>
      <c r="B96" s="7"/>
      <c r="C96" s="7"/>
      <c r="D96" s="31"/>
      <c r="E96" s="37"/>
    </row>
    <row r="97" spans="1:5" x14ac:dyDescent="0.3">
      <c r="A97" s="6"/>
      <c r="B97" s="7"/>
      <c r="C97" s="7"/>
      <c r="D97" s="7"/>
      <c r="E97" s="37"/>
    </row>
    <row r="98" spans="1:5" x14ac:dyDescent="0.3">
      <c r="A98" s="6"/>
      <c r="B98" s="7"/>
      <c r="C98" s="7"/>
      <c r="D98" s="7"/>
      <c r="E98" s="37"/>
    </row>
    <row r="99" spans="1:5" x14ac:dyDescent="0.3">
      <c r="A99" s="6"/>
      <c r="B99" s="7"/>
      <c r="C99" s="29"/>
      <c r="D99" s="29"/>
      <c r="E99" s="37"/>
    </row>
    <row r="100" spans="1:5" ht="15.6" x14ac:dyDescent="0.3">
      <c r="A100" s="13" t="s">
        <v>81</v>
      </c>
      <c r="B100" s="13"/>
      <c r="C100" s="13"/>
      <c r="D100" s="13"/>
      <c r="E100" s="23"/>
    </row>
    <row r="101" spans="1:5" x14ac:dyDescent="0.3">
      <c r="A101" s="6" t="s">
        <v>298</v>
      </c>
      <c r="B101" s="7" t="s">
        <v>299</v>
      </c>
      <c r="C101" s="7"/>
      <c r="D101" s="7"/>
      <c r="E101" s="37" t="s">
        <v>300</v>
      </c>
    </row>
    <row r="102" spans="1:5" x14ac:dyDescent="0.3">
      <c r="A102" s="6"/>
      <c r="B102" s="7"/>
      <c r="C102" s="7"/>
      <c r="D102" s="7"/>
      <c r="E102" s="37"/>
    </row>
    <row r="103" spans="1:5" x14ac:dyDescent="0.3">
      <c r="A103" s="6"/>
      <c r="B103" s="7"/>
      <c r="C103" s="7"/>
      <c r="D103" s="7"/>
      <c r="E103" s="37"/>
    </row>
    <row r="104" spans="1:5" x14ac:dyDescent="0.3">
      <c r="A104" s="6"/>
      <c r="B104" s="7"/>
      <c r="C104" s="7"/>
      <c r="D104" s="7"/>
      <c r="E104" s="37"/>
    </row>
    <row r="105" spans="1:5" ht="15.6" x14ac:dyDescent="0.3">
      <c r="A105" s="13" t="s">
        <v>97</v>
      </c>
      <c r="B105" s="13"/>
      <c r="C105" s="13"/>
      <c r="D105" s="13"/>
      <c r="E105" s="23"/>
    </row>
    <row r="106" spans="1:5" x14ac:dyDescent="0.3">
      <c r="A106" s="6" t="s">
        <v>98</v>
      </c>
      <c r="B106" s="7" t="s">
        <v>24</v>
      </c>
      <c r="C106" s="7"/>
      <c r="D106" s="7"/>
      <c r="E106" s="37"/>
    </row>
    <row r="107" spans="1:5" x14ac:dyDescent="0.3">
      <c r="A107" s="6" t="s">
        <v>100</v>
      </c>
      <c r="B107" s="7" t="s">
        <v>301</v>
      </c>
      <c r="C107" s="9"/>
      <c r="D107" s="9"/>
      <c r="E107" s="37"/>
    </row>
    <row r="108" spans="1:5" x14ac:dyDescent="0.3">
      <c r="A108" s="6" t="s">
        <v>103</v>
      </c>
      <c r="B108" s="7" t="s">
        <v>9</v>
      </c>
      <c r="C108" s="9"/>
      <c r="D108" s="9"/>
      <c r="E108" s="37"/>
    </row>
    <row r="109" spans="1:5" x14ac:dyDescent="0.3">
      <c r="A109" s="6" t="s">
        <v>302</v>
      </c>
      <c r="B109" s="7" t="s">
        <v>303</v>
      </c>
      <c r="C109" s="9"/>
      <c r="D109" s="9"/>
      <c r="E109" s="37"/>
    </row>
    <row r="110" spans="1:5" x14ac:dyDescent="0.3">
      <c r="A110" s="6" t="s">
        <v>302</v>
      </c>
      <c r="B110" s="7" t="s">
        <v>24</v>
      </c>
      <c r="C110" s="9"/>
      <c r="D110" s="9"/>
      <c r="E110" s="37"/>
    </row>
    <row r="111" spans="1:5" x14ac:dyDescent="0.3">
      <c r="A111" s="6"/>
      <c r="B111" s="7"/>
      <c r="C111" s="9"/>
      <c r="D111" s="9"/>
      <c r="E111" s="37"/>
    </row>
    <row r="112" spans="1:5" x14ac:dyDescent="0.3">
      <c r="A112" s="6"/>
      <c r="B112" s="7"/>
      <c r="C112" s="7"/>
      <c r="D112" s="7"/>
      <c r="E112" s="37"/>
    </row>
    <row r="113" spans="1:5" ht="23.4" thickBot="1" x14ac:dyDescent="0.35">
      <c r="A113" s="32" t="s">
        <v>305</v>
      </c>
      <c r="B113" s="33"/>
      <c r="C113" s="33"/>
      <c r="D113" s="33"/>
      <c r="E113" s="227"/>
    </row>
    <row r="114" spans="1:5" ht="15.6" x14ac:dyDescent="0.3">
      <c r="A114" s="13" t="s">
        <v>63</v>
      </c>
      <c r="B114" s="13"/>
      <c r="C114" s="13"/>
      <c r="D114" s="13"/>
      <c r="E114" s="23"/>
    </row>
    <row r="115" spans="1:5" x14ac:dyDescent="0.3">
      <c r="A115" s="6" t="s">
        <v>291</v>
      </c>
      <c r="B115" s="7" t="s">
        <v>280</v>
      </c>
      <c r="C115" s="7"/>
      <c r="D115" s="7"/>
      <c r="E115" s="24"/>
    </row>
    <row r="116" spans="1:5" x14ac:dyDescent="0.3">
      <c r="A116" s="6" t="s">
        <v>292</v>
      </c>
      <c r="B116" s="7" t="s">
        <v>65</v>
      </c>
      <c r="C116" s="7"/>
      <c r="D116" s="7"/>
      <c r="E116" s="37"/>
    </row>
    <row r="117" spans="1:5" x14ac:dyDescent="0.3">
      <c r="A117" s="6" t="s">
        <v>293</v>
      </c>
      <c r="B117" s="7" t="s">
        <v>280</v>
      </c>
      <c r="C117" s="16"/>
      <c r="D117" s="16"/>
      <c r="E117" s="37"/>
    </row>
    <row r="118" spans="1:5" x14ac:dyDescent="0.3">
      <c r="A118" s="6" t="s">
        <v>294</v>
      </c>
      <c r="B118" s="7" t="s">
        <v>9</v>
      </c>
      <c r="C118" s="16"/>
      <c r="D118" s="7"/>
      <c r="E118" s="37"/>
    </row>
    <row r="119" spans="1:5" x14ac:dyDescent="0.3">
      <c r="A119" s="6" t="s">
        <v>295</v>
      </c>
      <c r="B119" s="7" t="s">
        <v>9</v>
      </c>
      <c r="C119" s="7"/>
      <c r="D119" s="7"/>
      <c r="E119" s="37"/>
    </row>
    <row r="120" spans="1:5" x14ac:dyDescent="0.3">
      <c r="A120" s="6" t="s">
        <v>296</v>
      </c>
      <c r="B120" s="7"/>
      <c r="C120" s="7"/>
      <c r="D120" s="30"/>
      <c r="E120" s="37"/>
    </row>
    <row r="121" spans="1:5" x14ac:dyDescent="0.3">
      <c r="A121" s="6" t="s">
        <v>297</v>
      </c>
      <c r="B121" s="7"/>
      <c r="C121" s="7"/>
      <c r="D121" s="31"/>
      <c r="E121" s="37"/>
    </row>
    <row r="122" spans="1:5" x14ac:dyDescent="0.3">
      <c r="A122" s="6"/>
      <c r="B122" s="7"/>
      <c r="C122" s="7"/>
      <c r="D122" s="7"/>
      <c r="E122" s="37"/>
    </row>
    <row r="123" spans="1:5" x14ac:dyDescent="0.3">
      <c r="A123" s="6"/>
      <c r="B123" s="7"/>
      <c r="C123" s="7"/>
      <c r="D123" s="7"/>
      <c r="E123" s="37"/>
    </row>
    <row r="124" spans="1:5" x14ac:dyDescent="0.3">
      <c r="A124" s="6"/>
      <c r="B124" s="7"/>
      <c r="C124" s="29"/>
      <c r="D124" s="29"/>
      <c r="E124" s="37"/>
    </row>
    <row r="125" spans="1:5" ht="15.6" x14ac:dyDescent="0.3">
      <c r="A125" s="13" t="s">
        <v>81</v>
      </c>
      <c r="B125" s="13"/>
      <c r="C125" s="13"/>
      <c r="D125" s="13"/>
      <c r="E125" s="23"/>
    </row>
    <row r="126" spans="1:5" x14ac:dyDescent="0.3">
      <c r="A126" s="6" t="s">
        <v>298</v>
      </c>
      <c r="B126" s="7" t="s">
        <v>299</v>
      </c>
      <c r="C126" s="7"/>
      <c r="D126" s="7"/>
      <c r="E126" s="37" t="s">
        <v>300</v>
      </c>
    </row>
    <row r="127" spans="1:5" x14ac:dyDescent="0.3">
      <c r="A127" s="6"/>
      <c r="B127" s="7"/>
      <c r="C127" s="7"/>
      <c r="D127" s="7"/>
      <c r="E127" s="37"/>
    </row>
    <row r="128" spans="1:5" x14ac:dyDescent="0.3">
      <c r="A128" s="6"/>
      <c r="B128" s="7"/>
      <c r="C128" s="7"/>
      <c r="D128" s="7"/>
      <c r="E128" s="37"/>
    </row>
    <row r="129" spans="1:5" x14ac:dyDescent="0.3">
      <c r="A129" s="6"/>
      <c r="B129" s="7"/>
      <c r="C129" s="7"/>
      <c r="D129" s="7"/>
      <c r="E129" s="37"/>
    </row>
    <row r="130" spans="1:5" ht="15.6" x14ac:dyDescent="0.3">
      <c r="A130" s="13" t="s">
        <v>97</v>
      </c>
      <c r="B130" s="13"/>
      <c r="C130" s="13"/>
      <c r="D130" s="13"/>
      <c r="E130" s="23"/>
    </row>
    <row r="131" spans="1:5" x14ac:dyDescent="0.3">
      <c r="A131" s="6" t="s">
        <v>98</v>
      </c>
      <c r="B131" s="7" t="s">
        <v>24</v>
      </c>
      <c r="C131" s="7"/>
      <c r="D131" s="7"/>
      <c r="E131" s="37"/>
    </row>
    <row r="132" spans="1:5" x14ac:dyDescent="0.3">
      <c r="A132" s="6" t="s">
        <v>100</v>
      </c>
      <c r="B132" s="7" t="s">
        <v>301</v>
      </c>
      <c r="C132" s="9"/>
      <c r="D132" s="9"/>
      <c r="E132" s="37"/>
    </row>
    <row r="133" spans="1:5" x14ac:dyDescent="0.3">
      <c r="A133" s="6" t="s">
        <v>103</v>
      </c>
      <c r="B133" s="7" t="s">
        <v>9</v>
      </c>
      <c r="C133" s="9"/>
      <c r="D133" s="9"/>
      <c r="E133" s="37"/>
    </row>
    <row r="134" spans="1:5" x14ac:dyDescent="0.3">
      <c r="A134" s="6" t="s">
        <v>302</v>
      </c>
      <c r="B134" s="7" t="s">
        <v>303</v>
      </c>
      <c r="C134" s="9"/>
      <c r="D134" s="9"/>
      <c r="E134" s="37"/>
    </row>
    <row r="135" spans="1:5" x14ac:dyDescent="0.3">
      <c r="A135" s="6" t="s">
        <v>302</v>
      </c>
      <c r="B135" s="7" t="s">
        <v>24</v>
      </c>
      <c r="C135" s="9"/>
      <c r="D135" s="9"/>
      <c r="E135" s="37"/>
    </row>
    <row r="136" spans="1:5" x14ac:dyDescent="0.3">
      <c r="A136" s="6"/>
      <c r="B136" s="7"/>
      <c r="C136" s="9"/>
      <c r="D136" s="9"/>
      <c r="E136" s="37"/>
    </row>
    <row r="137" spans="1:5" x14ac:dyDescent="0.3">
      <c r="E137" s="21"/>
    </row>
    <row r="138" spans="1:5" ht="23.4" thickBot="1" x14ac:dyDescent="0.35">
      <c r="A138" s="32" t="s">
        <v>56</v>
      </c>
      <c r="B138" s="33"/>
      <c r="C138" s="33"/>
      <c r="D138" s="33"/>
      <c r="E138" s="227"/>
    </row>
    <row r="139" spans="1:5" ht="15.6" x14ac:dyDescent="0.3">
      <c r="A139" s="13" t="s">
        <v>63</v>
      </c>
      <c r="B139" s="13"/>
      <c r="C139" s="13"/>
      <c r="D139" s="13"/>
      <c r="E139" s="23"/>
    </row>
    <row r="140" spans="1:5" x14ac:dyDescent="0.3">
      <c r="A140" s="6" t="s">
        <v>291</v>
      </c>
      <c r="B140" s="7" t="s">
        <v>280</v>
      </c>
      <c r="C140" s="7"/>
      <c r="D140" s="7"/>
      <c r="E140" s="24"/>
    </row>
    <row r="141" spans="1:5" x14ac:dyDescent="0.3">
      <c r="A141" s="6" t="s">
        <v>306</v>
      </c>
      <c r="B141" s="7" t="s">
        <v>65</v>
      </c>
      <c r="C141" s="7"/>
      <c r="D141" s="7"/>
      <c r="E141" s="37"/>
    </row>
    <row r="142" spans="1:5" x14ac:dyDescent="0.3">
      <c r="A142" s="6" t="s">
        <v>307</v>
      </c>
      <c r="B142" s="7" t="s">
        <v>9</v>
      </c>
      <c r="C142" s="16"/>
      <c r="D142" s="16"/>
      <c r="E142" s="37"/>
    </row>
    <row r="143" spans="1:5" x14ac:dyDescent="0.3">
      <c r="A143" s="6"/>
      <c r="B143" s="7"/>
      <c r="C143" s="16"/>
      <c r="D143" s="7"/>
      <c r="E143" s="37"/>
    </row>
    <row r="144" spans="1:5" x14ac:dyDescent="0.3">
      <c r="A144" s="6"/>
      <c r="B144" s="7"/>
      <c r="C144" s="7"/>
      <c r="D144" s="7"/>
      <c r="E144" s="37"/>
    </row>
    <row r="145" spans="1:5" x14ac:dyDescent="0.3">
      <c r="A145" s="6"/>
      <c r="B145" s="7"/>
      <c r="C145" s="7"/>
      <c r="D145" s="30"/>
      <c r="E145" s="37"/>
    </row>
    <row r="146" spans="1:5" x14ac:dyDescent="0.3">
      <c r="A146" s="6"/>
      <c r="B146" s="7"/>
      <c r="C146" s="7"/>
      <c r="D146" s="31"/>
      <c r="E146" s="37"/>
    </row>
    <row r="147" spans="1:5" x14ac:dyDescent="0.3">
      <c r="A147" s="6"/>
      <c r="B147" s="7"/>
      <c r="C147" s="7"/>
      <c r="D147" s="7"/>
      <c r="E147" s="37"/>
    </row>
    <row r="148" spans="1:5" x14ac:dyDescent="0.3">
      <c r="A148" s="6"/>
      <c r="B148" s="7"/>
      <c r="C148" s="7"/>
      <c r="D148" s="7"/>
      <c r="E148" s="37"/>
    </row>
    <row r="149" spans="1:5" x14ac:dyDescent="0.3">
      <c r="A149" s="6"/>
      <c r="B149" s="7"/>
      <c r="C149" s="29"/>
      <c r="D149" s="29"/>
      <c r="E149" s="37"/>
    </row>
    <row r="150" spans="1:5" ht="15.6" x14ac:dyDescent="0.3">
      <c r="A150" s="13" t="s">
        <v>81</v>
      </c>
      <c r="B150" s="13"/>
      <c r="C150" s="13"/>
      <c r="D150" s="13"/>
      <c r="E150" s="23"/>
    </row>
    <row r="151" spans="1:5" x14ac:dyDescent="0.3">
      <c r="A151" s="6" t="s">
        <v>308</v>
      </c>
      <c r="B151" s="7" t="s">
        <v>299</v>
      </c>
      <c r="C151" s="7"/>
      <c r="D151" s="7"/>
      <c r="E151" s="37" t="s">
        <v>300</v>
      </c>
    </row>
    <row r="152" spans="1:5" x14ac:dyDescent="0.3">
      <c r="A152" s="6"/>
      <c r="B152" s="7"/>
      <c r="C152" s="7"/>
      <c r="D152" s="7"/>
      <c r="E152" s="37"/>
    </row>
    <row r="153" spans="1:5" x14ac:dyDescent="0.3">
      <c r="A153" s="6"/>
      <c r="B153" s="7"/>
      <c r="C153" s="7"/>
      <c r="D153" s="7"/>
      <c r="E153" s="37"/>
    </row>
    <row r="154" spans="1:5" x14ac:dyDescent="0.3">
      <c r="A154" s="6"/>
      <c r="B154" s="7"/>
      <c r="C154" s="7"/>
      <c r="D154" s="7"/>
      <c r="E154" s="37"/>
    </row>
    <row r="155" spans="1:5" ht="15.6" x14ac:dyDescent="0.3">
      <c r="A155" s="13" t="s">
        <v>97</v>
      </c>
      <c r="B155" s="13"/>
      <c r="C155" s="13"/>
      <c r="D155" s="13"/>
      <c r="E155" s="23"/>
    </row>
    <row r="156" spans="1:5" x14ac:dyDescent="0.3">
      <c r="A156" s="6" t="s">
        <v>98</v>
      </c>
      <c r="B156" s="7" t="s">
        <v>24</v>
      </c>
      <c r="C156" s="7"/>
      <c r="D156" s="7"/>
      <c r="E156" s="37"/>
    </row>
    <row r="157" spans="1:5" x14ac:dyDescent="0.3">
      <c r="A157" s="6" t="s">
        <v>100</v>
      </c>
      <c r="B157" s="7" t="s">
        <v>301</v>
      </c>
      <c r="C157" s="9"/>
      <c r="D157" s="9"/>
      <c r="E157" s="37"/>
    </row>
    <row r="158" spans="1:5" x14ac:dyDescent="0.3">
      <c r="A158" s="6" t="s">
        <v>103</v>
      </c>
      <c r="B158" s="7" t="s">
        <v>9</v>
      </c>
      <c r="C158" s="9"/>
      <c r="D158" s="9"/>
      <c r="E158" s="37"/>
    </row>
    <row r="159" spans="1:5" x14ac:dyDescent="0.3">
      <c r="A159" s="6"/>
      <c r="B159" s="7"/>
      <c r="C159" s="9"/>
      <c r="D159" s="9"/>
      <c r="E159" s="37"/>
    </row>
    <row r="160" spans="1:5" x14ac:dyDescent="0.3">
      <c r="A160" s="6"/>
      <c r="B160" s="7"/>
      <c r="C160" s="9"/>
      <c r="D160" s="9"/>
      <c r="E160" s="37"/>
    </row>
    <row r="161" spans="1:5" x14ac:dyDescent="0.3">
      <c r="A161" s="6"/>
      <c r="B161" s="7"/>
      <c r="C161" s="9"/>
      <c r="D161" s="9"/>
      <c r="E161" s="37"/>
    </row>
    <row r="162" spans="1:5" ht="23.4" thickBot="1" x14ac:dyDescent="0.35">
      <c r="A162" s="32" t="s">
        <v>57</v>
      </c>
      <c r="B162" s="33"/>
      <c r="C162" s="33"/>
      <c r="D162" s="33"/>
      <c r="E162" s="227"/>
    </row>
    <row r="163" spans="1:5" ht="15.6" x14ac:dyDescent="0.3">
      <c r="A163" s="13" t="s">
        <v>63</v>
      </c>
      <c r="B163" s="13"/>
      <c r="C163" s="13"/>
      <c r="D163" s="13"/>
      <c r="E163" s="23"/>
    </row>
    <row r="164" spans="1:5" x14ac:dyDescent="0.3">
      <c r="A164" s="6" t="s">
        <v>291</v>
      </c>
      <c r="B164" s="7" t="s">
        <v>280</v>
      </c>
      <c r="C164" s="7"/>
      <c r="D164" s="7"/>
      <c r="E164" s="24"/>
    </row>
    <row r="165" spans="1:5" x14ac:dyDescent="0.3">
      <c r="A165" s="6" t="s">
        <v>306</v>
      </c>
      <c r="B165" s="7" t="s">
        <v>65</v>
      </c>
      <c r="C165" s="7"/>
      <c r="D165" s="7"/>
      <c r="E165" s="37"/>
    </row>
    <row r="166" spans="1:5" x14ac:dyDescent="0.3">
      <c r="A166" s="6" t="s">
        <v>307</v>
      </c>
      <c r="B166" s="7" t="s">
        <v>9</v>
      </c>
      <c r="C166" s="16"/>
      <c r="D166" s="16"/>
      <c r="E166" s="37"/>
    </row>
    <row r="167" spans="1:5" x14ac:dyDescent="0.3">
      <c r="A167" s="6"/>
      <c r="B167" s="7"/>
      <c r="C167" s="16"/>
      <c r="D167" s="7"/>
      <c r="E167" s="37"/>
    </row>
    <row r="168" spans="1:5" x14ac:dyDescent="0.3">
      <c r="A168" s="6"/>
      <c r="B168" s="7"/>
      <c r="C168" s="7"/>
      <c r="D168" s="7"/>
      <c r="E168" s="37"/>
    </row>
    <row r="169" spans="1:5" x14ac:dyDescent="0.3">
      <c r="A169" s="6"/>
      <c r="B169" s="7"/>
      <c r="C169" s="7"/>
      <c r="D169" s="30"/>
      <c r="E169" s="37"/>
    </row>
    <row r="170" spans="1:5" x14ac:dyDescent="0.3">
      <c r="A170" s="6"/>
      <c r="B170" s="7"/>
      <c r="C170" s="7"/>
      <c r="D170" s="31"/>
      <c r="E170" s="37"/>
    </row>
    <row r="171" spans="1:5" x14ac:dyDescent="0.3">
      <c r="A171" s="6"/>
      <c r="B171" s="7"/>
      <c r="C171" s="7"/>
      <c r="D171" s="7"/>
      <c r="E171" s="37"/>
    </row>
    <row r="172" spans="1:5" x14ac:dyDescent="0.3">
      <c r="A172" s="6"/>
      <c r="B172" s="7"/>
      <c r="C172" s="7"/>
      <c r="D172" s="7"/>
      <c r="E172" s="37"/>
    </row>
    <row r="173" spans="1:5" x14ac:dyDescent="0.3">
      <c r="A173" s="6"/>
      <c r="B173" s="7"/>
      <c r="C173" s="29"/>
      <c r="D173" s="29"/>
      <c r="E173" s="37"/>
    </row>
    <row r="174" spans="1:5" ht="15.6" x14ac:dyDescent="0.3">
      <c r="A174" s="13" t="s">
        <v>81</v>
      </c>
      <c r="B174" s="13"/>
      <c r="C174" s="13"/>
      <c r="D174" s="13"/>
      <c r="E174" s="23"/>
    </row>
    <row r="175" spans="1:5" x14ac:dyDescent="0.3">
      <c r="A175" s="6" t="s">
        <v>308</v>
      </c>
      <c r="B175" s="7" t="s">
        <v>299</v>
      </c>
      <c r="C175" s="7"/>
      <c r="D175" s="7"/>
      <c r="E175" s="37" t="s">
        <v>300</v>
      </c>
    </row>
    <row r="176" spans="1:5" x14ac:dyDescent="0.3">
      <c r="A176" s="6"/>
      <c r="B176" s="7"/>
      <c r="C176" s="7"/>
      <c r="D176" s="7"/>
      <c r="E176" s="37"/>
    </row>
    <row r="177" spans="1:5" x14ac:dyDescent="0.3">
      <c r="A177" s="6"/>
      <c r="B177" s="7"/>
      <c r="C177" s="7"/>
      <c r="D177" s="7"/>
      <c r="E177" s="37"/>
    </row>
    <row r="178" spans="1:5" x14ac:dyDescent="0.3">
      <c r="A178" s="6"/>
      <c r="B178" s="7"/>
      <c r="C178" s="7"/>
      <c r="D178" s="7"/>
      <c r="E178" s="37"/>
    </row>
    <row r="179" spans="1:5" ht="15.6" x14ac:dyDescent="0.3">
      <c r="A179" s="13" t="s">
        <v>97</v>
      </c>
      <c r="B179" s="13"/>
      <c r="C179" s="13"/>
      <c r="D179" s="13"/>
      <c r="E179" s="23"/>
    </row>
    <row r="180" spans="1:5" x14ac:dyDescent="0.3">
      <c r="A180" s="6" t="s">
        <v>98</v>
      </c>
      <c r="B180" s="7" t="s">
        <v>24</v>
      </c>
      <c r="C180" s="7"/>
      <c r="D180" s="7"/>
      <c r="E180" s="37"/>
    </row>
    <row r="181" spans="1:5" x14ac:dyDescent="0.3">
      <c r="A181" s="6" t="s">
        <v>100</v>
      </c>
      <c r="B181" s="7" t="s">
        <v>301</v>
      </c>
      <c r="C181" s="9"/>
      <c r="D181" s="9"/>
      <c r="E181" s="37"/>
    </row>
    <row r="182" spans="1:5" x14ac:dyDescent="0.3">
      <c r="A182" s="6" t="s">
        <v>103</v>
      </c>
      <c r="B182" s="7" t="s">
        <v>9</v>
      </c>
      <c r="C182" s="9"/>
      <c r="D182" s="9"/>
      <c r="E182" s="37"/>
    </row>
    <row r="183" spans="1:5" x14ac:dyDescent="0.3">
      <c r="A183" s="6"/>
      <c r="B183" s="7"/>
      <c r="C183" s="9"/>
      <c r="D183" s="9"/>
      <c r="E183" s="37"/>
    </row>
    <row r="184" spans="1:5" x14ac:dyDescent="0.3">
      <c r="A184" s="6"/>
      <c r="B184" s="7"/>
      <c r="C184" s="9"/>
      <c r="D184" s="9"/>
      <c r="E184" s="37"/>
    </row>
    <row r="185" spans="1:5" x14ac:dyDescent="0.3">
      <c r="A185" s="6"/>
      <c r="B185" s="7"/>
      <c r="C185" s="9"/>
      <c r="D185" s="9"/>
      <c r="E185" s="37"/>
    </row>
    <row r="186" spans="1:5" ht="23.4" thickBot="1" x14ac:dyDescent="0.35">
      <c r="A186" s="32" t="s">
        <v>309</v>
      </c>
      <c r="B186" s="33"/>
      <c r="C186" s="33"/>
      <c r="D186" s="33"/>
      <c r="E186" s="227"/>
    </row>
    <row r="187" spans="1:5" ht="15.6" x14ac:dyDescent="0.3">
      <c r="A187" s="13" t="s">
        <v>63</v>
      </c>
      <c r="B187" s="13"/>
      <c r="C187" s="13"/>
      <c r="D187" s="13"/>
      <c r="E187" s="23"/>
    </row>
    <row r="188" spans="1:5" x14ac:dyDescent="0.3">
      <c r="A188" s="6" t="s">
        <v>291</v>
      </c>
      <c r="B188" s="7" t="s">
        <v>72</v>
      </c>
      <c r="C188" s="7"/>
      <c r="D188" s="7"/>
      <c r="E188" s="24"/>
    </row>
    <row r="189" spans="1:5" x14ac:dyDescent="0.3">
      <c r="A189" s="6" t="s">
        <v>310</v>
      </c>
      <c r="B189" s="7" t="s">
        <v>76</v>
      </c>
      <c r="C189" s="7"/>
      <c r="D189" s="7"/>
      <c r="E189" s="37"/>
    </row>
    <row r="190" spans="1:5" x14ac:dyDescent="0.3">
      <c r="A190" s="6" t="s">
        <v>311</v>
      </c>
      <c r="B190" s="7" t="s">
        <v>76</v>
      </c>
      <c r="C190" s="16"/>
      <c r="D190" s="16"/>
      <c r="E190" s="37"/>
    </row>
    <row r="191" spans="1:5" x14ac:dyDescent="0.3">
      <c r="A191" s="6" t="s">
        <v>312</v>
      </c>
      <c r="B191" s="7" t="s">
        <v>313</v>
      </c>
      <c r="C191" s="16"/>
      <c r="D191" s="7"/>
      <c r="E191" s="37"/>
    </row>
    <row r="192" spans="1:5" x14ac:dyDescent="0.3">
      <c r="A192" s="6" t="s">
        <v>314</v>
      </c>
      <c r="B192" s="7" t="s">
        <v>277</v>
      </c>
      <c r="C192" s="7"/>
      <c r="D192" s="7"/>
      <c r="E192" s="37"/>
    </row>
    <row r="193" spans="1:5" x14ac:dyDescent="0.3">
      <c r="A193" s="6" t="s">
        <v>315</v>
      </c>
      <c r="B193" s="7" t="s">
        <v>277</v>
      </c>
      <c r="C193" s="7"/>
      <c r="D193" s="30"/>
      <c r="E193" s="37"/>
    </row>
    <row r="194" spans="1:5" x14ac:dyDescent="0.3">
      <c r="A194" s="6" t="s">
        <v>316</v>
      </c>
      <c r="B194" s="7"/>
      <c r="C194" s="7"/>
      <c r="D194" s="31"/>
      <c r="E194" s="37"/>
    </row>
    <row r="195" spans="1:5" x14ac:dyDescent="0.3">
      <c r="A195" s="6"/>
      <c r="B195" s="7"/>
      <c r="C195" s="7"/>
      <c r="D195" s="7"/>
      <c r="E195" s="37"/>
    </row>
    <row r="196" spans="1:5" x14ac:dyDescent="0.3">
      <c r="A196" s="6"/>
      <c r="B196" s="7"/>
      <c r="C196" s="7"/>
      <c r="D196" s="7"/>
      <c r="E196" s="37"/>
    </row>
    <row r="197" spans="1:5" x14ac:dyDescent="0.3">
      <c r="A197" s="6"/>
      <c r="B197" s="7"/>
      <c r="C197" s="29"/>
      <c r="D197" s="29"/>
      <c r="E197" s="37"/>
    </row>
    <row r="198" spans="1:5" ht="15.6" x14ac:dyDescent="0.3">
      <c r="A198" s="13" t="s">
        <v>81</v>
      </c>
      <c r="B198" s="13"/>
      <c r="C198" s="13"/>
      <c r="D198" s="13"/>
      <c r="E198" s="23"/>
    </row>
    <row r="199" spans="1:5" x14ac:dyDescent="0.3">
      <c r="A199" s="6" t="s">
        <v>317</v>
      </c>
      <c r="B199" s="7" t="s">
        <v>299</v>
      </c>
      <c r="C199" s="7"/>
      <c r="D199" s="7"/>
      <c r="E199" s="37" t="s">
        <v>300</v>
      </c>
    </row>
    <row r="200" spans="1:5" x14ac:dyDescent="0.3">
      <c r="A200" s="6"/>
      <c r="B200" s="7"/>
      <c r="C200" s="7"/>
      <c r="D200" s="7"/>
      <c r="E200" s="37"/>
    </row>
    <row r="201" spans="1:5" x14ac:dyDescent="0.3">
      <c r="A201" s="6"/>
      <c r="B201" s="7"/>
      <c r="C201" s="7"/>
      <c r="D201" s="7"/>
      <c r="E201" s="37"/>
    </row>
    <row r="202" spans="1:5" x14ac:dyDescent="0.3">
      <c r="A202" s="6"/>
      <c r="B202" s="7"/>
      <c r="C202" s="7"/>
      <c r="D202" s="7"/>
      <c r="E202" s="37"/>
    </row>
    <row r="203" spans="1:5" ht="15.6" x14ac:dyDescent="0.3">
      <c r="A203" s="13" t="s">
        <v>97</v>
      </c>
      <c r="B203" s="13"/>
      <c r="C203" s="13"/>
      <c r="D203" s="13"/>
      <c r="E203" s="23"/>
    </row>
    <row r="204" spans="1:5" x14ac:dyDescent="0.3">
      <c r="A204" s="6" t="s">
        <v>98</v>
      </c>
      <c r="B204" s="7" t="s">
        <v>24</v>
      </c>
      <c r="C204" s="7"/>
      <c r="D204" s="7"/>
      <c r="E204" s="37"/>
    </row>
    <row r="205" spans="1:5" x14ac:dyDescent="0.3">
      <c r="A205" s="6" t="s">
        <v>100</v>
      </c>
      <c r="B205" s="7" t="s">
        <v>301</v>
      </c>
      <c r="C205" s="9"/>
      <c r="D205" s="9"/>
      <c r="E205" s="37"/>
    </row>
    <row r="206" spans="1:5" x14ac:dyDescent="0.3">
      <c r="A206" s="6" t="s">
        <v>103</v>
      </c>
      <c r="B206" s="7" t="s">
        <v>9</v>
      </c>
      <c r="C206" s="9"/>
      <c r="D206" s="9"/>
      <c r="E206" s="37"/>
    </row>
    <row r="207" spans="1:5" x14ac:dyDescent="0.3">
      <c r="A207" s="6"/>
      <c r="B207" s="7"/>
      <c r="C207" s="9"/>
      <c r="D207" s="9"/>
      <c r="E207" s="37"/>
    </row>
    <row r="208" spans="1:5" x14ac:dyDescent="0.3">
      <c r="A208" s="6"/>
      <c r="B208" s="7"/>
      <c r="C208" s="9"/>
      <c r="D208" s="9"/>
      <c r="E208" s="37"/>
    </row>
    <row r="209" spans="1:5" x14ac:dyDescent="0.3">
      <c r="A209" s="6"/>
      <c r="B209" s="7"/>
      <c r="C209" s="9"/>
      <c r="D209" s="9"/>
      <c r="E209" s="37"/>
    </row>
    <row r="210" spans="1:5" ht="23.4" thickBot="1" x14ac:dyDescent="0.35">
      <c r="A210" s="32" t="s">
        <v>318</v>
      </c>
      <c r="B210" s="33"/>
      <c r="C210" s="33"/>
      <c r="D210" s="33"/>
      <c r="E210" s="227"/>
    </row>
    <row r="211" spans="1:5" ht="15.6" x14ac:dyDescent="0.3">
      <c r="A211" s="13" t="s">
        <v>63</v>
      </c>
      <c r="B211" s="13"/>
      <c r="C211" s="13"/>
      <c r="D211" s="13"/>
      <c r="E211" s="23"/>
    </row>
    <row r="212" spans="1:5" x14ac:dyDescent="0.3">
      <c r="A212" s="6" t="s">
        <v>291</v>
      </c>
      <c r="B212" s="7" t="s">
        <v>72</v>
      </c>
      <c r="C212" s="7"/>
      <c r="D212" s="7"/>
      <c r="E212" s="24"/>
    </row>
    <row r="213" spans="1:5" x14ac:dyDescent="0.3">
      <c r="A213" s="6" t="s">
        <v>310</v>
      </c>
      <c r="B213" s="7" t="s">
        <v>76</v>
      </c>
      <c r="C213" s="7"/>
      <c r="D213" s="7"/>
      <c r="E213" s="37"/>
    </row>
    <row r="214" spans="1:5" x14ac:dyDescent="0.3">
      <c r="A214" s="6" t="s">
        <v>311</v>
      </c>
      <c r="B214" s="7" t="s">
        <v>76</v>
      </c>
      <c r="C214" s="16"/>
      <c r="D214" s="16"/>
      <c r="E214" s="37"/>
    </row>
    <row r="215" spans="1:5" x14ac:dyDescent="0.3">
      <c r="A215" s="6" t="s">
        <v>312</v>
      </c>
      <c r="B215" s="7" t="s">
        <v>313</v>
      </c>
      <c r="C215" s="16"/>
      <c r="D215" s="7"/>
      <c r="E215" s="37"/>
    </row>
    <row r="216" spans="1:5" x14ac:dyDescent="0.3">
      <c r="A216" s="6" t="s">
        <v>314</v>
      </c>
      <c r="B216" s="7" t="s">
        <v>277</v>
      </c>
      <c r="C216" s="7"/>
      <c r="D216" s="7"/>
      <c r="E216" s="37"/>
    </row>
    <row r="217" spans="1:5" x14ac:dyDescent="0.3">
      <c r="A217" s="6" t="s">
        <v>315</v>
      </c>
      <c r="B217" s="7" t="s">
        <v>277</v>
      </c>
      <c r="C217" s="7"/>
      <c r="D217" s="30"/>
      <c r="E217" s="37"/>
    </row>
    <row r="218" spans="1:5" x14ac:dyDescent="0.3">
      <c r="A218" s="6" t="s">
        <v>316</v>
      </c>
      <c r="B218" s="7"/>
      <c r="C218" s="7"/>
      <c r="D218" s="31"/>
      <c r="E218" s="37"/>
    </row>
    <row r="219" spans="1:5" x14ac:dyDescent="0.3">
      <c r="A219" s="6"/>
      <c r="B219" s="7"/>
      <c r="C219" s="7"/>
      <c r="D219" s="7"/>
      <c r="E219" s="37"/>
    </row>
    <row r="220" spans="1:5" x14ac:dyDescent="0.3">
      <c r="A220" s="6"/>
      <c r="B220" s="7"/>
      <c r="C220" s="7"/>
      <c r="D220" s="7"/>
      <c r="E220" s="37"/>
    </row>
    <row r="221" spans="1:5" x14ac:dyDescent="0.3">
      <c r="A221" s="6"/>
      <c r="B221" s="7"/>
      <c r="C221" s="29"/>
      <c r="D221" s="29"/>
      <c r="E221" s="37"/>
    </row>
    <row r="222" spans="1:5" ht="15.6" x14ac:dyDescent="0.3">
      <c r="A222" s="13" t="s">
        <v>81</v>
      </c>
      <c r="B222" s="13"/>
      <c r="C222" s="13"/>
      <c r="D222" s="13"/>
      <c r="E222" s="23"/>
    </row>
    <row r="223" spans="1:5" x14ac:dyDescent="0.3">
      <c r="A223" s="6" t="s">
        <v>317</v>
      </c>
      <c r="B223" s="7" t="s">
        <v>299</v>
      </c>
      <c r="C223" s="7"/>
      <c r="D223" s="7"/>
      <c r="E223" s="37" t="s">
        <v>300</v>
      </c>
    </row>
    <row r="224" spans="1:5" x14ac:dyDescent="0.3">
      <c r="A224" s="6"/>
      <c r="B224" s="7"/>
      <c r="C224" s="7"/>
      <c r="D224" s="7"/>
      <c r="E224" s="37"/>
    </row>
    <row r="225" spans="1:5" x14ac:dyDescent="0.3">
      <c r="A225" s="6"/>
      <c r="B225" s="7"/>
      <c r="C225" s="7"/>
      <c r="D225" s="7"/>
      <c r="E225" s="37"/>
    </row>
    <row r="226" spans="1:5" x14ac:dyDescent="0.3">
      <c r="A226" s="6"/>
      <c r="B226" s="7"/>
      <c r="C226" s="7"/>
      <c r="D226" s="7"/>
      <c r="E226" s="37"/>
    </row>
    <row r="227" spans="1:5" ht="15.6" x14ac:dyDescent="0.3">
      <c r="A227" s="13" t="s">
        <v>97</v>
      </c>
      <c r="B227" s="13"/>
      <c r="C227" s="13"/>
      <c r="D227" s="13"/>
      <c r="E227" s="23"/>
    </row>
    <row r="228" spans="1:5" x14ac:dyDescent="0.3">
      <c r="A228" s="6" t="s">
        <v>98</v>
      </c>
      <c r="B228" s="7" t="s">
        <v>24</v>
      </c>
      <c r="C228" s="7"/>
      <c r="D228" s="7"/>
      <c r="E228" s="37"/>
    </row>
    <row r="229" spans="1:5" x14ac:dyDescent="0.3">
      <c r="A229" s="6" t="s">
        <v>100</v>
      </c>
      <c r="B229" s="7" t="s">
        <v>301</v>
      </c>
      <c r="C229" s="9"/>
      <c r="D229" s="9"/>
      <c r="E229" s="37"/>
    </row>
    <row r="230" spans="1:5" x14ac:dyDescent="0.3">
      <c r="A230" s="6" t="s">
        <v>103</v>
      </c>
      <c r="B230" s="7" t="s">
        <v>9</v>
      </c>
      <c r="C230" s="9"/>
      <c r="D230" s="9"/>
      <c r="E230" s="37"/>
    </row>
    <row r="231" spans="1:5" x14ac:dyDescent="0.3">
      <c r="A231" s="6"/>
      <c r="B231" s="7"/>
      <c r="C231" s="9"/>
      <c r="D231" s="9"/>
      <c r="E231" s="37"/>
    </row>
    <row r="232" spans="1:5" x14ac:dyDescent="0.3">
      <c r="A232" s="6"/>
      <c r="B232" s="7"/>
      <c r="C232" s="9"/>
      <c r="D232" s="9"/>
      <c r="E232" s="37"/>
    </row>
    <row r="233" spans="1:5" x14ac:dyDescent="0.3">
      <c r="A233" s="6"/>
      <c r="B233" s="7"/>
      <c r="C233" s="9"/>
      <c r="D233" s="9"/>
      <c r="E233" s="37"/>
    </row>
  </sheetData>
  <pageMargins left="0.7" right="0.7" top="0.78740157499999996" bottom="0.78740157499999996" header="0.3" footer="0.3"/>
  <pageSetup paperSize="9" orientation="portrait" horizontalDpi="300" r:id="rId1"/>
  <headerFooter>
    <oddFooter>&amp;L&amp;"Helvetica,Standard"&amp;8 S774Doc-676563417-215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D162B65-9527-4D1C-AE1D-C3E32767211C}">
          <x14:formula1>
            <xm:f>'11-Regional cost factors'!$A$3:$A$23</xm:f>
          </x14:formula1>
          <xm:sqref>A2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E91DC-5CA8-469D-A6D7-F7AC960C029E}">
  <sheetPr codeName="Tabelle10">
    <tabColor theme="7" tint="0.79998168889431442"/>
  </sheetPr>
  <dimension ref="A1:I185"/>
  <sheetViews>
    <sheetView workbookViewId="0">
      <pane ySplit="2" topLeftCell="A18" activePane="bottomLeft" state="frozen"/>
      <selection pane="bottomLeft" activeCell="C76" sqref="C76"/>
    </sheetView>
  </sheetViews>
  <sheetFormatPr baseColWidth="10" defaultColWidth="11.44140625" defaultRowHeight="14.4" x14ac:dyDescent="0.3"/>
  <cols>
    <col min="1" max="1" width="54" style="1" customWidth="1"/>
    <col min="2" max="2" width="13.33203125" style="12" customWidth="1"/>
    <col min="3" max="8" width="16.6640625" style="12" customWidth="1"/>
    <col min="9" max="9" width="41.44140625" style="21" customWidth="1"/>
    <col min="10" max="11" width="11.44140625" style="1"/>
    <col min="12" max="12" width="30.5546875" style="1" bestFit="1" customWidth="1"/>
    <col min="13" max="13" width="27" style="1" customWidth="1"/>
    <col min="14" max="14" width="31.5546875" style="1" customWidth="1"/>
    <col min="15" max="16384" width="11.44140625" style="1"/>
  </cols>
  <sheetData>
    <row r="1" spans="1:9" ht="23.4" thickBot="1" x14ac:dyDescent="0.35">
      <c r="A1" s="14" t="s">
        <v>319</v>
      </c>
      <c r="B1" s="15"/>
      <c r="C1" s="15"/>
      <c r="D1" s="15"/>
      <c r="E1" s="51"/>
      <c r="F1" s="51"/>
      <c r="G1" s="15"/>
      <c r="H1" s="15"/>
      <c r="I1" s="20"/>
    </row>
    <row r="2" spans="1:9" ht="23.4" thickBot="1" x14ac:dyDescent="0.35">
      <c r="A2" s="14" t="s">
        <v>320</v>
      </c>
      <c r="B2" s="5" t="s">
        <v>2</v>
      </c>
      <c r="C2" s="5">
        <v>2010</v>
      </c>
      <c r="D2" s="48">
        <v>2020</v>
      </c>
      <c r="E2" s="54">
        <v>2025</v>
      </c>
      <c r="F2" s="54">
        <v>2030</v>
      </c>
      <c r="G2" s="48">
        <v>2035</v>
      </c>
      <c r="H2" s="48">
        <v>2040</v>
      </c>
      <c r="I2" s="18" t="s">
        <v>42</v>
      </c>
    </row>
    <row r="3" spans="1:9" ht="15.6" x14ac:dyDescent="0.3">
      <c r="A3" s="13" t="s">
        <v>321</v>
      </c>
      <c r="B3" s="13"/>
      <c r="C3" s="13"/>
      <c r="D3" s="13"/>
      <c r="E3" s="52"/>
      <c r="F3" s="52"/>
      <c r="G3" s="13"/>
      <c r="H3" s="13"/>
      <c r="I3" s="23"/>
    </row>
    <row r="4" spans="1:9" ht="28.8" x14ac:dyDescent="0.3">
      <c r="A4" s="27" t="s">
        <v>322</v>
      </c>
      <c r="B4" s="7" t="s">
        <v>323</v>
      </c>
      <c r="C4" s="28">
        <v>1</v>
      </c>
      <c r="D4" s="28">
        <v>6</v>
      </c>
      <c r="E4" s="49"/>
      <c r="F4" s="49"/>
      <c r="G4" s="49"/>
      <c r="H4" s="49"/>
      <c r="I4" s="25" t="s">
        <v>324</v>
      </c>
    </row>
    <row r="5" spans="1:9" x14ac:dyDescent="0.3">
      <c r="A5" s="27" t="s">
        <v>325</v>
      </c>
      <c r="B5" s="7" t="s">
        <v>323</v>
      </c>
      <c r="C5" s="28">
        <v>1</v>
      </c>
      <c r="D5" s="28">
        <v>6</v>
      </c>
      <c r="E5" s="49"/>
      <c r="F5" s="49"/>
      <c r="G5" s="49"/>
      <c r="H5" s="49"/>
      <c r="I5" s="25"/>
    </row>
    <row r="6" spans="1:9" x14ac:dyDescent="0.3">
      <c r="A6" s="27" t="s">
        <v>326</v>
      </c>
      <c r="B6" s="7" t="s">
        <v>323</v>
      </c>
      <c r="C6" s="28">
        <v>1</v>
      </c>
      <c r="D6" s="28">
        <v>6</v>
      </c>
      <c r="E6" s="49"/>
      <c r="F6" s="49"/>
      <c r="G6" s="49"/>
      <c r="H6" s="49"/>
      <c r="I6" s="25"/>
    </row>
    <row r="7" spans="1:9" ht="15.6" x14ac:dyDescent="0.3">
      <c r="A7" s="13" t="s">
        <v>43</v>
      </c>
      <c r="B7" s="13"/>
      <c r="C7" s="53"/>
      <c r="D7" s="53"/>
      <c r="E7" s="52"/>
      <c r="F7" s="52"/>
      <c r="G7" s="13"/>
      <c r="H7" s="13"/>
      <c r="I7" s="23"/>
    </row>
    <row r="8" spans="1:9" x14ac:dyDescent="0.3">
      <c r="A8" s="27" t="s">
        <v>322</v>
      </c>
      <c r="B8" s="7" t="s">
        <v>323</v>
      </c>
      <c r="C8" s="28">
        <v>1</v>
      </c>
      <c r="D8" s="28">
        <v>6</v>
      </c>
      <c r="E8" s="49"/>
      <c r="F8" s="30">
        <v>35</v>
      </c>
      <c r="G8" s="30">
        <v>78.708322304569592</v>
      </c>
      <c r="H8" s="30">
        <v>177</v>
      </c>
      <c r="I8" s="25" t="s">
        <v>53</v>
      </c>
    </row>
    <row r="9" spans="1:9" x14ac:dyDescent="0.3">
      <c r="A9" s="27" t="s">
        <v>325</v>
      </c>
      <c r="B9" s="7" t="s">
        <v>323</v>
      </c>
      <c r="C9" s="28">
        <v>1</v>
      </c>
      <c r="D9" s="28">
        <v>6</v>
      </c>
      <c r="E9" s="49"/>
      <c r="F9" s="30">
        <v>17</v>
      </c>
      <c r="G9" s="30">
        <v>28.861739379323616</v>
      </c>
      <c r="H9" s="30">
        <v>49</v>
      </c>
      <c r="I9" s="25" t="s">
        <v>53</v>
      </c>
    </row>
    <row r="10" spans="1:9" x14ac:dyDescent="0.3">
      <c r="A10" s="27" t="s">
        <v>326</v>
      </c>
      <c r="B10" s="7" t="s">
        <v>323</v>
      </c>
      <c r="C10" s="28">
        <v>1</v>
      </c>
      <c r="D10" s="28">
        <v>6</v>
      </c>
      <c r="E10" s="49"/>
      <c r="F10" s="30">
        <v>64</v>
      </c>
      <c r="G10" s="30">
        <v>134.58083073008572</v>
      </c>
      <c r="H10" s="30">
        <v>283</v>
      </c>
      <c r="I10" s="25" t="s">
        <v>53</v>
      </c>
    </row>
    <row r="11" spans="1:9" ht="15.6" x14ac:dyDescent="0.3">
      <c r="A11" s="13" t="s">
        <v>327</v>
      </c>
      <c r="B11" s="13"/>
      <c r="C11" s="53"/>
      <c r="D11" s="53"/>
      <c r="E11" s="52"/>
      <c r="F11" s="52"/>
      <c r="G11" s="13"/>
      <c r="H11" s="13"/>
      <c r="I11" s="23"/>
    </row>
    <row r="12" spans="1:9" x14ac:dyDescent="0.3">
      <c r="A12" s="27" t="s">
        <v>322</v>
      </c>
      <c r="B12" s="7" t="s">
        <v>323</v>
      </c>
      <c r="C12" s="28">
        <v>1</v>
      </c>
      <c r="D12" s="28">
        <v>6</v>
      </c>
      <c r="E12" s="49"/>
      <c r="F12" s="49"/>
      <c r="G12" s="45"/>
      <c r="H12" s="45"/>
      <c r="I12" s="25" t="s">
        <v>53</v>
      </c>
    </row>
    <row r="13" spans="1:9" x14ac:dyDescent="0.3">
      <c r="A13" s="27" t="s">
        <v>325</v>
      </c>
      <c r="B13" s="7" t="s">
        <v>323</v>
      </c>
      <c r="C13" s="28">
        <v>1</v>
      </c>
      <c r="D13" s="28">
        <v>6</v>
      </c>
      <c r="E13" s="49"/>
      <c r="F13" s="49"/>
      <c r="G13" s="45"/>
      <c r="H13" s="45"/>
      <c r="I13" s="25" t="s">
        <v>53</v>
      </c>
    </row>
    <row r="14" spans="1:9" x14ac:dyDescent="0.3">
      <c r="A14" s="27" t="s">
        <v>326</v>
      </c>
      <c r="B14" s="7" t="s">
        <v>323</v>
      </c>
      <c r="C14" s="28">
        <v>1</v>
      </c>
      <c r="D14" s="28">
        <v>6</v>
      </c>
      <c r="E14" s="45"/>
      <c r="I14" s="25" t="s">
        <v>53</v>
      </c>
    </row>
    <row r="15" spans="1:9" ht="15.6" x14ac:dyDescent="0.3">
      <c r="A15" s="13" t="s">
        <v>48</v>
      </c>
      <c r="B15" s="13"/>
      <c r="C15" s="13"/>
      <c r="D15" s="13"/>
      <c r="E15" s="13"/>
      <c r="F15" s="13"/>
      <c r="G15" s="13"/>
      <c r="H15" s="13"/>
      <c r="I15" s="23"/>
    </row>
    <row r="16" spans="1:9" x14ac:dyDescent="0.3">
      <c r="A16" s="27" t="s">
        <v>322</v>
      </c>
      <c r="B16" s="7" t="s">
        <v>323</v>
      </c>
      <c r="C16" s="7"/>
      <c r="D16" s="30">
        <v>738.75</v>
      </c>
      <c r="E16" s="7"/>
      <c r="F16" s="30">
        <v>3498</v>
      </c>
      <c r="G16" s="30">
        <v>4669.0722418913128</v>
      </c>
      <c r="H16" s="30">
        <v>6232.2</v>
      </c>
      <c r="I16" s="25"/>
    </row>
    <row r="17" spans="1:9" x14ac:dyDescent="0.3">
      <c r="A17" s="27" t="s">
        <v>325</v>
      </c>
      <c r="B17" s="7" t="s">
        <v>323</v>
      </c>
      <c r="C17" s="7"/>
      <c r="D17" s="30">
        <v>738.75</v>
      </c>
      <c r="E17" s="7"/>
      <c r="F17" s="30">
        <v>3020</v>
      </c>
      <c r="G17" s="30">
        <v>4102.4943631893011</v>
      </c>
      <c r="H17" s="30">
        <v>5573</v>
      </c>
      <c r="I17" s="25"/>
    </row>
    <row r="18" spans="1:9" x14ac:dyDescent="0.3">
      <c r="A18" s="27" t="s">
        <v>326</v>
      </c>
      <c r="B18" s="7" t="s">
        <v>323</v>
      </c>
      <c r="C18" s="7"/>
      <c r="D18" s="30">
        <v>738.75</v>
      </c>
      <c r="E18" s="7"/>
      <c r="F18" s="30">
        <v>5052</v>
      </c>
      <c r="G18" s="30">
        <v>7661.8692236294391</v>
      </c>
      <c r="H18" s="30">
        <v>11620</v>
      </c>
      <c r="I18" s="25"/>
    </row>
    <row r="19" spans="1:9" ht="15.6" x14ac:dyDescent="0.3">
      <c r="A19" s="13" t="s">
        <v>49</v>
      </c>
      <c r="B19" s="13"/>
      <c r="C19" s="13"/>
      <c r="D19" s="13"/>
      <c r="E19" s="13"/>
      <c r="F19" s="13"/>
      <c r="G19" s="13"/>
      <c r="H19" s="13"/>
      <c r="I19" s="23"/>
    </row>
    <row r="20" spans="1:9" x14ac:dyDescent="0.3">
      <c r="A20" s="27" t="s">
        <v>322</v>
      </c>
      <c r="B20" s="7" t="s">
        <v>323</v>
      </c>
      <c r="C20" s="7"/>
      <c r="D20" s="30">
        <v>736</v>
      </c>
      <c r="E20" s="7"/>
      <c r="F20" s="30">
        <v>2251</v>
      </c>
      <c r="G20" s="30">
        <v>3091.5604474116312</v>
      </c>
      <c r="H20" s="30">
        <v>4246</v>
      </c>
      <c r="I20" s="25"/>
    </row>
    <row r="21" spans="1:9" x14ac:dyDescent="0.3">
      <c r="A21" s="27" t="s">
        <v>325</v>
      </c>
      <c r="B21" s="7" t="s">
        <v>323</v>
      </c>
      <c r="C21" s="7"/>
      <c r="D21" s="30">
        <v>736</v>
      </c>
      <c r="E21" s="7"/>
      <c r="F21" s="30">
        <v>1830</v>
      </c>
      <c r="G21" s="30">
        <v>2284.9485771019004</v>
      </c>
      <c r="H21" s="30">
        <v>2853</v>
      </c>
      <c r="I21" s="25"/>
    </row>
    <row r="22" spans="1:9" x14ac:dyDescent="0.3">
      <c r="A22" s="27" t="s">
        <v>326</v>
      </c>
      <c r="B22" s="7" t="s">
        <v>323</v>
      </c>
      <c r="C22" s="7"/>
      <c r="D22" s="30">
        <v>736</v>
      </c>
      <c r="E22" s="7"/>
      <c r="F22" s="30">
        <v>3072</v>
      </c>
      <c r="G22" s="30">
        <v>4446.1578919332151</v>
      </c>
      <c r="H22" s="30">
        <v>6435</v>
      </c>
      <c r="I22" s="25"/>
    </row>
    <row r="23" spans="1:9" ht="15.6" x14ac:dyDescent="0.3">
      <c r="A23" s="13" t="s">
        <v>51</v>
      </c>
      <c r="B23" s="13"/>
      <c r="C23" s="13"/>
      <c r="D23" s="13"/>
      <c r="E23" s="13"/>
      <c r="F23" s="13"/>
      <c r="G23" s="13"/>
      <c r="H23" s="13"/>
      <c r="I23" s="23"/>
    </row>
    <row r="24" spans="1:9" x14ac:dyDescent="0.3">
      <c r="A24" s="27" t="s">
        <v>322</v>
      </c>
      <c r="B24" s="7" t="s">
        <v>323</v>
      </c>
      <c r="C24" s="7"/>
      <c r="D24" s="7">
        <v>173</v>
      </c>
      <c r="E24" s="7"/>
      <c r="F24" s="7">
        <v>307</v>
      </c>
      <c r="G24" s="7"/>
      <c r="H24" s="7">
        <v>529</v>
      </c>
      <c r="I24" s="25" t="s">
        <v>53</v>
      </c>
    </row>
    <row r="25" spans="1:9" x14ac:dyDescent="0.3">
      <c r="A25" s="27" t="s">
        <v>325</v>
      </c>
      <c r="B25" s="7" t="s">
        <v>323</v>
      </c>
      <c r="C25" s="7"/>
      <c r="D25" s="7">
        <v>173</v>
      </c>
      <c r="E25" s="7"/>
      <c r="F25" s="7">
        <v>246</v>
      </c>
      <c r="G25" s="7"/>
      <c r="H25" s="7">
        <v>406</v>
      </c>
      <c r="I25" s="25"/>
    </row>
    <row r="26" spans="1:9" x14ac:dyDescent="0.3">
      <c r="A26" s="27" t="s">
        <v>326</v>
      </c>
      <c r="B26" s="7" t="s">
        <v>323</v>
      </c>
      <c r="C26" s="7"/>
      <c r="D26" s="7">
        <v>173</v>
      </c>
      <c r="E26" s="7"/>
      <c r="F26" s="12">
        <v>320</v>
      </c>
      <c r="G26" s="7"/>
      <c r="H26" s="12">
        <v>585</v>
      </c>
      <c r="I26" s="25"/>
    </row>
    <row r="27" spans="1:9" ht="15.6" x14ac:dyDescent="0.3">
      <c r="A27" s="13" t="s">
        <v>54</v>
      </c>
      <c r="B27" s="13"/>
      <c r="C27" s="13"/>
      <c r="D27" s="13"/>
      <c r="E27" s="13"/>
      <c r="F27" s="13"/>
      <c r="G27" s="13"/>
      <c r="H27" s="13"/>
      <c r="I27" s="23"/>
    </row>
    <row r="28" spans="1:9" x14ac:dyDescent="0.3">
      <c r="A28" s="27" t="s">
        <v>322</v>
      </c>
      <c r="B28" s="7" t="s">
        <v>323</v>
      </c>
      <c r="C28" s="7"/>
      <c r="D28" s="7"/>
      <c r="E28" s="7"/>
      <c r="F28" s="7"/>
      <c r="G28" s="7"/>
      <c r="H28" s="7"/>
      <c r="I28" s="25" t="s">
        <v>53</v>
      </c>
    </row>
    <row r="29" spans="1:9" x14ac:dyDescent="0.3">
      <c r="A29" s="27" t="s">
        <v>325</v>
      </c>
      <c r="B29" s="7" t="s">
        <v>323</v>
      </c>
      <c r="C29" s="7"/>
      <c r="D29" s="7"/>
      <c r="E29" s="7"/>
      <c r="F29" s="7"/>
      <c r="G29" s="7"/>
      <c r="H29" s="7"/>
      <c r="I29" s="25"/>
    </row>
    <row r="30" spans="1:9" x14ac:dyDescent="0.3">
      <c r="A30" s="27" t="s">
        <v>326</v>
      </c>
      <c r="B30" s="7" t="s">
        <v>323</v>
      </c>
      <c r="C30" s="7"/>
      <c r="D30" s="7"/>
      <c r="E30" s="7"/>
      <c r="F30" s="7"/>
      <c r="G30" s="7"/>
      <c r="H30" s="7"/>
      <c r="I30" s="25"/>
    </row>
    <row r="31" spans="1:9" ht="15.6" x14ac:dyDescent="0.3">
      <c r="A31" s="13" t="s">
        <v>55</v>
      </c>
      <c r="B31" s="13"/>
      <c r="C31" s="13"/>
      <c r="D31" s="13"/>
      <c r="E31" s="13"/>
      <c r="F31" s="13"/>
      <c r="G31" s="13"/>
      <c r="H31" s="13"/>
      <c r="I31" s="23"/>
    </row>
    <row r="32" spans="1:9" x14ac:dyDescent="0.3">
      <c r="A32" s="27" t="s">
        <v>322</v>
      </c>
      <c r="B32" s="7" t="s">
        <v>323</v>
      </c>
      <c r="C32" s="7"/>
      <c r="D32" s="7"/>
      <c r="E32" s="7"/>
      <c r="F32" s="7"/>
      <c r="G32" s="7"/>
      <c r="H32" s="7"/>
      <c r="I32" s="25" t="s">
        <v>53</v>
      </c>
    </row>
    <row r="33" spans="1:9" x14ac:dyDescent="0.3">
      <c r="A33" s="27" t="s">
        <v>325</v>
      </c>
      <c r="B33" s="7" t="s">
        <v>323</v>
      </c>
      <c r="C33" s="7"/>
      <c r="D33" s="7"/>
      <c r="E33" s="7"/>
      <c r="F33" s="7"/>
      <c r="G33" s="7"/>
      <c r="H33" s="7"/>
      <c r="I33" s="25"/>
    </row>
    <row r="34" spans="1:9" x14ac:dyDescent="0.3">
      <c r="A34" s="27" t="s">
        <v>326</v>
      </c>
      <c r="B34" s="7" t="s">
        <v>323</v>
      </c>
      <c r="C34" s="7"/>
      <c r="D34" s="7"/>
      <c r="E34" s="7"/>
      <c r="F34" s="7"/>
      <c r="G34" s="7"/>
      <c r="H34" s="7"/>
      <c r="I34" s="25"/>
    </row>
    <row r="35" spans="1:9" ht="15.6" x14ac:dyDescent="0.3">
      <c r="A35" s="13" t="s">
        <v>328</v>
      </c>
      <c r="B35" s="13"/>
      <c r="C35" s="13"/>
      <c r="D35" s="13"/>
      <c r="E35" s="13"/>
      <c r="F35" s="13"/>
      <c r="G35" s="13"/>
      <c r="H35" s="13"/>
      <c r="I35" s="23"/>
    </row>
    <row r="36" spans="1:9" x14ac:dyDescent="0.3">
      <c r="A36" s="27" t="s">
        <v>322</v>
      </c>
      <c r="B36" s="7" t="s">
        <v>323</v>
      </c>
      <c r="C36" s="7"/>
      <c r="D36" s="7">
        <v>18</v>
      </c>
      <c r="E36" s="7"/>
      <c r="F36" s="7">
        <v>425</v>
      </c>
      <c r="G36" s="7"/>
      <c r="H36" s="7">
        <v>1246</v>
      </c>
      <c r="I36" s="25" t="s">
        <v>53</v>
      </c>
    </row>
    <row r="37" spans="1:9" x14ac:dyDescent="0.3">
      <c r="A37" s="27" t="s">
        <v>325</v>
      </c>
      <c r="B37" s="7" t="s">
        <v>323</v>
      </c>
      <c r="C37" s="7"/>
      <c r="D37" s="7">
        <v>18</v>
      </c>
      <c r="E37" s="7"/>
      <c r="F37" s="7">
        <v>270</v>
      </c>
      <c r="G37" s="7"/>
      <c r="H37" s="7">
        <v>768</v>
      </c>
      <c r="I37" s="25"/>
    </row>
    <row r="38" spans="1:9" x14ac:dyDescent="0.3">
      <c r="A38" s="27" t="s">
        <v>326</v>
      </c>
      <c r="B38" s="7" t="s">
        <v>323</v>
      </c>
      <c r="C38" s="7"/>
      <c r="D38" s="7">
        <v>18</v>
      </c>
      <c r="E38" s="7"/>
      <c r="F38" s="7">
        <v>778</v>
      </c>
      <c r="G38" s="7"/>
      <c r="H38" s="7">
        <v>2311</v>
      </c>
      <c r="I38" s="25"/>
    </row>
    <row r="39" spans="1:9" ht="15.6" x14ac:dyDescent="0.3">
      <c r="A39" s="13" t="s">
        <v>56</v>
      </c>
      <c r="B39" s="13"/>
      <c r="C39" s="13"/>
      <c r="D39" s="13"/>
      <c r="E39" s="13"/>
      <c r="F39" s="13"/>
      <c r="G39" s="13"/>
      <c r="H39" s="13"/>
      <c r="I39" s="23"/>
    </row>
    <row r="40" spans="1:9" x14ac:dyDescent="0.3">
      <c r="A40" s="27" t="s">
        <v>322</v>
      </c>
      <c r="B40" s="7" t="s">
        <v>323</v>
      </c>
      <c r="C40" s="7"/>
      <c r="D40" s="7"/>
      <c r="E40" s="7"/>
      <c r="F40" s="7"/>
      <c r="G40" s="7"/>
      <c r="H40" s="7"/>
      <c r="I40" s="25" t="s">
        <v>53</v>
      </c>
    </row>
    <row r="41" spans="1:9" x14ac:dyDescent="0.3">
      <c r="A41" s="27" t="s">
        <v>325</v>
      </c>
      <c r="B41" s="7" t="s">
        <v>323</v>
      </c>
      <c r="C41" s="7"/>
      <c r="D41" s="7"/>
      <c r="E41" s="7"/>
      <c r="F41" s="7"/>
      <c r="G41" s="7"/>
      <c r="H41" s="7"/>
      <c r="I41" s="25"/>
    </row>
    <row r="42" spans="1:9" x14ac:dyDescent="0.3">
      <c r="A42" s="27" t="s">
        <v>326</v>
      </c>
      <c r="B42" s="7" t="s">
        <v>323</v>
      </c>
      <c r="C42" s="7"/>
      <c r="D42" s="7"/>
      <c r="E42" s="7"/>
      <c r="F42" s="7"/>
      <c r="G42" s="7"/>
      <c r="H42" s="7"/>
      <c r="I42" s="25"/>
    </row>
    <row r="43" spans="1:9" ht="15.6" x14ac:dyDescent="0.3">
      <c r="A43" s="13" t="s">
        <v>57</v>
      </c>
      <c r="B43" s="13"/>
      <c r="C43" s="13"/>
      <c r="D43" s="13"/>
      <c r="E43" s="13"/>
      <c r="F43" s="13"/>
      <c r="G43" s="13"/>
      <c r="H43" s="13"/>
      <c r="I43" s="23"/>
    </row>
    <row r="44" spans="1:9" x14ac:dyDescent="0.3">
      <c r="A44" s="27" t="s">
        <v>322</v>
      </c>
      <c r="B44" s="7" t="s">
        <v>323</v>
      </c>
      <c r="C44" s="7"/>
      <c r="D44" s="7"/>
      <c r="E44" s="7"/>
      <c r="F44" s="7"/>
      <c r="G44" s="7"/>
      <c r="H44" s="7"/>
      <c r="I44" s="25" t="s">
        <v>53</v>
      </c>
    </row>
    <row r="45" spans="1:9" x14ac:dyDescent="0.3">
      <c r="A45" s="27" t="s">
        <v>325</v>
      </c>
      <c r="B45" s="7" t="s">
        <v>323</v>
      </c>
      <c r="C45" s="7"/>
      <c r="D45" s="7"/>
      <c r="E45" s="7"/>
      <c r="F45" s="7"/>
      <c r="G45" s="7"/>
      <c r="H45" s="7"/>
      <c r="I45" s="25"/>
    </row>
    <row r="46" spans="1:9" x14ac:dyDescent="0.3">
      <c r="A46" s="27" t="s">
        <v>326</v>
      </c>
      <c r="B46" s="7" t="s">
        <v>323</v>
      </c>
      <c r="C46" s="7"/>
      <c r="D46" s="7"/>
      <c r="E46" s="7"/>
      <c r="F46" s="7"/>
      <c r="G46" s="7"/>
      <c r="H46" s="7"/>
      <c r="I46" s="25"/>
    </row>
    <row r="47" spans="1:9" ht="15.6" x14ac:dyDescent="0.3">
      <c r="A47" s="13" t="s">
        <v>58</v>
      </c>
      <c r="B47" s="13"/>
      <c r="C47" s="13"/>
      <c r="D47" s="13"/>
      <c r="E47" s="13"/>
      <c r="F47" s="13"/>
      <c r="G47" s="13"/>
      <c r="H47" s="13"/>
      <c r="I47" s="23"/>
    </row>
    <row r="48" spans="1:9" x14ac:dyDescent="0.3">
      <c r="A48" s="27" t="s">
        <v>322</v>
      </c>
      <c r="B48" s="7" t="s">
        <v>323</v>
      </c>
      <c r="C48" s="7"/>
      <c r="D48" s="7"/>
      <c r="E48" s="7"/>
      <c r="F48" s="7"/>
      <c r="G48" s="7"/>
      <c r="H48" s="7"/>
      <c r="I48" s="25" t="s">
        <v>53</v>
      </c>
    </row>
    <row r="49" spans="1:9" x14ac:dyDescent="0.3">
      <c r="A49" s="27" t="s">
        <v>325</v>
      </c>
      <c r="B49" s="7" t="s">
        <v>323</v>
      </c>
      <c r="C49" s="7"/>
      <c r="D49" s="7"/>
      <c r="E49" s="7"/>
      <c r="F49" s="7"/>
      <c r="G49" s="7"/>
      <c r="H49" s="7"/>
      <c r="I49" s="25"/>
    </row>
    <row r="50" spans="1:9" x14ac:dyDescent="0.3">
      <c r="A50" s="27" t="s">
        <v>326</v>
      </c>
      <c r="B50" s="7" t="s">
        <v>323</v>
      </c>
      <c r="C50" s="7"/>
      <c r="D50" s="7"/>
      <c r="E50" s="7"/>
      <c r="F50" s="7"/>
      <c r="G50" s="7"/>
      <c r="H50" s="7"/>
      <c r="I50" s="25"/>
    </row>
    <row r="51" spans="1:9" ht="15.6" x14ac:dyDescent="0.3">
      <c r="A51" s="13" t="s">
        <v>59</v>
      </c>
      <c r="B51" s="13"/>
      <c r="C51" s="13"/>
      <c r="D51" s="13"/>
      <c r="E51" s="13"/>
      <c r="F51" s="13"/>
      <c r="G51" s="13"/>
      <c r="H51" s="13"/>
      <c r="I51" s="23"/>
    </row>
    <row r="52" spans="1:9" x14ac:dyDescent="0.3">
      <c r="A52" s="27" t="s">
        <v>322</v>
      </c>
      <c r="B52" s="7" t="s">
        <v>323</v>
      </c>
      <c r="C52" s="7"/>
      <c r="D52" s="7"/>
      <c r="E52" s="7"/>
      <c r="F52" s="7"/>
      <c r="G52" s="7"/>
      <c r="H52" s="7"/>
      <c r="I52" s="25" t="s">
        <v>53</v>
      </c>
    </row>
    <row r="53" spans="1:9" x14ac:dyDescent="0.3">
      <c r="A53" s="27" t="s">
        <v>325</v>
      </c>
      <c r="B53" s="7" t="s">
        <v>323</v>
      </c>
      <c r="C53" s="7"/>
      <c r="D53" s="7"/>
      <c r="E53" s="7"/>
      <c r="F53" s="7"/>
      <c r="G53" s="7"/>
      <c r="H53" s="7"/>
      <c r="I53" s="25"/>
    </row>
    <row r="54" spans="1:9" x14ac:dyDescent="0.3">
      <c r="A54" s="27" t="s">
        <v>326</v>
      </c>
      <c r="B54" s="7" t="s">
        <v>323</v>
      </c>
      <c r="C54" s="7"/>
      <c r="D54" s="7"/>
      <c r="E54" s="7"/>
      <c r="F54" s="7"/>
      <c r="G54" s="7"/>
      <c r="H54" s="7"/>
      <c r="I54" s="25"/>
    </row>
    <row r="55" spans="1:9" ht="15.6" x14ac:dyDescent="0.3">
      <c r="A55" s="13" t="s">
        <v>329</v>
      </c>
      <c r="B55" s="13"/>
      <c r="C55" s="13"/>
      <c r="D55" s="13"/>
      <c r="E55" s="13"/>
      <c r="F55" s="13"/>
      <c r="G55" s="13"/>
      <c r="H55" s="13"/>
      <c r="I55" s="23"/>
    </row>
    <row r="56" spans="1:9" x14ac:dyDescent="0.3">
      <c r="A56" s="27" t="s">
        <v>322</v>
      </c>
      <c r="B56" s="7" t="s">
        <v>323</v>
      </c>
      <c r="C56" s="7"/>
      <c r="D56" s="7" t="s">
        <v>20</v>
      </c>
      <c r="E56" s="7"/>
      <c r="F56" s="7">
        <v>30</v>
      </c>
      <c r="G56" s="7"/>
      <c r="H56" s="7">
        <v>180</v>
      </c>
      <c r="I56" s="25" t="s">
        <v>53</v>
      </c>
    </row>
    <row r="57" spans="1:9" x14ac:dyDescent="0.3">
      <c r="A57" s="27" t="s">
        <v>325</v>
      </c>
      <c r="B57" s="7" t="s">
        <v>323</v>
      </c>
      <c r="C57" s="7"/>
      <c r="D57" s="7" t="s">
        <v>20</v>
      </c>
      <c r="E57" s="7"/>
      <c r="F57" s="7">
        <v>3</v>
      </c>
      <c r="G57" s="7"/>
      <c r="H57" s="7">
        <v>13</v>
      </c>
      <c r="I57" s="25"/>
    </row>
    <row r="58" spans="1:9" x14ac:dyDescent="0.3">
      <c r="A58" s="27" t="s">
        <v>326</v>
      </c>
      <c r="B58" s="7" t="s">
        <v>323</v>
      </c>
      <c r="C58" s="7"/>
      <c r="D58" s="7" t="s">
        <v>20</v>
      </c>
      <c r="E58" s="7"/>
      <c r="F58" s="7">
        <v>189</v>
      </c>
      <c r="G58" s="7"/>
      <c r="H58" s="7">
        <v>640</v>
      </c>
      <c r="I58" s="25"/>
    </row>
    <row r="59" spans="1:9" ht="15.6" x14ac:dyDescent="0.3">
      <c r="A59" s="13" t="s">
        <v>330</v>
      </c>
      <c r="B59" s="13"/>
      <c r="C59" s="13"/>
      <c r="D59" s="13"/>
      <c r="E59" s="13"/>
      <c r="F59" s="13"/>
      <c r="G59" s="13"/>
      <c r="H59" s="13"/>
      <c r="I59" s="23"/>
    </row>
    <row r="60" spans="1:9" x14ac:dyDescent="0.3">
      <c r="A60" s="27" t="s">
        <v>322</v>
      </c>
      <c r="B60" s="7" t="s">
        <v>323</v>
      </c>
      <c r="C60" s="7"/>
      <c r="D60" s="7"/>
      <c r="E60" s="7"/>
      <c r="F60" s="7"/>
      <c r="G60" s="7"/>
      <c r="H60" s="7"/>
      <c r="I60" s="25" t="s">
        <v>53</v>
      </c>
    </row>
    <row r="61" spans="1:9" x14ac:dyDescent="0.3">
      <c r="A61" s="27" t="s">
        <v>325</v>
      </c>
      <c r="B61" s="7" t="s">
        <v>323</v>
      </c>
      <c r="C61" s="7"/>
      <c r="D61" s="7"/>
      <c r="E61" s="7"/>
      <c r="F61" s="7"/>
      <c r="G61" s="7"/>
      <c r="H61" s="7"/>
      <c r="I61" s="25"/>
    </row>
    <row r="62" spans="1:9" x14ac:dyDescent="0.3">
      <c r="A62" s="27" t="s">
        <v>326</v>
      </c>
      <c r="B62" s="7" t="s">
        <v>323</v>
      </c>
      <c r="C62" s="7"/>
      <c r="D62" s="7"/>
      <c r="E62" s="7"/>
      <c r="F62" s="7"/>
      <c r="G62" s="7"/>
      <c r="H62" s="7"/>
      <c r="I62" s="25"/>
    </row>
    <row r="63" spans="1:9" x14ac:dyDescent="0.3">
      <c r="A63" s="6"/>
      <c r="B63" s="7"/>
      <c r="C63" s="7"/>
      <c r="D63" s="7"/>
      <c r="E63" s="7"/>
      <c r="F63" s="7"/>
      <c r="G63" s="7"/>
      <c r="H63" s="7"/>
      <c r="I63" s="25"/>
    </row>
    <row r="64" spans="1:9" x14ac:dyDescent="0.3">
      <c r="A64" s="6"/>
      <c r="B64" s="7" t="s">
        <v>20</v>
      </c>
      <c r="C64" s="7"/>
      <c r="D64" s="7"/>
      <c r="E64" s="7"/>
      <c r="F64" s="7"/>
      <c r="G64" s="7"/>
      <c r="H64" s="7"/>
      <c r="I64" s="25"/>
    </row>
    <row r="66" spans="1:8" ht="15" thickBot="1" x14ac:dyDescent="0.35"/>
    <row r="67" spans="1:8" s="21" customFormat="1" ht="35.4" thickBot="1" x14ac:dyDescent="0.35">
      <c r="A67" s="19" t="s">
        <v>331</v>
      </c>
      <c r="B67" s="22" t="s">
        <v>2</v>
      </c>
      <c r="C67" s="22">
        <v>2010</v>
      </c>
      <c r="D67" s="18" t="s">
        <v>42</v>
      </c>
      <c r="E67" s="26"/>
      <c r="F67" s="26"/>
      <c r="G67" s="26"/>
      <c r="H67" s="26"/>
    </row>
    <row r="68" spans="1:8" ht="15.6" x14ac:dyDescent="0.3">
      <c r="A68" s="13" t="s">
        <v>321</v>
      </c>
      <c r="B68" s="13"/>
      <c r="C68" s="13"/>
      <c r="D68" s="13"/>
    </row>
    <row r="69" spans="1:8" x14ac:dyDescent="0.3">
      <c r="A69" s="27" t="s">
        <v>332</v>
      </c>
      <c r="B69" s="7" t="s">
        <v>20</v>
      </c>
      <c r="C69" s="28">
        <v>1.5</v>
      </c>
      <c r="D69" s="7" t="s">
        <v>53</v>
      </c>
    </row>
    <row r="70" spans="1:8" x14ac:dyDescent="0.3">
      <c r="A70" s="27" t="s">
        <v>333</v>
      </c>
      <c r="B70" s="7" t="s">
        <v>9</v>
      </c>
      <c r="C70" s="28">
        <v>20</v>
      </c>
      <c r="D70" s="7" t="s">
        <v>53</v>
      </c>
    </row>
    <row r="71" spans="1:8" x14ac:dyDescent="0.3">
      <c r="A71" s="27" t="s">
        <v>334</v>
      </c>
      <c r="B71" s="7" t="s">
        <v>9</v>
      </c>
      <c r="C71" s="50">
        <f>C70/C69</f>
        <v>13.333333333333334</v>
      </c>
      <c r="D71" s="7"/>
    </row>
    <row r="72" spans="1:8" x14ac:dyDescent="0.3">
      <c r="A72" s="27" t="s">
        <v>335</v>
      </c>
      <c r="B72" s="7" t="s">
        <v>9</v>
      </c>
      <c r="C72" s="50">
        <f>C70*C69</f>
        <v>30</v>
      </c>
      <c r="D72" s="7"/>
    </row>
    <row r="73" spans="1:8" ht="15.6" x14ac:dyDescent="0.3">
      <c r="A73" s="13" t="s">
        <v>43</v>
      </c>
      <c r="B73" s="13"/>
      <c r="C73" s="13"/>
      <c r="D73" s="13"/>
    </row>
    <row r="74" spans="1:8" x14ac:dyDescent="0.3">
      <c r="A74" s="27" t="s">
        <v>332</v>
      </c>
      <c r="B74" s="7" t="s">
        <v>20</v>
      </c>
      <c r="C74" s="28">
        <v>1.5</v>
      </c>
      <c r="D74" s="7" t="s">
        <v>53</v>
      </c>
    </row>
    <row r="75" spans="1:8" x14ac:dyDescent="0.3">
      <c r="A75" s="27" t="s">
        <v>333</v>
      </c>
      <c r="B75" s="7" t="s">
        <v>9</v>
      </c>
      <c r="C75" s="28">
        <v>20</v>
      </c>
      <c r="D75" s="7" t="s">
        <v>53</v>
      </c>
    </row>
    <row r="76" spans="1:8" x14ac:dyDescent="0.3">
      <c r="A76" s="27" t="s">
        <v>334</v>
      </c>
      <c r="B76" s="7" t="s">
        <v>9</v>
      </c>
      <c r="C76" s="50">
        <f>C75/C74</f>
        <v>13.333333333333334</v>
      </c>
      <c r="D76" s="7"/>
    </row>
    <row r="77" spans="1:8" x14ac:dyDescent="0.3">
      <c r="A77" s="27" t="s">
        <v>335</v>
      </c>
      <c r="B77" s="7" t="s">
        <v>9</v>
      </c>
      <c r="C77" s="50">
        <f>C75*C74</f>
        <v>30</v>
      </c>
      <c r="D77" s="7"/>
    </row>
    <row r="78" spans="1:8" ht="15.6" x14ac:dyDescent="0.3">
      <c r="A78" s="13" t="s">
        <v>327</v>
      </c>
      <c r="B78" s="13"/>
      <c r="C78" s="13"/>
      <c r="D78" s="13"/>
    </row>
    <row r="79" spans="1:8" x14ac:dyDescent="0.3">
      <c r="A79" s="27" t="s">
        <v>332</v>
      </c>
      <c r="B79" s="7" t="s">
        <v>20</v>
      </c>
      <c r="C79" s="28">
        <v>1.5</v>
      </c>
      <c r="D79" s="7" t="s">
        <v>53</v>
      </c>
    </row>
    <row r="80" spans="1:8" x14ac:dyDescent="0.3">
      <c r="A80" s="27" t="s">
        <v>333</v>
      </c>
      <c r="B80" s="7" t="s">
        <v>9</v>
      </c>
      <c r="C80" s="28">
        <v>20</v>
      </c>
      <c r="D80" s="7" t="s">
        <v>53</v>
      </c>
    </row>
    <row r="81" spans="1:4" x14ac:dyDescent="0.3">
      <c r="A81" s="27" t="s">
        <v>334</v>
      </c>
      <c r="B81" s="7" t="s">
        <v>9</v>
      </c>
      <c r="C81" s="50">
        <f>C80/C79</f>
        <v>13.333333333333334</v>
      </c>
      <c r="D81" s="7"/>
    </row>
    <row r="82" spans="1:4" x14ac:dyDescent="0.3">
      <c r="A82" s="27" t="s">
        <v>335</v>
      </c>
      <c r="B82" s="7" t="s">
        <v>9</v>
      </c>
      <c r="C82" s="50">
        <f>C80*C79</f>
        <v>30</v>
      </c>
      <c r="D82" s="7"/>
    </row>
    <row r="83" spans="1:4" ht="15.6" x14ac:dyDescent="0.3">
      <c r="A83" s="13" t="s">
        <v>48</v>
      </c>
      <c r="B83" s="13"/>
      <c r="C83" s="13"/>
      <c r="D83" s="13"/>
    </row>
    <row r="84" spans="1:4" x14ac:dyDescent="0.3">
      <c r="A84" s="27" t="s">
        <v>332</v>
      </c>
      <c r="B84" s="7" t="s">
        <v>20</v>
      </c>
      <c r="C84" s="28">
        <v>1.5</v>
      </c>
      <c r="D84" s="7" t="s">
        <v>53</v>
      </c>
    </row>
    <row r="85" spans="1:4" x14ac:dyDescent="0.3">
      <c r="A85" s="27" t="s">
        <v>333</v>
      </c>
      <c r="B85" s="7" t="s">
        <v>9</v>
      </c>
      <c r="C85" s="28">
        <v>20</v>
      </c>
      <c r="D85" s="7" t="s">
        <v>53</v>
      </c>
    </row>
    <row r="86" spans="1:4" x14ac:dyDescent="0.3">
      <c r="A86" s="27" t="s">
        <v>334</v>
      </c>
      <c r="B86" s="7" t="s">
        <v>9</v>
      </c>
      <c r="C86" s="50">
        <f>C85/C84</f>
        <v>13.333333333333334</v>
      </c>
      <c r="D86" s="7"/>
    </row>
    <row r="87" spans="1:4" x14ac:dyDescent="0.3">
      <c r="A87" s="27" t="s">
        <v>335</v>
      </c>
      <c r="B87" s="7" t="s">
        <v>9</v>
      </c>
      <c r="C87" s="50">
        <f>C85*C84</f>
        <v>30</v>
      </c>
      <c r="D87" s="7"/>
    </row>
    <row r="88" spans="1:4" ht="15.6" x14ac:dyDescent="0.3">
      <c r="A88" s="13" t="s">
        <v>49</v>
      </c>
      <c r="B88" s="13"/>
      <c r="C88" s="13"/>
      <c r="D88" s="13"/>
    </row>
    <row r="89" spans="1:4" x14ac:dyDescent="0.3">
      <c r="A89" s="27" t="s">
        <v>332</v>
      </c>
      <c r="B89" s="7" t="s">
        <v>20</v>
      </c>
      <c r="C89" s="28">
        <v>1.5</v>
      </c>
      <c r="D89" s="7" t="s">
        <v>53</v>
      </c>
    </row>
    <row r="90" spans="1:4" x14ac:dyDescent="0.3">
      <c r="A90" s="27" t="s">
        <v>333</v>
      </c>
      <c r="B90" s="7" t="s">
        <v>9</v>
      </c>
      <c r="C90" s="28">
        <v>20</v>
      </c>
      <c r="D90" s="7" t="s">
        <v>53</v>
      </c>
    </row>
    <row r="91" spans="1:4" x14ac:dyDescent="0.3">
      <c r="A91" s="27" t="s">
        <v>334</v>
      </c>
      <c r="B91" s="7" t="s">
        <v>9</v>
      </c>
      <c r="C91" s="50">
        <f>C90/C89</f>
        <v>13.333333333333334</v>
      </c>
      <c r="D91" s="7"/>
    </row>
    <row r="92" spans="1:4" x14ac:dyDescent="0.3">
      <c r="A92" s="27" t="s">
        <v>335</v>
      </c>
      <c r="B92" s="7" t="s">
        <v>9</v>
      </c>
      <c r="C92" s="50">
        <f>C90*C89</f>
        <v>30</v>
      </c>
      <c r="D92" s="7"/>
    </row>
    <row r="93" spans="1:4" ht="15.6" x14ac:dyDescent="0.3">
      <c r="A93" s="13" t="s">
        <v>51</v>
      </c>
      <c r="B93" s="13"/>
      <c r="C93" s="13"/>
      <c r="D93" s="13"/>
    </row>
    <row r="94" spans="1:4" x14ac:dyDescent="0.3">
      <c r="A94" s="27" t="s">
        <v>332</v>
      </c>
      <c r="B94" s="7" t="s">
        <v>20</v>
      </c>
      <c r="C94" s="28">
        <v>1.5</v>
      </c>
      <c r="D94" s="7" t="s">
        <v>53</v>
      </c>
    </row>
    <row r="95" spans="1:4" x14ac:dyDescent="0.3">
      <c r="A95" s="27" t="s">
        <v>333</v>
      </c>
      <c r="B95" s="7" t="s">
        <v>9</v>
      </c>
      <c r="C95" s="28">
        <v>20</v>
      </c>
      <c r="D95" s="7" t="s">
        <v>53</v>
      </c>
    </row>
    <row r="96" spans="1:4" x14ac:dyDescent="0.3">
      <c r="A96" s="27" t="s">
        <v>334</v>
      </c>
      <c r="B96" s="7" t="s">
        <v>9</v>
      </c>
      <c r="C96" s="50">
        <f>C95/C94</f>
        <v>13.333333333333334</v>
      </c>
      <c r="D96" s="7"/>
    </row>
    <row r="97" spans="1:4" x14ac:dyDescent="0.3">
      <c r="A97" s="27" t="s">
        <v>335</v>
      </c>
      <c r="B97" s="7" t="s">
        <v>9</v>
      </c>
      <c r="C97" s="50">
        <f>C95*C94</f>
        <v>30</v>
      </c>
      <c r="D97" s="7"/>
    </row>
    <row r="98" spans="1:4" ht="15.6" x14ac:dyDescent="0.3">
      <c r="A98" s="13" t="s">
        <v>54</v>
      </c>
      <c r="B98" s="13"/>
      <c r="C98" s="13"/>
      <c r="D98" s="13"/>
    </row>
    <row r="99" spans="1:4" x14ac:dyDescent="0.3">
      <c r="A99" s="27" t="s">
        <v>332</v>
      </c>
      <c r="B99" s="7" t="s">
        <v>20</v>
      </c>
      <c r="C99" s="28">
        <v>1.5</v>
      </c>
      <c r="D99" s="7" t="s">
        <v>53</v>
      </c>
    </row>
    <row r="100" spans="1:4" x14ac:dyDescent="0.3">
      <c r="A100" s="27" t="s">
        <v>333</v>
      </c>
      <c r="B100" s="7" t="s">
        <v>9</v>
      </c>
      <c r="C100" s="28">
        <v>20</v>
      </c>
      <c r="D100" s="7" t="s">
        <v>53</v>
      </c>
    </row>
    <row r="101" spans="1:4" x14ac:dyDescent="0.3">
      <c r="A101" s="27" t="s">
        <v>334</v>
      </c>
      <c r="B101" s="7" t="s">
        <v>9</v>
      </c>
      <c r="C101" s="50">
        <f>C100/C99</f>
        <v>13.333333333333334</v>
      </c>
      <c r="D101" s="7"/>
    </row>
    <row r="102" spans="1:4" x14ac:dyDescent="0.3">
      <c r="A102" s="27" t="s">
        <v>335</v>
      </c>
      <c r="B102" s="7" t="s">
        <v>9</v>
      </c>
      <c r="C102" s="50">
        <f>C100*C99</f>
        <v>30</v>
      </c>
      <c r="D102" s="7"/>
    </row>
    <row r="103" spans="1:4" ht="15.6" x14ac:dyDescent="0.3">
      <c r="A103" s="13" t="s">
        <v>55</v>
      </c>
      <c r="B103" s="13"/>
      <c r="C103" s="13"/>
      <c r="D103" s="13"/>
    </row>
    <row r="104" spans="1:4" x14ac:dyDescent="0.3">
      <c r="A104" s="27" t="s">
        <v>332</v>
      </c>
      <c r="B104" s="7" t="s">
        <v>20</v>
      </c>
      <c r="C104" s="28">
        <v>1.5</v>
      </c>
      <c r="D104" s="7" t="s">
        <v>53</v>
      </c>
    </row>
    <row r="105" spans="1:4" x14ac:dyDescent="0.3">
      <c r="A105" s="27" t="s">
        <v>333</v>
      </c>
      <c r="B105" s="7" t="s">
        <v>9</v>
      </c>
      <c r="C105" s="28">
        <v>20</v>
      </c>
      <c r="D105" s="7" t="s">
        <v>53</v>
      </c>
    </row>
    <row r="106" spans="1:4" x14ac:dyDescent="0.3">
      <c r="A106" s="27" t="s">
        <v>334</v>
      </c>
      <c r="B106" s="7" t="s">
        <v>9</v>
      </c>
      <c r="C106" s="50">
        <f>C105/C104</f>
        <v>13.333333333333334</v>
      </c>
      <c r="D106" s="7"/>
    </row>
    <row r="107" spans="1:4" x14ac:dyDescent="0.3">
      <c r="A107" s="27" t="s">
        <v>335</v>
      </c>
      <c r="B107" s="7" t="s">
        <v>9</v>
      </c>
      <c r="C107" s="50">
        <f>C105*C104</f>
        <v>30</v>
      </c>
      <c r="D107" s="7"/>
    </row>
    <row r="108" spans="1:4" ht="15.6" x14ac:dyDescent="0.3">
      <c r="A108" s="13" t="s">
        <v>56</v>
      </c>
      <c r="B108" s="13"/>
      <c r="C108" s="13"/>
      <c r="D108" s="13"/>
    </row>
    <row r="109" spans="1:4" x14ac:dyDescent="0.3">
      <c r="A109" s="27" t="s">
        <v>332</v>
      </c>
      <c r="B109" s="7" t="s">
        <v>20</v>
      </c>
      <c r="C109" s="28">
        <v>1.5</v>
      </c>
      <c r="D109" s="7" t="s">
        <v>53</v>
      </c>
    </row>
    <row r="110" spans="1:4" x14ac:dyDescent="0.3">
      <c r="A110" s="27" t="s">
        <v>333</v>
      </c>
      <c r="B110" s="7" t="s">
        <v>9</v>
      </c>
      <c r="C110" s="28">
        <v>20</v>
      </c>
      <c r="D110" s="7" t="s">
        <v>53</v>
      </c>
    </row>
    <row r="111" spans="1:4" x14ac:dyDescent="0.3">
      <c r="A111" s="27" t="s">
        <v>334</v>
      </c>
      <c r="B111" s="7" t="s">
        <v>9</v>
      </c>
      <c r="C111" s="50">
        <f>C110/C109</f>
        <v>13.333333333333334</v>
      </c>
      <c r="D111" s="7"/>
    </row>
    <row r="112" spans="1:4" x14ac:dyDescent="0.3">
      <c r="A112" s="27" t="s">
        <v>335</v>
      </c>
      <c r="B112" s="7" t="s">
        <v>9</v>
      </c>
      <c r="C112" s="50">
        <f>C110*C109</f>
        <v>30</v>
      </c>
      <c r="D112" s="7"/>
    </row>
    <row r="113" spans="1:4" ht="15.6" x14ac:dyDescent="0.3">
      <c r="A113" s="13" t="s">
        <v>57</v>
      </c>
      <c r="B113" s="13"/>
      <c r="C113" s="13"/>
      <c r="D113" s="13"/>
    </row>
    <row r="114" spans="1:4" x14ac:dyDescent="0.3">
      <c r="A114" s="27" t="s">
        <v>332</v>
      </c>
      <c r="B114" s="7" t="s">
        <v>20</v>
      </c>
      <c r="C114" s="28">
        <v>1.5</v>
      </c>
      <c r="D114" s="7" t="s">
        <v>53</v>
      </c>
    </row>
    <row r="115" spans="1:4" x14ac:dyDescent="0.3">
      <c r="A115" s="27" t="s">
        <v>333</v>
      </c>
      <c r="B115" s="7" t="s">
        <v>9</v>
      </c>
      <c r="C115" s="28">
        <v>20</v>
      </c>
      <c r="D115" s="7" t="s">
        <v>53</v>
      </c>
    </row>
    <row r="116" spans="1:4" x14ac:dyDescent="0.3">
      <c r="A116" s="27" t="s">
        <v>334</v>
      </c>
      <c r="B116" s="7" t="s">
        <v>9</v>
      </c>
      <c r="C116" s="50">
        <f>C115/C114</f>
        <v>13.333333333333334</v>
      </c>
      <c r="D116" s="7"/>
    </row>
    <row r="117" spans="1:4" x14ac:dyDescent="0.3">
      <c r="A117" s="27" t="s">
        <v>335</v>
      </c>
      <c r="B117" s="7" t="s">
        <v>9</v>
      </c>
      <c r="C117" s="50">
        <f>C115*C114</f>
        <v>30</v>
      </c>
      <c r="D117" s="7"/>
    </row>
    <row r="118" spans="1:4" ht="15.6" x14ac:dyDescent="0.3">
      <c r="A118" s="13" t="s">
        <v>58</v>
      </c>
      <c r="B118" s="13"/>
      <c r="C118" s="13"/>
      <c r="D118" s="13"/>
    </row>
    <row r="119" spans="1:4" x14ac:dyDescent="0.3">
      <c r="A119" s="27" t="s">
        <v>332</v>
      </c>
      <c r="B119" s="7" t="s">
        <v>20</v>
      </c>
      <c r="C119" s="28">
        <v>1.5</v>
      </c>
      <c r="D119" s="7" t="s">
        <v>53</v>
      </c>
    </row>
    <row r="120" spans="1:4" x14ac:dyDescent="0.3">
      <c r="A120" s="27" t="s">
        <v>333</v>
      </c>
      <c r="B120" s="7" t="s">
        <v>9</v>
      </c>
      <c r="C120" s="28">
        <v>20</v>
      </c>
      <c r="D120" s="7" t="s">
        <v>53</v>
      </c>
    </row>
    <row r="121" spans="1:4" x14ac:dyDescent="0.3">
      <c r="A121" s="27" t="s">
        <v>334</v>
      </c>
      <c r="B121" s="7" t="s">
        <v>9</v>
      </c>
      <c r="C121" s="50">
        <f>C120/C119</f>
        <v>13.333333333333334</v>
      </c>
      <c r="D121" s="7"/>
    </row>
    <row r="122" spans="1:4" x14ac:dyDescent="0.3">
      <c r="A122" s="27" t="s">
        <v>335</v>
      </c>
      <c r="B122" s="7" t="s">
        <v>9</v>
      </c>
      <c r="C122" s="50">
        <f>C120*C119</f>
        <v>30</v>
      </c>
      <c r="D122" s="7"/>
    </row>
    <row r="123" spans="1:4" ht="15.6" x14ac:dyDescent="0.3">
      <c r="A123" s="13" t="s">
        <v>59</v>
      </c>
      <c r="B123" s="13"/>
      <c r="C123" s="13"/>
      <c r="D123" s="13"/>
    </row>
    <row r="124" spans="1:4" x14ac:dyDescent="0.3">
      <c r="A124" s="27" t="s">
        <v>332</v>
      </c>
      <c r="B124" s="7" t="s">
        <v>20</v>
      </c>
      <c r="C124" s="28">
        <v>1.5</v>
      </c>
      <c r="D124" s="7" t="s">
        <v>53</v>
      </c>
    </row>
    <row r="125" spans="1:4" x14ac:dyDescent="0.3">
      <c r="A125" s="27" t="s">
        <v>333</v>
      </c>
      <c r="B125" s="7" t="s">
        <v>9</v>
      </c>
      <c r="C125" s="28">
        <v>20</v>
      </c>
      <c r="D125" s="7" t="s">
        <v>53</v>
      </c>
    </row>
    <row r="126" spans="1:4" x14ac:dyDescent="0.3">
      <c r="A126" s="27" t="s">
        <v>334</v>
      </c>
      <c r="B126" s="7" t="s">
        <v>9</v>
      </c>
      <c r="C126" s="50">
        <f>C125/C124</f>
        <v>13.333333333333334</v>
      </c>
      <c r="D126" s="7"/>
    </row>
    <row r="127" spans="1:4" x14ac:dyDescent="0.3">
      <c r="A127" s="27" t="s">
        <v>335</v>
      </c>
      <c r="B127" s="7" t="s">
        <v>9</v>
      </c>
      <c r="C127" s="50">
        <f>C125*C124</f>
        <v>30</v>
      </c>
      <c r="D127" s="7"/>
    </row>
    <row r="128" spans="1:4" ht="15.6" x14ac:dyDescent="0.3">
      <c r="A128" s="13" t="s">
        <v>336</v>
      </c>
      <c r="B128" s="13"/>
      <c r="C128" s="13"/>
      <c r="D128" s="13"/>
    </row>
    <row r="129" spans="1:4" x14ac:dyDescent="0.3">
      <c r="A129" s="27" t="s">
        <v>332</v>
      </c>
      <c r="B129" s="7" t="s">
        <v>20</v>
      </c>
      <c r="C129" s="28">
        <v>1.5</v>
      </c>
      <c r="D129" s="7" t="s">
        <v>53</v>
      </c>
    </row>
    <row r="130" spans="1:4" x14ac:dyDescent="0.3">
      <c r="A130" s="27" t="s">
        <v>333</v>
      </c>
      <c r="B130" s="7" t="s">
        <v>9</v>
      </c>
      <c r="C130" s="28">
        <v>20</v>
      </c>
      <c r="D130" s="7" t="s">
        <v>53</v>
      </c>
    </row>
    <row r="131" spans="1:4" x14ac:dyDescent="0.3">
      <c r="A131" s="27" t="s">
        <v>334</v>
      </c>
      <c r="B131" s="7" t="s">
        <v>9</v>
      </c>
      <c r="C131" s="50">
        <f>C130/C129</f>
        <v>13.333333333333334</v>
      </c>
      <c r="D131" s="7"/>
    </row>
    <row r="132" spans="1:4" x14ac:dyDescent="0.3">
      <c r="A132" s="27" t="s">
        <v>335</v>
      </c>
      <c r="B132" s="7" t="s">
        <v>9</v>
      </c>
      <c r="C132" s="50">
        <f>C130*C129</f>
        <v>30</v>
      </c>
      <c r="D132" s="7"/>
    </row>
    <row r="133" spans="1:4" ht="15.6" x14ac:dyDescent="0.3">
      <c r="A133" s="13" t="s">
        <v>330</v>
      </c>
      <c r="B133" s="13"/>
      <c r="C133" s="13"/>
      <c r="D133" s="13"/>
    </row>
    <row r="134" spans="1:4" x14ac:dyDescent="0.3">
      <c r="A134" s="27" t="s">
        <v>332</v>
      </c>
      <c r="B134" s="7" t="s">
        <v>20</v>
      </c>
      <c r="C134" s="28">
        <v>1.5</v>
      </c>
      <c r="D134" s="7" t="s">
        <v>53</v>
      </c>
    </row>
    <row r="135" spans="1:4" x14ac:dyDescent="0.3">
      <c r="A135" s="27" t="s">
        <v>333</v>
      </c>
      <c r="B135" s="7" t="s">
        <v>9</v>
      </c>
      <c r="C135" s="28">
        <v>20</v>
      </c>
      <c r="D135" s="7" t="s">
        <v>53</v>
      </c>
    </row>
    <row r="136" spans="1:4" x14ac:dyDescent="0.3">
      <c r="A136" s="27" t="s">
        <v>334</v>
      </c>
      <c r="B136" s="7" t="s">
        <v>9</v>
      </c>
      <c r="C136" s="50">
        <f>C135/C134</f>
        <v>13.333333333333334</v>
      </c>
      <c r="D136" s="7"/>
    </row>
    <row r="137" spans="1:4" x14ac:dyDescent="0.3">
      <c r="A137" s="27" t="s">
        <v>335</v>
      </c>
      <c r="B137" s="7" t="s">
        <v>9</v>
      </c>
      <c r="C137" s="50">
        <f>C135*C134</f>
        <v>30</v>
      </c>
      <c r="D137" s="7"/>
    </row>
    <row r="138" spans="1:4" x14ac:dyDescent="0.3">
      <c r="A138" s="27"/>
      <c r="B138" s="7"/>
      <c r="C138" s="7"/>
      <c r="D138" s="7"/>
    </row>
    <row r="139" spans="1:4" x14ac:dyDescent="0.3">
      <c r="A139" s="27"/>
      <c r="B139" s="7"/>
      <c r="C139" s="7"/>
      <c r="D139" s="7"/>
    </row>
    <row r="140" spans="1:4" x14ac:dyDescent="0.3">
      <c r="A140" s="27"/>
      <c r="B140" s="7"/>
      <c r="C140" s="7"/>
      <c r="D140" s="7"/>
    </row>
    <row r="141" spans="1:4" x14ac:dyDescent="0.3">
      <c r="A141" s="27"/>
      <c r="B141" s="7"/>
      <c r="C141" s="7"/>
      <c r="D141" s="7"/>
    </row>
    <row r="142" spans="1:4" x14ac:dyDescent="0.3">
      <c r="A142" s="27"/>
      <c r="B142" s="7"/>
      <c r="C142" s="7"/>
      <c r="D142" s="7"/>
    </row>
    <row r="143" spans="1:4" x14ac:dyDescent="0.3">
      <c r="A143" s="27"/>
      <c r="B143" s="7"/>
      <c r="C143" s="7"/>
      <c r="D143" s="7"/>
    </row>
    <row r="144" spans="1:4" x14ac:dyDescent="0.3">
      <c r="A144" s="27"/>
      <c r="B144" s="7"/>
      <c r="C144" s="7"/>
      <c r="D144" s="7"/>
    </row>
    <row r="145" spans="1:4" x14ac:dyDescent="0.3">
      <c r="A145" s="27"/>
      <c r="B145" s="7"/>
      <c r="C145" s="7"/>
      <c r="D145" s="7"/>
    </row>
    <row r="146" spans="1:4" x14ac:dyDescent="0.3">
      <c r="A146" s="27"/>
      <c r="B146" s="7"/>
      <c r="C146" s="7"/>
      <c r="D146" s="7"/>
    </row>
    <row r="147" spans="1:4" x14ac:dyDescent="0.3">
      <c r="A147" s="6"/>
      <c r="B147" s="7"/>
      <c r="C147" s="7"/>
      <c r="D147" s="7"/>
    </row>
    <row r="148" spans="1:4" x14ac:dyDescent="0.3">
      <c r="A148" s="6"/>
      <c r="B148" s="7" t="s">
        <v>20</v>
      </c>
      <c r="C148" s="7"/>
      <c r="D148" s="7"/>
    </row>
    <row r="161" spans="2:8" x14ac:dyDescent="0.3">
      <c r="B161" s="1"/>
      <c r="C161" s="1"/>
      <c r="D161" s="1"/>
      <c r="E161" s="1"/>
      <c r="F161" s="1"/>
      <c r="G161" s="1"/>
      <c r="H161" s="1"/>
    </row>
    <row r="162" spans="2:8" x14ac:dyDescent="0.3">
      <c r="B162" s="1"/>
      <c r="C162" s="1"/>
      <c r="D162" s="1"/>
      <c r="E162" s="1"/>
      <c r="F162" s="1"/>
      <c r="G162" s="1"/>
      <c r="H162" s="1"/>
    </row>
    <row r="163" spans="2:8" x14ac:dyDescent="0.3">
      <c r="B163" s="1"/>
      <c r="C163" s="1"/>
      <c r="D163" s="1"/>
      <c r="E163" s="1"/>
      <c r="F163" s="1"/>
      <c r="G163" s="1"/>
      <c r="H163" s="1"/>
    </row>
    <row r="164" spans="2:8" x14ac:dyDescent="0.3">
      <c r="B164" s="1"/>
      <c r="C164" s="1"/>
      <c r="D164" s="1"/>
      <c r="E164" s="1"/>
      <c r="F164" s="1"/>
      <c r="G164" s="1"/>
      <c r="H164" s="1"/>
    </row>
    <row r="165" spans="2:8" x14ac:dyDescent="0.3">
      <c r="B165" s="1"/>
      <c r="C165" s="1"/>
      <c r="D165" s="1"/>
      <c r="E165" s="1"/>
      <c r="F165" s="1"/>
      <c r="G165" s="1"/>
      <c r="H165" s="1"/>
    </row>
    <row r="166" spans="2:8" x14ac:dyDescent="0.3">
      <c r="B166" s="1"/>
      <c r="C166" s="1"/>
      <c r="D166" s="1"/>
      <c r="E166" s="1"/>
      <c r="F166" s="1"/>
      <c r="G166" s="1"/>
      <c r="H166" s="1"/>
    </row>
    <row r="167" spans="2:8" x14ac:dyDescent="0.3">
      <c r="B167" s="1"/>
      <c r="C167" s="1"/>
      <c r="D167" s="1"/>
      <c r="E167" s="1"/>
      <c r="F167" s="1"/>
      <c r="G167" s="1"/>
      <c r="H167" s="1"/>
    </row>
    <row r="168" spans="2:8" x14ac:dyDescent="0.3">
      <c r="B168" s="1"/>
      <c r="C168" s="1"/>
      <c r="D168" s="1"/>
      <c r="E168" s="1"/>
      <c r="F168" s="1"/>
      <c r="G168" s="1"/>
      <c r="H168" s="1"/>
    </row>
    <row r="169" spans="2:8" x14ac:dyDescent="0.3">
      <c r="B169" s="1"/>
      <c r="C169" s="1"/>
      <c r="D169" s="1"/>
      <c r="E169" s="1"/>
      <c r="F169" s="1"/>
      <c r="G169" s="1"/>
      <c r="H169" s="1"/>
    </row>
    <row r="170" spans="2:8" x14ac:dyDescent="0.3">
      <c r="B170" s="1"/>
      <c r="C170" s="1"/>
      <c r="D170" s="1"/>
      <c r="E170" s="1"/>
      <c r="F170" s="1"/>
      <c r="G170" s="1"/>
      <c r="H170" s="1"/>
    </row>
    <row r="171" spans="2:8" x14ac:dyDescent="0.3">
      <c r="B171" s="1"/>
      <c r="C171" s="1"/>
      <c r="D171" s="1"/>
      <c r="E171" s="1"/>
      <c r="F171" s="1"/>
      <c r="G171" s="1"/>
      <c r="H171" s="1"/>
    </row>
    <row r="172" spans="2:8" x14ac:dyDescent="0.3">
      <c r="B172" s="1"/>
      <c r="C172" s="1"/>
      <c r="D172" s="1"/>
      <c r="E172" s="1"/>
      <c r="F172" s="1"/>
      <c r="G172" s="1"/>
      <c r="H172" s="1"/>
    </row>
    <row r="173" spans="2:8" x14ac:dyDescent="0.3">
      <c r="B173" s="1"/>
      <c r="C173" s="1"/>
      <c r="D173" s="1"/>
      <c r="E173" s="1"/>
      <c r="F173" s="1"/>
      <c r="G173" s="1"/>
      <c r="H173" s="1"/>
    </row>
    <row r="174" spans="2:8" x14ac:dyDescent="0.3">
      <c r="B174" s="1"/>
      <c r="C174" s="1"/>
      <c r="D174" s="1"/>
      <c r="E174" s="1"/>
      <c r="F174" s="1"/>
      <c r="G174" s="1"/>
      <c r="H174" s="1"/>
    </row>
    <row r="175" spans="2:8" x14ac:dyDescent="0.3">
      <c r="B175" s="1"/>
      <c r="C175" s="1"/>
      <c r="D175" s="1"/>
      <c r="E175" s="1"/>
      <c r="F175" s="1"/>
      <c r="G175" s="1"/>
      <c r="H175" s="1"/>
    </row>
    <row r="176" spans="2:8" x14ac:dyDescent="0.3">
      <c r="B176" s="1"/>
      <c r="C176" s="1"/>
      <c r="D176" s="1"/>
      <c r="E176" s="1"/>
      <c r="F176" s="1"/>
      <c r="G176" s="1"/>
      <c r="H176" s="1"/>
    </row>
    <row r="177" spans="2:8" x14ac:dyDescent="0.3">
      <c r="B177" s="1"/>
      <c r="C177" s="1"/>
      <c r="D177" s="1"/>
      <c r="E177" s="1"/>
      <c r="F177" s="1"/>
      <c r="G177" s="1"/>
      <c r="H177" s="1"/>
    </row>
    <row r="178" spans="2:8" x14ac:dyDescent="0.3">
      <c r="B178" s="1"/>
      <c r="C178" s="1"/>
      <c r="D178" s="1"/>
      <c r="E178" s="1"/>
      <c r="F178" s="1"/>
      <c r="G178" s="1"/>
      <c r="H178" s="1"/>
    </row>
    <row r="179" spans="2:8" x14ac:dyDescent="0.3">
      <c r="B179" s="1"/>
      <c r="C179" s="1"/>
      <c r="D179" s="1"/>
      <c r="E179" s="1"/>
      <c r="F179" s="1"/>
      <c r="G179" s="1"/>
      <c r="H179" s="1"/>
    </row>
    <row r="180" spans="2:8" x14ac:dyDescent="0.3">
      <c r="B180" s="1"/>
      <c r="C180" s="1"/>
      <c r="D180" s="1"/>
      <c r="E180" s="1"/>
      <c r="F180" s="1"/>
      <c r="G180" s="1"/>
      <c r="H180" s="1"/>
    </row>
    <row r="181" spans="2:8" x14ac:dyDescent="0.3">
      <c r="B181" s="1"/>
      <c r="C181" s="1"/>
      <c r="D181" s="1"/>
      <c r="E181" s="1"/>
      <c r="F181" s="1"/>
      <c r="G181" s="1"/>
      <c r="H181" s="1"/>
    </row>
    <row r="182" spans="2:8" x14ac:dyDescent="0.3">
      <c r="B182" s="1"/>
      <c r="C182" s="1"/>
      <c r="D182" s="1"/>
      <c r="E182" s="1"/>
      <c r="F182" s="1"/>
      <c r="G182" s="1"/>
      <c r="H182" s="1"/>
    </row>
    <row r="183" spans="2:8" x14ac:dyDescent="0.3">
      <c r="B183" s="1"/>
      <c r="C183" s="1"/>
      <c r="D183" s="1"/>
      <c r="E183" s="1"/>
      <c r="F183" s="1"/>
      <c r="G183" s="1"/>
      <c r="H183" s="1"/>
    </row>
    <row r="184" spans="2:8" x14ac:dyDescent="0.3">
      <c r="B184" s="1"/>
      <c r="C184" s="1"/>
      <c r="D184" s="1"/>
      <c r="E184" s="1"/>
      <c r="F184" s="1"/>
      <c r="G184" s="1"/>
      <c r="H184" s="1"/>
    </row>
    <row r="185" spans="2:8" x14ac:dyDescent="0.3">
      <c r="B185" s="1"/>
      <c r="C185" s="1"/>
      <c r="D185" s="1"/>
      <c r="E185" s="1"/>
      <c r="F185" s="1"/>
      <c r="G185" s="1"/>
      <c r="H185" s="1"/>
    </row>
  </sheetData>
  <pageMargins left="0.7" right="0.7" top="0.78740157499999996" bottom="0.78740157499999996" header="0.3" footer="0.3"/>
  <pageSetup paperSize="9" orientation="portrait" r:id="rId1"/>
  <headerFooter>
    <oddFooter>&amp;L&amp;"Helvetica,Standard"&amp;8 S774Doc-676563417-215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FAC432E3A1A0549ABE67C04C1E6F9E6" ma:contentTypeVersion="12" ma:contentTypeDescription="Ein neues Dokument erstellen." ma:contentTypeScope="" ma:versionID="35473e26f85f9933d6ae13ff5f78b964">
  <xsd:schema xmlns:xsd="http://www.w3.org/2001/XMLSchema" xmlns:xs="http://www.w3.org/2001/XMLSchema" xmlns:p="http://schemas.microsoft.com/office/2006/metadata/properties" xmlns:ns2="8b95140a-8608-46f0-911d-e35732672772" xmlns:ns3="557280d6-197b-443c-aca2-284d454801cb" targetNamespace="http://schemas.microsoft.com/office/2006/metadata/properties" ma:root="true" ma:fieldsID="47d9da7057f7d4f02ec607b8fa03fa4d" ns2:_="" ns3:_="">
    <xsd:import namespace="8b95140a-8608-46f0-911d-e35732672772"/>
    <xsd:import namespace="557280d6-197b-443c-aca2-284d454801cb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5140a-8608-46f0-911d-e3573267277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dexed="true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Beständige ID" ma:description="ID beim Hinzufügen beibehalten." ma:hidden="true" ma:internalName="_dlc_DocIdPersistId" ma:readOnly="true">
      <xsd:simpleType>
        <xsd:restriction base="dms:Boolean"/>
      </xsd:simpleType>
    </xsd:element>
    <xsd:element name="TaxCatchAll" ma:index="15" nillable="true" ma:displayName="Taxonomy Catch All Column" ma:hidden="true" ma:list="{d9f6354a-9629-4702-b7b6-56fe21ba3b79}" ma:internalName="TaxCatchAll" ma:showField="CatchAllData" ma:web="8b95140a-8608-46f0-911d-e357326727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7280d6-197b-443c-aca2-284d454801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5875ed45-82d6-4748-b935-6467e27466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b95140a-8608-46f0-911d-e35732672772">
      <UserInfo>
        <DisplayName>Kretschmann, Johannes Daniel</DisplayName>
        <AccountId>14</AccountId>
        <AccountType/>
      </UserInfo>
      <UserInfo>
        <DisplayName>Flaiz, Danny Marcel</DisplayName>
        <AccountId>29</AccountId>
        <AccountType/>
      </UserInfo>
      <UserInfo>
        <DisplayName>Klumpp, Dr. Florian</DisplayName>
        <AccountId>33</AccountId>
        <AccountType/>
      </UserInfo>
    </SharedWithUsers>
    <_dlc_DocId xmlns="8b95140a-8608-46f0-911d-e35732672772">S774Doc-676563417-215</_dlc_DocId>
    <_dlc_DocIdUrl xmlns="8b95140a-8608-46f0-911d-e35732672772">
      <Url>https://fichtnergmbh.sharepoint.com/sites/FIS_P_FIS0000048_ASTRI-CST_EXT/_layouts/15/DocIdRedir.aspx?ID=S774Doc-676563417-215</Url>
      <Description>S774Doc-676563417-215</Description>
    </_dlc_DocIdUrl>
    <TaxCatchAll xmlns="8b95140a-8608-46f0-911d-e35732672772" xsi:nil="true"/>
    <lcf76f155ced4ddcb4097134ff3c332f xmlns="557280d6-197b-443c-aca2-284d454801cb">
      <Terms xmlns="http://schemas.microsoft.com/office/infopath/2007/PartnerControls"/>
    </lcf76f155ced4ddcb4097134ff3c332f>
  </documentManagement>
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6C5F2210-CF8B-4533-95FD-B3AFFB838A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5122B90-07E4-42B8-890A-38344D181C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95140a-8608-46f0-911d-e35732672772"/>
    <ds:schemaRef ds:uri="557280d6-197b-443c-aca2-284d454801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4AB00AC-8B91-4083-995A-25314F160F1A}">
  <ds:schemaRefs>
    <ds:schemaRef ds:uri="8b95140a-8608-46f0-911d-e35732672772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557280d6-197b-443c-aca2-284d454801cb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5792C693-1A74-479A-9052-037EEB94C9FD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01-General</vt:lpstr>
      <vt:lpstr>02-CST Ref</vt:lpstr>
      <vt:lpstr>03-CST Ref Future</vt:lpstr>
      <vt:lpstr>04-Green fuels</vt:lpstr>
      <vt:lpstr>06- ESM Green fuels</vt:lpstr>
      <vt:lpstr>05- TMY_CSP_PV_Wind</vt:lpstr>
      <vt:lpstr>07- Economy of Scale</vt:lpstr>
      <vt:lpstr>08-Process heat (draft)</vt:lpstr>
      <vt:lpstr>07-Learning rates</vt:lpstr>
      <vt:lpstr>09-Other technologies</vt:lpstr>
      <vt:lpstr>10-Locations</vt:lpstr>
      <vt:lpstr>11-Regional cost factors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Puppe, Michael</dc:creator>
  <cp:keywords/>
  <dc:description/>
  <cp:lastModifiedBy>Flaiz, Danny Marcel</cp:lastModifiedBy>
  <cp:revision/>
  <dcterms:created xsi:type="dcterms:W3CDTF">2022-09-16T08:17:54Z</dcterms:created>
  <dcterms:modified xsi:type="dcterms:W3CDTF">2023-09-01T10:30:22Z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0x0101001FAC432E3A1A0549ABE67C04C1E6F9E6</vt:lpwstr>
  </property>
  <property fmtid="{D5CDD505-2E9C-101B-9397-08002B2CF9AE}" pid="3" name="_dlc_DocIdItemGuid">
    <vt:lpwstr>d8d8f53c-32a4-446a-8726-bc78d8bb863c</vt:lpwstr>
  </property>
  <property fmtid="{D5CDD505-2E9C-101B-9397-08002B2CF9AE}" pid="4" name="fichtFusszeile">
    <vt:lpwstr>S774Doc-676563417-215</vt:lpwstr>
  </property>
  <property fmtid="{D5CDD505-2E9C-101B-9397-08002B2CF9AE}" pid="5" name="MediaServiceImageTags">
    <vt:lpwstr/>
  </property>
</Properties>
</file>